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5491" windowWidth="10290" windowHeight="8160" activeTab="0"/>
  </bookViews>
  <sheets>
    <sheet name="①収支予算様式（２か年度）" sheetId="1" r:id="rId1"/>
    <sheet name="②別紙・消費税等仕入控除税額（２か年度）" sheetId="2" r:id="rId2"/>
    <sheet name="①記入例" sheetId="3" r:id="rId3"/>
    <sheet name="②記入例" sheetId="4" r:id="rId4"/>
  </sheets>
  <definedNames>
    <definedName name="_xlnm.Print_Area" localSheetId="2">'①記入例'!$A$1:$O$82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  <author>企画調査課齋藤</author>
  </authors>
  <commentList>
    <comment ref="D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4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6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L3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21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7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56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L60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O9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21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3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56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0" authorId="0">
      <text>
        <r>
          <rPr>
            <sz val="9"/>
            <rFont val="ＭＳ Ｐゴシック"/>
            <family val="3"/>
          </rPr>
          <t>③を入力すると自動計算した金額を表示します。</t>
        </r>
      </text>
    </comment>
    <comment ref="O6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19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28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M54" authorId="0">
      <text>
        <r>
          <rPr>
            <sz val="9"/>
            <rFont val="ＭＳ Ｐゴシック"/>
            <family val="3"/>
          </rPr>
          <t>上の欄にH31.4.1～H32．3.31内に支払いが完了する経費を入力すると、自動計算した金額を表示します。</t>
        </r>
      </text>
    </comment>
    <comment ref="O66" authorId="0">
      <text>
        <r>
          <rPr>
            <sz val="9"/>
            <rFont val="ＭＳ Ｐゴシック"/>
            <family val="3"/>
          </rPr>
          <t>別紙･消費税等仕入控除税額の
（Ｃ４）の額が転記されます。</t>
        </r>
      </text>
    </comment>
    <comment ref="O6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D58" authorId="0">
      <text>
        <r>
          <rPr>
            <sz val="9"/>
            <rFont val="ＭＳ Ｐゴシック"/>
            <family val="3"/>
          </rPr>
          <t>自動計算した金額（総額－（イ））を表示します。</t>
        </r>
        <r>
          <rPr>
            <b/>
            <sz val="9"/>
            <rFont val="ＭＳ Ｐゴシック"/>
            <family val="3"/>
          </rPr>
          <t xml:space="preserve">
　</t>
        </r>
        <r>
          <rPr>
            <sz val="9"/>
            <rFont val="ＭＳ Ｐゴシック"/>
            <family val="3"/>
          </rPr>
          <t>　</t>
        </r>
      </text>
    </comment>
    <comment ref="D60" authorId="0">
      <text>
        <r>
          <rPr>
            <sz val="9"/>
            <rFont val="ＭＳ Ｐゴシック"/>
            <family val="3"/>
          </rPr>
          <t>総額（A)+(B)の
金額が入ります。</t>
        </r>
      </text>
    </comment>
    <comment ref="D69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1" authorId="0">
      <text>
        <r>
          <rPr>
            <sz val="9"/>
            <rFont val="ＭＳ Ｐゴシック"/>
            <family val="3"/>
          </rPr>
          <t xml:space="preserve">制作費に入力した金額が
上限１００万円・１万円未満切捨で
自動算出されます。
</t>
        </r>
      </text>
    </comment>
    <comment ref="D73" authorId="0">
      <text>
        <r>
          <rPr>
            <sz val="9"/>
            <rFont val="ＭＳ Ｐゴシック"/>
            <family val="3"/>
          </rPr>
          <t>（ハ1）＋（ハ2）＋（ハ3）の
合計が自動計算されます。</t>
        </r>
      </text>
    </comment>
    <comment ref="D67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D63" authorId="0">
      <text>
        <r>
          <rPr>
            <sz val="9"/>
            <rFont val="ＭＳ Ｐゴシック"/>
            <family val="3"/>
          </rPr>
          <t>応募する活動区分に応じた助成金の額を手入力してください。</t>
        </r>
      </text>
    </comment>
    <comment ref="D65" authorId="1">
      <text>
        <r>
          <rPr>
            <sz val="9"/>
            <rFont val="MS P ゴシック"/>
            <family val="3"/>
          </rPr>
          <t>助成金額の各年度の配分額について、希望する額を記入してください。
（50％を原則とし、70％を上限として調整可）</t>
        </r>
      </text>
    </comment>
    <comment ref="N19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N28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  <comment ref="N54" authorId="0">
      <text>
        <r>
          <rPr>
            <sz val="9"/>
            <rFont val="ＭＳ Ｐゴシック"/>
            <family val="3"/>
          </rPr>
          <t>上の欄にH32.4.1～H33.3.31内に支払いが完了する経費を入力すると、自動計算した金額を表示します。</t>
        </r>
      </text>
    </comment>
  </commentList>
</comments>
</file>

<file path=xl/comments2.xml><?xml version="1.0" encoding="utf-8"?>
<comments xmlns="http://schemas.openxmlformats.org/spreadsheetml/2006/main">
  <authors>
    <author>日本芸術文化振興会</author>
    <author>eizo</author>
  </authors>
  <commentList>
    <comment ref="C4" authorId="0">
      <text>
        <r>
          <rPr>
            <sz val="9"/>
            <rFont val="ＭＳ Ｐゴシック"/>
            <family val="3"/>
          </rPr>
          <t>（前頁）収支予算の団体名が転記されます。</t>
        </r>
      </text>
    </comment>
    <comment ref="H15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27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39" authorId="0">
      <text>
        <r>
          <rPr>
            <sz val="9"/>
            <rFont val="ＭＳ Ｐゴシック"/>
            <family val="3"/>
          </rPr>
          <t>内訳を入力すると自動計算した金額を表示します。</t>
        </r>
      </text>
    </comment>
    <comment ref="H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48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0" authorId="0">
      <text>
        <r>
          <rPr>
            <sz val="9"/>
            <rFont val="ＭＳ Ｐゴシック"/>
            <family val="3"/>
          </rPr>
          <t>上記①（Ａ２）を自動で
表示します。</t>
        </r>
      </text>
    </comment>
    <comment ref="G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7" authorId="1">
      <text>
        <r>
          <rPr>
            <b/>
            <sz val="9"/>
            <rFont val="ＭＳ Ｐゴシック"/>
            <family val="3"/>
          </rPr>
          <t>収支予算の小計（Ａ）が自動転記されます。</t>
        </r>
      </text>
    </comment>
    <comment ref="G10" authorId="1">
      <text>
        <r>
          <rPr>
            <b/>
            <sz val="9"/>
            <rFont val="ＭＳ Ｐゴシック"/>
            <family val="3"/>
          </rPr>
          <t>収支予算の小計（Ａ３）が
自動転記されます。</t>
        </r>
      </text>
    </comment>
    <comment ref="G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49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1" authorId="0">
      <text>
        <r>
          <rPr>
            <sz val="9"/>
            <rFont val="ＭＳ Ｐゴシック"/>
            <family val="3"/>
          </rPr>
          <t>上記①（Ａ３）を自動で
表示します。</t>
        </r>
      </text>
    </comment>
    <comment ref="G53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55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G8" authorId="1">
      <text>
        <r>
          <rPr>
            <b/>
            <sz val="9"/>
            <rFont val="ＭＳ Ｐゴシック"/>
            <family val="3"/>
          </rPr>
          <t>（Ａ）（Ａ２）（Ａ３）より
自動算出されます。</t>
        </r>
      </text>
    </comment>
    <comment ref="G9" authorId="1">
      <text>
        <r>
          <rPr>
            <b/>
            <sz val="9"/>
            <rFont val="ＭＳ Ｐゴシック"/>
            <family val="3"/>
          </rPr>
          <t>収支予算の小計（Ａ２）が
自動転記されます。</t>
        </r>
      </text>
    </comment>
    <comment ref="H50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2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H54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</commentList>
</comments>
</file>

<file path=xl/sharedStrings.xml><?xml version="1.0" encoding="utf-8"?>
<sst xmlns="http://schemas.openxmlformats.org/spreadsheetml/2006/main" count="434" uniqueCount="169">
  <si>
    <t>（収入）</t>
  </si>
  <si>
    <t>（支出）</t>
  </si>
  <si>
    <t>団体名</t>
  </si>
  <si>
    <t>区分</t>
  </si>
  <si>
    <t>項目</t>
  </si>
  <si>
    <t>小計（イ）</t>
  </si>
  <si>
    <t>自己負担金（ロ）</t>
  </si>
  <si>
    <t>整理番号</t>
  </si>
  <si>
    <t>補助金・助成金</t>
  </si>
  <si>
    <t>共同製作者負担金（出資）</t>
  </si>
  <si>
    <t>製作企画費</t>
  </si>
  <si>
    <t>寄付金・協賛金</t>
  </si>
  <si>
    <t>その他収入</t>
  </si>
  <si>
    <t>スタッフ・キャスト費</t>
  </si>
  <si>
    <t>製 作 費</t>
  </si>
  <si>
    <t>　</t>
  </si>
  <si>
    <t>※免税事業者及び簡易課税事業者については、提出不要</t>
  </si>
  <si>
    <t>項　　目</t>
  </si>
  <si>
    <t>内　　　　　訳</t>
  </si>
  <si>
    <t>千円</t>
  </si>
  <si>
    <t>内訳　（単位：円）</t>
  </si>
  <si>
    <t>　</t>
  </si>
  <si>
    <t>総額（イ）＋（ロ）</t>
  </si>
  <si>
    <t>団体名</t>
  </si>
  <si>
    <t>①</t>
  </si>
  <si>
    <t>予算額（千円）</t>
  </si>
  <si>
    <t>単位（円）</t>
  </si>
  <si>
    <t>交付を受けようとする助成金の額（ハ1）</t>
  </si>
  <si>
    <t>②</t>
  </si>
  <si>
    <t>総額（Ａ）＋（B）</t>
  </si>
  <si>
    <t>バリアフリー字幕制作費（ハ2）</t>
  </si>
  <si>
    <t>バリアフリー字幕制作費</t>
  </si>
  <si>
    <t>＊消費税等仕入控除税額の取扱い</t>
  </si>
  <si>
    <t>音声ガイド制作費</t>
  </si>
  <si>
    <t>交付を受けようとする助成金の総額
（ハ1）+（ハ2）+（ハ3）＝（ハ）</t>
  </si>
  <si>
    <t>音声ガイド制作費（ハ3）</t>
  </si>
  <si>
    <t>（Ａ３）</t>
  </si>
  <si>
    <t>（Ｃ３）</t>
  </si>
  <si>
    <t>Ａ</t>
  </si>
  <si>
    <t>Ａ１</t>
  </si>
  <si>
    <t>Ａ２</t>
  </si>
  <si>
    <t>Ａ３</t>
  </si>
  <si>
    <t>(Ａ２発生分）</t>
  </si>
  <si>
    <t>(Ａ３発生分）</t>
  </si>
  <si>
    <t>（Ａ２）</t>
  </si>
  <si>
    <t>（Ｃ２）</t>
  </si>
  <si>
    <t>製　作　費</t>
  </si>
  <si>
    <t>（Ｄ２）</t>
  </si>
  <si>
    <t>（Ｄ３）</t>
  </si>
  <si>
    <t>小計（Ａ）</t>
  </si>
  <si>
    <t>消費税等仕入控除税額計（C）</t>
  </si>
  <si>
    <t>（別紙のとおり）</t>
  </si>
  <si>
    <t>＊課税業者は税額を控除（（A）-（Ｃ））する／免税事業者及び簡易課税事業者は（Ａ）</t>
  </si>
  <si>
    <t>助　成　対　象　経　費</t>
  </si>
  <si>
    <t>スタッフ費・
キャスト費</t>
  </si>
  <si>
    <t>　</t>
  </si>
  <si>
    <r>
      <t xml:space="preserve">②左記①の
経費の合計
</t>
    </r>
    <r>
      <rPr>
        <sz val="7"/>
        <rFont val="ＭＳ Ｐ明朝"/>
        <family val="1"/>
      </rPr>
      <t>（単位：千円）</t>
    </r>
  </si>
  <si>
    <r>
      <t xml:space="preserve">予算額
</t>
    </r>
    <r>
      <rPr>
        <sz val="8"/>
        <rFont val="ＭＳ Ｐ明朝"/>
        <family val="1"/>
      </rPr>
      <t>（単位：千円）</t>
    </r>
  </si>
  <si>
    <t>（</t>
  </si>
  <si>
    <t>ア　課税事業者</t>
  </si>
  <si>
    <t>イ　免税事業者及び簡易課税事業者　）</t>
  </si>
  <si>
    <t>①助成対象経費の内訳　（単位：円）</t>
  </si>
  <si>
    <t>助成金に算入できる経費（単位：千円）</t>
  </si>
  <si>
    <t>助成対象経費計（Ｄ）</t>
  </si>
  <si>
    <t>助成対象
外経費
（B）　　</t>
  </si>
  <si>
    <t>支払完了日
（必ず選択）</t>
  </si>
  <si>
    <t>⑤左記③及び④の経費の合計</t>
  </si>
  <si>
    <t>（Ａ４）</t>
  </si>
  <si>
    <t>（Ｃ４）</t>
  </si>
  <si>
    <t>（Ｄ４）</t>
  </si>
  <si>
    <t>別紙「消費税等仕入控除税額予算書」（課税事業者用）　【　 ２か年度助成 　】</t>
  </si>
  <si>
    <t>Ａ４</t>
  </si>
  <si>
    <t>課　税　対　象　外　経　費　計</t>
  </si>
  <si>
    <t>株式会社○○</t>
  </si>
  <si>
    <t>**,***,***</t>
  </si>
  <si>
    <t>○○株式会社</t>
  </si>
  <si>
    <t>**,***</t>
  </si>
  <si>
    <t>*,***,***</t>
  </si>
  <si>
    <t>*,***</t>
  </si>
  <si>
    <t>***,***</t>
  </si>
  <si>
    <t>企画脚本費</t>
  </si>
  <si>
    <t>　　原作使用料</t>
  </si>
  <si>
    <t>　　脚本料</t>
  </si>
  <si>
    <t>　　調査資料代</t>
  </si>
  <si>
    <t>　　台本印刷費</t>
  </si>
  <si>
    <t>シナハン費</t>
  </si>
  <si>
    <r>
      <t>　　</t>
    </r>
    <r>
      <rPr>
        <sz val="8"/>
        <rFont val="ＭＳ Ｐ明朝"/>
        <family val="1"/>
      </rPr>
      <t>旅費(東京－○○間*名往復)</t>
    </r>
  </si>
  <si>
    <t>　　宿泊費・日当込み</t>
  </si>
  <si>
    <t>（*名のべ*泊）</t>
  </si>
  <si>
    <t>*,***,***</t>
  </si>
  <si>
    <t>　　現像費</t>
  </si>
  <si>
    <t>撮影費</t>
  </si>
  <si>
    <t>　　撮影機材費</t>
  </si>
  <si>
    <t>***,***円×*日</t>
  </si>
  <si>
    <t>照明費</t>
  </si>
  <si>
    <t>　　照明機材費　</t>
  </si>
  <si>
    <t>ロケハン費</t>
  </si>
  <si>
    <t>　　旅費・現地移動</t>
  </si>
  <si>
    <t>　　宿泊（日当込み）*名のべ*泊</t>
  </si>
  <si>
    <t>　　渉外費○○外*件</t>
  </si>
  <si>
    <t>***,***</t>
  </si>
  <si>
    <t>ロケーション費</t>
  </si>
  <si>
    <t>　　旅費・交通費</t>
  </si>
  <si>
    <t>　　宿泊*日間のべ**名</t>
  </si>
  <si>
    <t>美術費</t>
  </si>
  <si>
    <t>　　大道具</t>
  </si>
  <si>
    <t>　　小道具</t>
  </si>
  <si>
    <t>　　衣装・メイク</t>
  </si>
  <si>
    <t>音楽費</t>
  </si>
  <si>
    <t>　　作曲　*,***,***円　　　選曲　***,***円</t>
  </si>
  <si>
    <t>　　著作権料　***,***円</t>
  </si>
  <si>
    <t>仕上費</t>
  </si>
  <si>
    <t>　　映倫審査料</t>
  </si>
  <si>
    <t>キャスト費</t>
  </si>
  <si>
    <t>Ａ３</t>
  </si>
  <si>
    <t>　演技事務費　　　　　　       ○○　○○</t>
  </si>
  <si>
    <t>　ｷｬｽﾃｨﾝｸﾞﾌﾟﾛﾃﾞｭｰｻｰ費　　○○　○○</t>
  </si>
  <si>
    <t>Ａ２</t>
  </si>
  <si>
    <t>Ａ１</t>
  </si>
  <si>
    <t>***</t>
  </si>
  <si>
    <t>　　旅費・現地移動費（国外）</t>
  </si>
  <si>
    <t>　　現地機材運搬費（国外）</t>
  </si>
  <si>
    <t>＊課税事業者は別紙「消費税等仕入控除額予算書（課税事業者用）」も提出してください。</t>
  </si>
  <si>
    <t>合計</t>
  </si>
  <si>
    <r>
      <rPr>
        <b/>
        <sz val="9"/>
        <rFont val="ＭＳ Ｐ明朝"/>
        <family val="1"/>
      </rPr>
      <t>助　成　対　象　経　費</t>
    </r>
    <r>
      <rPr>
        <sz val="9"/>
        <rFont val="ＭＳ Ｐ明朝"/>
        <family val="1"/>
      </rPr>
      <t>　　の　う　ち　課　税　対　象　外　経　費</t>
    </r>
  </si>
  <si>
    <t>**,***</t>
  </si>
  <si>
    <t>スタッフ人件費（詳細別紙）</t>
  </si>
  <si>
    <t>キャスト出演費（詳細別紙）</t>
  </si>
  <si>
    <t>○○市補助金（申請中）</t>
  </si>
  <si>
    <t>*,***</t>
  </si>
  <si>
    <t>○○株式会社（確定）</t>
  </si>
  <si>
    <t>○○○○○（予定）</t>
  </si>
  <si>
    <t>クラウドファンディング（実施中）</t>
  </si>
  <si>
    <t>*,***</t>
  </si>
  <si>
    <t>映像媒体費</t>
  </si>
  <si>
    <t>　　撮影メディア費</t>
  </si>
  <si>
    <t>編集費</t>
  </si>
  <si>
    <t>　　ワーク編集費</t>
  </si>
  <si>
    <t>　　オンライン編集費</t>
  </si>
  <si>
    <t>　　グレーディング</t>
  </si>
  <si>
    <t>○○○○○</t>
  </si>
  <si>
    <t>　　上映用ＤＣＰ作成費</t>
  </si>
  <si>
    <t>令和２年度第１回募集 交付要望書　活動の収支予算　【総表】　【 ２か年度助成 】</t>
  </si>
  <si>
    <t>③左記①の経費のうち、R2.4.1～R3.3.31内に支払いが完了するもの</t>
  </si>
  <si>
    <t>④左記①の経費のうち、R3.4.1～R4.3.31内に支払いが完了するもの</t>
  </si>
  <si>
    <t>※総額（イ）+（ロ）と総額（A）+（B）は、必ず一致させてください。
※Ａ、Ｃ、Ｄの２～４については、別紙「消費税等仕入控除税額予算書」を参照。　　　　　　　　　</t>
  </si>
  <si>
    <t>（Ａ２）</t>
  </si>
  <si>
    <t>（Ｃ２）</t>
  </si>
  <si>
    <t>（Ｄ３）</t>
  </si>
  <si>
    <t>（Ａ４）</t>
  </si>
  <si>
    <t>　　令和２年度に
　　交付を受けようとする助成金の額</t>
  </si>
  <si>
    <t>　　令和３年度に
　　交付を受けようとする助成金の額</t>
  </si>
  <si>
    <t>助成対象経費のうち、令和2年3月31日以前に支払いを完了するもの</t>
  </si>
  <si>
    <t>助成対象経費のうち、令和2年4月1日～令和3年3月31日に支払いを完了するもの</t>
  </si>
  <si>
    <t>助成対象経費のうち、令和3年4月1日～令和4年3月31日に支払いを完了するもの</t>
  </si>
  <si>
    <t>助成対象経費　小計 （Ａ） = （Ａ１） ＋ （Ａ２） ＋ （Ａ３）</t>
  </si>
  <si>
    <t>助成対象経費（小計Ａ）のうち、支払日に応じた内訳を千円単位で以下に記入してください。。</t>
  </si>
  <si>
    <t>上記Ａ２及びＡ３の期間に支払う助成対象経費のうち、課税対象外経費について内訳を以下に記入してください。
なお「内訳」の欄は、円単位で記入してください。</t>
  </si>
  <si>
    <t>（A４）</t>
  </si>
  <si>
    <t>（C４）</t>
  </si>
  <si>
    <t>（D４）</t>
  </si>
  <si>
    <t xml:space="preserve"> 消費税等仕入控除税額計
 （Ｃ４）＝（Ｃ２）＋（Ｃ３）
※　（Ｃ２） ＝ ｛小計（Ａ２）-課税対象外経費計(Ａ２発生分）｝ ×10/110
　 　（Ｃ３） ＝ ｛小計（Ａ３）-課税対象外経費計(Ａ３発生分）｝ ×10/110</t>
  </si>
  <si>
    <t xml:space="preserve"> 消費税を控除した後の助成対象経費計
 （Ｄ４）＝（Ｄ２）＋（Ｄ３）
※　（Ｄ２） ＝ 小計 （Ａ２） - 消費税等仕入控除税額計 （Ｃ２）
　　 （Ｄ３） ＝ 小計 （Ａ３） - 消費税等仕入控除税額計 （Ｃ３）</t>
  </si>
  <si>
    <t>***</t>
  </si>
  <si>
    <t>***</t>
  </si>
  <si>
    <t>助成金に算入できる経費　小計
 （Ａ４）＝（Ａ２）＋（Ａ３）</t>
  </si>
  <si>
    <t>**,***</t>
  </si>
  <si>
    <t>***,***</t>
  </si>
  <si>
    <t>***,***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</si>
</sst>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b/>
      <sz val="9"/>
      <name val="ＭＳ Ｐ明朝"/>
      <family val="1"/>
    </font>
    <font>
      <sz val="9"/>
      <name val="MS P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26"/>
      <name val="ＭＳ Ｐゴシック"/>
      <family val="3"/>
    </font>
    <font>
      <b/>
      <sz val="22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3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6"/>
      <name val="Calibri"/>
      <family val="3"/>
    </font>
    <font>
      <b/>
      <sz val="22"/>
      <name val="Calibri"/>
      <family val="3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hair"/>
      <right style="thin"/>
      <top/>
      <bottom style="thin"/>
    </border>
    <border>
      <left style="hair"/>
      <right style="hair"/>
      <top style="dashed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dashed"/>
      <bottom style="dashed"/>
    </border>
    <border>
      <left style="hair"/>
      <right style="thin"/>
      <top style="dashed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>
        <color indexed="63"/>
      </left>
      <right>
        <color indexed="63"/>
      </right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>
        <color indexed="63"/>
      </left>
      <right>
        <color indexed="63"/>
      </right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>
        <color indexed="63"/>
      </left>
      <right>
        <color indexed="63"/>
      </right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 style="hair"/>
      <right style="hair"/>
      <top style="thin"/>
      <bottom style="thin"/>
      <diagonal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38" fontId="4" fillId="0" borderId="0" xfId="49" applyFont="1" applyAlignment="1">
      <alignment horizontal="right"/>
    </xf>
    <xf numFmtId="38" fontId="5" fillId="0" borderId="0" xfId="49" applyFont="1" applyAlignment="1">
      <alignment horizontal="right"/>
    </xf>
    <xf numFmtId="38" fontId="6" fillId="0" borderId="0" xfId="49" applyFont="1" applyAlignment="1">
      <alignment horizontal="right"/>
    </xf>
    <xf numFmtId="38" fontId="4" fillId="0" borderId="0" xfId="49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17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8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  <xf numFmtId="178" fontId="4" fillId="0" borderId="11" xfId="0" applyNumberFormat="1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right" shrinkToFit="1"/>
      <protection locked="0"/>
    </xf>
    <xf numFmtId="176" fontId="4" fillId="0" borderId="0" xfId="49" applyNumberFormat="1" applyFont="1" applyBorder="1" applyAlignment="1" applyProtection="1">
      <alignment horizontal="right"/>
      <protection locked="0"/>
    </xf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horizontal="right" shrinkToFit="1"/>
      <protection locked="0"/>
    </xf>
    <xf numFmtId="176" fontId="4" fillId="0" borderId="11" xfId="49" applyNumberFormat="1" applyFont="1" applyBorder="1" applyAlignment="1" applyProtection="1">
      <alignment horizontal="right"/>
      <protection locked="0"/>
    </xf>
    <xf numFmtId="176" fontId="4" fillId="0" borderId="12" xfId="49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 horizontal="right" shrinkToFit="1"/>
      <protection locked="0"/>
    </xf>
    <xf numFmtId="176" fontId="4" fillId="0" borderId="17" xfId="49" applyNumberFormat="1" applyFont="1" applyBorder="1" applyAlignment="1" applyProtection="1">
      <alignment horizontal="right" vertical="center" shrinkToFit="1"/>
      <protection locked="0"/>
    </xf>
    <xf numFmtId="176" fontId="4" fillId="0" borderId="10" xfId="49" applyNumberFormat="1" applyFont="1" applyBorder="1" applyAlignment="1" applyProtection="1">
      <alignment horizontal="right"/>
      <protection locked="0"/>
    </xf>
    <xf numFmtId="38" fontId="4" fillId="0" borderId="18" xfId="49" applyFont="1" applyBorder="1" applyAlignment="1" applyProtection="1">
      <alignment horizontal="left" shrinkToFit="1"/>
      <protection locked="0"/>
    </xf>
    <xf numFmtId="38" fontId="4" fillId="0" borderId="14" xfId="49" applyFont="1" applyBorder="1" applyAlignment="1" applyProtection="1">
      <alignment horizontal="left" shrinkToFit="1"/>
      <protection locked="0"/>
    </xf>
    <xf numFmtId="0" fontId="4" fillId="0" borderId="14" xfId="0" applyFont="1" applyBorder="1" applyAlignment="1" applyProtection="1">
      <alignment horizontal="left" shrinkToFit="1"/>
      <protection locked="0"/>
    </xf>
    <xf numFmtId="38" fontId="4" fillId="0" borderId="16" xfId="49" applyFont="1" applyBorder="1" applyAlignment="1" applyProtection="1">
      <alignment horizontal="left" shrinkToFit="1"/>
      <protection locked="0"/>
    </xf>
    <xf numFmtId="176" fontId="4" fillId="0" borderId="11" xfId="49" applyNumberFormat="1" applyFont="1" applyBorder="1" applyAlignment="1" applyProtection="1" quotePrefix="1">
      <alignment horizontal="right"/>
      <protection locked="0"/>
    </xf>
    <xf numFmtId="176" fontId="4" fillId="0" borderId="12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38" fontId="4" fillId="0" borderId="0" xfId="49" applyFont="1" applyBorder="1" applyAlignment="1" applyProtection="1">
      <alignment horizontal="left" vertical="center" shrinkToFit="1"/>
      <protection locked="0"/>
    </xf>
    <xf numFmtId="179" fontId="4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 shrinkToFit="1"/>
      <protection locked="0"/>
    </xf>
    <xf numFmtId="178" fontId="4" fillId="0" borderId="17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6" fontId="4" fillId="0" borderId="11" xfId="49" applyNumberFormat="1" applyFont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>
      <alignment/>
    </xf>
    <xf numFmtId="176" fontId="4" fillId="0" borderId="19" xfId="49" applyNumberFormat="1" applyFont="1" applyBorder="1" applyAlignment="1" applyProtection="1">
      <alignment horizontal="right"/>
      <protection locked="0"/>
    </xf>
    <xf numFmtId="176" fontId="4" fillId="0" borderId="20" xfId="49" applyNumberFormat="1" applyFont="1" applyBorder="1" applyAlignment="1" applyProtection="1">
      <alignment horizontal="right"/>
      <protection locked="0"/>
    </xf>
    <xf numFmtId="176" fontId="4" fillId="0" borderId="20" xfId="0" applyNumberFormat="1" applyFont="1" applyBorder="1" applyAlignment="1" applyProtection="1">
      <alignment horizontal="right"/>
      <protection locked="0"/>
    </xf>
    <xf numFmtId="176" fontId="4" fillId="0" borderId="21" xfId="49" applyNumberFormat="1" applyFont="1" applyBorder="1" applyAlignment="1" applyProtection="1">
      <alignment horizontal="right" vertical="center"/>
      <protection locked="0"/>
    </xf>
    <xf numFmtId="176" fontId="4" fillId="0" borderId="19" xfId="49" applyNumberFormat="1" applyFont="1" applyBorder="1" applyAlignment="1" applyProtection="1">
      <alignment/>
      <protection locked="0"/>
    </xf>
    <xf numFmtId="176" fontId="4" fillId="0" borderId="19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Border="1" applyAlignment="1" applyProtection="1">
      <alignment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76" fontId="4" fillId="0" borderId="11" xfId="0" applyNumberFormat="1" applyFont="1" applyBorder="1" applyAlignment="1" applyProtection="1">
      <alignment horizontal="right" wrapText="1"/>
      <protection locked="0"/>
    </xf>
    <xf numFmtId="179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17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/>
      <protection locked="0"/>
    </xf>
    <xf numFmtId="176" fontId="4" fillId="0" borderId="11" xfId="49" applyNumberFormat="1" applyFont="1" applyFill="1" applyBorder="1" applyAlignment="1" applyProtection="1">
      <alignment horizontal="right"/>
      <protection locked="0"/>
    </xf>
    <xf numFmtId="176" fontId="4" fillId="0" borderId="11" xfId="49" applyNumberFormat="1" applyFont="1" applyFill="1" applyBorder="1" applyAlignment="1" applyProtection="1">
      <alignment horizontal="right" shrinkToFit="1"/>
      <protection locked="0"/>
    </xf>
    <xf numFmtId="176" fontId="4" fillId="0" borderId="22" xfId="49" applyNumberFormat="1" applyFont="1" applyFill="1" applyBorder="1" applyAlignment="1" applyProtection="1">
      <alignment horizontal="right" vertical="center"/>
      <protection locked="0"/>
    </xf>
    <xf numFmtId="176" fontId="4" fillId="0" borderId="12" xfId="49" applyNumberFormat="1" applyFont="1" applyFill="1" applyBorder="1" applyAlignment="1" applyProtection="1">
      <alignment/>
      <protection locked="0"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7" xfId="0" applyNumberFormat="1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Continuous"/>
      <protection locked="0"/>
    </xf>
    <xf numFmtId="176" fontId="4" fillId="0" borderId="11" xfId="49" applyNumberFormat="1" applyFont="1" applyFill="1" applyBorder="1" applyAlignment="1">
      <alignment horizontal="right"/>
    </xf>
    <xf numFmtId="38" fontId="4" fillId="0" borderId="14" xfId="49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49" applyNumberFormat="1" applyFont="1" applyBorder="1" applyAlignment="1">
      <alignment horizontal="right"/>
    </xf>
    <xf numFmtId="176" fontId="4" fillId="0" borderId="19" xfId="49" applyNumberFormat="1" applyFont="1" applyFill="1" applyBorder="1" applyAlignment="1">
      <alignment horizontal="right"/>
    </xf>
    <xf numFmtId="0" fontId="4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176" fontId="67" fillId="0" borderId="0" xfId="0" applyNumberFormat="1" applyFont="1" applyBorder="1" applyAlignment="1" applyProtection="1">
      <alignment horizontal="center"/>
      <protection locked="0"/>
    </xf>
    <xf numFmtId="176" fontId="66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/>
    </xf>
    <xf numFmtId="176" fontId="4" fillId="0" borderId="0" xfId="49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 horizontal="right" vertical="center" shrinkToFit="1"/>
      <protection locked="0"/>
    </xf>
    <xf numFmtId="176" fontId="4" fillId="0" borderId="0" xfId="49" applyNumberFormat="1" applyFont="1" applyAlignment="1">
      <alignment vertical="top" wrapText="1"/>
    </xf>
    <xf numFmtId="176" fontId="4" fillId="0" borderId="0" xfId="49" applyNumberFormat="1" applyFont="1" applyAlignment="1">
      <alignment/>
    </xf>
    <xf numFmtId="176" fontId="4" fillId="0" borderId="0" xfId="49" applyNumberFormat="1" applyFont="1" applyAlignment="1">
      <alignment horizontal="right"/>
    </xf>
    <xf numFmtId="176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7" xfId="49" applyNumberFormat="1" applyFont="1" applyBorder="1" applyAlignment="1" applyProtection="1">
      <alignment horizontal="right" shrinkToFit="1"/>
      <protection locked="0"/>
    </xf>
    <xf numFmtId="176" fontId="4" fillId="0" borderId="27" xfId="49" applyNumberFormat="1" applyFont="1" applyFill="1" applyBorder="1" applyAlignment="1" applyProtection="1">
      <alignment horizontal="right" shrinkToFit="1"/>
      <protection locked="0"/>
    </xf>
    <xf numFmtId="176" fontId="4" fillId="0" borderId="10" xfId="49" applyNumberFormat="1" applyFont="1" applyFill="1" applyBorder="1" applyAlignment="1" applyProtection="1">
      <alignment horizontal="right" shrinkToFit="1"/>
      <protection locked="0"/>
    </xf>
    <xf numFmtId="176" fontId="4" fillId="0" borderId="19" xfId="49" applyNumberFormat="1" applyFont="1" applyFill="1" applyBorder="1" applyAlignment="1">
      <alignment shrinkToFit="1"/>
    </xf>
    <xf numFmtId="176" fontId="4" fillId="0" borderId="19" xfId="49" applyNumberFormat="1" applyFont="1" applyFill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>
      <alignment shrinkToFit="1"/>
    </xf>
    <xf numFmtId="176" fontId="4" fillId="0" borderId="19" xfId="49" applyNumberFormat="1" applyFont="1" applyBorder="1" applyAlignment="1" applyProtection="1">
      <alignment shrinkToFit="1"/>
      <protection locked="0"/>
    </xf>
    <xf numFmtId="176" fontId="4" fillId="0" borderId="19" xfId="0" applyNumberFormat="1" applyFont="1" applyFill="1" applyBorder="1" applyAlignment="1" applyProtection="1">
      <alignment horizontal="right" shrinkToFit="1"/>
      <protection locked="0"/>
    </xf>
    <xf numFmtId="176" fontId="4" fillId="0" borderId="11" xfId="49" applyNumberFormat="1" applyFont="1" applyFill="1" applyBorder="1" applyAlignment="1" applyProtection="1">
      <alignment shrinkToFit="1"/>
      <protection locked="0"/>
    </xf>
    <xf numFmtId="176" fontId="4" fillId="0" borderId="22" xfId="49" applyNumberFormat="1" applyFont="1" applyBorder="1" applyAlignment="1" applyProtection="1">
      <alignment horizontal="right" shrinkToFit="1"/>
      <protection locked="0"/>
    </xf>
    <xf numFmtId="176" fontId="4" fillId="0" borderId="22" xfId="49" applyNumberFormat="1" applyFont="1" applyFill="1" applyBorder="1" applyAlignment="1" applyProtection="1">
      <alignment horizontal="right" shrinkToFit="1"/>
      <protection locked="0"/>
    </xf>
    <xf numFmtId="176" fontId="4" fillId="0" borderId="12" xfId="49" applyNumberFormat="1" applyFont="1" applyFill="1" applyBorder="1" applyAlignment="1" applyProtection="1">
      <alignment horizontal="right" shrinkToFit="1"/>
      <protection locked="0"/>
    </xf>
    <xf numFmtId="176" fontId="4" fillId="0" borderId="27" xfId="49" applyNumberFormat="1" applyFont="1" applyBorder="1" applyAlignment="1" applyProtection="1">
      <alignment shrinkToFit="1"/>
      <protection locked="0"/>
    </xf>
    <xf numFmtId="176" fontId="4" fillId="0" borderId="10" xfId="49" applyNumberFormat="1" applyFont="1" applyFill="1" applyBorder="1" applyAlignment="1" applyProtection="1">
      <alignment shrinkToFit="1"/>
      <protection locked="0"/>
    </xf>
    <xf numFmtId="176" fontId="4" fillId="0" borderId="27" xfId="49" applyNumberFormat="1" applyFont="1" applyBorder="1" applyAlignment="1" applyProtection="1">
      <alignment horizontal="center" shrinkToFit="1"/>
      <protection locked="0"/>
    </xf>
    <xf numFmtId="176" fontId="4" fillId="0" borderId="10" xfId="49" applyNumberFormat="1" applyFont="1" applyFill="1" applyBorder="1" applyAlignment="1" applyProtection="1">
      <alignment horizontal="center" shrinkToFit="1"/>
      <protection locked="0"/>
    </xf>
    <xf numFmtId="176" fontId="4" fillId="0" borderId="22" xfId="49" applyNumberFormat="1" applyFont="1" applyBorder="1" applyAlignment="1" applyProtection="1">
      <alignment shrinkToFit="1"/>
      <protection locked="0"/>
    </xf>
    <xf numFmtId="176" fontId="4" fillId="0" borderId="22" xfId="49" applyNumberFormat="1" applyFont="1" applyFill="1" applyBorder="1" applyAlignment="1" applyProtection="1">
      <alignment horizontal="right" vertical="center" shrinkToFit="1"/>
      <protection locked="0"/>
    </xf>
    <xf numFmtId="176" fontId="4" fillId="0" borderId="12" xfId="49" applyNumberFormat="1" applyFont="1" applyFill="1" applyBorder="1" applyAlignment="1" applyProtection="1">
      <alignment shrinkToFit="1"/>
      <protection locked="0"/>
    </xf>
    <xf numFmtId="176" fontId="4" fillId="0" borderId="28" xfId="49" applyNumberFormat="1" applyFont="1" applyBorder="1" applyAlignment="1" applyProtection="1">
      <alignment shrinkToFit="1"/>
      <protection locked="0"/>
    </xf>
    <xf numFmtId="176" fontId="4" fillId="0" borderId="29" xfId="49" applyNumberFormat="1" applyFont="1" applyFill="1" applyBorder="1" applyAlignment="1">
      <alignment shrinkToFit="1"/>
    </xf>
    <xf numFmtId="176" fontId="4" fillId="0" borderId="29" xfId="49" applyNumberFormat="1" applyFont="1" applyBorder="1" applyAlignment="1" applyProtection="1">
      <alignment horizontal="right" shrinkToFit="1"/>
      <protection locked="0"/>
    </xf>
    <xf numFmtId="176" fontId="4" fillId="0" borderId="30" xfId="49" applyNumberFormat="1" applyFont="1" applyBorder="1" applyAlignment="1" applyProtection="1" quotePrefix="1">
      <alignment horizontal="right" shrinkToFit="1"/>
      <protection locked="0"/>
    </xf>
    <xf numFmtId="176" fontId="4" fillId="0" borderId="30" xfId="49" applyNumberFormat="1" applyFont="1" applyBorder="1" applyAlignment="1" applyProtection="1" quotePrefix="1">
      <alignment horizontal="right" vertical="center" shrinkToFit="1"/>
      <protection locked="0"/>
    </xf>
    <xf numFmtId="176" fontId="4" fillId="0" borderId="0" xfId="49" applyNumberFormat="1" applyFont="1" applyAlignment="1" applyProtection="1">
      <alignment horizontal="right" shrinkToFit="1"/>
      <protection locked="0"/>
    </xf>
    <xf numFmtId="176" fontId="8" fillId="0" borderId="0" xfId="0" applyNumberFormat="1" applyFont="1" applyAlignment="1" applyProtection="1">
      <alignment shrinkToFit="1"/>
      <protection locked="0"/>
    </xf>
    <xf numFmtId="176" fontId="4" fillId="0" borderId="31" xfId="0" applyNumberFormat="1" applyFont="1" applyBorder="1" applyAlignment="1" applyProtection="1">
      <alignment horizontal="center" vertical="center" shrinkToFit="1"/>
      <protection locked="0"/>
    </xf>
    <xf numFmtId="176" fontId="4" fillId="0" borderId="32" xfId="49" applyNumberFormat="1" applyFont="1" applyBorder="1" applyAlignment="1" applyProtection="1">
      <alignment horizontal="right" shrinkToFit="1"/>
      <protection locked="0"/>
    </xf>
    <xf numFmtId="176" fontId="4" fillId="0" borderId="20" xfId="49" applyNumberFormat="1" applyFont="1" applyBorder="1" applyAlignment="1" applyProtection="1">
      <alignment horizontal="right" shrinkToFit="1"/>
      <protection locked="0"/>
    </xf>
    <xf numFmtId="176" fontId="4" fillId="0" borderId="20" xfId="0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shrinkToFit="1"/>
      <protection locked="0"/>
    </xf>
    <xf numFmtId="176" fontId="4" fillId="0" borderId="21" xfId="49" applyNumberFormat="1" applyFont="1" applyBorder="1" applyAlignment="1" applyProtection="1">
      <alignment horizontal="right" vertical="center" shrinkToFit="1"/>
      <protection locked="0"/>
    </xf>
    <xf numFmtId="176" fontId="4" fillId="0" borderId="16" xfId="49" applyNumberFormat="1" applyFont="1" applyBorder="1" applyAlignment="1" applyProtection="1">
      <alignment horizontal="center" vertical="center" shrinkToFit="1"/>
      <protection locked="0"/>
    </xf>
    <xf numFmtId="176" fontId="4" fillId="0" borderId="0" xfId="49" applyNumberFormat="1" applyFont="1" applyAlignment="1">
      <alignment horizontal="right" shrinkToFit="1"/>
    </xf>
    <xf numFmtId="176" fontId="5" fillId="0" borderId="0" xfId="49" applyNumberFormat="1" applyFont="1" applyAlignment="1">
      <alignment horizontal="right" shrinkToFit="1"/>
    </xf>
    <xf numFmtId="176" fontId="4" fillId="0" borderId="0" xfId="49" applyNumberFormat="1" applyFont="1" applyAlignment="1" applyProtection="1">
      <alignment shrinkToFit="1"/>
      <protection locked="0"/>
    </xf>
    <xf numFmtId="176" fontId="4" fillId="0" borderId="0" xfId="49" applyNumberFormat="1" applyFont="1" applyAlignment="1">
      <alignment vertical="top" shrinkToFit="1"/>
    </xf>
    <xf numFmtId="176" fontId="4" fillId="0" borderId="0" xfId="49" applyNumberFormat="1" applyFont="1" applyAlignment="1">
      <alignment shrinkToFit="1"/>
    </xf>
    <xf numFmtId="176" fontId="4" fillId="0" borderId="33" xfId="49" applyNumberFormat="1" applyFont="1" applyFill="1" applyBorder="1" applyAlignment="1">
      <alignment horizontal="right" vertical="center" shrinkToFit="1"/>
    </xf>
    <xf numFmtId="176" fontId="4" fillId="0" borderId="22" xfId="49" applyNumberFormat="1" applyFont="1" applyFill="1" applyBorder="1" applyAlignment="1">
      <alignment horizontal="right" vertical="center" shrinkToFit="1"/>
    </xf>
    <xf numFmtId="176" fontId="4" fillId="0" borderId="27" xfId="49" applyNumberFormat="1" applyFont="1" applyFill="1" applyBorder="1" applyAlignment="1">
      <alignment vertical="center" shrinkToFit="1"/>
    </xf>
    <xf numFmtId="176" fontId="4" fillId="0" borderId="22" xfId="49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33" xfId="49" applyNumberFormat="1" applyFont="1" applyFill="1" applyBorder="1" applyAlignment="1">
      <alignment vertical="center" shrinkToFit="1"/>
    </xf>
    <xf numFmtId="176" fontId="4" fillId="0" borderId="34" xfId="49" applyNumberFormat="1" applyFont="1" applyFill="1" applyBorder="1" applyAlignment="1" applyProtection="1">
      <alignment horizontal="left" shrinkToFit="1"/>
      <protection locked="0"/>
    </xf>
    <xf numFmtId="0" fontId="4" fillId="0" borderId="15" xfId="0" applyFont="1" applyBorder="1" applyAlignment="1" applyProtection="1">
      <alignment vertical="center" textRotation="255"/>
      <protection locked="0"/>
    </xf>
    <xf numFmtId="0" fontId="4" fillId="0" borderId="15" xfId="49" applyNumberFormat="1" applyFont="1" applyBorder="1" applyAlignment="1" applyProtection="1">
      <alignment horizontal="left" vertical="top" shrinkToFit="1"/>
      <protection locked="0"/>
    </xf>
    <xf numFmtId="176" fontId="4" fillId="0" borderId="15" xfId="49" applyNumberFormat="1" applyFont="1" applyBorder="1" applyAlignment="1" applyProtection="1">
      <alignment horizontal="right" vertical="top" shrinkToFit="1"/>
      <protection locked="0"/>
    </xf>
    <xf numFmtId="176" fontId="4" fillId="0" borderId="15" xfId="49" applyNumberFormat="1" applyFont="1" applyBorder="1" applyAlignment="1" applyProtection="1">
      <alignment horizontal="right"/>
      <protection locked="0"/>
    </xf>
    <xf numFmtId="38" fontId="4" fillId="0" borderId="14" xfId="49" applyFont="1" applyBorder="1" applyAlignment="1" applyProtection="1">
      <alignment vertical="center"/>
      <protection locked="0"/>
    </xf>
    <xf numFmtId="38" fontId="4" fillId="0" borderId="16" xfId="49" applyFont="1" applyBorder="1" applyAlignment="1">
      <alignment vertical="center" shrinkToFit="1"/>
    </xf>
    <xf numFmtId="0" fontId="4" fillId="0" borderId="14" xfId="0" applyFont="1" applyBorder="1" applyAlignment="1" applyProtection="1">
      <alignment vertical="center" textRotation="255"/>
      <protection locked="0"/>
    </xf>
    <xf numFmtId="0" fontId="4" fillId="0" borderId="17" xfId="62" applyFont="1" applyBorder="1" applyAlignment="1">
      <alignment horizontal="center"/>
      <protection/>
    </xf>
    <xf numFmtId="0" fontId="14" fillId="0" borderId="0" xfId="62" applyFont="1">
      <alignment vertical="center"/>
      <protection/>
    </xf>
    <xf numFmtId="0" fontId="4" fillId="0" borderId="24" xfId="62" applyFont="1" applyBorder="1" applyAlignment="1">
      <alignment vertical="center"/>
      <protection/>
    </xf>
    <xf numFmtId="0" fontId="15" fillId="0" borderId="0" xfId="62" applyFont="1">
      <alignment vertical="center"/>
      <protection/>
    </xf>
    <xf numFmtId="38" fontId="14" fillId="0" borderId="0" xfId="62" applyNumberFormat="1" applyFont="1">
      <alignment vertical="center"/>
      <protection/>
    </xf>
    <xf numFmtId="0" fontId="4" fillId="0" borderId="24" xfId="62" applyFont="1" applyFill="1" applyBorder="1" applyAlignment="1">
      <alignment vertical="center"/>
      <protection/>
    </xf>
    <xf numFmtId="38" fontId="4" fillId="0" borderId="0" xfId="51" applyFont="1" applyFill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5" fillId="0" borderId="15" xfId="51" applyFont="1" applyBorder="1" applyAlignment="1">
      <alignment vertical="center"/>
    </xf>
    <xf numFmtId="38" fontId="4" fillId="0" borderId="15" xfId="51" applyFont="1" applyBorder="1" applyAlignment="1">
      <alignment horizontal="center" vertical="center"/>
    </xf>
    <xf numFmtId="0" fontId="12" fillId="0" borderId="31" xfId="62" applyFont="1" applyBorder="1" applyAlignment="1">
      <alignment horizontal="center" wrapText="1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35" xfId="62" applyFont="1" applyBorder="1" applyAlignment="1">
      <alignment horizontal="center" vertical="center"/>
      <protection/>
    </xf>
    <xf numFmtId="38" fontId="4" fillId="0" borderId="14" xfId="51" applyFont="1" applyFill="1" applyBorder="1" applyAlignment="1">
      <alignment horizontal="right" vertical="center" shrinkToFit="1"/>
    </xf>
    <xf numFmtId="0" fontId="3" fillId="0" borderId="36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2" fillId="0" borderId="38" xfId="62" applyFont="1" applyFill="1" applyBorder="1" applyAlignment="1">
      <alignment horizontal="center" vertical="center"/>
      <protection/>
    </xf>
    <xf numFmtId="0" fontId="12" fillId="0" borderId="38" xfId="62" applyFont="1" applyBorder="1" applyAlignment="1">
      <alignment horizontal="center" vertical="center"/>
      <protection/>
    </xf>
    <xf numFmtId="176" fontId="5" fillId="0" borderId="15" xfId="51" applyNumberFormat="1" applyFont="1" applyBorder="1" applyAlignment="1">
      <alignment vertical="center"/>
    </xf>
    <xf numFmtId="176" fontId="4" fillId="0" borderId="14" xfId="51" applyNumberFormat="1" applyFont="1" applyFill="1" applyBorder="1" applyAlignment="1">
      <alignment horizontal="right" vertical="center" shrinkToFit="1"/>
    </xf>
    <xf numFmtId="176" fontId="4" fillId="0" borderId="11" xfId="51" applyNumberFormat="1" applyFont="1" applyBorder="1" applyAlignment="1">
      <alignment vertical="center"/>
    </xf>
    <xf numFmtId="176" fontId="4" fillId="0" borderId="38" xfId="51" applyNumberFormat="1" applyFont="1" applyFill="1" applyBorder="1" applyAlignment="1">
      <alignment vertical="center"/>
    </xf>
    <xf numFmtId="176" fontId="4" fillId="0" borderId="11" xfId="51" applyNumberFormat="1" applyFont="1" applyFill="1" applyBorder="1" applyAlignment="1">
      <alignment vertical="center"/>
    </xf>
    <xf numFmtId="176" fontId="4" fillId="0" borderId="37" xfId="51" applyNumberFormat="1" applyFont="1" applyBorder="1" applyAlignment="1">
      <alignment vertical="center"/>
    </xf>
    <xf numFmtId="178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2" fillId="0" borderId="39" xfId="62" applyFont="1" applyBorder="1" applyAlignment="1">
      <alignment horizontal="center" vertical="center"/>
      <protection/>
    </xf>
    <xf numFmtId="176" fontId="4" fillId="0" borderId="10" xfId="51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top"/>
    </xf>
    <xf numFmtId="178" fontId="4" fillId="0" borderId="10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vertical="top"/>
    </xf>
    <xf numFmtId="178" fontId="4" fillId="0" borderId="11" xfId="0" applyNumberFormat="1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4" fillId="0" borderId="40" xfId="49" applyFont="1" applyBorder="1" applyAlignment="1" applyProtection="1">
      <alignment horizontal="right" vertical="center"/>
      <protection locked="0"/>
    </xf>
    <xf numFmtId="38" fontId="4" fillId="0" borderId="41" xfId="49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42" xfId="0" applyFont="1" applyBorder="1" applyAlignment="1" applyProtection="1">
      <alignment horizontal="center" vertical="center" textRotation="255" wrapText="1" shrinkToFit="1"/>
      <protection locked="0"/>
    </xf>
    <xf numFmtId="0" fontId="4" fillId="0" borderId="24" xfId="0" applyFont="1" applyBorder="1" applyAlignment="1" applyProtection="1">
      <alignment horizontal="center" vertical="center" textRotation="255" shrinkToFit="1"/>
      <protection locked="0"/>
    </xf>
    <xf numFmtId="0" fontId="4" fillId="0" borderId="42" xfId="0" applyFont="1" applyBorder="1" applyAlignment="1" applyProtection="1">
      <alignment horizontal="center" vertical="center" textRotation="255" shrinkToFi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38" fontId="4" fillId="0" borderId="18" xfId="49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38" fontId="4" fillId="0" borderId="42" xfId="49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8" fontId="4" fillId="0" borderId="15" xfId="49" applyFont="1" applyBorder="1" applyAlignment="1" applyProtection="1">
      <alignment horizontal="center" vertical="center"/>
      <protection locked="0"/>
    </xf>
    <xf numFmtId="38" fontId="4" fillId="0" borderId="32" xfId="49" applyFont="1" applyBorder="1" applyAlignment="1" applyProtection="1">
      <alignment horizontal="center" vertical="center"/>
      <protection locked="0"/>
    </xf>
    <xf numFmtId="176" fontId="4" fillId="0" borderId="10" xfId="49" applyNumberFormat="1" applyFont="1" applyFill="1" applyBorder="1" applyAlignment="1">
      <alignment horizontal="right" vertical="center"/>
    </xf>
    <xf numFmtId="176" fontId="4" fillId="0" borderId="12" xfId="49" applyNumberFormat="1" applyFont="1" applyFill="1" applyBorder="1" applyAlignment="1">
      <alignment horizontal="right" vertical="center"/>
    </xf>
    <xf numFmtId="38" fontId="4" fillId="0" borderId="16" xfId="49" applyFont="1" applyBorder="1" applyAlignment="1" applyProtection="1">
      <alignment horizontal="center" vertical="center"/>
      <protection locked="0"/>
    </xf>
    <xf numFmtId="38" fontId="4" fillId="0" borderId="17" xfId="49" applyFont="1" applyBorder="1" applyAlignment="1" applyProtection="1">
      <alignment horizontal="center" vertical="center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176" fontId="4" fillId="0" borderId="44" xfId="49" applyNumberFormat="1" applyFont="1" applyFill="1" applyBorder="1" applyAlignment="1">
      <alignment horizontal="center" shrinkToFit="1"/>
    </xf>
    <xf numFmtId="176" fontId="4" fillId="0" borderId="45" xfId="49" applyNumberFormat="1" applyFont="1" applyFill="1" applyBorder="1" applyAlignment="1">
      <alignment horizontal="center" shrinkToFit="1"/>
    </xf>
    <xf numFmtId="176" fontId="4" fillId="0" borderId="46" xfId="49" applyNumberFormat="1" applyFont="1" applyFill="1" applyBorder="1" applyAlignment="1">
      <alignment horizontal="center" shrinkToFit="1"/>
    </xf>
    <xf numFmtId="176" fontId="4" fillId="0" borderId="47" xfId="49" applyNumberFormat="1" applyFont="1" applyFill="1" applyBorder="1" applyAlignment="1">
      <alignment horizontal="center" shrinkToFit="1"/>
    </xf>
    <xf numFmtId="176" fontId="4" fillId="0" borderId="48" xfId="49" applyNumberFormat="1" applyFont="1" applyFill="1" applyBorder="1" applyAlignment="1">
      <alignment horizontal="center" shrinkToFit="1"/>
    </xf>
    <xf numFmtId="176" fontId="4" fillId="0" borderId="49" xfId="49" applyNumberFormat="1" applyFont="1" applyFill="1" applyBorder="1" applyAlignment="1">
      <alignment horizontal="center" shrinkToFit="1"/>
    </xf>
    <xf numFmtId="176" fontId="4" fillId="0" borderId="50" xfId="49" applyNumberFormat="1" applyFont="1" applyFill="1" applyBorder="1" applyAlignment="1">
      <alignment horizontal="center" shrinkToFit="1"/>
    </xf>
    <xf numFmtId="176" fontId="4" fillId="0" borderId="51" xfId="49" applyNumberFormat="1" applyFont="1" applyFill="1" applyBorder="1" applyAlignment="1">
      <alignment horizontal="center" shrinkToFit="1"/>
    </xf>
    <xf numFmtId="176" fontId="4" fillId="0" borderId="52" xfId="49" applyNumberFormat="1" applyFont="1" applyFill="1" applyBorder="1" applyAlignment="1">
      <alignment horizontal="center" shrinkToFit="1"/>
    </xf>
    <xf numFmtId="176" fontId="4" fillId="0" borderId="27" xfId="49" applyNumberFormat="1" applyFont="1" applyFill="1" applyBorder="1" applyAlignment="1">
      <alignment horizontal="right" vertical="center" shrinkToFit="1"/>
    </xf>
    <xf numFmtId="176" fontId="4" fillId="0" borderId="22" xfId="49" applyNumberFormat="1" applyFont="1" applyFill="1" applyBorder="1" applyAlignment="1">
      <alignment horizontal="right" vertical="center" shrinkToFit="1"/>
    </xf>
    <xf numFmtId="176" fontId="4" fillId="0" borderId="53" xfId="49" applyNumberFormat="1" applyFont="1" applyFill="1" applyBorder="1" applyAlignment="1">
      <alignment horizontal="right" vertical="center" shrinkToFit="1"/>
    </xf>
    <xf numFmtId="38" fontId="4" fillId="0" borderId="18" xfId="49" applyFont="1" applyBorder="1" applyAlignment="1">
      <alignment horizontal="center" vertical="center" shrinkToFit="1"/>
    </xf>
    <xf numFmtId="38" fontId="4" fillId="0" borderId="15" xfId="49" applyFont="1" applyBorder="1" applyAlignment="1">
      <alignment horizontal="center" vertical="center" shrinkToFit="1"/>
    </xf>
    <xf numFmtId="38" fontId="4" fillId="0" borderId="32" xfId="49" applyFont="1" applyBorder="1" applyAlignment="1">
      <alignment horizontal="center" vertical="center" shrinkToFit="1"/>
    </xf>
    <xf numFmtId="38" fontId="4" fillId="0" borderId="14" xfId="49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38" fontId="4" fillId="0" borderId="20" xfId="49" applyFont="1" applyBorder="1" applyAlignment="1">
      <alignment horizontal="center" vertical="center" shrinkToFit="1"/>
    </xf>
    <xf numFmtId="176" fontId="4" fillId="0" borderId="10" xfId="49" applyNumberFormat="1" applyFont="1" applyBorder="1" applyAlignment="1" applyProtection="1">
      <alignment horizontal="right" vertical="center"/>
      <protection locked="0"/>
    </xf>
    <xf numFmtId="176" fontId="4" fillId="0" borderId="11" xfId="49" applyNumberFormat="1" applyFont="1" applyBorder="1" applyAlignment="1" applyProtection="1">
      <alignment horizontal="right" vertical="center"/>
      <protection locked="0"/>
    </xf>
    <xf numFmtId="0" fontId="4" fillId="0" borderId="54" xfId="49" applyNumberFormat="1" applyFont="1" applyBorder="1" applyAlignment="1" applyProtection="1">
      <alignment horizontal="left" vertical="top" wrapText="1" shrinkToFit="1"/>
      <protection locked="0"/>
    </xf>
    <xf numFmtId="0" fontId="4" fillId="0" borderId="55" xfId="49" applyNumberFormat="1" applyFont="1" applyBorder="1" applyAlignment="1" applyProtection="1">
      <alignment horizontal="left" vertical="top" shrinkToFit="1"/>
      <protection locked="0"/>
    </xf>
    <xf numFmtId="0" fontId="4" fillId="0" borderId="54" xfId="49" applyNumberFormat="1" applyFont="1" applyBorder="1" applyAlignment="1" applyProtection="1">
      <alignment horizontal="left" vertical="top" shrinkToFit="1"/>
      <protection locked="0"/>
    </xf>
    <xf numFmtId="38" fontId="4" fillId="0" borderId="56" xfId="49" applyFont="1" applyBorder="1" applyAlignment="1" applyProtection="1">
      <alignment horizontal="left" vertical="center" wrapText="1"/>
      <protection locked="0"/>
    </xf>
    <xf numFmtId="38" fontId="4" fillId="0" borderId="57" xfId="49" applyFont="1" applyBorder="1" applyAlignment="1" applyProtection="1">
      <alignment horizontal="left" vertical="center"/>
      <protection locked="0"/>
    </xf>
    <xf numFmtId="38" fontId="4" fillId="0" borderId="58" xfId="49" applyFont="1" applyBorder="1" applyAlignment="1" applyProtection="1">
      <alignment horizontal="left" vertical="center"/>
      <protection locked="0"/>
    </xf>
    <xf numFmtId="38" fontId="4" fillId="0" borderId="21" xfId="49" applyFont="1" applyBorder="1" applyAlignment="1" applyProtection="1">
      <alignment horizontal="left" vertical="center"/>
      <protection locked="0"/>
    </xf>
    <xf numFmtId="176" fontId="4" fillId="0" borderId="40" xfId="49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38" fontId="4" fillId="0" borderId="18" xfId="49" applyFont="1" applyBorder="1" applyAlignment="1" applyProtection="1">
      <alignment horizontal="center" vertical="center" wrapText="1"/>
      <protection locked="0"/>
    </xf>
    <xf numFmtId="38" fontId="4" fillId="0" borderId="15" xfId="49" applyFont="1" applyBorder="1" applyAlignment="1" applyProtection="1">
      <alignment horizontal="center" vertical="center" wrapText="1"/>
      <protection locked="0"/>
    </xf>
    <xf numFmtId="38" fontId="4" fillId="0" borderId="32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21" xfId="49" applyFont="1" applyBorder="1" applyAlignment="1" applyProtection="1">
      <alignment horizontal="center" vertical="center" wrapText="1"/>
      <protection locked="0"/>
    </xf>
    <xf numFmtId="0" fontId="68" fillId="0" borderId="4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6" fontId="4" fillId="0" borderId="59" xfId="49" applyNumberFormat="1" applyFont="1" applyFill="1" applyBorder="1" applyAlignment="1">
      <alignment horizontal="right" vertical="center"/>
    </xf>
    <xf numFmtId="176" fontId="4" fillId="0" borderId="60" xfId="49" applyNumberFormat="1" applyFont="1" applyFill="1" applyBorder="1" applyAlignment="1">
      <alignment horizontal="right" vertical="center"/>
    </xf>
    <xf numFmtId="38" fontId="69" fillId="0" borderId="18" xfId="49" applyFont="1" applyBorder="1" applyAlignment="1">
      <alignment horizontal="center" vertical="center" shrinkToFit="1"/>
    </xf>
    <xf numFmtId="38" fontId="69" fillId="0" borderId="15" xfId="49" applyFont="1" applyBorder="1" applyAlignment="1">
      <alignment horizontal="center" vertical="center" shrinkToFit="1"/>
    </xf>
    <xf numFmtId="38" fontId="69" fillId="0" borderId="32" xfId="49" applyFont="1" applyBorder="1" applyAlignment="1">
      <alignment horizontal="center" vertical="center" shrinkToFit="1"/>
    </xf>
    <xf numFmtId="38" fontId="69" fillId="0" borderId="16" xfId="49" applyFont="1" applyBorder="1" applyAlignment="1">
      <alignment horizontal="center" vertical="center" shrinkToFit="1"/>
    </xf>
    <xf numFmtId="38" fontId="69" fillId="0" borderId="17" xfId="49" applyFont="1" applyBorder="1" applyAlignment="1">
      <alignment horizontal="center" vertical="center" shrinkToFit="1"/>
    </xf>
    <xf numFmtId="38" fontId="69" fillId="0" borderId="21" xfId="49" applyFont="1" applyBorder="1" applyAlignment="1">
      <alignment horizontal="center" vertical="center" shrinkToFit="1"/>
    </xf>
    <xf numFmtId="176" fontId="4" fillId="0" borderId="61" xfId="49" applyNumberFormat="1" applyFont="1" applyBorder="1" applyAlignment="1" applyProtection="1">
      <alignment horizontal="right" vertical="center"/>
      <protection locked="0"/>
    </xf>
    <xf numFmtId="176" fontId="4" fillId="0" borderId="62" xfId="49" applyNumberFormat="1" applyFont="1" applyBorder="1" applyAlignment="1" applyProtection="1">
      <alignment horizontal="right" vertical="center"/>
      <protection locked="0"/>
    </xf>
    <xf numFmtId="176" fontId="4" fillId="0" borderId="59" xfId="49" applyNumberFormat="1" applyFont="1" applyBorder="1" applyAlignment="1" applyProtection="1">
      <alignment horizontal="right" vertical="center"/>
      <protection locked="0"/>
    </xf>
    <xf numFmtId="176" fontId="4" fillId="0" borderId="33" xfId="49" applyNumberFormat="1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>
      <alignment horizontal="center" vertical="center" wrapText="1" shrinkToFit="1"/>
    </xf>
    <xf numFmtId="38" fontId="4" fillId="0" borderId="0" xfId="49" applyFont="1" applyBorder="1" applyAlignment="1">
      <alignment horizontal="center" vertical="center" wrapText="1" shrinkToFit="1"/>
    </xf>
    <xf numFmtId="38" fontId="4" fillId="0" borderId="20" xfId="49" applyFont="1" applyBorder="1" applyAlignment="1">
      <alignment horizontal="center" vertical="center" wrapText="1" shrinkToFit="1"/>
    </xf>
    <xf numFmtId="38" fontId="4" fillId="0" borderId="16" xfId="49" applyFont="1" applyBorder="1" applyAlignment="1">
      <alignment horizontal="center" vertical="center" wrapText="1" shrinkToFit="1"/>
    </xf>
    <xf numFmtId="38" fontId="4" fillId="0" borderId="17" xfId="49" applyFont="1" applyBorder="1" applyAlignment="1">
      <alignment horizontal="center" vertical="center" wrapText="1" shrinkToFit="1"/>
    </xf>
    <xf numFmtId="38" fontId="4" fillId="0" borderId="21" xfId="49" applyFont="1" applyBorder="1" applyAlignment="1">
      <alignment horizontal="center" vertical="center" wrapText="1" shrinkToFit="1"/>
    </xf>
    <xf numFmtId="176" fontId="4" fillId="0" borderId="59" xfId="49" applyNumberFormat="1" applyFont="1" applyBorder="1" applyAlignment="1" applyProtection="1" quotePrefix="1">
      <alignment horizontal="right" vertical="center"/>
      <protection locked="0"/>
    </xf>
    <xf numFmtId="176" fontId="4" fillId="0" borderId="60" xfId="49" applyNumberFormat="1" applyFont="1" applyBorder="1" applyAlignment="1" applyProtection="1" quotePrefix="1">
      <alignment horizontal="right" vertical="center"/>
      <protection locked="0"/>
    </xf>
    <xf numFmtId="176" fontId="4" fillId="0" borderId="33" xfId="49" applyNumberFormat="1" applyFont="1" applyBorder="1" applyAlignment="1" applyProtection="1" quotePrefix="1">
      <alignment horizontal="right" vertical="center"/>
      <protection locked="0"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67" fillId="0" borderId="0" xfId="0" applyFont="1" applyBorder="1" applyAlignment="1" applyProtection="1">
      <alignment horizontal="center" shrinkToFit="1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0" borderId="42" xfId="0" applyNumberFormat="1" applyFont="1" applyBorder="1" applyAlignment="1" applyProtection="1">
      <alignment horizontal="left" vertical="center" shrinkToFit="1"/>
      <protection locked="0"/>
    </xf>
    <xf numFmtId="0" fontId="4" fillId="0" borderId="23" xfId="0" applyNumberFormat="1" applyFont="1" applyBorder="1" applyAlignment="1" applyProtection="1">
      <alignment horizontal="left" vertical="center" shrinkToFit="1"/>
      <protection locked="0"/>
    </xf>
    <xf numFmtId="0" fontId="4" fillId="0" borderId="24" xfId="0" applyNumberFormat="1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178" fontId="4" fillId="0" borderId="23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0" fontId="4" fillId="0" borderId="42" xfId="62" applyFont="1" applyBorder="1" applyAlignment="1">
      <alignment horizontal="left" vertical="center" wrapText="1"/>
      <protection/>
    </xf>
    <xf numFmtId="0" fontId="4" fillId="0" borderId="23" xfId="62" applyFont="1" applyBorder="1" applyAlignment="1">
      <alignment horizontal="left" vertical="center"/>
      <protection/>
    </xf>
    <xf numFmtId="0" fontId="4" fillId="0" borderId="24" xfId="62" applyFont="1" applyBorder="1" applyAlignment="1">
      <alignment horizontal="left" vertical="center"/>
      <protection/>
    </xf>
    <xf numFmtId="0" fontId="4" fillId="0" borderId="31" xfId="0" applyFont="1" applyBorder="1" applyAlignment="1" applyProtection="1">
      <alignment vertical="center" textRotation="255"/>
      <protection locked="0"/>
    </xf>
    <xf numFmtId="0" fontId="4" fillId="0" borderId="35" xfId="0" applyFont="1" applyBorder="1" applyAlignment="1" applyProtection="1">
      <alignment vertical="center" textRotation="255"/>
      <protection locked="0"/>
    </xf>
    <xf numFmtId="0" fontId="4" fillId="0" borderId="36" xfId="0" applyFont="1" applyBorder="1" applyAlignment="1" applyProtection="1">
      <alignment vertical="center" textRotation="255"/>
      <protection locked="0"/>
    </xf>
    <xf numFmtId="0" fontId="3" fillId="0" borderId="42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left" vertical="center" shrinkToFit="1"/>
      <protection/>
    </xf>
    <xf numFmtId="0" fontId="4" fillId="0" borderId="23" xfId="62" applyFont="1" applyFill="1" applyBorder="1" applyAlignment="1">
      <alignment horizontal="left" vertical="center" shrinkToFit="1"/>
      <protection/>
    </xf>
    <xf numFmtId="0" fontId="4" fillId="0" borderId="24" xfId="62" applyFont="1" applyFill="1" applyBorder="1" applyAlignment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4" fillId="0" borderId="18" xfId="49" applyNumberFormat="1" applyFont="1" applyBorder="1" applyAlignment="1">
      <alignment horizontal="right" vertical="center"/>
    </xf>
    <xf numFmtId="176" fontId="4" fillId="0" borderId="16" xfId="49" applyNumberFormat="1" applyFont="1" applyBorder="1" applyAlignment="1">
      <alignment horizontal="right" vertical="center"/>
    </xf>
    <xf numFmtId="178" fontId="4" fillId="0" borderId="10" xfId="0" applyNumberFormat="1" applyFont="1" applyBorder="1" applyAlignment="1" applyProtection="1">
      <alignment horizontal="left" vertical="center"/>
      <protection locked="0"/>
    </xf>
    <xf numFmtId="178" fontId="4" fillId="0" borderId="12" xfId="0" applyNumberFormat="1" applyFont="1" applyBorder="1" applyAlignment="1" applyProtection="1">
      <alignment horizontal="left" vertical="center"/>
      <protection locked="0"/>
    </xf>
    <xf numFmtId="176" fontId="3" fillId="0" borderId="42" xfId="49" applyNumberFormat="1" applyFont="1" applyBorder="1" applyAlignment="1">
      <alignment horizontal="right" vertical="center"/>
    </xf>
    <xf numFmtId="176" fontId="3" fillId="0" borderId="23" xfId="49" applyNumberFormat="1" applyFont="1" applyBorder="1" applyAlignment="1">
      <alignment horizontal="right" vertical="center"/>
    </xf>
    <xf numFmtId="0" fontId="3" fillId="0" borderId="42" xfId="62" applyFont="1" applyBorder="1" applyAlignment="1">
      <alignment horizontal="center" vertical="center"/>
      <protection/>
    </xf>
    <xf numFmtId="0" fontId="3" fillId="0" borderId="23" xfId="62" applyFont="1" applyBorder="1" applyAlignment="1">
      <alignment horizontal="center" vertical="center"/>
      <protection/>
    </xf>
    <xf numFmtId="176" fontId="3" fillId="0" borderId="42" xfId="49" applyNumberFormat="1" applyFont="1" applyFill="1" applyBorder="1" applyAlignment="1">
      <alignment horizontal="right" vertical="center"/>
    </xf>
    <xf numFmtId="176" fontId="3" fillId="0" borderId="23" xfId="49" applyNumberFormat="1" applyFont="1" applyFill="1" applyBorder="1" applyAlignment="1">
      <alignment horizontal="right" vertical="center"/>
    </xf>
    <xf numFmtId="0" fontId="4" fillId="0" borderId="17" xfId="62" applyFont="1" applyBorder="1" applyAlignment="1">
      <alignment wrapText="1"/>
      <protection/>
    </xf>
    <xf numFmtId="0" fontId="4" fillId="0" borderId="42" xfId="62" applyFont="1" applyBorder="1" applyAlignment="1">
      <alignment horizontal="left" vertical="center" shrinkToFit="1"/>
      <protection/>
    </xf>
    <xf numFmtId="0" fontId="4" fillId="0" borderId="23" xfId="62" applyFont="1" applyBorder="1" applyAlignment="1">
      <alignment horizontal="left" vertical="center" shrinkToFit="1"/>
      <protection/>
    </xf>
    <xf numFmtId="0" fontId="4" fillId="0" borderId="24" xfId="62" applyFont="1" applyBorder="1" applyAlignment="1">
      <alignment horizontal="left" vertical="center" shrinkToFit="1"/>
      <protection/>
    </xf>
    <xf numFmtId="0" fontId="4" fillId="0" borderId="14" xfId="62" applyFont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4" fillId="0" borderId="18" xfId="62" applyFont="1" applyBorder="1" applyAlignment="1">
      <alignment vertical="center"/>
      <protection/>
    </xf>
    <xf numFmtId="0" fontId="5" fillId="0" borderId="15" xfId="0" applyFont="1" applyBorder="1" applyAlignment="1">
      <alignment vertical="center"/>
    </xf>
    <xf numFmtId="176" fontId="4" fillId="0" borderId="11" xfId="51" applyNumberFormat="1" applyFont="1" applyBorder="1" applyAlignment="1">
      <alignment horizontal="right" vertical="center"/>
    </xf>
    <xf numFmtId="176" fontId="4" fillId="0" borderId="38" xfId="51" applyNumberFormat="1" applyFont="1" applyFill="1" applyBorder="1" applyAlignment="1">
      <alignment horizontal="right" vertical="center"/>
    </xf>
    <xf numFmtId="176" fontId="4" fillId="0" borderId="10" xfId="51" applyNumberFormat="1" applyFont="1" applyFill="1" applyBorder="1" applyAlignment="1">
      <alignment horizontal="right" vertical="center"/>
    </xf>
    <xf numFmtId="176" fontId="4" fillId="0" borderId="37" xfId="51" applyNumberFormat="1" applyFont="1" applyBorder="1" applyAlignment="1">
      <alignment horizontal="right" vertical="center"/>
    </xf>
    <xf numFmtId="176" fontId="4" fillId="0" borderId="11" xfId="51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38100</xdr:rowOff>
    </xdr:from>
    <xdr:to>
      <xdr:col>3</xdr:col>
      <xdr:colOff>628650</xdr:colOff>
      <xdr:row>3</xdr:row>
      <xdr:rowOff>9525</xdr:rowOff>
    </xdr:to>
    <xdr:sp>
      <xdr:nvSpPr>
        <xdr:cNvPr id="1" name="直線矢印コネクタ 1"/>
        <xdr:cNvSpPr>
          <a:spLocks/>
        </xdr:cNvSpPr>
      </xdr:nvSpPr>
      <xdr:spPr>
        <a:xfrm flipV="1">
          <a:off x="2247900" y="381000"/>
          <a:ext cx="790575" cy="1428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2</xdr:row>
      <xdr:rowOff>19050</xdr:rowOff>
    </xdr:from>
    <xdr:to>
      <xdr:col>8</xdr:col>
      <xdr:colOff>19050</xdr:colOff>
      <xdr:row>3</xdr:row>
      <xdr:rowOff>9525</xdr:rowOff>
    </xdr:to>
    <xdr:sp>
      <xdr:nvSpPr>
        <xdr:cNvPr id="2" name="直線矢印コネクタ 2"/>
        <xdr:cNvSpPr>
          <a:spLocks/>
        </xdr:cNvSpPr>
      </xdr:nvSpPr>
      <xdr:spPr>
        <a:xfrm flipV="1">
          <a:off x="4610100" y="361950"/>
          <a:ext cx="304800" cy="1619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0</xdr:rowOff>
    </xdr:from>
    <xdr:to>
      <xdr:col>10</xdr:col>
      <xdr:colOff>333375</xdr:colOff>
      <xdr:row>3</xdr:row>
      <xdr:rowOff>180975</xdr:rowOff>
    </xdr:to>
    <xdr:sp>
      <xdr:nvSpPr>
        <xdr:cNvPr id="3" name="テキスト ボックス 3"/>
        <xdr:cNvSpPr>
          <a:spLocks/>
        </xdr:cNvSpPr>
      </xdr:nvSpPr>
      <xdr:spPr>
        <a:xfrm>
          <a:off x="419100" y="514350"/>
          <a:ext cx="5924550" cy="1809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課税事業者は「Ｅ２セル」で、イ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免税事業者及び簡易課税事業者は「Ｉ２セル」で、「○」を選択してください。</a:t>
          </a:r>
        </a:p>
      </xdr:txBody>
    </xdr:sp>
    <xdr:clientData/>
  </xdr:twoCellAnchor>
  <xdr:oneCellAnchor>
    <xdr:from>
      <xdr:col>12</xdr:col>
      <xdr:colOff>590550</xdr:colOff>
      <xdr:row>1</xdr:row>
      <xdr:rowOff>161925</xdr:rowOff>
    </xdr:from>
    <xdr:ext cx="1371600" cy="361950"/>
    <xdr:sp>
      <xdr:nvSpPr>
        <xdr:cNvPr id="4" name="テキスト ボックス 4"/>
        <xdr:cNvSpPr>
          <a:spLocks/>
        </xdr:cNvSpPr>
      </xdr:nvSpPr>
      <xdr:spPr>
        <a:xfrm>
          <a:off x="8010525" y="333375"/>
          <a:ext cx="137160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11</xdr:col>
      <xdr:colOff>85725</xdr:colOff>
      <xdr:row>8</xdr:row>
      <xdr:rowOff>142875</xdr:rowOff>
    </xdr:from>
    <xdr:ext cx="2466975" cy="1343025"/>
    <xdr:sp>
      <xdr:nvSpPr>
        <xdr:cNvPr id="5" name="テキスト ボックス 5"/>
        <xdr:cNvSpPr>
          <a:spLocks/>
        </xdr:cNvSpPr>
      </xdr:nvSpPr>
      <xdr:spPr>
        <a:xfrm>
          <a:off x="6800850" y="2162175"/>
          <a:ext cx="2466975" cy="13430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R2.4.1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R3.3.31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に支払いが完了するものについて③の列に、</a:t>
          </a:r>
          <a:r>
            <a:rPr lang="en-US" cap="none" sz="1050" b="1" i="0" u="none" baseline="0">
              <a:solidFill>
                <a:srgbClr val="FF0000"/>
              </a:solidFill>
            </a:rPr>
            <a:t>R3.4.1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050" b="1" i="0" u="none" baseline="0">
              <a:solidFill>
                <a:srgbClr val="FF0000"/>
              </a:solidFill>
            </a:rPr>
            <a:t>R4.3.31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に支払いが完了するものについて④の列に、内訳の金額を千円単位で記入してください。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③、④の列に入力するとそれぞれの合計欄及び⑤の列は自動算出されます。</a:t>
          </a:r>
        </a:p>
      </xdr:txBody>
    </xdr:sp>
    <xdr:clientData/>
  </xdr:oneCellAnchor>
  <xdr:oneCellAnchor>
    <xdr:from>
      <xdr:col>7</xdr:col>
      <xdr:colOff>114300</xdr:colOff>
      <xdr:row>17</xdr:row>
      <xdr:rowOff>38100</xdr:rowOff>
    </xdr:from>
    <xdr:ext cx="2762250" cy="285750"/>
    <xdr:sp>
      <xdr:nvSpPr>
        <xdr:cNvPr id="6" name="テキスト ボックス 6"/>
        <xdr:cNvSpPr>
          <a:spLocks/>
        </xdr:cNvSpPr>
      </xdr:nvSpPr>
      <xdr:spPr>
        <a:xfrm>
          <a:off x="3771900" y="3514725"/>
          <a:ext cx="27622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oneCellAnchor>
    <xdr:from>
      <xdr:col>1</xdr:col>
      <xdr:colOff>47625</xdr:colOff>
      <xdr:row>12</xdr:row>
      <xdr:rowOff>66675</xdr:rowOff>
    </xdr:from>
    <xdr:ext cx="2057400" cy="866775"/>
    <xdr:sp>
      <xdr:nvSpPr>
        <xdr:cNvPr id="7" name="テキスト ボックス 7"/>
        <xdr:cNvSpPr>
          <a:spLocks/>
        </xdr:cNvSpPr>
      </xdr:nvSpPr>
      <xdr:spPr>
        <a:xfrm>
          <a:off x="400050" y="2733675"/>
          <a:ext cx="2057400" cy="86677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この欄には申請団体の名称及び金額を記入しないでください。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30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共同製作契約書のとおりの金額　（宣伝費を除く）を記入してください。</a:t>
          </a:r>
        </a:p>
      </xdr:txBody>
    </xdr:sp>
    <xdr:clientData/>
  </xdr:oneCellAnchor>
  <xdr:oneCellAnchor>
    <xdr:from>
      <xdr:col>1</xdr:col>
      <xdr:colOff>38100</xdr:colOff>
      <xdr:row>21</xdr:row>
      <xdr:rowOff>123825</xdr:rowOff>
    </xdr:from>
    <xdr:ext cx="2057400" cy="428625"/>
    <xdr:sp>
      <xdr:nvSpPr>
        <xdr:cNvPr id="8" name="テキスト ボックス 8"/>
        <xdr:cNvSpPr>
          <a:spLocks/>
        </xdr:cNvSpPr>
      </xdr:nvSpPr>
      <xdr:spPr>
        <a:xfrm>
          <a:off x="390525" y="4248150"/>
          <a:ext cx="2057400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申請中の場合はその旨を括弧書きし、見込額を記入してください。</a:t>
          </a:r>
        </a:p>
      </xdr:txBody>
    </xdr:sp>
    <xdr:clientData/>
  </xdr:oneCellAnchor>
  <xdr:twoCellAnchor>
    <xdr:from>
      <xdr:col>3</xdr:col>
      <xdr:colOff>142875</xdr:colOff>
      <xdr:row>10</xdr:row>
      <xdr:rowOff>19050</xdr:rowOff>
    </xdr:from>
    <xdr:to>
      <xdr:col>5</xdr:col>
      <xdr:colOff>76200</xdr:colOff>
      <xdr:row>20</xdr:row>
      <xdr:rowOff>95250</xdr:rowOff>
    </xdr:to>
    <xdr:sp>
      <xdr:nvSpPr>
        <xdr:cNvPr id="9" name="テキスト ボックス 9"/>
        <xdr:cNvSpPr>
          <a:spLocks/>
        </xdr:cNvSpPr>
      </xdr:nvSpPr>
      <xdr:spPr>
        <a:xfrm>
          <a:off x="2552700" y="2362200"/>
          <a:ext cx="695325" cy="16954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内訳に金額を入力すると、予算額は千円単位で自動算出されます。</a:t>
          </a:r>
        </a:p>
      </xdr:txBody>
    </xdr:sp>
    <xdr:clientData/>
  </xdr:twoCellAnchor>
  <xdr:twoCellAnchor>
    <xdr:from>
      <xdr:col>3</xdr:col>
      <xdr:colOff>19050</xdr:colOff>
      <xdr:row>7</xdr:row>
      <xdr:rowOff>133350</xdr:rowOff>
    </xdr:from>
    <xdr:to>
      <xdr:col>3</xdr:col>
      <xdr:colOff>685800</xdr:colOff>
      <xdr:row>12</xdr:row>
      <xdr:rowOff>9525</xdr:rowOff>
    </xdr:to>
    <xdr:grpSp>
      <xdr:nvGrpSpPr>
        <xdr:cNvPr id="10" name="グループ化 6"/>
        <xdr:cNvGrpSpPr>
          <a:grpSpLocks/>
        </xdr:cNvGrpSpPr>
      </xdr:nvGrpSpPr>
      <xdr:grpSpPr>
        <a:xfrm>
          <a:off x="2428875" y="1990725"/>
          <a:ext cx="666750" cy="685800"/>
          <a:chOff x="2477061" y="1980639"/>
          <a:chExt cx="668980" cy="686773"/>
        </a:xfrm>
        <a:solidFill>
          <a:srgbClr val="FFFFFF"/>
        </a:solidFill>
      </xdr:grpSpPr>
      <xdr:sp>
        <xdr:nvSpPr>
          <xdr:cNvPr id="11" name="右中かっこ 11"/>
          <xdr:cNvSpPr>
            <a:spLocks/>
          </xdr:cNvSpPr>
        </xdr:nvSpPr>
        <xdr:spPr>
          <a:xfrm>
            <a:off x="2477061" y="2018755"/>
            <a:ext cx="124263" cy="648657"/>
          </a:xfrm>
          <a:prstGeom prst="rightBrace">
            <a:avLst>
              <a:gd name="adj1" fmla="val -48402"/>
              <a:gd name="adj2" fmla="val -3028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角丸四角形 12"/>
          <xdr:cNvSpPr>
            <a:spLocks/>
          </xdr:cNvSpPr>
        </xdr:nvSpPr>
        <xdr:spPr>
          <a:xfrm>
            <a:off x="2610857" y="1980639"/>
            <a:ext cx="535184" cy="238482"/>
          </a:xfrm>
          <a:prstGeom prst="round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104775</xdr:colOff>
      <xdr:row>22</xdr:row>
      <xdr:rowOff>76200</xdr:rowOff>
    </xdr:from>
    <xdr:ext cx="2828925" cy="695325"/>
    <xdr:sp>
      <xdr:nvSpPr>
        <xdr:cNvPr id="13" name="テキスト ボックス 13"/>
        <xdr:cNvSpPr>
          <a:spLocks/>
        </xdr:cNvSpPr>
      </xdr:nvSpPr>
      <xdr:spPr>
        <a:xfrm>
          <a:off x="3762375" y="4362450"/>
          <a:ext cx="2828925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スタッフ費・キャスト費は必ず詳細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（職種・単価あたり賃金・従事期間等）を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別紙で添付してください。</a:t>
          </a:r>
        </a:p>
      </xdr:txBody>
    </xdr:sp>
    <xdr:clientData/>
  </xdr:oneCellAnchor>
  <xdr:oneCellAnchor>
    <xdr:from>
      <xdr:col>7</xdr:col>
      <xdr:colOff>38100</xdr:colOff>
      <xdr:row>59</xdr:row>
      <xdr:rowOff>47625</xdr:rowOff>
    </xdr:from>
    <xdr:ext cx="1771650" cy="390525"/>
    <xdr:sp>
      <xdr:nvSpPr>
        <xdr:cNvPr id="14" name="テキスト ボックス 14"/>
        <xdr:cNvSpPr>
          <a:spLocks/>
        </xdr:cNvSpPr>
      </xdr:nvSpPr>
      <xdr:spPr>
        <a:xfrm>
          <a:off x="3695700" y="10325100"/>
          <a:ext cx="17716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バリアフリー字幕制作の予定が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oneCellAnchor>
    <xdr:from>
      <xdr:col>8</xdr:col>
      <xdr:colOff>28575</xdr:colOff>
      <xdr:row>63</xdr:row>
      <xdr:rowOff>28575</xdr:rowOff>
    </xdr:from>
    <xdr:ext cx="1543050" cy="390525"/>
    <xdr:sp>
      <xdr:nvSpPr>
        <xdr:cNvPr id="15" name="テキスト ボックス 15"/>
        <xdr:cNvSpPr>
          <a:spLocks/>
        </xdr:cNvSpPr>
      </xdr:nvSpPr>
      <xdr:spPr>
        <a:xfrm>
          <a:off x="4924425" y="10953750"/>
          <a:ext cx="1543050" cy="3905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音声ガイド制作の予定が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あれば入力してください。</a:t>
          </a:r>
        </a:p>
      </xdr:txBody>
    </xdr:sp>
    <xdr:clientData/>
  </xdr:oneCellAnchor>
  <xdr:twoCellAnchor>
    <xdr:from>
      <xdr:col>11</xdr:col>
      <xdr:colOff>76200</xdr:colOff>
      <xdr:row>66</xdr:row>
      <xdr:rowOff>28575</xdr:rowOff>
    </xdr:from>
    <xdr:to>
      <xdr:col>14</xdr:col>
      <xdr:colOff>657225</xdr:colOff>
      <xdr:row>67</xdr:row>
      <xdr:rowOff>142875</xdr:rowOff>
    </xdr:to>
    <xdr:sp>
      <xdr:nvSpPr>
        <xdr:cNvPr id="16" name="角丸四角形 16"/>
        <xdr:cNvSpPr>
          <a:spLocks/>
        </xdr:cNvSpPr>
      </xdr:nvSpPr>
      <xdr:spPr>
        <a:xfrm>
          <a:off x="6791325" y="11439525"/>
          <a:ext cx="2695575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66</xdr:row>
      <xdr:rowOff>28575</xdr:rowOff>
    </xdr:from>
    <xdr:to>
      <xdr:col>10</xdr:col>
      <xdr:colOff>419100</xdr:colOff>
      <xdr:row>67</xdr:row>
      <xdr:rowOff>123825</xdr:rowOff>
    </xdr:to>
    <xdr:sp>
      <xdr:nvSpPr>
        <xdr:cNvPr id="17" name="テキスト ボックス 17"/>
        <xdr:cNvSpPr>
          <a:spLocks/>
        </xdr:cNvSpPr>
      </xdr:nvSpPr>
      <xdr:spPr>
        <a:xfrm>
          <a:off x="5324475" y="11439525"/>
          <a:ext cx="1104900" cy="25717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10</xdr:col>
      <xdr:colOff>428625</xdr:colOff>
      <xdr:row>67</xdr:row>
      <xdr:rowOff>28575</xdr:rowOff>
    </xdr:from>
    <xdr:to>
      <xdr:col>11</xdr:col>
      <xdr:colOff>85725</xdr:colOff>
      <xdr:row>67</xdr:row>
      <xdr:rowOff>38100</xdr:rowOff>
    </xdr:to>
    <xdr:sp>
      <xdr:nvSpPr>
        <xdr:cNvPr id="18" name="直線矢印コネクタ 18"/>
        <xdr:cNvSpPr>
          <a:spLocks/>
        </xdr:cNvSpPr>
      </xdr:nvSpPr>
      <xdr:spPr>
        <a:xfrm>
          <a:off x="6438900" y="11601450"/>
          <a:ext cx="361950" cy="95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33</xdr:row>
      <xdr:rowOff>95250</xdr:rowOff>
    </xdr:from>
    <xdr:ext cx="2057400" cy="619125"/>
    <xdr:sp>
      <xdr:nvSpPr>
        <xdr:cNvPr id="19" name="テキスト ボックス 19"/>
        <xdr:cNvSpPr>
          <a:spLocks/>
        </xdr:cNvSpPr>
      </xdr:nvSpPr>
      <xdr:spPr>
        <a:xfrm>
          <a:off x="400050" y="6162675"/>
          <a:ext cx="2057400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予定、交渉中、確定等、要望書提出時の状況を括弧書きし、見込額を記入してください。</a:t>
          </a:r>
        </a:p>
      </xdr:txBody>
    </xdr:sp>
    <xdr:clientData/>
  </xdr:oneCellAnchor>
  <xdr:twoCellAnchor>
    <xdr:from>
      <xdr:col>1</xdr:col>
      <xdr:colOff>733425</xdr:colOff>
      <xdr:row>54</xdr:row>
      <xdr:rowOff>66675</xdr:rowOff>
    </xdr:from>
    <xdr:to>
      <xdr:col>3</xdr:col>
      <xdr:colOff>695325</xdr:colOff>
      <xdr:row>62</xdr:row>
      <xdr:rowOff>133350</xdr:rowOff>
    </xdr:to>
    <xdr:grpSp>
      <xdr:nvGrpSpPr>
        <xdr:cNvPr id="20" name="グループ化 21"/>
        <xdr:cNvGrpSpPr>
          <a:grpSpLocks/>
        </xdr:cNvGrpSpPr>
      </xdr:nvGrpSpPr>
      <xdr:grpSpPr>
        <a:xfrm>
          <a:off x="1085850" y="9534525"/>
          <a:ext cx="2019300" cy="1362075"/>
          <a:chOff x="1333500" y="9820275"/>
          <a:chExt cx="2015255" cy="1362075"/>
        </a:xfrm>
        <a:solidFill>
          <a:srgbClr val="FFFFFF"/>
        </a:solidFill>
      </xdr:grpSpPr>
      <xdr:sp>
        <xdr:nvSpPr>
          <xdr:cNvPr id="21" name="角丸四角形 21"/>
          <xdr:cNvSpPr>
            <a:spLocks/>
          </xdr:cNvSpPr>
        </xdr:nvSpPr>
        <xdr:spPr>
          <a:xfrm>
            <a:off x="2807155" y="10944327"/>
            <a:ext cx="541600" cy="238023"/>
          </a:xfrm>
          <a:prstGeom prst="round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テキスト ボックス 22"/>
          <xdr:cNvSpPr>
            <a:spLocks/>
          </xdr:cNvSpPr>
        </xdr:nvSpPr>
        <xdr:spPr>
          <a:xfrm>
            <a:off x="1333500" y="9820275"/>
            <a:ext cx="1654021" cy="4382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自己負担金（ロ）＝総額－（イ）</a:t>
            </a:r>
            <a:r>
              <a:rPr lang="en-US" cap="none" sz="9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  <xdr:sp>
        <xdr:nvSpPr>
          <xdr:cNvPr id="23" name="直線矢印コネクタ 23"/>
          <xdr:cNvSpPr>
            <a:spLocks/>
          </xdr:cNvSpPr>
        </xdr:nvSpPr>
        <xdr:spPr>
          <a:xfrm>
            <a:off x="2483707" y="10248988"/>
            <a:ext cx="380379" cy="70487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666750</xdr:colOff>
      <xdr:row>64</xdr:row>
      <xdr:rowOff>104775</xdr:rowOff>
    </xdr:from>
    <xdr:to>
      <xdr:col>11</xdr:col>
      <xdr:colOff>38100</xdr:colOff>
      <xdr:row>79</xdr:row>
      <xdr:rowOff>28575</xdr:rowOff>
    </xdr:to>
    <xdr:grpSp>
      <xdr:nvGrpSpPr>
        <xdr:cNvPr id="24" name="グループ化 22"/>
        <xdr:cNvGrpSpPr>
          <a:grpSpLocks/>
        </xdr:cNvGrpSpPr>
      </xdr:nvGrpSpPr>
      <xdr:grpSpPr>
        <a:xfrm>
          <a:off x="3076575" y="11191875"/>
          <a:ext cx="3676650" cy="2352675"/>
          <a:chOff x="3037868" y="10326161"/>
          <a:chExt cx="3750738" cy="2774862"/>
        </a:xfrm>
        <a:solidFill>
          <a:srgbClr val="FFFFFF"/>
        </a:solidFill>
      </xdr:grpSpPr>
      <xdr:sp>
        <xdr:nvSpPr>
          <xdr:cNvPr id="25" name="直線矢印コネクタ 25"/>
          <xdr:cNvSpPr>
            <a:spLocks/>
          </xdr:cNvSpPr>
        </xdr:nvSpPr>
        <xdr:spPr>
          <a:xfrm flipH="1" flipV="1">
            <a:off x="3037868" y="10326161"/>
            <a:ext cx="583240" cy="1977089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矢印コネクタ 26"/>
          <xdr:cNvSpPr>
            <a:spLocks/>
          </xdr:cNvSpPr>
        </xdr:nvSpPr>
        <xdr:spPr>
          <a:xfrm flipV="1">
            <a:off x="4563481" y="12774977"/>
            <a:ext cx="2225125" cy="168573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27"/>
          <xdr:cNvSpPr>
            <a:spLocks/>
          </xdr:cNvSpPr>
        </xdr:nvSpPr>
        <xdr:spPr>
          <a:xfrm>
            <a:off x="3213215" y="12258159"/>
            <a:ext cx="1438408" cy="842864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0" rIns="0" bIns="4572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Ａ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Ｂ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総額（イ）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+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（ロ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は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一致します。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（自動算出されます。）</a:t>
            </a:r>
          </a:p>
        </xdr:txBody>
      </xdr:sp>
    </xdr:grpSp>
    <xdr:clientData/>
  </xdr:twoCellAnchor>
  <xdr:twoCellAnchor>
    <xdr:from>
      <xdr:col>10</xdr:col>
      <xdr:colOff>361950</xdr:colOff>
      <xdr:row>69</xdr:row>
      <xdr:rowOff>38100</xdr:rowOff>
    </xdr:from>
    <xdr:to>
      <xdr:col>13</xdr:col>
      <xdr:colOff>561975</xdr:colOff>
      <xdr:row>76</xdr:row>
      <xdr:rowOff>123825</xdr:rowOff>
    </xdr:to>
    <xdr:grpSp>
      <xdr:nvGrpSpPr>
        <xdr:cNvPr id="28" name="グループ化 43"/>
        <xdr:cNvGrpSpPr>
          <a:grpSpLocks/>
        </xdr:cNvGrpSpPr>
      </xdr:nvGrpSpPr>
      <xdr:grpSpPr>
        <a:xfrm>
          <a:off x="6372225" y="11934825"/>
          <a:ext cx="2314575" cy="1219200"/>
          <a:chOff x="6742176" y="11193049"/>
          <a:chExt cx="2318530" cy="1272048"/>
        </a:xfrm>
        <a:solidFill>
          <a:srgbClr val="FFFFFF"/>
        </a:solidFill>
      </xdr:grpSpPr>
      <xdr:sp>
        <xdr:nvSpPr>
          <xdr:cNvPr id="29" name="直線矢印コネクタ 29"/>
          <xdr:cNvSpPr>
            <a:spLocks/>
          </xdr:cNvSpPr>
        </xdr:nvSpPr>
        <xdr:spPr>
          <a:xfrm flipV="1">
            <a:off x="7190812" y="11193049"/>
            <a:ext cx="562823" cy="854498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テキスト ボックス 30"/>
          <xdr:cNvSpPr>
            <a:spLocks/>
          </xdr:cNvSpPr>
        </xdr:nvSpPr>
        <xdr:spPr>
          <a:xfrm>
            <a:off x="6742176" y="12037689"/>
            <a:ext cx="2318530" cy="427408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別紙･仕入控除税額の（Ｃ２～３）の額が自動転記され、（Ｃ４）が自動算出されます。</a:t>
            </a:r>
          </a:p>
        </xdr:txBody>
      </xdr:sp>
    </xdr:grpSp>
    <xdr:clientData/>
  </xdr:twoCellAnchor>
  <xdr:twoCellAnchor>
    <xdr:from>
      <xdr:col>12</xdr:col>
      <xdr:colOff>19050</xdr:colOff>
      <xdr:row>70</xdr:row>
      <xdr:rowOff>28575</xdr:rowOff>
    </xdr:from>
    <xdr:to>
      <xdr:col>14</xdr:col>
      <xdr:colOff>685800</xdr:colOff>
      <xdr:row>71</xdr:row>
      <xdr:rowOff>142875</xdr:rowOff>
    </xdr:to>
    <xdr:sp>
      <xdr:nvSpPr>
        <xdr:cNvPr id="31" name="角丸四角形 31"/>
        <xdr:cNvSpPr>
          <a:spLocks/>
        </xdr:cNvSpPr>
      </xdr:nvSpPr>
      <xdr:spPr>
        <a:xfrm>
          <a:off x="7439025" y="12087225"/>
          <a:ext cx="2076450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68</xdr:row>
      <xdr:rowOff>28575</xdr:rowOff>
    </xdr:from>
    <xdr:to>
      <xdr:col>14</xdr:col>
      <xdr:colOff>657225</xdr:colOff>
      <xdr:row>69</xdr:row>
      <xdr:rowOff>142875</xdr:rowOff>
    </xdr:to>
    <xdr:sp>
      <xdr:nvSpPr>
        <xdr:cNvPr id="32" name="角丸四角形 32"/>
        <xdr:cNvSpPr>
          <a:spLocks/>
        </xdr:cNvSpPr>
      </xdr:nvSpPr>
      <xdr:spPr>
        <a:xfrm>
          <a:off x="7429500" y="11763375"/>
          <a:ext cx="2057400" cy="276225"/>
        </a:xfrm>
        <a:prstGeom prst="round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67</xdr:row>
      <xdr:rowOff>76200</xdr:rowOff>
    </xdr:from>
    <xdr:to>
      <xdr:col>12</xdr:col>
      <xdr:colOff>19050</xdr:colOff>
      <xdr:row>71</xdr:row>
      <xdr:rowOff>9525</xdr:rowOff>
    </xdr:to>
    <xdr:sp>
      <xdr:nvSpPr>
        <xdr:cNvPr id="33" name="直線矢印コネクタ 33"/>
        <xdr:cNvSpPr>
          <a:spLocks/>
        </xdr:cNvSpPr>
      </xdr:nvSpPr>
      <xdr:spPr>
        <a:xfrm>
          <a:off x="6438900" y="11649075"/>
          <a:ext cx="1000125" cy="5810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63</xdr:row>
      <xdr:rowOff>123825</xdr:rowOff>
    </xdr:from>
    <xdr:to>
      <xdr:col>7</xdr:col>
      <xdr:colOff>1085850</xdr:colOff>
      <xdr:row>69</xdr:row>
      <xdr:rowOff>9525</xdr:rowOff>
    </xdr:to>
    <xdr:sp>
      <xdr:nvSpPr>
        <xdr:cNvPr id="34" name="テキスト ボックス 35"/>
        <xdr:cNvSpPr>
          <a:spLocks/>
        </xdr:cNvSpPr>
      </xdr:nvSpPr>
      <xdr:spPr>
        <a:xfrm>
          <a:off x="3286125" y="11049000"/>
          <a:ext cx="1457325" cy="8572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助成金額の各年度の配分額について、希望する額を記入してください。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1" i="0" u="none" baseline="0">
              <a:solidFill>
                <a:srgbClr val="FF0000"/>
              </a:solidFill>
            </a:rPr>
            <a:t>50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％を原則とし、</a:t>
          </a:r>
          <a:r>
            <a:rPr lang="en-US" cap="none" sz="900" b="1" i="0" u="none" baseline="0">
              <a:solidFill>
                <a:srgbClr val="FF0000"/>
              </a:solidFill>
            </a:rPr>
            <a:t>70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％を上限として調整可）</a:t>
          </a:r>
        </a:p>
      </xdr:txBody>
    </xdr:sp>
    <xdr:clientData/>
  </xdr:twoCellAnchor>
  <xdr:twoCellAnchor>
    <xdr:from>
      <xdr:col>3</xdr:col>
      <xdr:colOff>628650</xdr:colOff>
      <xdr:row>66</xdr:row>
      <xdr:rowOff>66675</xdr:rowOff>
    </xdr:from>
    <xdr:to>
      <xdr:col>5</xdr:col>
      <xdr:colOff>114300</xdr:colOff>
      <xdr:row>69</xdr:row>
      <xdr:rowOff>47625</xdr:rowOff>
    </xdr:to>
    <xdr:sp>
      <xdr:nvSpPr>
        <xdr:cNvPr id="35" name="直線矢印コネクタ 36"/>
        <xdr:cNvSpPr>
          <a:spLocks/>
        </xdr:cNvSpPr>
      </xdr:nvSpPr>
      <xdr:spPr>
        <a:xfrm flipH="1">
          <a:off x="3038475" y="11477625"/>
          <a:ext cx="247650" cy="46672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69</xdr:row>
      <xdr:rowOff>19050</xdr:rowOff>
    </xdr:from>
    <xdr:to>
      <xdr:col>5</xdr:col>
      <xdr:colOff>200025</xdr:colOff>
      <xdr:row>71</xdr:row>
      <xdr:rowOff>28575</xdr:rowOff>
    </xdr:to>
    <xdr:sp>
      <xdr:nvSpPr>
        <xdr:cNvPr id="36" name="直線矢印コネクタ 37"/>
        <xdr:cNvSpPr>
          <a:spLocks/>
        </xdr:cNvSpPr>
      </xdr:nvSpPr>
      <xdr:spPr>
        <a:xfrm flipH="1">
          <a:off x="3076575" y="11915775"/>
          <a:ext cx="295275" cy="333375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77</xdr:row>
      <xdr:rowOff>142875</xdr:rowOff>
    </xdr:from>
    <xdr:to>
      <xdr:col>9</xdr:col>
      <xdr:colOff>161925</xdr:colOff>
      <xdr:row>79</xdr:row>
      <xdr:rowOff>304800</xdr:rowOff>
    </xdr:to>
    <xdr:grpSp>
      <xdr:nvGrpSpPr>
        <xdr:cNvPr id="37" name="グループ化 19"/>
        <xdr:cNvGrpSpPr>
          <a:grpSpLocks/>
        </xdr:cNvGrpSpPr>
      </xdr:nvGrpSpPr>
      <xdr:grpSpPr>
        <a:xfrm>
          <a:off x="2343150" y="13335000"/>
          <a:ext cx="3000375" cy="485775"/>
          <a:chOff x="2250621" y="12970882"/>
          <a:chExt cx="3001736" cy="487943"/>
        </a:xfrm>
        <a:solidFill>
          <a:srgbClr val="FFFFFF"/>
        </a:solidFill>
      </xdr:grpSpPr>
      <xdr:sp>
        <xdr:nvSpPr>
          <xdr:cNvPr id="38" name="テキスト ボックス 39"/>
          <xdr:cNvSpPr>
            <a:spLocks/>
          </xdr:cNvSpPr>
        </xdr:nvSpPr>
        <xdr:spPr>
          <a:xfrm>
            <a:off x="2250621" y="13238763"/>
            <a:ext cx="3001736" cy="22006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）と（ハ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2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と（ハ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の合計が自動算出されます。</a:t>
            </a:r>
          </a:p>
        </xdr:txBody>
      </xdr:sp>
      <xdr:sp>
        <xdr:nvSpPr>
          <xdr:cNvPr id="39" name="直線矢印コネクタ 40"/>
          <xdr:cNvSpPr>
            <a:spLocks/>
          </xdr:cNvSpPr>
        </xdr:nvSpPr>
        <xdr:spPr>
          <a:xfrm flipV="1">
            <a:off x="2469748" y="12970882"/>
            <a:ext cx="219127" cy="25836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276225</xdr:colOff>
      <xdr:row>67</xdr:row>
      <xdr:rowOff>28575</xdr:rowOff>
    </xdr:from>
    <xdr:to>
      <xdr:col>3</xdr:col>
      <xdr:colOff>295275</xdr:colOff>
      <xdr:row>81</xdr:row>
      <xdr:rowOff>104775</xdr:rowOff>
    </xdr:to>
    <xdr:grpSp>
      <xdr:nvGrpSpPr>
        <xdr:cNvPr id="40" name="グループ化 12"/>
        <xdr:cNvGrpSpPr>
          <a:grpSpLocks/>
        </xdr:cNvGrpSpPr>
      </xdr:nvGrpSpPr>
      <xdr:grpSpPr>
        <a:xfrm>
          <a:off x="276225" y="11601450"/>
          <a:ext cx="2428875" cy="2505075"/>
          <a:chOff x="-66546" y="11761938"/>
          <a:chExt cx="2426352" cy="2507077"/>
        </a:xfrm>
        <a:solidFill>
          <a:srgbClr val="FFFFFF"/>
        </a:solidFill>
      </xdr:grpSpPr>
      <xdr:sp>
        <xdr:nvSpPr>
          <xdr:cNvPr id="41" name="テキスト ボックス 42"/>
          <xdr:cNvSpPr>
            <a:spLocks/>
          </xdr:cNvSpPr>
        </xdr:nvSpPr>
        <xdr:spPr>
          <a:xfrm>
            <a:off x="-66546" y="13677972"/>
            <a:ext cx="1284753" cy="591043"/>
          </a:xfrm>
          <a:prstGeom prst="roundRect">
            <a:avLst/>
          </a:prstGeom>
          <a:solidFill>
            <a:srgbClr val="FFFFFF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応募する活動区分に応じた助成金の額を手入力してください。</a:t>
            </a:r>
          </a:p>
        </xdr:txBody>
      </xdr:sp>
      <xdr:sp>
        <xdr:nvSpPr>
          <xdr:cNvPr id="42" name="直線矢印コネクタ 43"/>
          <xdr:cNvSpPr>
            <a:spLocks/>
          </xdr:cNvSpPr>
        </xdr:nvSpPr>
        <xdr:spPr>
          <a:xfrm flipV="1">
            <a:off x="580683" y="11761938"/>
            <a:ext cx="1779123" cy="1916034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1362075</xdr:colOff>
      <xdr:row>72</xdr:row>
      <xdr:rowOff>152400</xdr:rowOff>
    </xdr:from>
    <xdr:to>
      <xdr:col>12</xdr:col>
      <xdr:colOff>628650</xdr:colOff>
      <xdr:row>81</xdr:row>
      <xdr:rowOff>114300</xdr:rowOff>
    </xdr:to>
    <xdr:grpSp>
      <xdr:nvGrpSpPr>
        <xdr:cNvPr id="43" name="グループ化 15"/>
        <xdr:cNvGrpSpPr>
          <a:grpSpLocks/>
        </xdr:cNvGrpSpPr>
      </xdr:nvGrpSpPr>
      <xdr:grpSpPr>
        <a:xfrm>
          <a:off x="1714500" y="12534900"/>
          <a:ext cx="6334125" cy="1581150"/>
          <a:chOff x="1323919" y="12546765"/>
          <a:chExt cx="6337860" cy="1585304"/>
        </a:xfrm>
        <a:solidFill>
          <a:srgbClr val="FFFFFF"/>
        </a:solidFill>
      </xdr:grpSpPr>
      <xdr:sp>
        <xdr:nvSpPr>
          <xdr:cNvPr id="44" name="直線矢印コネクタ 45"/>
          <xdr:cNvSpPr>
            <a:spLocks/>
          </xdr:cNvSpPr>
        </xdr:nvSpPr>
        <xdr:spPr>
          <a:xfrm flipV="1">
            <a:off x="1390467" y="12546765"/>
            <a:ext cx="1001382" cy="1327296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直線矢印コネクタ 46"/>
          <xdr:cNvSpPr>
            <a:spLocks/>
          </xdr:cNvSpPr>
        </xdr:nvSpPr>
        <xdr:spPr>
          <a:xfrm flipV="1">
            <a:off x="1390467" y="12890380"/>
            <a:ext cx="1020395" cy="983681"/>
          </a:xfrm>
          <a:prstGeom prst="straightConnector1">
            <a:avLst/>
          </a:prstGeom>
          <a:noFill/>
          <a:ln w="127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テキスト ボックス 47"/>
          <xdr:cNvSpPr>
            <a:spLocks/>
          </xdr:cNvSpPr>
        </xdr:nvSpPr>
        <xdr:spPr>
          <a:xfrm>
            <a:off x="1323919" y="13874061"/>
            <a:ext cx="6337860" cy="25800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36000" tIns="3600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バリアフリー字幕制作費・音声ガイド制作費に入力した金額が上限１００万円・１万円未満切捨で自動算出されます。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28575</xdr:rowOff>
    </xdr:from>
    <xdr:to>
      <xdr:col>4</xdr:col>
      <xdr:colOff>1095375</xdr:colOff>
      <xdr:row>3</xdr:row>
      <xdr:rowOff>228600</xdr:rowOff>
    </xdr:to>
    <xdr:sp>
      <xdr:nvSpPr>
        <xdr:cNvPr id="1" name="テキスト ボックス 1"/>
        <xdr:cNvSpPr>
          <a:spLocks/>
        </xdr:cNvSpPr>
      </xdr:nvSpPr>
      <xdr:spPr>
        <a:xfrm>
          <a:off x="619125" y="561975"/>
          <a:ext cx="3067050" cy="2000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収支予算に記入された団体名が自動転記されます。</a:t>
          </a:r>
        </a:p>
      </xdr:txBody>
    </xdr:sp>
    <xdr:clientData/>
  </xdr:twoCellAnchor>
  <xdr:twoCellAnchor>
    <xdr:from>
      <xdr:col>5</xdr:col>
      <xdr:colOff>142875</xdr:colOff>
      <xdr:row>6</xdr:row>
      <xdr:rowOff>38100</xdr:rowOff>
    </xdr:from>
    <xdr:to>
      <xdr:col>7</xdr:col>
      <xdr:colOff>723900</xdr:colOff>
      <xdr:row>6</xdr:row>
      <xdr:rowOff>285750</xdr:rowOff>
    </xdr:to>
    <xdr:sp>
      <xdr:nvSpPr>
        <xdr:cNvPr id="2" name="テキスト ボックス 2"/>
        <xdr:cNvSpPr>
          <a:spLocks/>
        </xdr:cNvSpPr>
      </xdr:nvSpPr>
      <xdr:spPr>
        <a:xfrm>
          <a:off x="4038600" y="1181100"/>
          <a:ext cx="23431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収支予算の小計（Ａ）が自動転記されます。</a:t>
          </a:r>
        </a:p>
      </xdr:txBody>
    </xdr:sp>
    <xdr:clientData/>
  </xdr:twoCellAnchor>
  <xdr:twoCellAnchor>
    <xdr:from>
      <xdr:col>5</xdr:col>
      <xdr:colOff>247650</xdr:colOff>
      <xdr:row>7</xdr:row>
      <xdr:rowOff>19050</xdr:rowOff>
    </xdr:from>
    <xdr:to>
      <xdr:col>7</xdr:col>
      <xdr:colOff>723900</xdr:colOff>
      <xdr:row>7</xdr:row>
      <xdr:rowOff>266700</xdr:rowOff>
    </xdr:to>
    <xdr:sp>
      <xdr:nvSpPr>
        <xdr:cNvPr id="3" name="テキスト ボックス 3"/>
        <xdr:cNvSpPr>
          <a:spLocks/>
        </xdr:cNvSpPr>
      </xdr:nvSpPr>
      <xdr:spPr>
        <a:xfrm>
          <a:off x="4143375" y="1466850"/>
          <a:ext cx="2238375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Ａ、Ａ２、Ａ３より自動算出されます。</a:t>
          </a:r>
        </a:p>
      </xdr:txBody>
    </xdr:sp>
    <xdr:clientData/>
  </xdr:twoCellAnchor>
  <xdr:twoCellAnchor>
    <xdr:from>
      <xdr:col>5</xdr:col>
      <xdr:colOff>85725</xdr:colOff>
      <xdr:row>8</xdr:row>
      <xdr:rowOff>28575</xdr:rowOff>
    </xdr:from>
    <xdr:to>
      <xdr:col>7</xdr:col>
      <xdr:colOff>742950</xdr:colOff>
      <xdr:row>8</xdr:row>
      <xdr:rowOff>276225</xdr:rowOff>
    </xdr:to>
    <xdr:sp>
      <xdr:nvSpPr>
        <xdr:cNvPr id="4" name="テキスト ボックス 4"/>
        <xdr:cNvSpPr>
          <a:spLocks/>
        </xdr:cNvSpPr>
      </xdr:nvSpPr>
      <xdr:spPr>
        <a:xfrm>
          <a:off x="3981450" y="1781175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収支予算の小計（Ａ２）が自動転記されます。</a:t>
          </a:r>
        </a:p>
      </xdr:txBody>
    </xdr:sp>
    <xdr:clientData/>
  </xdr:twoCellAnchor>
  <xdr:twoCellAnchor>
    <xdr:from>
      <xdr:col>5</xdr:col>
      <xdr:colOff>85725</xdr:colOff>
      <xdr:row>9</xdr:row>
      <xdr:rowOff>38100</xdr:rowOff>
    </xdr:from>
    <xdr:to>
      <xdr:col>7</xdr:col>
      <xdr:colOff>742950</xdr:colOff>
      <xdr:row>9</xdr:row>
      <xdr:rowOff>285750</xdr:rowOff>
    </xdr:to>
    <xdr:sp>
      <xdr:nvSpPr>
        <xdr:cNvPr id="5" name="テキスト ボックス 5"/>
        <xdr:cNvSpPr>
          <a:spLocks/>
        </xdr:cNvSpPr>
      </xdr:nvSpPr>
      <xdr:spPr>
        <a:xfrm>
          <a:off x="3981450" y="2095500"/>
          <a:ext cx="24193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収支予算の小計（Ａ３）が自動転記されます。</a:t>
          </a:r>
        </a:p>
      </xdr:txBody>
    </xdr:sp>
    <xdr:clientData/>
  </xdr:twoCellAnchor>
  <xdr:twoCellAnchor>
    <xdr:from>
      <xdr:col>5</xdr:col>
      <xdr:colOff>390525</xdr:colOff>
      <xdr:row>29</xdr:row>
      <xdr:rowOff>57150</xdr:rowOff>
    </xdr:from>
    <xdr:to>
      <xdr:col>7</xdr:col>
      <xdr:colOff>476250</xdr:colOff>
      <xdr:row>36</xdr:row>
      <xdr:rowOff>57150</xdr:rowOff>
    </xdr:to>
    <xdr:sp>
      <xdr:nvSpPr>
        <xdr:cNvPr id="6" name="テキスト ボックス 6"/>
        <xdr:cNvSpPr>
          <a:spLocks/>
        </xdr:cNvSpPr>
      </xdr:nvSpPr>
      <xdr:spPr>
        <a:xfrm>
          <a:off x="4286250" y="5591175"/>
          <a:ext cx="1847850" cy="10668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36000" bIns="3600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支払完了日のセルは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リスト形式になっているので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①の表の内容に従って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Ａ１、Ａ２、Ａ３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  <xdr:twoCellAnchor>
    <xdr:from>
      <xdr:col>7</xdr:col>
      <xdr:colOff>323850</xdr:colOff>
      <xdr:row>37</xdr:row>
      <xdr:rowOff>133350</xdr:rowOff>
    </xdr:from>
    <xdr:to>
      <xdr:col>8</xdr:col>
      <xdr:colOff>333375</xdr:colOff>
      <xdr:row>39</xdr:row>
      <xdr:rowOff>57150</xdr:rowOff>
    </xdr:to>
    <xdr:sp>
      <xdr:nvSpPr>
        <xdr:cNvPr id="7" name="正方形/長方形 7"/>
        <xdr:cNvSpPr>
          <a:spLocks/>
        </xdr:cNvSpPr>
      </xdr:nvSpPr>
      <xdr:spPr>
        <a:xfrm>
          <a:off x="5981700" y="6886575"/>
          <a:ext cx="781050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9525</xdr:rowOff>
    </xdr:from>
    <xdr:to>
      <xdr:col>7</xdr:col>
      <xdr:colOff>276225</xdr:colOff>
      <xdr:row>40</xdr:row>
      <xdr:rowOff>152400</xdr:rowOff>
    </xdr:to>
    <xdr:sp>
      <xdr:nvSpPr>
        <xdr:cNvPr id="8" name="右中かっこ 8"/>
        <xdr:cNvSpPr>
          <a:spLocks/>
        </xdr:cNvSpPr>
      </xdr:nvSpPr>
      <xdr:spPr>
        <a:xfrm>
          <a:off x="5724525" y="6934200"/>
          <a:ext cx="209550" cy="485775"/>
        </a:xfrm>
        <a:prstGeom prst="rightBrace">
          <a:avLst>
            <a:gd name="adj1" fmla="val -46407"/>
            <a:gd name="adj2" fmla="val -29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39</xdr:row>
      <xdr:rowOff>104775</xdr:rowOff>
    </xdr:from>
    <xdr:to>
      <xdr:col>8</xdr:col>
      <xdr:colOff>285750</xdr:colOff>
      <xdr:row>48</xdr:row>
      <xdr:rowOff>57150</xdr:rowOff>
    </xdr:to>
    <xdr:sp>
      <xdr:nvSpPr>
        <xdr:cNvPr id="9" name="テキスト ボックス 9"/>
        <xdr:cNvSpPr>
          <a:spLocks/>
        </xdr:cNvSpPr>
      </xdr:nvSpPr>
      <xdr:spPr>
        <a:xfrm>
          <a:off x="6010275" y="7200900"/>
          <a:ext cx="704850" cy="1609725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2</xdr:col>
      <xdr:colOff>428625</xdr:colOff>
      <xdr:row>48</xdr:row>
      <xdr:rowOff>114300</xdr:rowOff>
    </xdr:from>
    <xdr:to>
      <xdr:col>4</xdr:col>
      <xdr:colOff>1285875</xdr:colOff>
      <xdr:row>48</xdr:row>
      <xdr:rowOff>361950</xdr:rowOff>
    </xdr:to>
    <xdr:sp>
      <xdr:nvSpPr>
        <xdr:cNvPr id="10" name="テキスト ボックス 10"/>
        <xdr:cNvSpPr>
          <a:spLocks/>
        </xdr:cNvSpPr>
      </xdr:nvSpPr>
      <xdr:spPr>
        <a:xfrm>
          <a:off x="923925" y="8867775"/>
          <a:ext cx="2952750" cy="2476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上の支払完了日ごとに加算結果が自動算出されます。</a:t>
          </a:r>
        </a:p>
      </xdr:txBody>
    </xdr:sp>
    <xdr:clientData/>
  </xdr:twoCellAnchor>
  <xdr:twoCellAnchor>
    <xdr:from>
      <xdr:col>2</xdr:col>
      <xdr:colOff>180975</xdr:colOff>
      <xdr:row>50</xdr:row>
      <xdr:rowOff>133350</xdr:rowOff>
    </xdr:from>
    <xdr:to>
      <xdr:col>4</xdr:col>
      <xdr:colOff>1304925</xdr:colOff>
      <xdr:row>50</xdr:row>
      <xdr:rowOff>361950</xdr:rowOff>
    </xdr:to>
    <xdr:sp>
      <xdr:nvSpPr>
        <xdr:cNvPr id="11" name="テキスト ボックス 11"/>
        <xdr:cNvSpPr>
          <a:spLocks/>
        </xdr:cNvSpPr>
      </xdr:nvSpPr>
      <xdr:spPr>
        <a:xfrm>
          <a:off x="676275" y="9648825"/>
          <a:ext cx="3219450" cy="22860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①で記入された助成対象経費（Ａ２、Ａ３）が自動転記されます。</a:t>
          </a:r>
        </a:p>
      </xdr:txBody>
    </xdr:sp>
    <xdr:clientData/>
  </xdr:twoCellAnchor>
  <xdr:twoCellAnchor>
    <xdr:from>
      <xdr:col>6</xdr:col>
      <xdr:colOff>409575</xdr:colOff>
      <xdr:row>51</xdr:row>
      <xdr:rowOff>209550</xdr:rowOff>
    </xdr:from>
    <xdr:to>
      <xdr:col>7</xdr:col>
      <xdr:colOff>733425</xdr:colOff>
      <xdr:row>52</xdr:row>
      <xdr:rowOff>266700</xdr:rowOff>
    </xdr:to>
    <xdr:sp>
      <xdr:nvSpPr>
        <xdr:cNvPr id="12" name="テキスト ボックス 13"/>
        <xdr:cNvSpPr>
          <a:spLocks/>
        </xdr:cNvSpPr>
      </xdr:nvSpPr>
      <xdr:spPr>
        <a:xfrm>
          <a:off x="5248275" y="10106025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  <xdr:twoCellAnchor>
    <xdr:from>
      <xdr:col>6</xdr:col>
      <xdr:colOff>419100</xdr:colOff>
      <xdr:row>53</xdr:row>
      <xdr:rowOff>171450</xdr:rowOff>
    </xdr:from>
    <xdr:to>
      <xdr:col>7</xdr:col>
      <xdr:colOff>742950</xdr:colOff>
      <xdr:row>54</xdr:row>
      <xdr:rowOff>228600</xdr:rowOff>
    </xdr:to>
    <xdr:sp>
      <xdr:nvSpPr>
        <xdr:cNvPr id="13" name="テキスト ボックス 14"/>
        <xdr:cNvSpPr>
          <a:spLocks/>
        </xdr:cNvSpPr>
      </xdr:nvSpPr>
      <xdr:spPr>
        <a:xfrm>
          <a:off x="5257800" y="10829925"/>
          <a:ext cx="1143000" cy="438150"/>
        </a:xfrm>
        <a:prstGeom prst="round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左の計算式結果が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自動算出されます。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エコロジー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162" customWidth="1"/>
    <col min="4" max="4" width="9.25390625" style="123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159" customWidth="1"/>
    <col min="12" max="12" width="9.25390625" style="19" customWidth="1"/>
    <col min="13" max="14" width="9.25390625" style="18" customWidth="1"/>
    <col min="15" max="15" width="9.25390625" style="19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27" t="s">
        <v>142</v>
      </c>
      <c r="B1" s="20"/>
      <c r="C1" s="160"/>
      <c r="D1" s="119"/>
      <c r="E1" s="29"/>
      <c r="F1" s="30"/>
      <c r="G1" s="30"/>
      <c r="H1" s="30"/>
      <c r="I1" s="21"/>
      <c r="J1" s="31"/>
      <c r="K1" s="149"/>
      <c r="L1" s="28"/>
      <c r="M1" s="28"/>
      <c r="N1" s="28"/>
      <c r="O1" s="28"/>
    </row>
    <row r="2" spans="1:15" s="76" customFormat="1" ht="13.5" customHeight="1">
      <c r="A2" s="38" t="s">
        <v>32</v>
      </c>
      <c r="B2" s="75"/>
      <c r="C2" s="150"/>
      <c r="D2" s="120" t="s">
        <v>58</v>
      </c>
      <c r="E2" s="262" t="s">
        <v>55</v>
      </c>
      <c r="F2" s="263"/>
      <c r="G2" s="105" t="s">
        <v>59</v>
      </c>
      <c r="H2" s="38"/>
      <c r="I2" s="46"/>
      <c r="J2" s="105" t="s">
        <v>60</v>
      </c>
      <c r="K2" s="150"/>
      <c r="L2" s="38"/>
      <c r="M2" s="38"/>
      <c r="N2" s="38"/>
      <c r="O2" s="38"/>
    </row>
    <row r="3" spans="1:15" s="2" customFormat="1" ht="13.5" customHeight="1">
      <c r="A3" s="264" t="s">
        <v>122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77"/>
      <c r="N3" s="77"/>
      <c r="O3" s="77"/>
    </row>
    <row r="4" spans="1:17" s="2" customFormat="1" ht="15" customHeight="1">
      <c r="A4" s="21" t="s">
        <v>0</v>
      </c>
      <c r="B4" s="20"/>
      <c r="C4" s="160"/>
      <c r="D4" s="119"/>
      <c r="E4" s="29"/>
      <c r="F4" s="32" t="s">
        <v>1</v>
      </c>
      <c r="G4" s="30"/>
      <c r="H4" s="30"/>
      <c r="I4" s="30"/>
      <c r="J4" s="30"/>
      <c r="K4" s="151" t="s">
        <v>2</v>
      </c>
      <c r="L4" s="265"/>
      <c r="M4" s="266"/>
      <c r="N4" s="266"/>
      <c r="O4" s="267"/>
      <c r="P4" s="78"/>
      <c r="Q4" s="78"/>
    </row>
    <row r="5" spans="1:17" s="2" customFormat="1" ht="15" customHeight="1">
      <c r="A5" s="227" t="s">
        <v>3</v>
      </c>
      <c r="B5" s="253" t="s">
        <v>20</v>
      </c>
      <c r="C5" s="254"/>
      <c r="D5" s="259" t="s">
        <v>57</v>
      </c>
      <c r="E5" s="29"/>
      <c r="F5" s="227" t="s">
        <v>53</v>
      </c>
      <c r="G5" s="228"/>
      <c r="H5" s="228"/>
      <c r="I5" s="228"/>
      <c r="J5" s="228"/>
      <c r="K5" s="228"/>
      <c r="L5" s="228"/>
      <c r="M5" s="90"/>
      <c r="N5" s="90"/>
      <c r="O5" s="91"/>
      <c r="P5" s="78"/>
      <c r="Q5" s="78"/>
    </row>
    <row r="6" spans="1:17" s="2" customFormat="1" ht="15" customHeight="1">
      <c r="A6" s="251"/>
      <c r="B6" s="255"/>
      <c r="C6" s="256"/>
      <c r="D6" s="260"/>
      <c r="E6" s="29"/>
      <c r="F6" s="229"/>
      <c r="G6" s="230"/>
      <c r="H6" s="230"/>
      <c r="I6" s="230"/>
      <c r="J6" s="230"/>
      <c r="K6" s="230"/>
      <c r="L6" s="230"/>
      <c r="M6" s="319" t="s">
        <v>62</v>
      </c>
      <c r="N6" s="320"/>
      <c r="O6" s="321"/>
      <c r="P6" s="78"/>
      <c r="Q6" s="78"/>
    </row>
    <row r="7" spans="1:15" s="89" customFormat="1" ht="60.75" customHeight="1">
      <c r="A7" s="252"/>
      <c r="B7" s="257"/>
      <c r="C7" s="258"/>
      <c r="D7" s="261"/>
      <c r="E7" s="88"/>
      <c r="F7" s="268" t="s">
        <v>4</v>
      </c>
      <c r="G7" s="269"/>
      <c r="H7" s="270" t="s">
        <v>61</v>
      </c>
      <c r="I7" s="271"/>
      <c r="J7" s="271"/>
      <c r="K7" s="272"/>
      <c r="L7" s="92" t="s">
        <v>56</v>
      </c>
      <c r="M7" s="124" t="s">
        <v>143</v>
      </c>
      <c r="N7" s="95" t="s">
        <v>144</v>
      </c>
      <c r="O7" s="96" t="s">
        <v>66</v>
      </c>
    </row>
    <row r="8" spans="1:18" s="2" customFormat="1" ht="12.75" customHeight="1">
      <c r="A8" s="212" t="s">
        <v>9</v>
      </c>
      <c r="B8" s="61"/>
      <c r="C8" s="152"/>
      <c r="D8" s="60"/>
      <c r="E8" s="11"/>
      <c r="F8" s="245" t="s">
        <v>10</v>
      </c>
      <c r="G8" s="246"/>
      <c r="H8" s="234"/>
      <c r="I8" s="235"/>
      <c r="J8" s="52" t="s">
        <v>21</v>
      </c>
      <c r="K8" s="152"/>
      <c r="L8" s="125"/>
      <c r="M8" s="126"/>
      <c r="N8" s="126"/>
      <c r="O8" s="127"/>
      <c r="R8" s="10"/>
    </row>
    <row r="9" spans="1:18" s="2" customFormat="1" ht="12.75" customHeight="1">
      <c r="A9" s="213"/>
      <c r="B9" s="62"/>
      <c r="C9" s="153"/>
      <c r="D9" s="80">
        <f>ROUNDDOWN(SUM(C8:C19)/1000,0)</f>
        <v>0</v>
      </c>
      <c r="E9" s="11"/>
      <c r="F9" s="245"/>
      <c r="G9" s="246"/>
      <c r="H9" s="231"/>
      <c r="I9" s="215"/>
      <c r="J9" s="52"/>
      <c r="K9" s="153"/>
      <c r="L9" s="128">
        <f>ROUNDDOWN(SUM(K8:K19)/1000,0)</f>
        <v>0</v>
      </c>
      <c r="M9" s="129"/>
      <c r="N9" s="129"/>
      <c r="O9" s="130">
        <f>SUM(M8:N19)</f>
        <v>0</v>
      </c>
      <c r="R9" s="4"/>
    </row>
    <row r="10" spans="1:18" s="2" customFormat="1" ht="12.75" customHeight="1">
      <c r="A10" s="213"/>
      <c r="B10" s="63"/>
      <c r="C10" s="153"/>
      <c r="D10" s="56"/>
      <c r="E10" s="11"/>
      <c r="F10" s="245"/>
      <c r="G10" s="246"/>
      <c r="H10" s="231"/>
      <c r="I10" s="215"/>
      <c r="J10" s="52"/>
      <c r="K10" s="154"/>
      <c r="L10" s="131"/>
      <c r="M10" s="132"/>
      <c r="N10" s="132"/>
      <c r="O10" s="133"/>
      <c r="R10" s="4"/>
    </row>
    <row r="11" spans="1:18" s="2" customFormat="1" ht="12.75" customHeight="1">
      <c r="A11" s="213"/>
      <c r="B11" s="63"/>
      <c r="C11" s="153"/>
      <c r="D11" s="56"/>
      <c r="E11" s="11"/>
      <c r="F11" s="245"/>
      <c r="G11" s="246"/>
      <c r="H11" s="231"/>
      <c r="I11" s="215"/>
      <c r="J11" s="52"/>
      <c r="K11" s="154"/>
      <c r="L11" s="86"/>
      <c r="M11" s="132"/>
      <c r="N11" s="132"/>
      <c r="O11" s="100"/>
      <c r="R11" s="4"/>
    </row>
    <row r="12" spans="1:18" s="2" customFormat="1" ht="12.75" customHeight="1">
      <c r="A12" s="213"/>
      <c r="B12" s="63"/>
      <c r="C12" s="153"/>
      <c r="D12" s="56"/>
      <c r="E12" s="11"/>
      <c r="F12" s="245"/>
      <c r="G12" s="246"/>
      <c r="H12" s="231"/>
      <c r="I12" s="215"/>
      <c r="J12" s="52"/>
      <c r="K12" s="154"/>
      <c r="L12" s="86"/>
      <c r="M12" s="132"/>
      <c r="N12" s="132"/>
      <c r="O12" s="100"/>
      <c r="R12" s="4"/>
    </row>
    <row r="13" spans="1:18" s="2" customFormat="1" ht="12.75" customHeight="1">
      <c r="A13" s="213"/>
      <c r="B13" s="63"/>
      <c r="C13" s="153"/>
      <c r="D13" s="56"/>
      <c r="E13" s="11"/>
      <c r="F13" s="245"/>
      <c r="G13" s="246"/>
      <c r="H13" s="231"/>
      <c r="I13" s="215"/>
      <c r="J13" s="52"/>
      <c r="K13" s="153"/>
      <c r="L13" s="86"/>
      <c r="M13" s="129"/>
      <c r="N13" s="129"/>
      <c r="O13" s="100"/>
      <c r="R13" s="4"/>
    </row>
    <row r="14" spans="1:18" s="2" customFormat="1" ht="12.75" customHeight="1">
      <c r="A14" s="213"/>
      <c r="B14" s="63"/>
      <c r="C14" s="153"/>
      <c r="D14" s="56"/>
      <c r="E14" s="11"/>
      <c r="F14" s="245"/>
      <c r="G14" s="246"/>
      <c r="H14" s="231"/>
      <c r="I14" s="215"/>
      <c r="J14" s="52"/>
      <c r="K14" s="153"/>
      <c r="L14" s="86"/>
      <c r="M14" s="129"/>
      <c r="N14" s="129"/>
      <c r="O14" s="100"/>
      <c r="R14" s="4"/>
    </row>
    <row r="15" spans="1:18" s="2" customFormat="1" ht="12.75" customHeight="1">
      <c r="A15" s="213"/>
      <c r="B15" s="63"/>
      <c r="C15" s="153"/>
      <c r="D15" s="56"/>
      <c r="E15" s="11"/>
      <c r="F15" s="245"/>
      <c r="G15" s="246"/>
      <c r="H15" s="231"/>
      <c r="I15" s="215"/>
      <c r="J15" s="52"/>
      <c r="K15" s="153"/>
      <c r="L15" s="86"/>
      <c r="M15" s="129"/>
      <c r="N15" s="129"/>
      <c r="O15" s="100"/>
      <c r="R15" s="4"/>
    </row>
    <row r="16" spans="1:18" s="2" customFormat="1" ht="12.75" customHeight="1">
      <c r="A16" s="213"/>
      <c r="B16" s="62"/>
      <c r="C16" s="153"/>
      <c r="D16" s="65"/>
      <c r="E16" s="11"/>
      <c r="F16" s="245"/>
      <c r="G16" s="246"/>
      <c r="H16" s="231"/>
      <c r="I16" s="215"/>
      <c r="J16" s="52"/>
      <c r="K16" s="153"/>
      <c r="L16" s="86"/>
      <c r="M16" s="129"/>
      <c r="N16" s="129"/>
      <c r="O16" s="100"/>
      <c r="R16" s="4"/>
    </row>
    <row r="17" spans="1:18" s="2" customFormat="1" ht="12.75" customHeight="1">
      <c r="A17" s="213"/>
      <c r="B17" s="62"/>
      <c r="C17" s="153"/>
      <c r="D17" s="65"/>
      <c r="E17" s="11"/>
      <c r="F17" s="245"/>
      <c r="G17" s="246"/>
      <c r="H17" s="231"/>
      <c r="I17" s="215"/>
      <c r="J17" s="52"/>
      <c r="K17" s="153"/>
      <c r="L17" s="86"/>
      <c r="M17" s="129"/>
      <c r="N17" s="129"/>
      <c r="O17" s="100"/>
      <c r="R17" s="4"/>
    </row>
    <row r="18" spans="1:18" s="2" customFormat="1" ht="12.75" customHeight="1">
      <c r="A18" s="213"/>
      <c r="B18" s="63"/>
      <c r="C18" s="153"/>
      <c r="D18" s="79"/>
      <c r="E18" s="11"/>
      <c r="F18" s="245"/>
      <c r="G18" s="246"/>
      <c r="H18" s="231"/>
      <c r="I18" s="215"/>
      <c r="J18" s="52"/>
      <c r="K18" s="153"/>
      <c r="L18" s="86"/>
      <c r="M18" s="170" t="s">
        <v>123</v>
      </c>
      <c r="N18" s="170" t="s">
        <v>123</v>
      </c>
      <c r="O18" s="100"/>
      <c r="R18" s="4"/>
    </row>
    <row r="19" spans="1:18" s="2" customFormat="1" ht="12.75" customHeight="1">
      <c r="A19" s="214"/>
      <c r="B19" s="64"/>
      <c r="C19" s="155"/>
      <c r="D19" s="57"/>
      <c r="E19" s="11"/>
      <c r="F19" s="245"/>
      <c r="G19" s="246"/>
      <c r="H19" s="232"/>
      <c r="I19" s="233"/>
      <c r="J19" s="55"/>
      <c r="K19" s="155"/>
      <c r="L19" s="134"/>
      <c r="M19" s="135">
        <f>SUM(M8:M17)</f>
        <v>0</v>
      </c>
      <c r="N19" s="135">
        <f>SUM(N8:N17)</f>
        <v>0</v>
      </c>
      <c r="O19" s="136"/>
      <c r="R19" s="4"/>
    </row>
    <row r="20" spans="1:18" s="2" customFormat="1" ht="12.75" customHeight="1">
      <c r="A20" s="212" t="s">
        <v>8</v>
      </c>
      <c r="B20" s="63"/>
      <c r="C20" s="153"/>
      <c r="D20" s="60"/>
      <c r="E20" s="11"/>
      <c r="F20" s="247" t="s">
        <v>54</v>
      </c>
      <c r="G20" s="248"/>
      <c r="H20" s="234"/>
      <c r="I20" s="235"/>
      <c r="J20" s="52"/>
      <c r="K20" s="153"/>
      <c r="L20" s="137"/>
      <c r="M20" s="129"/>
      <c r="N20" s="129"/>
      <c r="O20" s="138"/>
      <c r="R20" s="4"/>
    </row>
    <row r="21" spans="1:18" s="2" customFormat="1" ht="12.75" customHeight="1">
      <c r="A21" s="213"/>
      <c r="B21" s="63"/>
      <c r="C21" s="153"/>
      <c r="D21" s="80">
        <f>ROUNDDOWN(SUM(C20:C29)/1000,0)</f>
        <v>0</v>
      </c>
      <c r="E21" s="11"/>
      <c r="F21" s="249"/>
      <c r="G21" s="248"/>
      <c r="H21" s="231"/>
      <c r="I21" s="215"/>
      <c r="J21" s="52"/>
      <c r="K21" s="153"/>
      <c r="L21" s="128">
        <f>ROUNDDOWN(SUM(K20:K28)/1000,0)</f>
        <v>0</v>
      </c>
      <c r="M21" s="129"/>
      <c r="N21" s="129"/>
      <c r="O21" s="130">
        <f>SUM(M20:N28)</f>
        <v>0</v>
      </c>
      <c r="Q21" s="10"/>
      <c r="R21" s="4"/>
    </row>
    <row r="22" spans="1:18" s="2" customFormat="1" ht="12.75" customHeight="1">
      <c r="A22" s="213"/>
      <c r="B22" s="62"/>
      <c r="C22" s="153"/>
      <c r="D22" s="56"/>
      <c r="E22" s="11"/>
      <c r="F22" s="249"/>
      <c r="G22" s="248"/>
      <c r="H22" s="231"/>
      <c r="I22" s="215"/>
      <c r="J22" s="52"/>
      <c r="K22" s="153"/>
      <c r="L22" s="86"/>
      <c r="M22" s="129"/>
      <c r="N22" s="129"/>
      <c r="O22" s="100"/>
      <c r="R22" s="4"/>
    </row>
    <row r="23" spans="1:18" s="2" customFormat="1" ht="12.75" customHeight="1">
      <c r="A23" s="213"/>
      <c r="B23" s="62"/>
      <c r="C23" s="153"/>
      <c r="D23" s="56"/>
      <c r="E23" s="11"/>
      <c r="F23" s="249"/>
      <c r="G23" s="248"/>
      <c r="H23" s="231"/>
      <c r="I23" s="215"/>
      <c r="J23" s="52"/>
      <c r="K23" s="153"/>
      <c r="L23" s="86"/>
      <c r="M23" s="129"/>
      <c r="N23" s="129"/>
      <c r="O23" s="100"/>
      <c r="R23" s="4"/>
    </row>
    <row r="24" spans="1:18" s="2" customFormat="1" ht="12.75" customHeight="1">
      <c r="A24" s="213"/>
      <c r="B24" s="62"/>
      <c r="C24" s="153"/>
      <c r="D24" s="56"/>
      <c r="E24" s="11"/>
      <c r="F24" s="249"/>
      <c r="G24" s="248"/>
      <c r="H24" s="231"/>
      <c r="I24" s="215"/>
      <c r="J24" s="52"/>
      <c r="K24" s="153"/>
      <c r="L24" s="86"/>
      <c r="M24" s="129"/>
      <c r="N24" s="129"/>
      <c r="O24" s="100"/>
      <c r="R24" s="4"/>
    </row>
    <row r="25" spans="1:18" s="2" customFormat="1" ht="12.75" customHeight="1">
      <c r="A25" s="213"/>
      <c r="B25" s="62"/>
      <c r="C25" s="153"/>
      <c r="D25" s="56"/>
      <c r="E25" s="11"/>
      <c r="F25" s="249"/>
      <c r="G25" s="248"/>
      <c r="H25" s="231"/>
      <c r="I25" s="215"/>
      <c r="J25" s="52"/>
      <c r="K25" s="153"/>
      <c r="L25" s="86"/>
      <c r="M25" s="129"/>
      <c r="N25" s="129"/>
      <c r="O25" s="100"/>
      <c r="R25" s="4"/>
    </row>
    <row r="26" spans="1:18" s="2" customFormat="1" ht="12.75" customHeight="1">
      <c r="A26" s="213"/>
      <c r="B26" s="62"/>
      <c r="C26" s="153"/>
      <c r="D26" s="56"/>
      <c r="E26" s="11"/>
      <c r="F26" s="249"/>
      <c r="G26" s="248"/>
      <c r="H26" s="231"/>
      <c r="I26" s="215"/>
      <c r="J26" s="52"/>
      <c r="K26" s="153"/>
      <c r="L26" s="86"/>
      <c r="M26" s="129"/>
      <c r="N26" s="129"/>
      <c r="O26" s="100"/>
      <c r="R26" s="4"/>
    </row>
    <row r="27" spans="1:18" s="2" customFormat="1" ht="12.75" customHeight="1">
      <c r="A27" s="213"/>
      <c r="B27" s="62"/>
      <c r="C27" s="153"/>
      <c r="D27" s="56"/>
      <c r="E27" s="11"/>
      <c r="F27" s="249"/>
      <c r="G27" s="248"/>
      <c r="H27" s="231"/>
      <c r="I27" s="215"/>
      <c r="J27" s="52"/>
      <c r="K27" s="153"/>
      <c r="L27" s="86"/>
      <c r="M27" s="170" t="s">
        <v>123</v>
      </c>
      <c r="N27" s="170" t="s">
        <v>123</v>
      </c>
      <c r="O27" s="100"/>
      <c r="R27" s="4"/>
    </row>
    <row r="28" spans="1:18" s="2" customFormat="1" ht="12.75" customHeight="1">
      <c r="A28" s="213"/>
      <c r="B28" s="62"/>
      <c r="C28" s="153"/>
      <c r="D28" s="56"/>
      <c r="E28" s="11"/>
      <c r="F28" s="249"/>
      <c r="G28" s="248"/>
      <c r="H28" s="232"/>
      <c r="I28" s="233"/>
      <c r="J28" s="55"/>
      <c r="K28" s="155"/>
      <c r="L28" s="134"/>
      <c r="M28" s="135">
        <f>SUM(M20:M26)</f>
        <v>0</v>
      </c>
      <c r="N28" s="135">
        <f>SUM(N20:N26)</f>
        <v>0</v>
      </c>
      <c r="O28" s="136"/>
      <c r="R28" s="4"/>
    </row>
    <row r="29" spans="1:18" s="2" customFormat="1" ht="12.75" customHeight="1">
      <c r="A29" s="214"/>
      <c r="B29" s="64"/>
      <c r="C29" s="155"/>
      <c r="D29" s="57"/>
      <c r="E29" s="11"/>
      <c r="F29" s="245" t="s">
        <v>14</v>
      </c>
      <c r="G29" s="246"/>
      <c r="H29" s="235"/>
      <c r="I29" s="235"/>
      <c r="J29" s="52"/>
      <c r="K29" s="153"/>
      <c r="L29" s="137"/>
      <c r="M29" s="129"/>
      <c r="N29" s="129"/>
      <c r="O29" s="138"/>
      <c r="R29" s="4"/>
    </row>
    <row r="30" spans="1:18" s="2" customFormat="1" ht="12.75" customHeight="1">
      <c r="A30" s="212" t="s">
        <v>11</v>
      </c>
      <c r="B30" s="62"/>
      <c r="C30" s="153"/>
      <c r="D30" s="60"/>
      <c r="E30" s="11"/>
      <c r="F30" s="245"/>
      <c r="G30" s="246"/>
      <c r="H30" s="215"/>
      <c r="I30" s="215"/>
      <c r="J30" s="52"/>
      <c r="K30" s="153"/>
      <c r="L30" s="128">
        <f>ROUNDDOWN(SUM(K29:K54)/1000,0)</f>
        <v>0</v>
      </c>
      <c r="M30" s="129"/>
      <c r="N30" s="129"/>
      <c r="O30" s="130">
        <f>SUM(M29:N54)</f>
        <v>0</v>
      </c>
      <c r="R30" s="4"/>
    </row>
    <row r="31" spans="1:18" s="2" customFormat="1" ht="12.75" customHeight="1">
      <c r="A31" s="213"/>
      <c r="B31" s="62"/>
      <c r="C31" s="153"/>
      <c r="D31" s="80">
        <f>ROUNDDOWN(SUM(C30:C44)/1000,0)</f>
        <v>0</v>
      </c>
      <c r="E31" s="11"/>
      <c r="F31" s="245"/>
      <c r="G31" s="246"/>
      <c r="H31" s="215"/>
      <c r="I31" s="215"/>
      <c r="J31" s="52"/>
      <c r="K31" s="153"/>
      <c r="L31" s="86"/>
      <c r="M31" s="129"/>
      <c r="N31" s="129"/>
      <c r="O31" s="100"/>
      <c r="Q31" s="10"/>
      <c r="R31" s="4"/>
    </row>
    <row r="32" spans="1:18" s="2" customFormat="1" ht="12.75" customHeight="1">
      <c r="A32" s="213"/>
      <c r="B32" s="62"/>
      <c r="C32" s="153"/>
      <c r="D32" s="56"/>
      <c r="E32" s="11"/>
      <c r="F32" s="245"/>
      <c r="G32" s="246"/>
      <c r="H32" s="215"/>
      <c r="I32" s="215"/>
      <c r="J32" s="52"/>
      <c r="K32" s="153"/>
      <c r="L32" s="86"/>
      <c r="M32" s="129"/>
      <c r="N32" s="129"/>
      <c r="O32" s="100"/>
      <c r="R32" s="4"/>
    </row>
    <row r="33" spans="1:18" s="2" customFormat="1" ht="12.75" customHeight="1">
      <c r="A33" s="213"/>
      <c r="B33" s="62"/>
      <c r="C33" s="153"/>
      <c r="D33" s="56"/>
      <c r="E33" s="11"/>
      <c r="F33" s="245"/>
      <c r="G33" s="246"/>
      <c r="H33" s="215"/>
      <c r="I33" s="215"/>
      <c r="J33" s="52"/>
      <c r="K33" s="153"/>
      <c r="L33" s="86"/>
      <c r="M33" s="129"/>
      <c r="N33" s="129"/>
      <c r="O33" s="100"/>
      <c r="R33" s="4"/>
    </row>
    <row r="34" spans="1:18" s="2" customFormat="1" ht="12.75" customHeight="1">
      <c r="A34" s="213"/>
      <c r="B34" s="62"/>
      <c r="C34" s="153"/>
      <c r="D34" s="56"/>
      <c r="E34" s="11"/>
      <c r="F34" s="245"/>
      <c r="G34" s="246"/>
      <c r="H34" s="215"/>
      <c r="I34" s="215"/>
      <c r="J34" s="52"/>
      <c r="K34" s="153"/>
      <c r="L34" s="86"/>
      <c r="M34" s="129"/>
      <c r="N34" s="129"/>
      <c r="O34" s="100"/>
      <c r="R34" s="4"/>
    </row>
    <row r="35" spans="1:18" s="2" customFormat="1" ht="12.75" customHeight="1">
      <c r="A35" s="213"/>
      <c r="B35" s="62"/>
      <c r="C35" s="153"/>
      <c r="D35" s="56"/>
      <c r="E35" s="11"/>
      <c r="F35" s="245"/>
      <c r="G35" s="246"/>
      <c r="H35" s="215"/>
      <c r="I35" s="215"/>
      <c r="J35" s="52"/>
      <c r="K35" s="153"/>
      <c r="L35" s="86"/>
      <c r="M35" s="129"/>
      <c r="N35" s="129"/>
      <c r="O35" s="100"/>
      <c r="R35" s="4"/>
    </row>
    <row r="36" spans="1:18" s="2" customFormat="1" ht="12.75" customHeight="1">
      <c r="A36" s="213"/>
      <c r="B36" s="62"/>
      <c r="C36" s="153"/>
      <c r="D36" s="56"/>
      <c r="E36" s="11"/>
      <c r="F36" s="245"/>
      <c r="G36" s="246"/>
      <c r="H36" s="215"/>
      <c r="I36" s="215"/>
      <c r="J36" s="52"/>
      <c r="K36" s="153"/>
      <c r="L36" s="86"/>
      <c r="M36" s="129"/>
      <c r="N36" s="129"/>
      <c r="O36" s="100"/>
      <c r="R36" s="4"/>
    </row>
    <row r="37" spans="1:18" s="2" customFormat="1" ht="12.75" customHeight="1">
      <c r="A37" s="213"/>
      <c r="B37" s="62"/>
      <c r="C37" s="153"/>
      <c r="D37" s="56"/>
      <c r="E37" s="11"/>
      <c r="F37" s="245"/>
      <c r="G37" s="246"/>
      <c r="H37" s="215"/>
      <c r="I37" s="215"/>
      <c r="J37" s="52"/>
      <c r="K37" s="153"/>
      <c r="L37" s="86"/>
      <c r="M37" s="129"/>
      <c r="N37" s="129"/>
      <c r="O37" s="100"/>
      <c r="R37" s="4"/>
    </row>
    <row r="38" spans="1:18" s="2" customFormat="1" ht="12.75" customHeight="1">
      <c r="A38" s="213"/>
      <c r="B38" s="62"/>
      <c r="C38" s="153"/>
      <c r="D38" s="56"/>
      <c r="E38" s="11"/>
      <c r="F38" s="245"/>
      <c r="G38" s="246"/>
      <c r="H38" s="215"/>
      <c r="I38" s="215"/>
      <c r="J38" s="52"/>
      <c r="K38" s="153"/>
      <c r="L38" s="86"/>
      <c r="M38" s="129"/>
      <c r="N38" s="129"/>
      <c r="O38" s="100"/>
      <c r="R38" s="4"/>
    </row>
    <row r="39" spans="1:18" s="2" customFormat="1" ht="12.75" customHeight="1">
      <c r="A39" s="213"/>
      <c r="B39" s="62"/>
      <c r="C39" s="153"/>
      <c r="D39" s="56"/>
      <c r="E39" s="11"/>
      <c r="F39" s="245"/>
      <c r="G39" s="246"/>
      <c r="H39" s="215"/>
      <c r="I39" s="215"/>
      <c r="J39" s="52"/>
      <c r="K39" s="153"/>
      <c r="L39" s="86"/>
      <c r="M39" s="129"/>
      <c r="N39" s="129"/>
      <c r="O39" s="100"/>
      <c r="R39" s="4"/>
    </row>
    <row r="40" spans="1:18" s="2" customFormat="1" ht="12.75" customHeight="1">
      <c r="A40" s="213"/>
      <c r="B40" s="62"/>
      <c r="C40" s="153"/>
      <c r="D40" s="56"/>
      <c r="E40" s="11"/>
      <c r="F40" s="245"/>
      <c r="G40" s="246"/>
      <c r="H40" s="215"/>
      <c r="I40" s="215"/>
      <c r="J40" s="52"/>
      <c r="K40" s="153"/>
      <c r="L40" s="86"/>
      <c r="M40" s="129"/>
      <c r="N40" s="129"/>
      <c r="O40" s="100"/>
      <c r="R40" s="4"/>
    </row>
    <row r="41" spans="1:18" s="2" customFormat="1" ht="12.75" customHeight="1">
      <c r="A41" s="213"/>
      <c r="B41" s="62"/>
      <c r="C41" s="153"/>
      <c r="D41" s="56"/>
      <c r="E41" s="11"/>
      <c r="F41" s="245"/>
      <c r="G41" s="246"/>
      <c r="H41" s="215"/>
      <c r="I41" s="215"/>
      <c r="J41" s="52"/>
      <c r="K41" s="153"/>
      <c r="L41" s="86"/>
      <c r="M41" s="129"/>
      <c r="N41" s="129"/>
      <c r="O41" s="100"/>
      <c r="R41" s="4"/>
    </row>
    <row r="42" spans="1:18" s="2" customFormat="1" ht="12.75" customHeight="1">
      <c r="A42" s="213"/>
      <c r="B42" s="62"/>
      <c r="C42" s="153"/>
      <c r="D42" s="56"/>
      <c r="E42" s="11"/>
      <c r="F42" s="245"/>
      <c r="G42" s="246"/>
      <c r="H42" s="215"/>
      <c r="I42" s="215"/>
      <c r="J42" s="52"/>
      <c r="K42" s="153"/>
      <c r="L42" s="86"/>
      <c r="M42" s="129"/>
      <c r="N42" s="129"/>
      <c r="O42" s="100"/>
      <c r="R42" s="4"/>
    </row>
    <row r="43" spans="1:18" s="2" customFormat="1" ht="12.75" customHeight="1">
      <c r="A43" s="213"/>
      <c r="B43" s="62"/>
      <c r="C43" s="153"/>
      <c r="D43" s="56"/>
      <c r="E43" s="11"/>
      <c r="F43" s="245"/>
      <c r="G43" s="246"/>
      <c r="H43" s="215"/>
      <c r="I43" s="215"/>
      <c r="J43" s="52"/>
      <c r="K43" s="153"/>
      <c r="L43" s="86"/>
      <c r="M43" s="129"/>
      <c r="N43" s="129"/>
      <c r="O43" s="100"/>
      <c r="R43" s="6"/>
    </row>
    <row r="44" spans="1:17" s="2" customFormat="1" ht="12.75" customHeight="1">
      <c r="A44" s="214"/>
      <c r="B44" s="64"/>
      <c r="C44" s="155"/>
      <c r="D44" s="57"/>
      <c r="E44" s="11"/>
      <c r="F44" s="245"/>
      <c r="G44" s="246"/>
      <c r="H44" s="215"/>
      <c r="I44" s="215"/>
      <c r="J44" s="52"/>
      <c r="K44" s="153"/>
      <c r="L44" s="86"/>
      <c r="M44" s="129"/>
      <c r="N44" s="129"/>
      <c r="O44" s="100"/>
      <c r="Q44" s="4"/>
    </row>
    <row r="45" spans="1:17" s="2" customFormat="1" ht="12.75" customHeight="1">
      <c r="A45" s="212" t="s">
        <v>12</v>
      </c>
      <c r="B45" s="62"/>
      <c r="C45" s="153"/>
      <c r="D45" s="60"/>
      <c r="E45" s="11"/>
      <c r="F45" s="245"/>
      <c r="G45" s="246"/>
      <c r="H45" s="215"/>
      <c r="I45" s="215"/>
      <c r="J45" s="52"/>
      <c r="K45" s="153"/>
      <c r="L45" s="86"/>
      <c r="M45" s="129"/>
      <c r="N45" s="129"/>
      <c r="O45" s="100"/>
      <c r="Q45" s="4"/>
    </row>
    <row r="46" spans="1:17" s="2" customFormat="1" ht="12.75" customHeight="1">
      <c r="A46" s="213"/>
      <c r="B46" s="62"/>
      <c r="C46" s="153"/>
      <c r="D46" s="80">
        <f>ROUNDDOWN(SUM(C45:C55)/1000,0)</f>
        <v>0</v>
      </c>
      <c r="E46" s="11"/>
      <c r="F46" s="245"/>
      <c r="G46" s="246"/>
      <c r="H46" s="215"/>
      <c r="I46" s="215"/>
      <c r="J46" s="52"/>
      <c r="K46" s="153"/>
      <c r="L46" s="86"/>
      <c r="M46" s="129"/>
      <c r="N46" s="129"/>
      <c r="O46" s="100"/>
      <c r="Q46" s="4"/>
    </row>
    <row r="47" spans="1:17" s="2" customFormat="1" ht="12.75" customHeight="1">
      <c r="A47" s="213"/>
      <c r="B47" s="62"/>
      <c r="C47" s="153"/>
      <c r="D47" s="56"/>
      <c r="E47" s="11"/>
      <c r="F47" s="245"/>
      <c r="G47" s="246"/>
      <c r="H47" s="215"/>
      <c r="I47" s="215"/>
      <c r="J47" s="52"/>
      <c r="K47" s="153"/>
      <c r="L47" s="86"/>
      <c r="M47" s="129"/>
      <c r="N47" s="129"/>
      <c r="O47" s="100"/>
      <c r="Q47" s="4"/>
    </row>
    <row r="48" spans="1:17" s="2" customFormat="1" ht="12.75" customHeight="1">
      <c r="A48" s="213"/>
      <c r="B48" s="62"/>
      <c r="C48" s="153"/>
      <c r="D48" s="56"/>
      <c r="E48" s="11"/>
      <c r="F48" s="245"/>
      <c r="G48" s="246"/>
      <c r="H48" s="215"/>
      <c r="I48" s="215"/>
      <c r="J48" s="52"/>
      <c r="K48" s="153"/>
      <c r="L48" s="86"/>
      <c r="M48" s="129"/>
      <c r="N48" s="129"/>
      <c r="O48" s="100"/>
      <c r="Q48" s="4"/>
    </row>
    <row r="49" spans="1:17" s="2" customFormat="1" ht="12.75" customHeight="1">
      <c r="A49" s="213"/>
      <c r="B49" s="62"/>
      <c r="C49" s="153"/>
      <c r="D49" s="56"/>
      <c r="E49" s="11"/>
      <c r="F49" s="245"/>
      <c r="G49" s="246"/>
      <c r="H49" s="215"/>
      <c r="I49" s="215"/>
      <c r="J49" s="52"/>
      <c r="K49" s="153"/>
      <c r="L49" s="86"/>
      <c r="M49" s="129"/>
      <c r="N49" s="129"/>
      <c r="O49" s="100"/>
      <c r="Q49" s="4"/>
    </row>
    <row r="50" spans="1:17" s="2" customFormat="1" ht="12.75" customHeight="1">
      <c r="A50" s="213"/>
      <c r="B50" s="62"/>
      <c r="C50" s="153"/>
      <c r="D50" s="56"/>
      <c r="E50" s="11"/>
      <c r="F50" s="245"/>
      <c r="G50" s="246"/>
      <c r="H50" s="215"/>
      <c r="I50" s="215"/>
      <c r="J50" s="52"/>
      <c r="K50" s="153"/>
      <c r="L50" s="86"/>
      <c r="M50" s="129"/>
      <c r="N50" s="129"/>
      <c r="O50" s="100"/>
      <c r="Q50" s="4"/>
    </row>
    <row r="51" spans="1:17" s="2" customFormat="1" ht="12.75" customHeight="1">
      <c r="A51" s="213"/>
      <c r="B51" s="62"/>
      <c r="C51" s="153"/>
      <c r="D51" s="56"/>
      <c r="E51" s="11"/>
      <c r="F51" s="245"/>
      <c r="G51" s="246"/>
      <c r="H51" s="215"/>
      <c r="I51" s="215"/>
      <c r="J51" s="52"/>
      <c r="K51" s="153"/>
      <c r="L51" s="86"/>
      <c r="M51" s="129"/>
      <c r="N51" s="129"/>
      <c r="O51" s="100"/>
      <c r="Q51" s="4"/>
    </row>
    <row r="52" spans="1:17" s="2" customFormat="1" ht="12.75" customHeight="1">
      <c r="A52" s="213"/>
      <c r="B52" s="62"/>
      <c r="C52" s="153"/>
      <c r="D52" s="56"/>
      <c r="E52" s="11"/>
      <c r="F52" s="245"/>
      <c r="G52" s="246"/>
      <c r="H52" s="215"/>
      <c r="I52" s="215"/>
      <c r="J52" s="52"/>
      <c r="K52" s="153"/>
      <c r="L52" s="86"/>
      <c r="M52" s="129"/>
      <c r="N52" s="129"/>
      <c r="O52" s="100"/>
      <c r="Q52" s="4"/>
    </row>
    <row r="53" spans="1:17" s="2" customFormat="1" ht="12.75" customHeight="1">
      <c r="A53" s="213"/>
      <c r="B53" s="62"/>
      <c r="C53" s="153"/>
      <c r="D53" s="56"/>
      <c r="E53" s="11"/>
      <c r="F53" s="245"/>
      <c r="G53" s="246"/>
      <c r="H53" s="215"/>
      <c r="I53" s="215"/>
      <c r="J53" s="52"/>
      <c r="K53" s="153"/>
      <c r="L53" s="86"/>
      <c r="M53" s="170" t="s">
        <v>123</v>
      </c>
      <c r="N53" s="170" t="s">
        <v>123</v>
      </c>
      <c r="O53" s="100"/>
      <c r="Q53" s="4"/>
    </row>
    <row r="54" spans="1:17" s="2" customFormat="1" ht="12.75" customHeight="1">
      <c r="A54" s="213"/>
      <c r="B54" s="62"/>
      <c r="C54" s="153"/>
      <c r="D54" s="56"/>
      <c r="E54" s="11"/>
      <c r="F54" s="245"/>
      <c r="G54" s="246"/>
      <c r="H54" s="215"/>
      <c r="I54" s="215"/>
      <c r="J54" s="52"/>
      <c r="K54" s="153"/>
      <c r="L54" s="86"/>
      <c r="M54" s="135">
        <f>SUM(M29:M52)</f>
        <v>0</v>
      </c>
      <c r="N54" s="135">
        <f>SUM(N29:N52)</f>
        <v>0</v>
      </c>
      <c r="O54" s="100"/>
      <c r="Q54" s="4"/>
    </row>
    <row r="55" spans="1:17" s="2" customFormat="1" ht="12.75" customHeight="1">
      <c r="A55" s="214"/>
      <c r="B55" s="64"/>
      <c r="C55" s="155"/>
      <c r="D55" s="57"/>
      <c r="E55" s="11"/>
      <c r="F55" s="245"/>
      <c r="G55" s="246"/>
      <c r="H55" s="235" t="s">
        <v>31</v>
      </c>
      <c r="I55" s="235"/>
      <c r="J55" s="58"/>
      <c r="K55" s="152"/>
      <c r="L55" s="139"/>
      <c r="M55" s="126"/>
      <c r="N55" s="126"/>
      <c r="O55" s="140"/>
      <c r="Q55" s="4"/>
    </row>
    <row r="56" spans="1:17" s="2" customFormat="1" ht="12.75" customHeight="1">
      <c r="A56" s="253" t="s">
        <v>5</v>
      </c>
      <c r="B56" s="273"/>
      <c r="C56" s="274"/>
      <c r="D56" s="275">
        <f>D9+D21+D31+D46</f>
        <v>0</v>
      </c>
      <c r="E56" s="11"/>
      <c r="F56" s="245"/>
      <c r="G56" s="246"/>
      <c r="H56" s="215"/>
      <c r="I56" s="215"/>
      <c r="J56" s="52"/>
      <c r="K56" s="153"/>
      <c r="L56" s="128">
        <f>ROUNDDOWN(SUM(K55:K58)/1000,0)</f>
        <v>0</v>
      </c>
      <c r="M56" s="129">
        <v>0</v>
      </c>
      <c r="N56" s="129">
        <f>L56</f>
        <v>0</v>
      </c>
      <c r="O56" s="130">
        <f>SUM(M55:N58)</f>
        <v>0</v>
      </c>
      <c r="Q56" s="4"/>
    </row>
    <row r="57" spans="1:17" s="2" customFormat="1" ht="12.75" customHeight="1">
      <c r="A57" s="277"/>
      <c r="B57" s="278"/>
      <c r="C57" s="279"/>
      <c r="D57" s="276"/>
      <c r="E57" s="11"/>
      <c r="F57" s="245"/>
      <c r="G57" s="246"/>
      <c r="H57" s="215"/>
      <c r="I57" s="215"/>
      <c r="J57" s="52"/>
      <c r="K57" s="153"/>
      <c r="L57" s="131"/>
      <c r="M57" s="129"/>
      <c r="N57" s="129"/>
      <c r="O57" s="133"/>
      <c r="Q57" s="4"/>
    </row>
    <row r="58" spans="1:17" s="2" customFormat="1" ht="12.75" customHeight="1">
      <c r="A58" s="227" t="s">
        <v>6</v>
      </c>
      <c r="B58" s="228"/>
      <c r="C58" s="250"/>
      <c r="D58" s="331">
        <f>D60-D56</f>
        <v>0</v>
      </c>
      <c r="E58" s="11"/>
      <c r="F58" s="245"/>
      <c r="G58" s="246"/>
      <c r="H58" s="233"/>
      <c r="I58" s="233"/>
      <c r="J58" s="59"/>
      <c r="K58" s="156"/>
      <c r="L58" s="141"/>
      <c r="M58" s="142"/>
      <c r="N58" s="142"/>
      <c r="O58" s="143"/>
      <c r="Q58" s="4"/>
    </row>
    <row r="59" spans="1:17" s="2" customFormat="1" ht="12.75" customHeight="1">
      <c r="A59" s="328"/>
      <c r="B59" s="329"/>
      <c r="C59" s="330"/>
      <c r="D59" s="332"/>
      <c r="E59" s="11"/>
      <c r="F59" s="245"/>
      <c r="G59" s="246"/>
      <c r="H59" s="235" t="s">
        <v>33</v>
      </c>
      <c r="I59" s="235"/>
      <c r="J59" s="58"/>
      <c r="K59" s="152"/>
      <c r="L59" s="139"/>
      <c r="M59" s="126"/>
      <c r="N59" s="126"/>
      <c r="O59" s="140"/>
      <c r="Q59" s="4"/>
    </row>
    <row r="60" spans="1:17" s="2" customFormat="1" ht="12.75" customHeight="1">
      <c r="A60" s="253" t="s">
        <v>22</v>
      </c>
      <c r="B60" s="273"/>
      <c r="C60" s="274"/>
      <c r="D60" s="275">
        <f>L74</f>
        <v>0</v>
      </c>
      <c r="E60" s="11"/>
      <c r="F60" s="245"/>
      <c r="G60" s="246"/>
      <c r="H60" s="215"/>
      <c r="I60" s="215"/>
      <c r="J60" s="52"/>
      <c r="K60" s="153"/>
      <c r="L60" s="128">
        <f>ROUNDDOWN(SUM(K59:K62)/1000,0)</f>
        <v>0</v>
      </c>
      <c r="M60" s="129">
        <v>0</v>
      </c>
      <c r="N60" s="129">
        <f>L60</f>
        <v>0</v>
      </c>
      <c r="O60" s="130">
        <f>SUM(M59:N62)</f>
        <v>0</v>
      </c>
      <c r="Q60" s="4"/>
    </row>
    <row r="61" spans="1:17" s="2" customFormat="1" ht="12.75" customHeight="1">
      <c r="A61" s="277"/>
      <c r="B61" s="278"/>
      <c r="C61" s="279"/>
      <c r="D61" s="276"/>
      <c r="E61" s="11"/>
      <c r="F61" s="245"/>
      <c r="G61" s="246"/>
      <c r="H61" s="215"/>
      <c r="I61" s="215"/>
      <c r="J61" s="52"/>
      <c r="K61" s="153"/>
      <c r="L61" s="131"/>
      <c r="M61" s="129"/>
      <c r="N61" s="129"/>
      <c r="O61" s="133"/>
      <c r="Q61" s="4"/>
    </row>
    <row r="62" spans="1:17" s="2" customFormat="1" ht="12.75" customHeight="1">
      <c r="A62" s="171"/>
      <c r="B62" s="172"/>
      <c r="C62" s="173"/>
      <c r="D62" s="174"/>
      <c r="E62" s="11"/>
      <c r="F62" s="245"/>
      <c r="G62" s="246"/>
      <c r="H62" s="233"/>
      <c r="I62" s="233"/>
      <c r="J62" s="59"/>
      <c r="K62" s="156"/>
      <c r="L62" s="141"/>
      <c r="M62" s="142"/>
      <c r="N62" s="142"/>
      <c r="O62" s="143"/>
      <c r="Q62" s="4"/>
    </row>
    <row r="63" spans="1:17" s="2" customFormat="1" ht="12.75" customHeight="1">
      <c r="A63" s="292" t="s">
        <v>27</v>
      </c>
      <c r="B63" s="293"/>
      <c r="C63" s="294"/>
      <c r="D63" s="298"/>
      <c r="E63" s="11"/>
      <c r="F63" s="313" t="s">
        <v>49</v>
      </c>
      <c r="G63" s="314"/>
      <c r="H63" s="314"/>
      <c r="I63" s="314"/>
      <c r="J63" s="314"/>
      <c r="K63" s="315"/>
      <c r="L63" s="289">
        <f>L9+L21+L30+L56+L60</f>
        <v>0</v>
      </c>
      <c r="M63" s="165" t="s">
        <v>146</v>
      </c>
      <c r="N63" s="165" t="s">
        <v>36</v>
      </c>
      <c r="O63" s="165" t="s">
        <v>149</v>
      </c>
      <c r="Q63" s="4"/>
    </row>
    <row r="64" spans="1:16" s="2" customFormat="1" ht="12.75" customHeight="1">
      <c r="A64" s="295"/>
      <c r="B64" s="296"/>
      <c r="C64" s="297"/>
      <c r="D64" s="299"/>
      <c r="E64" s="11"/>
      <c r="F64" s="316"/>
      <c r="G64" s="317"/>
      <c r="H64" s="317"/>
      <c r="I64" s="317"/>
      <c r="J64" s="317"/>
      <c r="K64" s="318"/>
      <c r="L64" s="290"/>
      <c r="M64" s="166">
        <f>M19+M28+M54+M56+M60</f>
        <v>0</v>
      </c>
      <c r="N64" s="166">
        <f>N19+N28+N54+N56+N60</f>
        <v>0</v>
      </c>
      <c r="O64" s="169">
        <f>O9+O21+O30+O56+O60</f>
        <v>0</v>
      </c>
      <c r="P64" s="4"/>
    </row>
    <row r="65" spans="1:15" s="2" customFormat="1" ht="12.75" customHeight="1">
      <c r="A65" s="177"/>
      <c r="B65" s="300" t="s">
        <v>150</v>
      </c>
      <c r="C65" s="301"/>
      <c r="D65" s="307"/>
      <c r="E65" s="11"/>
      <c r="F65" s="253" t="s">
        <v>50</v>
      </c>
      <c r="G65" s="273"/>
      <c r="H65" s="273"/>
      <c r="I65" s="273"/>
      <c r="J65" s="273"/>
      <c r="K65" s="274"/>
      <c r="L65" s="291"/>
      <c r="M65" s="165" t="s">
        <v>147</v>
      </c>
      <c r="N65" s="165" t="s">
        <v>37</v>
      </c>
      <c r="O65" s="165" t="s">
        <v>68</v>
      </c>
    </row>
    <row r="66" spans="1:15" s="2" customFormat="1" ht="12.75" customHeight="1">
      <c r="A66" s="175"/>
      <c r="B66" s="302"/>
      <c r="C66" s="301"/>
      <c r="D66" s="307"/>
      <c r="E66" s="11"/>
      <c r="F66" s="224" t="s">
        <v>51</v>
      </c>
      <c r="G66" s="225"/>
      <c r="H66" s="225"/>
      <c r="I66" s="225"/>
      <c r="J66" s="225"/>
      <c r="K66" s="226"/>
      <c r="L66" s="291"/>
      <c r="M66" s="166">
        <f>IF($I$2="○","",('②別紙・消費税等仕入控除税額（２か年度）'!G52))</f>
        <v>0</v>
      </c>
      <c r="N66" s="166">
        <f>IF($I$2="○","",('②別紙・消費税等仕入控除税額（２か年度）'!G53))</f>
        <v>0</v>
      </c>
      <c r="O66" s="169">
        <f>IF($I$2="○","",(SUM(M66:N66)))</f>
        <v>0</v>
      </c>
    </row>
    <row r="67" spans="1:16" s="2" customFormat="1" ht="12.75" customHeight="1">
      <c r="A67" s="175"/>
      <c r="B67" s="303" t="s">
        <v>151</v>
      </c>
      <c r="C67" s="304"/>
      <c r="D67" s="216"/>
      <c r="E67" s="11"/>
      <c r="F67" s="227" t="s">
        <v>63</v>
      </c>
      <c r="G67" s="228"/>
      <c r="H67" s="228"/>
      <c r="I67" s="228"/>
      <c r="J67" s="228"/>
      <c r="K67" s="250"/>
      <c r="L67" s="291"/>
      <c r="M67" s="167" t="s">
        <v>47</v>
      </c>
      <c r="N67" s="167" t="s">
        <v>148</v>
      </c>
      <c r="O67" s="167" t="s">
        <v>69</v>
      </c>
      <c r="P67" s="3"/>
    </row>
    <row r="68" spans="1:17" s="2" customFormat="1" ht="12.75" customHeight="1">
      <c r="A68" s="176"/>
      <c r="B68" s="305"/>
      <c r="C68" s="306"/>
      <c r="D68" s="217"/>
      <c r="E68" s="11"/>
      <c r="F68" s="310" t="s">
        <v>52</v>
      </c>
      <c r="G68" s="311"/>
      <c r="H68" s="311"/>
      <c r="I68" s="311"/>
      <c r="J68" s="311"/>
      <c r="K68" s="312"/>
      <c r="L68" s="291"/>
      <c r="M68" s="168">
        <f>IF(I2="○",M64,(M64-M66))</f>
        <v>0</v>
      </c>
      <c r="N68" s="168">
        <f>IF($I$2="○",N64,(N64-N66))</f>
        <v>0</v>
      </c>
      <c r="O68" s="169">
        <f>IF($I$2="○",O64,(O64-O66))</f>
        <v>0</v>
      </c>
      <c r="Q68" s="7"/>
    </row>
    <row r="69" spans="1:15" s="2" customFormat="1" ht="12.75" customHeight="1">
      <c r="A69" s="333" t="s">
        <v>30</v>
      </c>
      <c r="B69" s="334"/>
      <c r="C69" s="335"/>
      <c r="D69" s="339">
        <f>ROUNDDOWN(IF(L56&gt;1000,1000,L56),-1)</f>
        <v>0</v>
      </c>
      <c r="E69" s="11"/>
      <c r="F69" s="220" t="s">
        <v>64</v>
      </c>
      <c r="G69" s="221"/>
      <c r="H69" s="218"/>
      <c r="I69" s="219"/>
      <c r="J69" s="103"/>
      <c r="K69" s="153"/>
      <c r="L69" s="144"/>
      <c r="M69" s="280"/>
      <c r="N69" s="281"/>
      <c r="O69" s="282"/>
    </row>
    <row r="70" spans="1:15" s="2" customFormat="1" ht="12.75" customHeight="1">
      <c r="A70" s="336"/>
      <c r="B70" s="337"/>
      <c r="C70" s="338"/>
      <c r="D70" s="340"/>
      <c r="E70" s="11"/>
      <c r="F70" s="220"/>
      <c r="G70" s="221"/>
      <c r="H70" s="218"/>
      <c r="I70" s="219"/>
      <c r="J70" s="26"/>
      <c r="K70" s="153"/>
      <c r="L70" s="145">
        <f>ROUNDDOWN(SUM(K69:K72)/1000,0)</f>
        <v>0</v>
      </c>
      <c r="M70" s="283"/>
      <c r="N70" s="284"/>
      <c r="O70" s="285"/>
    </row>
    <row r="71" spans="1:15" s="2" customFormat="1" ht="12.75" customHeight="1">
      <c r="A71" s="333" t="s">
        <v>35</v>
      </c>
      <c r="B71" s="334"/>
      <c r="C71" s="335"/>
      <c r="D71" s="341">
        <f>ROUNDDOWN(IF(L59&gt;1000,1000,L59),-1)</f>
        <v>0</v>
      </c>
      <c r="E71" s="11"/>
      <c r="F71" s="220"/>
      <c r="G71" s="221"/>
      <c r="H71" s="218"/>
      <c r="I71" s="219"/>
      <c r="J71" s="26"/>
      <c r="K71" s="153"/>
      <c r="L71" s="146"/>
      <c r="M71" s="283"/>
      <c r="N71" s="284"/>
      <c r="O71" s="285"/>
    </row>
    <row r="72" spans="1:15" s="2" customFormat="1" ht="12.75" customHeight="1">
      <c r="A72" s="336"/>
      <c r="B72" s="337"/>
      <c r="C72" s="338"/>
      <c r="D72" s="342"/>
      <c r="E72" s="11"/>
      <c r="F72" s="222"/>
      <c r="G72" s="223"/>
      <c r="H72" s="308"/>
      <c r="I72" s="309"/>
      <c r="J72" s="104"/>
      <c r="K72" s="155"/>
      <c r="L72" s="147"/>
      <c r="M72" s="283"/>
      <c r="N72" s="284"/>
      <c r="O72" s="285"/>
    </row>
    <row r="73" spans="1:16" s="2" customFormat="1" ht="12.75" customHeight="1">
      <c r="A73" s="343" t="s">
        <v>34</v>
      </c>
      <c r="B73" s="344"/>
      <c r="C73" s="345"/>
      <c r="D73" s="349">
        <f>D63+SUM(D69:D72)</f>
        <v>0</v>
      </c>
      <c r="E73" s="11"/>
      <c r="F73" s="236" t="s">
        <v>29</v>
      </c>
      <c r="G73" s="237"/>
      <c r="H73" s="237"/>
      <c r="I73" s="237"/>
      <c r="J73" s="237"/>
      <c r="K73" s="238"/>
      <c r="L73" s="144"/>
      <c r="M73" s="283"/>
      <c r="N73" s="284"/>
      <c r="O73" s="285"/>
      <c r="P73" s="6"/>
    </row>
    <row r="74" spans="1:15" s="2" customFormat="1" ht="12.75" customHeight="1">
      <c r="A74" s="343"/>
      <c r="B74" s="344"/>
      <c r="C74" s="345"/>
      <c r="D74" s="350"/>
      <c r="E74" s="11"/>
      <c r="F74" s="239"/>
      <c r="G74" s="240"/>
      <c r="H74" s="240"/>
      <c r="I74" s="240"/>
      <c r="J74" s="240"/>
      <c r="K74" s="241"/>
      <c r="L74" s="145">
        <f>L63+L70</f>
        <v>0</v>
      </c>
      <c r="M74" s="283"/>
      <c r="N74" s="284"/>
      <c r="O74" s="285"/>
    </row>
    <row r="75" spans="1:15" s="2" customFormat="1" ht="12.75" customHeight="1">
      <c r="A75" s="346"/>
      <c r="B75" s="347"/>
      <c r="C75" s="348"/>
      <c r="D75" s="351"/>
      <c r="E75" s="44"/>
      <c r="F75" s="242"/>
      <c r="G75" s="243"/>
      <c r="H75" s="243"/>
      <c r="I75" s="243"/>
      <c r="J75" s="243"/>
      <c r="K75" s="244"/>
      <c r="L75" s="148"/>
      <c r="M75" s="286"/>
      <c r="N75" s="287"/>
      <c r="O75" s="288"/>
    </row>
    <row r="76" spans="1:15" s="2" customFormat="1" ht="24.75" customHeight="1">
      <c r="A76" s="325" t="s">
        <v>145</v>
      </c>
      <c r="B76" s="325"/>
      <c r="C76" s="326"/>
      <c r="D76" s="326"/>
      <c r="E76" s="327"/>
      <c r="F76" s="327"/>
      <c r="G76" s="327"/>
      <c r="H76" s="327"/>
      <c r="I76" s="93"/>
      <c r="J76" s="45"/>
      <c r="K76" s="157" t="s">
        <v>7</v>
      </c>
      <c r="L76" s="322"/>
      <c r="M76" s="323"/>
      <c r="N76" s="323"/>
      <c r="O76" s="324"/>
    </row>
    <row r="77" spans="1:15" ht="13.5">
      <c r="A77" s="13"/>
      <c r="B77" s="13"/>
      <c r="C77" s="161"/>
      <c r="D77" s="121"/>
      <c r="F77" s="13"/>
      <c r="G77" s="13"/>
      <c r="H77" s="13"/>
      <c r="I77" s="5"/>
      <c r="K77" s="158"/>
      <c r="L77" s="17"/>
      <c r="M77" s="17"/>
      <c r="N77" s="17"/>
      <c r="O77" s="17"/>
    </row>
    <row r="78" ht="13.5">
      <c r="D78" s="122"/>
    </row>
  </sheetData>
  <sheetProtection formatCells="0" formatColumns="0"/>
  <mergeCells count="107">
    <mergeCell ref="A73:C75"/>
    <mergeCell ref="D73:D75"/>
    <mergeCell ref="L76:O76"/>
    <mergeCell ref="H40:I40"/>
    <mergeCell ref="H41:I41"/>
    <mergeCell ref="H44:I44"/>
    <mergeCell ref="H39:I39"/>
    <mergeCell ref="H50:I50"/>
    <mergeCell ref="A76:H76"/>
    <mergeCell ref="H71:I71"/>
    <mergeCell ref="A58:C59"/>
    <mergeCell ref="D58:D59"/>
    <mergeCell ref="M6:O6"/>
    <mergeCell ref="H17:I17"/>
    <mergeCell ref="H59:I59"/>
    <mergeCell ref="H60:I60"/>
    <mergeCell ref="H55:I55"/>
    <mergeCell ref="H35:I35"/>
    <mergeCell ref="H36:I36"/>
    <mergeCell ref="H32:I32"/>
    <mergeCell ref="H54:I54"/>
    <mergeCell ref="H47:I47"/>
    <mergeCell ref="H37:I37"/>
    <mergeCell ref="F68:K68"/>
    <mergeCell ref="H56:I56"/>
    <mergeCell ref="H53:I53"/>
    <mergeCell ref="H45:I45"/>
    <mergeCell ref="H52:I52"/>
    <mergeCell ref="H38:I38"/>
    <mergeCell ref="H57:I57"/>
    <mergeCell ref="F63:K64"/>
    <mergeCell ref="A63:C64"/>
    <mergeCell ref="D63:D64"/>
    <mergeCell ref="B65:C66"/>
    <mergeCell ref="B67:C68"/>
    <mergeCell ref="D65:D66"/>
    <mergeCell ref="H72:I72"/>
    <mergeCell ref="A69:C70"/>
    <mergeCell ref="D69:D70"/>
    <mergeCell ref="A71:C72"/>
    <mergeCell ref="D71:D72"/>
    <mergeCell ref="H43:I43"/>
    <mergeCell ref="M69:O75"/>
    <mergeCell ref="L63:L64"/>
    <mergeCell ref="L65:L66"/>
    <mergeCell ref="L67:L68"/>
    <mergeCell ref="D60:D61"/>
    <mergeCell ref="H33:I33"/>
    <mergeCell ref="F65:K65"/>
    <mergeCell ref="D56:D57"/>
    <mergeCell ref="A45:A55"/>
    <mergeCell ref="A56:C57"/>
    <mergeCell ref="A20:A29"/>
    <mergeCell ref="H34:I34"/>
    <mergeCell ref="H29:I29"/>
    <mergeCell ref="H30:I30"/>
    <mergeCell ref="A60:C61"/>
    <mergeCell ref="H62:I62"/>
    <mergeCell ref="H31:I31"/>
    <mergeCell ref="H20:I20"/>
    <mergeCell ref="H51:I51"/>
    <mergeCell ref="E2:F2"/>
    <mergeCell ref="H23:I23"/>
    <mergeCell ref="H9:I9"/>
    <mergeCell ref="A3:L3"/>
    <mergeCell ref="L4:O4"/>
    <mergeCell ref="H28:I28"/>
    <mergeCell ref="H58:I58"/>
    <mergeCell ref="A8:A19"/>
    <mergeCell ref="H25:I25"/>
    <mergeCell ref="H15:I15"/>
    <mergeCell ref="H16:I16"/>
    <mergeCell ref="H42:I42"/>
    <mergeCell ref="H24:I24"/>
    <mergeCell ref="H12:I12"/>
    <mergeCell ref="H22:I22"/>
    <mergeCell ref="F29:G62"/>
    <mergeCell ref="H21:I21"/>
    <mergeCell ref="H27:I27"/>
    <mergeCell ref="A5:A7"/>
    <mergeCell ref="B5:C7"/>
    <mergeCell ref="D5:D7"/>
    <mergeCell ref="H18:I18"/>
    <mergeCell ref="F7:G7"/>
    <mergeCell ref="H7:K7"/>
    <mergeCell ref="H11:I11"/>
    <mergeCell ref="H10:I10"/>
    <mergeCell ref="F5:L6"/>
    <mergeCell ref="H14:I14"/>
    <mergeCell ref="H19:I19"/>
    <mergeCell ref="H13:I13"/>
    <mergeCell ref="H8:I8"/>
    <mergeCell ref="F73:K75"/>
    <mergeCell ref="F8:G19"/>
    <mergeCell ref="H26:I26"/>
    <mergeCell ref="F20:G28"/>
    <mergeCell ref="F67:K67"/>
    <mergeCell ref="A30:A44"/>
    <mergeCell ref="H48:I48"/>
    <mergeCell ref="H49:I49"/>
    <mergeCell ref="D67:D68"/>
    <mergeCell ref="H69:I69"/>
    <mergeCell ref="F69:G72"/>
    <mergeCell ref="F66:K66"/>
    <mergeCell ref="H46:I46"/>
    <mergeCell ref="H70:I70"/>
    <mergeCell ref="H61:I61"/>
  </mergeCells>
  <dataValidations count="2"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80" r:id="rId3"/>
  <ignoredErrors>
    <ignoredError sqref="L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18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3" t="s">
        <v>70</v>
      </c>
      <c r="B1" s="33"/>
      <c r="C1" s="33"/>
      <c r="D1" s="33"/>
      <c r="E1" s="33"/>
      <c r="F1" s="34"/>
      <c r="G1" s="34"/>
      <c r="H1" s="361" t="str">
        <f>IF(('①収支予算様式（２か年度）'!I2)="○","提出不要","提出必須")</f>
        <v>提出必須</v>
      </c>
      <c r="I1" s="361"/>
    </row>
    <row r="2" spans="1:9" ht="16.5" customHeight="1">
      <c r="A2" s="43" t="s">
        <v>16</v>
      </c>
      <c r="B2" s="36"/>
      <c r="C2" s="36"/>
      <c r="D2" s="36"/>
      <c r="E2" s="36"/>
      <c r="F2" s="37"/>
      <c r="G2" s="37"/>
      <c r="H2" s="361"/>
      <c r="I2" s="361"/>
    </row>
    <row r="3" spans="1:9" ht="9" customHeight="1">
      <c r="A3" s="35"/>
      <c r="B3" s="36"/>
      <c r="C3" s="36"/>
      <c r="D3" s="36"/>
      <c r="E3" s="36"/>
      <c r="F3" s="37"/>
      <c r="G3" s="37"/>
      <c r="H3" s="116"/>
      <c r="I3" s="42"/>
    </row>
    <row r="4" spans="1:9" ht="20.25" customHeight="1">
      <c r="A4" s="364" t="s">
        <v>23</v>
      </c>
      <c r="B4" s="365"/>
      <c r="C4" s="366">
        <f>'①収支予算様式（２か年度）'!L4</f>
        <v>0</v>
      </c>
      <c r="D4" s="367"/>
      <c r="E4" s="368"/>
      <c r="F4" s="37"/>
      <c r="G4" s="37"/>
      <c r="H4" s="116"/>
      <c r="I4" s="42"/>
    </row>
    <row r="5" spans="1:9" ht="9" customHeight="1">
      <c r="A5" s="35"/>
      <c r="B5" s="36"/>
      <c r="C5" s="36"/>
      <c r="D5" s="36"/>
      <c r="E5" s="36"/>
      <c r="F5" s="37"/>
      <c r="G5" s="37"/>
      <c r="H5" s="117"/>
      <c r="I5" s="39"/>
    </row>
    <row r="6" spans="1:9" s="179" customFormat="1" ht="18.75" customHeight="1">
      <c r="A6" s="178" t="s">
        <v>24</v>
      </c>
      <c r="B6" s="397" t="s">
        <v>156</v>
      </c>
      <c r="C6" s="397"/>
      <c r="D6" s="397"/>
      <c r="E6" s="397"/>
      <c r="F6" s="397"/>
      <c r="G6" s="397"/>
      <c r="H6" s="397"/>
      <c r="I6" s="397"/>
    </row>
    <row r="7" spans="1:9" s="181" customFormat="1" ht="24" customHeight="1">
      <c r="A7" s="393" t="s">
        <v>38</v>
      </c>
      <c r="B7" s="394"/>
      <c r="C7" s="372" t="s">
        <v>155</v>
      </c>
      <c r="D7" s="373"/>
      <c r="E7" s="373"/>
      <c r="F7" s="374"/>
      <c r="G7" s="391">
        <f>+'①収支予算様式（２か年度）'!L63</f>
        <v>0</v>
      </c>
      <c r="H7" s="392"/>
      <c r="I7" s="180" t="s">
        <v>19</v>
      </c>
    </row>
    <row r="8" spans="1:11" s="179" customFormat="1" ht="24" customHeight="1">
      <c r="A8" s="393" t="s">
        <v>39</v>
      </c>
      <c r="B8" s="394"/>
      <c r="C8" s="398" t="s">
        <v>152</v>
      </c>
      <c r="D8" s="399"/>
      <c r="E8" s="399"/>
      <c r="F8" s="400"/>
      <c r="G8" s="391">
        <f>G7-G9-G10</f>
        <v>0</v>
      </c>
      <c r="H8" s="392"/>
      <c r="I8" s="180" t="s">
        <v>19</v>
      </c>
      <c r="J8" s="182"/>
      <c r="K8" s="182"/>
    </row>
    <row r="9" spans="1:11" s="179" customFormat="1" ht="24" customHeight="1">
      <c r="A9" s="393" t="s">
        <v>40</v>
      </c>
      <c r="B9" s="394"/>
      <c r="C9" s="380" t="s">
        <v>153</v>
      </c>
      <c r="D9" s="381"/>
      <c r="E9" s="381"/>
      <c r="F9" s="382"/>
      <c r="G9" s="391">
        <f>'①収支予算様式（２か年度）'!M64</f>
        <v>0</v>
      </c>
      <c r="H9" s="392"/>
      <c r="I9" s="180" t="s">
        <v>19</v>
      </c>
      <c r="J9" s="182"/>
      <c r="K9" s="182"/>
    </row>
    <row r="10" spans="1:11" s="179" customFormat="1" ht="24" customHeight="1">
      <c r="A10" s="378" t="s">
        <v>41</v>
      </c>
      <c r="B10" s="379"/>
      <c r="C10" s="380" t="s">
        <v>154</v>
      </c>
      <c r="D10" s="381"/>
      <c r="E10" s="381"/>
      <c r="F10" s="382"/>
      <c r="G10" s="395">
        <f>'①収支予算様式（２か年度）'!N64</f>
        <v>0</v>
      </c>
      <c r="H10" s="396"/>
      <c r="I10" s="183" t="s">
        <v>19</v>
      </c>
      <c r="J10" s="182"/>
      <c r="K10" s="182"/>
    </row>
    <row r="11" spans="1:11" s="179" customFormat="1" ht="9" customHeight="1">
      <c r="A11" s="184"/>
      <c r="B11" s="185"/>
      <c r="C11" s="185"/>
      <c r="D11" s="185"/>
      <c r="E11" s="186"/>
      <c r="F11" s="187"/>
      <c r="G11" s="187"/>
      <c r="H11" s="196"/>
      <c r="I11" s="186"/>
      <c r="J11" s="182"/>
      <c r="K11" s="182"/>
    </row>
    <row r="12" spans="1:9" s="5" customFormat="1" ht="24" customHeight="1">
      <c r="A12" s="203" t="s">
        <v>28</v>
      </c>
      <c r="B12" s="369" t="s">
        <v>157</v>
      </c>
      <c r="C12" s="369"/>
      <c r="D12" s="369"/>
      <c r="E12" s="369"/>
      <c r="F12" s="369"/>
      <c r="G12" s="369"/>
      <c r="H12" s="369"/>
      <c r="I12" s="369"/>
    </row>
    <row r="13" spans="1:9" s="40" customFormat="1" ht="24.75" customHeight="1">
      <c r="A13" s="362" t="s">
        <v>17</v>
      </c>
      <c r="B13" s="363"/>
      <c r="C13" s="106"/>
      <c r="D13" s="106" t="s">
        <v>18</v>
      </c>
      <c r="E13" s="106"/>
      <c r="F13" s="202" t="s">
        <v>26</v>
      </c>
      <c r="G13" s="188" t="s">
        <v>65</v>
      </c>
      <c r="H13" s="370" t="s">
        <v>25</v>
      </c>
      <c r="I13" s="371"/>
    </row>
    <row r="14" spans="1:9" s="5" customFormat="1" ht="12" customHeight="1">
      <c r="A14" s="212" t="s">
        <v>124</v>
      </c>
      <c r="B14" s="375" t="s">
        <v>10</v>
      </c>
      <c r="C14" s="49"/>
      <c r="D14" s="67"/>
      <c r="E14" s="67"/>
      <c r="F14" s="72"/>
      <c r="G14" s="189"/>
      <c r="H14" s="52"/>
      <c r="I14" s="22" t="s">
        <v>15</v>
      </c>
    </row>
    <row r="15" spans="1:9" s="5" customFormat="1" ht="12">
      <c r="A15" s="213"/>
      <c r="B15" s="376"/>
      <c r="C15" s="47"/>
      <c r="D15" s="68"/>
      <c r="E15" s="69"/>
      <c r="F15" s="54"/>
      <c r="G15" s="190"/>
      <c r="H15" s="197">
        <f>ROUNDDOWN(SUMIF(G14:G25,"Ａ２",F14:F25)/1000,0)+ROUNDDOWN(SUMIF(G14:G25,"Ａ３",F14:F25)/1000,0)</f>
        <v>0</v>
      </c>
      <c r="I15" s="23" t="s">
        <v>19</v>
      </c>
    </row>
    <row r="16" spans="1:9" s="5" customFormat="1" ht="12">
      <c r="A16" s="213"/>
      <c r="B16" s="376"/>
      <c r="C16" s="48"/>
      <c r="D16" s="70"/>
      <c r="E16" s="70"/>
      <c r="F16" s="54"/>
      <c r="G16" s="190"/>
      <c r="H16" s="52"/>
      <c r="I16" s="23"/>
    </row>
    <row r="17" spans="1:9" s="5" customFormat="1" ht="12">
      <c r="A17" s="213"/>
      <c r="B17" s="376"/>
      <c r="C17" s="48"/>
      <c r="D17" s="70"/>
      <c r="E17" s="70"/>
      <c r="F17" s="54"/>
      <c r="G17" s="190"/>
      <c r="H17" s="52"/>
      <c r="I17" s="23"/>
    </row>
    <row r="18" spans="1:9" s="5" customFormat="1" ht="12">
      <c r="A18" s="213"/>
      <c r="B18" s="376"/>
      <c r="C18" s="48"/>
      <c r="D18" s="70"/>
      <c r="E18" s="70"/>
      <c r="F18" s="54"/>
      <c r="G18" s="190"/>
      <c r="H18" s="52"/>
      <c r="I18" s="23"/>
    </row>
    <row r="19" spans="1:9" s="5" customFormat="1" ht="12">
      <c r="A19" s="213"/>
      <c r="B19" s="376"/>
      <c r="C19" s="48"/>
      <c r="D19" s="70"/>
      <c r="E19" s="70"/>
      <c r="F19" s="54"/>
      <c r="G19" s="190"/>
      <c r="H19" s="52"/>
      <c r="I19" s="23"/>
    </row>
    <row r="20" spans="1:9" s="5" customFormat="1" ht="12">
      <c r="A20" s="213"/>
      <c r="B20" s="376"/>
      <c r="C20" s="48"/>
      <c r="D20" s="70"/>
      <c r="E20" s="70"/>
      <c r="F20" s="94"/>
      <c r="G20" s="190"/>
      <c r="H20" s="52"/>
      <c r="I20" s="23"/>
    </row>
    <row r="21" spans="1:9" s="5" customFormat="1" ht="12">
      <c r="A21" s="213"/>
      <c r="B21" s="376"/>
      <c r="C21" s="48"/>
      <c r="D21" s="70"/>
      <c r="E21" s="70"/>
      <c r="F21" s="54"/>
      <c r="G21" s="190"/>
      <c r="H21" s="52"/>
      <c r="I21" s="23"/>
    </row>
    <row r="22" spans="1:9" s="5" customFormat="1" ht="12">
      <c r="A22" s="213"/>
      <c r="B22" s="376"/>
      <c r="C22" s="48"/>
      <c r="D22" s="70"/>
      <c r="E22" s="70"/>
      <c r="F22" s="54"/>
      <c r="G22" s="190"/>
      <c r="H22" s="52"/>
      <c r="I22" s="23"/>
    </row>
    <row r="23" spans="1:9" s="5" customFormat="1" ht="12">
      <c r="A23" s="213"/>
      <c r="B23" s="376"/>
      <c r="C23" s="48"/>
      <c r="D23" s="70"/>
      <c r="E23" s="70"/>
      <c r="F23" s="54"/>
      <c r="G23" s="190"/>
      <c r="H23" s="52"/>
      <c r="I23" s="23"/>
    </row>
    <row r="24" spans="1:9" s="5" customFormat="1" ht="12">
      <c r="A24" s="213"/>
      <c r="B24" s="376"/>
      <c r="C24" s="48"/>
      <c r="D24" s="70"/>
      <c r="E24" s="70"/>
      <c r="F24" s="54"/>
      <c r="G24" s="190"/>
      <c r="H24" s="52"/>
      <c r="I24" s="23"/>
    </row>
    <row r="25" spans="1:9" s="5" customFormat="1" ht="12">
      <c r="A25" s="213"/>
      <c r="B25" s="377"/>
      <c r="C25" s="50"/>
      <c r="D25" s="71"/>
      <c r="E25" s="71"/>
      <c r="F25" s="66"/>
      <c r="G25" s="192"/>
      <c r="H25" s="55"/>
      <c r="I25" s="23"/>
    </row>
    <row r="26" spans="1:9" s="5" customFormat="1" ht="12">
      <c r="A26" s="213"/>
      <c r="B26" s="376" t="s">
        <v>13</v>
      </c>
      <c r="C26" s="48"/>
      <c r="D26" s="70"/>
      <c r="E26" s="70"/>
      <c r="F26" s="54"/>
      <c r="G26" s="189"/>
      <c r="H26" s="52"/>
      <c r="I26" s="25"/>
    </row>
    <row r="27" spans="1:9" s="5" customFormat="1" ht="12">
      <c r="A27" s="213"/>
      <c r="B27" s="376"/>
      <c r="C27" s="47"/>
      <c r="D27" s="68"/>
      <c r="E27" s="69"/>
      <c r="F27" s="53"/>
      <c r="G27" s="190"/>
      <c r="H27" s="197">
        <f>ROUNDDOWN(SUMIF(G26:G37,"Ａ２",F26:F37)/1000,0)+ROUNDDOWN(SUMIF(G26:G37,"Ａ３",F26:F37)/1000,0)</f>
        <v>0</v>
      </c>
      <c r="I27" s="23" t="s">
        <v>19</v>
      </c>
    </row>
    <row r="28" spans="1:9" s="5" customFormat="1" ht="12">
      <c r="A28" s="213"/>
      <c r="B28" s="376"/>
      <c r="C28" s="48"/>
      <c r="D28" s="70"/>
      <c r="E28" s="70"/>
      <c r="F28" s="54"/>
      <c r="G28" s="190"/>
      <c r="H28" s="52"/>
      <c r="I28" s="23"/>
    </row>
    <row r="29" spans="1:9" s="5" customFormat="1" ht="12">
      <c r="A29" s="213"/>
      <c r="B29" s="376"/>
      <c r="C29" s="48"/>
      <c r="D29" s="70"/>
      <c r="E29" s="70"/>
      <c r="F29" s="54"/>
      <c r="G29" s="190"/>
      <c r="H29" s="52"/>
      <c r="I29" s="23"/>
    </row>
    <row r="30" spans="1:9" s="5" customFormat="1" ht="12">
      <c r="A30" s="213"/>
      <c r="B30" s="376"/>
      <c r="C30" s="48"/>
      <c r="D30" s="70"/>
      <c r="E30" s="70"/>
      <c r="F30" s="54"/>
      <c r="G30" s="190"/>
      <c r="H30" s="52"/>
      <c r="I30" s="23"/>
    </row>
    <row r="31" spans="1:9" s="5" customFormat="1" ht="12">
      <c r="A31" s="213"/>
      <c r="B31" s="376"/>
      <c r="C31" s="48"/>
      <c r="D31" s="70"/>
      <c r="E31" s="70"/>
      <c r="F31" s="54"/>
      <c r="G31" s="190"/>
      <c r="H31" s="52"/>
      <c r="I31" s="23"/>
    </row>
    <row r="32" spans="1:9" s="5" customFormat="1" ht="12">
      <c r="A32" s="213"/>
      <c r="B32" s="376"/>
      <c r="C32" s="48"/>
      <c r="D32" s="70"/>
      <c r="E32" s="70"/>
      <c r="F32" s="54"/>
      <c r="G32" s="190"/>
      <c r="H32" s="52"/>
      <c r="I32" s="23"/>
    </row>
    <row r="33" spans="1:9" s="5" customFormat="1" ht="12">
      <c r="A33" s="213"/>
      <c r="B33" s="376"/>
      <c r="C33" s="48"/>
      <c r="D33" s="70"/>
      <c r="E33" s="70"/>
      <c r="F33" s="54"/>
      <c r="G33" s="190"/>
      <c r="H33" s="52"/>
      <c r="I33" s="23"/>
    </row>
    <row r="34" spans="1:9" s="5" customFormat="1" ht="12">
      <c r="A34" s="213"/>
      <c r="B34" s="376"/>
      <c r="C34" s="48"/>
      <c r="D34" s="70"/>
      <c r="E34" s="70"/>
      <c r="F34" s="54"/>
      <c r="G34" s="190"/>
      <c r="H34" s="52"/>
      <c r="I34" s="23"/>
    </row>
    <row r="35" spans="1:9" s="5" customFormat="1" ht="12">
      <c r="A35" s="213"/>
      <c r="B35" s="376"/>
      <c r="C35" s="48"/>
      <c r="D35" s="70"/>
      <c r="E35" s="70"/>
      <c r="F35" s="54"/>
      <c r="G35" s="190"/>
      <c r="H35" s="52"/>
      <c r="I35" s="23"/>
    </row>
    <row r="36" spans="1:9" s="5" customFormat="1" ht="12">
      <c r="A36" s="213"/>
      <c r="B36" s="376"/>
      <c r="C36" s="48"/>
      <c r="D36" s="70"/>
      <c r="E36" s="70"/>
      <c r="F36" s="54"/>
      <c r="G36" s="190"/>
      <c r="H36" s="52"/>
      <c r="I36" s="23"/>
    </row>
    <row r="37" spans="1:9" s="5" customFormat="1" ht="12">
      <c r="A37" s="213"/>
      <c r="B37" s="377"/>
      <c r="C37" s="51"/>
      <c r="D37" s="71"/>
      <c r="E37" s="71"/>
      <c r="F37" s="66"/>
      <c r="G37" s="192"/>
      <c r="H37" s="55"/>
      <c r="I37" s="23"/>
    </row>
    <row r="38" spans="1:9" s="5" customFormat="1" ht="12">
      <c r="A38" s="213"/>
      <c r="B38" s="375" t="s">
        <v>46</v>
      </c>
      <c r="C38" s="49"/>
      <c r="D38" s="67"/>
      <c r="E38" s="67"/>
      <c r="F38" s="72"/>
      <c r="G38" s="189"/>
      <c r="H38" s="52"/>
      <c r="I38" s="25"/>
    </row>
    <row r="39" spans="1:9" s="5" customFormat="1" ht="12">
      <c r="A39" s="213"/>
      <c r="B39" s="376"/>
      <c r="C39" s="47"/>
      <c r="D39" s="68"/>
      <c r="E39" s="69"/>
      <c r="F39" s="54"/>
      <c r="G39" s="190"/>
      <c r="H39" s="197">
        <f>ROUNDDOWN(SUMIF(G38:G47,"Ａ２",F38:F47)/1000,0)+ROUNDDOWN(SUMIF(G38:G47,"Ａ３",F38:F47)/1000,0)</f>
        <v>0</v>
      </c>
      <c r="I39" s="41" t="s">
        <v>19</v>
      </c>
    </row>
    <row r="40" spans="1:9" s="5" customFormat="1" ht="12">
      <c r="A40" s="213"/>
      <c r="B40" s="376"/>
      <c r="C40" s="48"/>
      <c r="D40" s="70"/>
      <c r="E40" s="70"/>
      <c r="F40" s="54"/>
      <c r="G40" s="190"/>
      <c r="H40" s="52"/>
      <c r="I40" s="23"/>
    </row>
    <row r="41" spans="1:9" s="5" customFormat="1" ht="12">
      <c r="A41" s="213"/>
      <c r="B41" s="376"/>
      <c r="C41" s="48"/>
      <c r="D41" s="70"/>
      <c r="E41" s="70"/>
      <c r="F41" s="54"/>
      <c r="G41" s="190"/>
      <c r="H41" s="52"/>
      <c r="I41" s="23"/>
    </row>
    <row r="42" spans="1:9" s="5" customFormat="1" ht="12">
      <c r="A42" s="213"/>
      <c r="B42" s="376"/>
      <c r="C42" s="48"/>
      <c r="D42" s="70"/>
      <c r="E42" s="70"/>
      <c r="F42" s="54"/>
      <c r="G42" s="190"/>
      <c r="H42" s="52"/>
      <c r="I42" s="23"/>
    </row>
    <row r="43" spans="1:9" s="5" customFormat="1" ht="12">
      <c r="A43" s="213"/>
      <c r="B43" s="376"/>
      <c r="C43" s="48"/>
      <c r="D43" s="70"/>
      <c r="E43" s="70"/>
      <c r="F43" s="54"/>
      <c r="G43" s="190"/>
      <c r="H43" s="52"/>
      <c r="I43" s="23"/>
    </row>
    <row r="44" spans="1:9" s="5" customFormat="1" ht="12">
      <c r="A44" s="213"/>
      <c r="B44" s="376"/>
      <c r="C44" s="48"/>
      <c r="D44" s="70"/>
      <c r="E44" s="70"/>
      <c r="F44" s="54"/>
      <c r="G44" s="190"/>
      <c r="H44" s="52"/>
      <c r="I44" s="23"/>
    </row>
    <row r="45" spans="1:9" s="5" customFormat="1" ht="12">
      <c r="A45" s="213"/>
      <c r="B45" s="376"/>
      <c r="C45" s="48"/>
      <c r="D45" s="70"/>
      <c r="E45" s="70"/>
      <c r="F45" s="54"/>
      <c r="G45" s="190"/>
      <c r="H45" s="52"/>
      <c r="I45" s="23"/>
    </row>
    <row r="46" spans="1:9" s="5" customFormat="1" ht="12">
      <c r="A46" s="213"/>
      <c r="B46" s="376"/>
      <c r="C46" s="48"/>
      <c r="D46" s="70"/>
      <c r="E46" s="70"/>
      <c r="F46" s="54"/>
      <c r="G46" s="190"/>
      <c r="H46" s="52"/>
      <c r="I46" s="23"/>
    </row>
    <row r="47" spans="1:9" s="5" customFormat="1" ht="12">
      <c r="A47" s="213"/>
      <c r="B47" s="377"/>
      <c r="C47" s="51"/>
      <c r="D47" s="71"/>
      <c r="E47" s="71"/>
      <c r="F47" s="66"/>
      <c r="G47" s="192"/>
      <c r="H47" s="55"/>
      <c r="I47" s="24"/>
    </row>
    <row r="48" spans="1:9" s="5" customFormat="1" ht="30" customHeight="1">
      <c r="A48" s="213"/>
      <c r="B48" s="227" t="s">
        <v>72</v>
      </c>
      <c r="C48" s="228"/>
      <c r="D48" s="228"/>
      <c r="E48" s="383"/>
      <c r="F48" s="204" t="s">
        <v>42</v>
      </c>
      <c r="G48" s="198">
        <f>ROUNDDOWN(SUMIF($G$14:$G$25,"Ａ２",$F$14:$F$25)/1000,0)+ROUNDDOWN(SUMIF($G$26:$G$37,"Ａ２",$F$26:$F$37)/1000,0)+ROUNDDOWN(SUMIF($G$38:$G$47,"Ａ２",$F$38:$F$47)/1000,0)</f>
        <v>0</v>
      </c>
      <c r="H48" s="387">
        <f>SUM(G48:G49)</f>
        <v>0</v>
      </c>
      <c r="I48" s="389" t="s">
        <v>19</v>
      </c>
    </row>
    <row r="49" spans="1:9" s="5" customFormat="1" ht="30" customHeight="1">
      <c r="A49" s="214"/>
      <c r="B49" s="384"/>
      <c r="C49" s="385"/>
      <c r="D49" s="385"/>
      <c r="E49" s="386"/>
      <c r="F49" s="194" t="s">
        <v>43</v>
      </c>
      <c r="G49" s="199">
        <f>ROUNDDOWN(SUMIF($G$14:$G$25,"Ａ３",$F$14:$F$25)/1000,0)+ROUNDDOWN(SUMIF($G$26:$G$37,"Ａ３",$F$26:$F$37)/1000,0)+ROUNDDOWN(SUMIF($G$38:$G$47,"Ａ３",$F$38:$F$47)/1000,0)</f>
        <v>0</v>
      </c>
      <c r="H49" s="388"/>
      <c r="I49" s="390"/>
    </row>
    <row r="50" spans="1:9" s="5" customFormat="1" ht="30" customHeight="1">
      <c r="A50" s="352" t="s">
        <v>165</v>
      </c>
      <c r="B50" s="353"/>
      <c r="C50" s="353"/>
      <c r="D50" s="353"/>
      <c r="E50" s="354"/>
      <c r="F50" s="193" t="s">
        <v>44</v>
      </c>
      <c r="G50" s="205">
        <f>G9</f>
        <v>0</v>
      </c>
      <c r="H50" s="209" t="s">
        <v>158</v>
      </c>
      <c r="I50" s="207"/>
    </row>
    <row r="51" spans="1:9" s="5" customFormat="1" ht="30" customHeight="1">
      <c r="A51" s="355"/>
      <c r="B51" s="356"/>
      <c r="C51" s="356"/>
      <c r="D51" s="356"/>
      <c r="E51" s="357"/>
      <c r="F51" s="195" t="s">
        <v>36</v>
      </c>
      <c r="G51" s="199">
        <f>G10</f>
        <v>0</v>
      </c>
      <c r="H51" s="206">
        <f>SUM(G50:G51)</f>
        <v>0</v>
      </c>
      <c r="I51" s="208" t="s">
        <v>19</v>
      </c>
    </row>
    <row r="52" spans="1:9" s="5" customFormat="1" ht="30" customHeight="1">
      <c r="A52" s="352" t="s">
        <v>161</v>
      </c>
      <c r="B52" s="353"/>
      <c r="C52" s="353"/>
      <c r="D52" s="353"/>
      <c r="E52" s="354"/>
      <c r="F52" s="193" t="s">
        <v>45</v>
      </c>
      <c r="G52" s="201">
        <f>ROUNDDOWN((G50-G48)*8/108,0)</f>
        <v>0</v>
      </c>
      <c r="H52" s="209" t="s">
        <v>159</v>
      </c>
      <c r="I52" s="207"/>
    </row>
    <row r="53" spans="1:9" s="5" customFormat="1" ht="30" customHeight="1">
      <c r="A53" s="355"/>
      <c r="B53" s="356"/>
      <c r="C53" s="356"/>
      <c r="D53" s="356"/>
      <c r="E53" s="357"/>
      <c r="F53" s="194" t="s">
        <v>37</v>
      </c>
      <c r="G53" s="199">
        <f>ROUNDDOWN((G51-G49)*8/108,0)</f>
        <v>0</v>
      </c>
      <c r="H53" s="206">
        <f>SUM(G52:G53)</f>
        <v>0</v>
      </c>
      <c r="I53" s="208" t="s">
        <v>19</v>
      </c>
    </row>
    <row r="54" spans="1:9" s="5" customFormat="1" ht="30" customHeight="1">
      <c r="A54" s="358" t="s">
        <v>162</v>
      </c>
      <c r="B54" s="359"/>
      <c r="C54" s="359"/>
      <c r="D54" s="359"/>
      <c r="E54" s="360"/>
      <c r="F54" s="204" t="s">
        <v>47</v>
      </c>
      <c r="G54" s="200">
        <f>+G50-G52</f>
        <v>0</v>
      </c>
      <c r="H54" s="210" t="s">
        <v>160</v>
      </c>
      <c r="I54" s="211"/>
    </row>
    <row r="55" spans="1:9" s="5" customFormat="1" ht="30" customHeight="1">
      <c r="A55" s="355"/>
      <c r="B55" s="356"/>
      <c r="C55" s="356"/>
      <c r="D55" s="356"/>
      <c r="E55" s="357"/>
      <c r="F55" s="194" t="s">
        <v>48</v>
      </c>
      <c r="G55" s="199">
        <f>+G51-G53</f>
        <v>0</v>
      </c>
      <c r="H55" s="206">
        <f>SUM(G54:G55)</f>
        <v>0</v>
      </c>
      <c r="I55" s="208" t="s">
        <v>19</v>
      </c>
    </row>
  </sheetData>
  <sheetProtection formatCells="0" formatColumns="0"/>
  <mergeCells count="29">
    <mergeCell ref="B6:I6"/>
    <mergeCell ref="C8:F8"/>
    <mergeCell ref="C9:F9"/>
    <mergeCell ref="G9:H9"/>
    <mergeCell ref="A7:B7"/>
    <mergeCell ref="G7:H7"/>
    <mergeCell ref="H48:H49"/>
    <mergeCell ref="I48:I49"/>
    <mergeCell ref="G8:H8"/>
    <mergeCell ref="A9:B9"/>
    <mergeCell ref="B14:B25"/>
    <mergeCell ref="A8:B8"/>
    <mergeCell ref="G10:H10"/>
    <mergeCell ref="C7:F7"/>
    <mergeCell ref="B38:B47"/>
    <mergeCell ref="A10:B10"/>
    <mergeCell ref="C10:F10"/>
    <mergeCell ref="B26:B37"/>
    <mergeCell ref="B48:E49"/>
    <mergeCell ref="A14:A49"/>
    <mergeCell ref="A50:E51"/>
    <mergeCell ref="A52:E53"/>
    <mergeCell ref="A54:E55"/>
    <mergeCell ref="H1:I2"/>
    <mergeCell ref="A13:B13"/>
    <mergeCell ref="A4:B4"/>
    <mergeCell ref="C4:E4"/>
    <mergeCell ref="B12:I12"/>
    <mergeCell ref="H13:I13"/>
  </mergeCells>
  <conditionalFormatting sqref="C4:E4">
    <cfRule type="cellIs" priority="1" dxfId="2" operator="equal" stopIfTrue="1">
      <formula>0</formula>
    </cfRule>
  </conditionalFormatting>
  <dataValidations count="1">
    <dataValidation type="list" allowBlank="1" showInputMessage="1" showErrorMessage="1" sqref="G14:G47">
      <formula1>"Ａ２,Ａ３"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18.00390625" style="1" customWidth="1"/>
    <col min="3" max="3" width="9.00390625" style="162" customWidth="1"/>
    <col min="4" max="4" width="9.25390625" style="123" customWidth="1"/>
    <col min="5" max="5" width="0.74609375" style="12" customWidth="1"/>
    <col min="6" max="6" width="3.25390625" style="9" customWidth="1"/>
    <col min="7" max="7" width="3.125" style="9" customWidth="1"/>
    <col min="8" max="8" width="16.25390625" style="9" customWidth="1"/>
    <col min="9" max="9" width="3.75390625" style="8" customWidth="1"/>
    <col min="10" max="10" width="10.875" style="10" customWidth="1"/>
    <col min="11" max="11" width="9.25390625" style="159" customWidth="1"/>
    <col min="12" max="12" width="9.25390625" style="19" customWidth="1"/>
    <col min="13" max="14" width="9.25390625" style="18" customWidth="1"/>
    <col min="15" max="15" width="9.25390625" style="19" customWidth="1"/>
    <col min="16" max="16" width="9.00390625" style="8" customWidth="1"/>
    <col min="17" max="18" width="9.25390625" style="8" bestFit="1" customWidth="1"/>
    <col min="19" max="16384" width="9.00390625" style="8" customWidth="1"/>
  </cols>
  <sheetData>
    <row r="1" spans="1:15" s="2" customFormat="1" ht="13.5" customHeight="1">
      <c r="A1" s="27" t="s">
        <v>142</v>
      </c>
      <c r="B1" s="20"/>
      <c r="C1" s="160"/>
      <c r="D1" s="119"/>
      <c r="E1" s="29"/>
      <c r="F1" s="30"/>
      <c r="G1" s="30"/>
      <c r="H1" s="30"/>
      <c r="I1" s="21"/>
      <c r="J1" s="31"/>
      <c r="K1" s="149"/>
      <c r="L1" s="28"/>
      <c r="M1" s="28"/>
      <c r="N1" s="28"/>
      <c r="O1" s="28"/>
    </row>
    <row r="2" spans="1:15" s="76" customFormat="1" ht="13.5" customHeight="1">
      <c r="A2" s="38" t="s">
        <v>32</v>
      </c>
      <c r="B2" s="75"/>
      <c r="C2" s="150"/>
      <c r="D2" s="120" t="s">
        <v>58</v>
      </c>
      <c r="E2" s="262" t="s">
        <v>55</v>
      </c>
      <c r="F2" s="263"/>
      <c r="G2" s="105" t="s">
        <v>59</v>
      </c>
      <c r="H2" s="38"/>
      <c r="I2" s="46"/>
      <c r="J2" s="105" t="s">
        <v>60</v>
      </c>
      <c r="K2" s="150"/>
      <c r="L2" s="38"/>
      <c r="M2" s="38"/>
      <c r="N2" s="38"/>
      <c r="O2" s="38"/>
    </row>
    <row r="3" spans="1:15" s="2" customFormat="1" ht="13.5" customHeight="1">
      <c r="A3" s="264" t="s">
        <v>122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77"/>
      <c r="N3" s="77"/>
      <c r="O3" s="77"/>
    </row>
    <row r="4" spans="1:17" s="2" customFormat="1" ht="15" customHeight="1">
      <c r="A4" s="21" t="s">
        <v>0</v>
      </c>
      <c r="B4" s="20"/>
      <c r="C4" s="160"/>
      <c r="D4" s="119"/>
      <c r="E4" s="29"/>
      <c r="F4" s="32" t="s">
        <v>1</v>
      </c>
      <c r="G4" s="30"/>
      <c r="H4" s="30"/>
      <c r="I4" s="30"/>
      <c r="J4" s="30"/>
      <c r="K4" s="151" t="s">
        <v>2</v>
      </c>
      <c r="L4" s="265"/>
      <c r="M4" s="266"/>
      <c r="N4" s="266"/>
      <c r="O4" s="267"/>
      <c r="P4" s="78"/>
      <c r="Q4" s="78"/>
    </row>
    <row r="5" spans="1:17" s="2" customFormat="1" ht="15" customHeight="1">
      <c r="A5" s="227" t="s">
        <v>3</v>
      </c>
      <c r="B5" s="253" t="s">
        <v>20</v>
      </c>
      <c r="C5" s="254"/>
      <c r="D5" s="259" t="s">
        <v>57</v>
      </c>
      <c r="E5" s="29"/>
      <c r="F5" s="227" t="s">
        <v>53</v>
      </c>
      <c r="G5" s="228"/>
      <c r="H5" s="228"/>
      <c r="I5" s="228"/>
      <c r="J5" s="228"/>
      <c r="K5" s="228"/>
      <c r="L5" s="228"/>
      <c r="M5" s="90"/>
      <c r="N5" s="90"/>
      <c r="O5" s="91"/>
      <c r="P5" s="78"/>
      <c r="Q5" s="78"/>
    </row>
    <row r="6" spans="1:17" s="2" customFormat="1" ht="15" customHeight="1">
      <c r="A6" s="251"/>
      <c r="B6" s="255"/>
      <c r="C6" s="256"/>
      <c r="D6" s="260"/>
      <c r="E6" s="29"/>
      <c r="F6" s="229"/>
      <c r="G6" s="230"/>
      <c r="H6" s="230"/>
      <c r="I6" s="230"/>
      <c r="J6" s="230"/>
      <c r="K6" s="230"/>
      <c r="L6" s="230"/>
      <c r="M6" s="319" t="s">
        <v>62</v>
      </c>
      <c r="N6" s="320"/>
      <c r="O6" s="321"/>
      <c r="P6" s="78"/>
      <c r="Q6" s="78"/>
    </row>
    <row r="7" spans="1:15" s="89" customFormat="1" ht="60.75" customHeight="1">
      <c r="A7" s="252"/>
      <c r="B7" s="257"/>
      <c r="C7" s="258"/>
      <c r="D7" s="261"/>
      <c r="E7" s="88"/>
      <c r="F7" s="268" t="s">
        <v>4</v>
      </c>
      <c r="G7" s="269"/>
      <c r="H7" s="270" t="s">
        <v>61</v>
      </c>
      <c r="I7" s="271"/>
      <c r="J7" s="271"/>
      <c r="K7" s="272"/>
      <c r="L7" s="92" t="s">
        <v>56</v>
      </c>
      <c r="M7" s="124" t="s">
        <v>143</v>
      </c>
      <c r="N7" s="95" t="s">
        <v>144</v>
      </c>
      <c r="O7" s="96" t="s">
        <v>66</v>
      </c>
    </row>
    <row r="8" spans="1:18" s="2" customFormat="1" ht="12.75" customHeight="1">
      <c r="A8" s="212" t="s">
        <v>9</v>
      </c>
      <c r="B8" s="61"/>
      <c r="C8" s="152"/>
      <c r="D8" s="60"/>
      <c r="E8" s="11"/>
      <c r="F8" s="245" t="s">
        <v>10</v>
      </c>
      <c r="G8" s="246"/>
      <c r="H8" s="234"/>
      <c r="I8" s="235"/>
      <c r="J8" s="52" t="s">
        <v>15</v>
      </c>
      <c r="K8" s="152"/>
      <c r="L8" s="125"/>
      <c r="M8" s="126"/>
      <c r="N8" s="126"/>
      <c r="O8" s="127"/>
      <c r="R8" s="10"/>
    </row>
    <row r="9" spans="1:18" s="2" customFormat="1" ht="12.75" customHeight="1">
      <c r="A9" s="213"/>
      <c r="B9" s="62" t="s">
        <v>73</v>
      </c>
      <c r="C9" s="82" t="s">
        <v>74</v>
      </c>
      <c r="D9" s="107" t="s">
        <v>76</v>
      </c>
      <c r="E9" s="11"/>
      <c r="F9" s="245"/>
      <c r="G9" s="246"/>
      <c r="H9" s="108" t="s">
        <v>80</v>
      </c>
      <c r="I9" s="7"/>
      <c r="J9" s="109"/>
      <c r="K9" s="82" t="s">
        <v>77</v>
      </c>
      <c r="L9" s="111" t="s">
        <v>78</v>
      </c>
      <c r="M9" s="97" t="s">
        <v>78</v>
      </c>
      <c r="N9" s="97" t="s">
        <v>78</v>
      </c>
      <c r="O9" s="107" t="s">
        <v>78</v>
      </c>
      <c r="R9" s="4"/>
    </row>
    <row r="10" spans="1:18" s="2" customFormat="1" ht="12.75" customHeight="1">
      <c r="A10" s="213"/>
      <c r="B10" s="63" t="s">
        <v>75</v>
      </c>
      <c r="C10" s="82" t="s">
        <v>74</v>
      </c>
      <c r="D10" s="56"/>
      <c r="E10" s="11"/>
      <c r="F10" s="245"/>
      <c r="G10" s="246"/>
      <c r="H10" s="108" t="s">
        <v>81</v>
      </c>
      <c r="I10" s="7"/>
      <c r="J10" s="110" t="s">
        <v>77</v>
      </c>
      <c r="K10" s="83"/>
      <c r="L10" s="131"/>
      <c r="M10" s="132"/>
      <c r="N10" s="132"/>
      <c r="O10" s="133"/>
      <c r="R10" s="4"/>
    </row>
    <row r="11" spans="1:18" s="2" customFormat="1" ht="12.75" customHeight="1">
      <c r="A11" s="213"/>
      <c r="B11" s="63" t="s">
        <v>75</v>
      </c>
      <c r="C11" s="82" t="s">
        <v>74</v>
      </c>
      <c r="D11" s="56"/>
      <c r="E11" s="11"/>
      <c r="F11" s="245"/>
      <c r="G11" s="246"/>
      <c r="H11" s="108" t="s">
        <v>82</v>
      </c>
      <c r="I11" s="7"/>
      <c r="J11" s="110" t="s">
        <v>77</v>
      </c>
      <c r="K11" s="83"/>
      <c r="L11" s="86"/>
      <c r="M11" s="132"/>
      <c r="N11" s="132"/>
      <c r="O11" s="100"/>
      <c r="R11" s="4"/>
    </row>
    <row r="12" spans="1:18" s="2" customFormat="1" ht="12.75" customHeight="1">
      <c r="A12" s="213"/>
      <c r="B12" s="63" t="s">
        <v>75</v>
      </c>
      <c r="C12" s="82" t="s">
        <v>74</v>
      </c>
      <c r="D12" s="56"/>
      <c r="E12" s="11"/>
      <c r="F12" s="245"/>
      <c r="G12" s="246"/>
      <c r="H12" s="108" t="s">
        <v>83</v>
      </c>
      <c r="I12" s="7"/>
      <c r="J12" s="110" t="s">
        <v>79</v>
      </c>
      <c r="K12" s="83"/>
      <c r="L12" s="86"/>
      <c r="M12" s="132"/>
      <c r="N12" s="132"/>
      <c r="O12" s="100"/>
      <c r="R12" s="4"/>
    </row>
    <row r="13" spans="1:18" s="2" customFormat="1" ht="12.75" customHeight="1">
      <c r="A13" s="213"/>
      <c r="B13" s="63"/>
      <c r="C13" s="153"/>
      <c r="D13" s="56"/>
      <c r="E13" s="11"/>
      <c r="F13" s="245"/>
      <c r="G13" s="246"/>
      <c r="H13" s="108" t="s">
        <v>84</v>
      </c>
      <c r="I13" s="7"/>
      <c r="J13" s="110" t="s">
        <v>79</v>
      </c>
      <c r="K13" s="82"/>
      <c r="L13" s="86"/>
      <c r="M13" s="129"/>
      <c r="N13" s="129"/>
      <c r="O13" s="100"/>
      <c r="R13" s="4"/>
    </row>
    <row r="14" spans="1:18" s="2" customFormat="1" ht="12.75" customHeight="1">
      <c r="A14" s="213"/>
      <c r="B14" s="63"/>
      <c r="C14" s="153"/>
      <c r="D14" s="56"/>
      <c r="E14" s="11"/>
      <c r="F14" s="245"/>
      <c r="G14" s="246"/>
      <c r="H14" s="108" t="s">
        <v>85</v>
      </c>
      <c r="I14" s="7"/>
      <c r="J14" s="109"/>
      <c r="K14" s="82" t="s">
        <v>77</v>
      </c>
      <c r="L14" s="86"/>
      <c r="M14" s="129"/>
      <c r="N14" s="129"/>
      <c r="O14" s="100"/>
      <c r="R14" s="4"/>
    </row>
    <row r="15" spans="1:18" s="2" customFormat="1" ht="12.75" customHeight="1">
      <c r="A15" s="213"/>
      <c r="B15" s="63"/>
      <c r="C15" s="153"/>
      <c r="D15" s="56"/>
      <c r="E15" s="11"/>
      <c r="F15" s="245"/>
      <c r="G15" s="246"/>
      <c r="H15" s="108" t="s">
        <v>86</v>
      </c>
      <c r="I15" s="7"/>
      <c r="J15" s="110" t="s">
        <v>79</v>
      </c>
      <c r="K15" s="82"/>
      <c r="L15" s="86"/>
      <c r="M15" s="129"/>
      <c r="N15" s="129"/>
      <c r="O15" s="100"/>
      <c r="R15" s="4"/>
    </row>
    <row r="16" spans="1:18" s="2" customFormat="1" ht="12.75" customHeight="1">
      <c r="A16" s="213"/>
      <c r="B16" s="62"/>
      <c r="C16" s="153"/>
      <c r="D16" s="65"/>
      <c r="E16" s="11"/>
      <c r="F16" s="245"/>
      <c r="G16" s="246"/>
      <c r="H16" s="108" t="s">
        <v>87</v>
      </c>
      <c r="I16" s="7"/>
      <c r="J16" s="110"/>
      <c r="K16" s="82"/>
      <c r="L16" s="86"/>
      <c r="M16" s="129"/>
      <c r="N16" s="129"/>
      <c r="O16" s="100"/>
      <c r="R16" s="4"/>
    </row>
    <row r="17" spans="1:18" s="2" customFormat="1" ht="12.75" customHeight="1">
      <c r="A17" s="213"/>
      <c r="B17" s="62"/>
      <c r="C17" s="153"/>
      <c r="D17" s="65"/>
      <c r="E17" s="11"/>
      <c r="F17" s="245"/>
      <c r="G17" s="246"/>
      <c r="H17" s="108"/>
      <c r="I17" s="4" t="s">
        <v>88</v>
      </c>
      <c r="J17" s="110" t="s">
        <v>79</v>
      </c>
      <c r="K17" s="82"/>
      <c r="L17" s="86"/>
      <c r="M17" s="129"/>
      <c r="N17" s="129"/>
      <c r="O17" s="100"/>
      <c r="R17" s="4"/>
    </row>
    <row r="18" spans="1:18" s="2" customFormat="1" ht="12.75" customHeight="1">
      <c r="A18" s="213"/>
      <c r="B18" s="63"/>
      <c r="C18" s="153"/>
      <c r="D18" s="79"/>
      <c r="E18" s="11"/>
      <c r="F18" s="245"/>
      <c r="G18" s="246"/>
      <c r="H18" s="231"/>
      <c r="I18" s="215"/>
      <c r="J18" s="52"/>
      <c r="K18" s="153"/>
      <c r="L18" s="86"/>
      <c r="M18" s="170" t="s">
        <v>123</v>
      </c>
      <c r="N18" s="170" t="s">
        <v>123</v>
      </c>
      <c r="O18" s="100"/>
      <c r="R18" s="4"/>
    </row>
    <row r="19" spans="1:18" s="2" customFormat="1" ht="12.75" customHeight="1">
      <c r="A19" s="214"/>
      <c r="B19" s="64"/>
      <c r="C19" s="155"/>
      <c r="D19" s="57"/>
      <c r="E19" s="11"/>
      <c r="F19" s="245"/>
      <c r="G19" s="246"/>
      <c r="H19" s="232"/>
      <c r="I19" s="233"/>
      <c r="J19" s="55"/>
      <c r="K19" s="155"/>
      <c r="L19" s="134"/>
      <c r="M19" s="135" t="s">
        <v>78</v>
      </c>
      <c r="N19" s="135" t="s">
        <v>78</v>
      </c>
      <c r="O19" s="136"/>
      <c r="R19" s="4"/>
    </row>
    <row r="20" spans="1:18" s="2" customFormat="1" ht="12.75" customHeight="1">
      <c r="A20" s="212" t="s">
        <v>8</v>
      </c>
      <c r="B20" s="63"/>
      <c r="C20" s="153"/>
      <c r="D20" s="60"/>
      <c r="E20" s="11"/>
      <c r="F20" s="247" t="s">
        <v>54</v>
      </c>
      <c r="G20" s="248"/>
      <c r="H20" s="234"/>
      <c r="I20" s="235"/>
      <c r="J20" s="52"/>
      <c r="K20" s="153"/>
      <c r="L20" s="137"/>
      <c r="M20" s="129"/>
      <c r="N20" s="129"/>
      <c r="O20" s="138"/>
      <c r="R20" s="4"/>
    </row>
    <row r="21" spans="1:18" s="2" customFormat="1" ht="12.75" customHeight="1">
      <c r="A21" s="213"/>
      <c r="B21" s="63" t="s">
        <v>128</v>
      </c>
      <c r="C21" s="82" t="s">
        <v>89</v>
      </c>
      <c r="D21" s="107" t="s">
        <v>78</v>
      </c>
      <c r="E21" s="11"/>
      <c r="F21" s="249"/>
      <c r="G21" s="248"/>
      <c r="H21" s="231" t="s">
        <v>126</v>
      </c>
      <c r="I21" s="215"/>
      <c r="J21" s="52"/>
      <c r="K21" s="82" t="s">
        <v>74</v>
      </c>
      <c r="L21" s="111" t="s">
        <v>76</v>
      </c>
      <c r="M21" s="97" t="s">
        <v>78</v>
      </c>
      <c r="N21" s="97" t="s">
        <v>78</v>
      </c>
      <c r="O21" s="107" t="s">
        <v>76</v>
      </c>
      <c r="Q21" s="10"/>
      <c r="R21" s="4"/>
    </row>
    <row r="22" spans="1:18" s="2" customFormat="1" ht="12.75" customHeight="1">
      <c r="A22" s="213"/>
      <c r="B22" s="62"/>
      <c r="C22" s="153"/>
      <c r="D22" s="56"/>
      <c r="E22" s="11"/>
      <c r="F22" s="249"/>
      <c r="G22" s="248"/>
      <c r="H22" s="47" t="s">
        <v>127</v>
      </c>
      <c r="I22" s="48"/>
      <c r="J22" s="52"/>
      <c r="K22" s="82" t="s">
        <v>74</v>
      </c>
      <c r="L22" s="81"/>
      <c r="M22" s="97" t="s">
        <v>78</v>
      </c>
      <c r="N22" s="97" t="s">
        <v>78</v>
      </c>
      <c r="O22" s="99"/>
      <c r="R22" s="4"/>
    </row>
    <row r="23" spans="1:18" s="2" customFormat="1" ht="12.75" customHeight="1">
      <c r="A23" s="213"/>
      <c r="B23" s="62"/>
      <c r="C23" s="153"/>
      <c r="D23" s="56"/>
      <c r="E23" s="11"/>
      <c r="F23" s="249"/>
      <c r="G23" s="248"/>
      <c r="H23" s="231"/>
      <c r="I23" s="215"/>
      <c r="J23" s="52"/>
      <c r="K23" s="153"/>
      <c r="L23" s="86"/>
      <c r="M23" s="129"/>
      <c r="N23" s="129"/>
      <c r="O23" s="100"/>
      <c r="R23" s="4"/>
    </row>
    <row r="24" spans="1:18" s="2" customFormat="1" ht="12.75" customHeight="1">
      <c r="A24" s="213"/>
      <c r="B24" s="62"/>
      <c r="C24" s="153"/>
      <c r="D24" s="56"/>
      <c r="E24" s="11"/>
      <c r="F24" s="249"/>
      <c r="G24" s="248"/>
      <c r="H24" s="231"/>
      <c r="I24" s="215"/>
      <c r="J24" s="52"/>
      <c r="K24" s="153"/>
      <c r="L24" s="86"/>
      <c r="M24" s="129"/>
      <c r="N24" s="129"/>
      <c r="O24" s="100"/>
      <c r="R24" s="4"/>
    </row>
    <row r="25" spans="1:18" s="2" customFormat="1" ht="12.75" customHeight="1">
      <c r="A25" s="213"/>
      <c r="B25" s="62"/>
      <c r="C25" s="153"/>
      <c r="D25" s="56"/>
      <c r="E25" s="11"/>
      <c r="F25" s="249"/>
      <c r="G25" s="248"/>
      <c r="H25" s="231"/>
      <c r="I25" s="215"/>
      <c r="J25" s="52"/>
      <c r="K25" s="153"/>
      <c r="L25" s="86"/>
      <c r="M25" s="129"/>
      <c r="N25" s="129"/>
      <c r="O25" s="100"/>
      <c r="R25" s="4"/>
    </row>
    <row r="26" spans="1:18" s="2" customFormat="1" ht="12.75" customHeight="1">
      <c r="A26" s="213"/>
      <c r="B26" s="62"/>
      <c r="C26" s="153"/>
      <c r="D26" s="56"/>
      <c r="E26" s="11"/>
      <c r="F26" s="249"/>
      <c r="G26" s="248"/>
      <c r="H26" s="231"/>
      <c r="I26" s="215"/>
      <c r="J26" s="52"/>
      <c r="K26" s="153"/>
      <c r="L26" s="86"/>
      <c r="M26" s="129"/>
      <c r="N26" s="129"/>
      <c r="O26" s="100"/>
      <c r="R26" s="4"/>
    </row>
    <row r="27" spans="1:18" s="2" customFormat="1" ht="12.75" customHeight="1">
      <c r="A27" s="213"/>
      <c r="B27" s="62"/>
      <c r="C27" s="153"/>
      <c r="D27" s="56"/>
      <c r="E27" s="11"/>
      <c r="F27" s="249"/>
      <c r="G27" s="248"/>
      <c r="H27" s="231"/>
      <c r="I27" s="215"/>
      <c r="J27" s="52"/>
      <c r="K27" s="153"/>
      <c r="L27" s="86"/>
      <c r="M27" s="170" t="s">
        <v>123</v>
      </c>
      <c r="N27" s="170" t="s">
        <v>123</v>
      </c>
      <c r="O27" s="100"/>
      <c r="R27" s="4"/>
    </row>
    <row r="28" spans="1:18" s="2" customFormat="1" ht="12.75" customHeight="1">
      <c r="A28" s="213"/>
      <c r="B28" s="62"/>
      <c r="C28" s="153"/>
      <c r="D28" s="56"/>
      <c r="E28" s="11"/>
      <c r="F28" s="249"/>
      <c r="G28" s="248"/>
      <c r="H28" s="232"/>
      <c r="I28" s="233"/>
      <c r="J28" s="55"/>
      <c r="K28" s="155"/>
      <c r="L28" s="134"/>
      <c r="M28" s="135" t="s">
        <v>76</v>
      </c>
      <c r="N28" s="135" t="s">
        <v>76</v>
      </c>
      <c r="O28" s="136"/>
      <c r="R28" s="4"/>
    </row>
    <row r="29" spans="1:18" s="2" customFormat="1" ht="12.75" customHeight="1">
      <c r="A29" s="214"/>
      <c r="B29" s="64"/>
      <c r="C29" s="155"/>
      <c r="D29" s="57"/>
      <c r="E29" s="11"/>
      <c r="F29" s="245" t="s">
        <v>14</v>
      </c>
      <c r="G29" s="246"/>
      <c r="H29" s="234"/>
      <c r="I29" s="235"/>
      <c r="J29" s="52"/>
      <c r="K29" s="153"/>
      <c r="L29" s="137"/>
      <c r="M29" s="129"/>
      <c r="N29" s="129"/>
      <c r="O29" s="138"/>
      <c r="R29" s="4"/>
    </row>
    <row r="30" spans="1:18" s="2" customFormat="1" ht="12.75" customHeight="1">
      <c r="A30" s="212" t="s">
        <v>11</v>
      </c>
      <c r="B30" s="62"/>
      <c r="C30" s="153"/>
      <c r="D30" s="60"/>
      <c r="E30" s="11"/>
      <c r="F30" s="245"/>
      <c r="G30" s="246"/>
      <c r="H30" s="112" t="s">
        <v>134</v>
      </c>
      <c r="I30" s="43"/>
      <c r="J30" s="52"/>
      <c r="K30" s="82" t="s">
        <v>74</v>
      </c>
      <c r="L30" s="111" t="s">
        <v>76</v>
      </c>
      <c r="M30" s="97" t="s">
        <v>76</v>
      </c>
      <c r="N30" s="97" t="s">
        <v>76</v>
      </c>
      <c r="O30" s="107" t="s">
        <v>76</v>
      </c>
      <c r="R30" s="4"/>
    </row>
    <row r="31" spans="1:18" s="2" customFormat="1" ht="12.75" customHeight="1">
      <c r="A31" s="213"/>
      <c r="B31" s="62" t="s">
        <v>130</v>
      </c>
      <c r="C31" s="82" t="s">
        <v>89</v>
      </c>
      <c r="D31" s="107" t="s">
        <v>133</v>
      </c>
      <c r="E31" s="11"/>
      <c r="F31" s="245"/>
      <c r="G31" s="246"/>
      <c r="H31" s="112" t="s">
        <v>135</v>
      </c>
      <c r="I31" s="43"/>
      <c r="J31" s="52" t="s">
        <v>77</v>
      </c>
      <c r="K31" s="82"/>
      <c r="L31" s="81"/>
      <c r="M31" s="97"/>
      <c r="N31" s="97"/>
      <c r="O31" s="100"/>
      <c r="Q31" s="10"/>
      <c r="R31" s="4"/>
    </row>
    <row r="32" spans="1:18" s="2" customFormat="1" ht="12.75" customHeight="1">
      <c r="A32" s="213"/>
      <c r="B32" s="62" t="s">
        <v>131</v>
      </c>
      <c r="C32" s="82" t="s">
        <v>89</v>
      </c>
      <c r="D32" s="56"/>
      <c r="E32" s="11"/>
      <c r="F32" s="245"/>
      <c r="G32" s="246"/>
      <c r="H32" s="112" t="s">
        <v>90</v>
      </c>
      <c r="I32" s="43"/>
      <c r="J32" s="52" t="s">
        <v>77</v>
      </c>
      <c r="K32" s="82"/>
      <c r="L32" s="81"/>
      <c r="M32" s="97"/>
      <c r="N32" s="97"/>
      <c r="O32" s="100"/>
      <c r="R32" s="4"/>
    </row>
    <row r="33" spans="1:18" s="2" customFormat="1" ht="12.75" customHeight="1">
      <c r="A33" s="213"/>
      <c r="B33" s="62" t="s">
        <v>132</v>
      </c>
      <c r="C33" s="82" t="s">
        <v>89</v>
      </c>
      <c r="D33" s="56"/>
      <c r="E33" s="11"/>
      <c r="F33" s="245"/>
      <c r="G33" s="246"/>
      <c r="H33" s="112" t="s">
        <v>91</v>
      </c>
      <c r="I33" s="43"/>
      <c r="J33" s="52"/>
      <c r="K33" s="82" t="s">
        <v>77</v>
      </c>
      <c r="L33" s="81"/>
      <c r="M33" s="97" t="s">
        <v>78</v>
      </c>
      <c r="N33" s="97" t="s">
        <v>78</v>
      </c>
      <c r="O33" s="100"/>
      <c r="R33" s="4"/>
    </row>
    <row r="34" spans="1:18" s="2" customFormat="1" ht="12.75" customHeight="1">
      <c r="A34" s="213"/>
      <c r="B34" s="62"/>
      <c r="C34" s="153"/>
      <c r="D34" s="56"/>
      <c r="E34" s="11"/>
      <c r="F34" s="245"/>
      <c r="G34" s="246"/>
      <c r="H34" s="112" t="s">
        <v>92</v>
      </c>
      <c r="I34" s="43"/>
      <c r="J34" s="52" t="s">
        <v>93</v>
      </c>
      <c r="K34" s="82"/>
      <c r="L34" s="81"/>
      <c r="M34" s="97"/>
      <c r="N34" s="97"/>
      <c r="O34" s="100"/>
      <c r="R34" s="4"/>
    </row>
    <row r="35" spans="1:18" s="2" customFormat="1" ht="12.75" customHeight="1">
      <c r="A35" s="213"/>
      <c r="B35" s="62"/>
      <c r="C35" s="153"/>
      <c r="D35" s="56"/>
      <c r="E35" s="11"/>
      <c r="F35" s="245"/>
      <c r="G35" s="246"/>
      <c r="H35" s="112" t="s">
        <v>94</v>
      </c>
      <c r="I35" s="43"/>
      <c r="J35" s="52"/>
      <c r="K35" s="82" t="s">
        <v>77</v>
      </c>
      <c r="L35" s="81"/>
      <c r="M35" s="97" t="s">
        <v>78</v>
      </c>
      <c r="N35" s="97" t="s">
        <v>78</v>
      </c>
      <c r="O35" s="100"/>
      <c r="R35" s="4"/>
    </row>
    <row r="36" spans="1:18" s="2" customFormat="1" ht="12.75" customHeight="1">
      <c r="A36" s="213"/>
      <c r="B36" s="62"/>
      <c r="C36" s="153"/>
      <c r="D36" s="56"/>
      <c r="E36" s="11"/>
      <c r="F36" s="245"/>
      <c r="G36" s="246"/>
      <c r="H36" s="112" t="s">
        <v>95</v>
      </c>
      <c r="I36" s="43"/>
      <c r="J36" s="52" t="s">
        <v>93</v>
      </c>
      <c r="K36" s="82"/>
      <c r="L36" s="81"/>
      <c r="M36" s="97"/>
      <c r="N36" s="97"/>
      <c r="O36" s="100"/>
      <c r="R36" s="4"/>
    </row>
    <row r="37" spans="1:18" s="2" customFormat="1" ht="12.75" customHeight="1">
      <c r="A37" s="213"/>
      <c r="B37" s="62"/>
      <c r="C37" s="153"/>
      <c r="D37" s="56"/>
      <c r="E37" s="11"/>
      <c r="F37" s="245"/>
      <c r="G37" s="246"/>
      <c r="H37" s="112" t="s">
        <v>96</v>
      </c>
      <c r="I37" s="43"/>
      <c r="J37" s="52"/>
      <c r="K37" s="82" t="s">
        <v>74</v>
      </c>
      <c r="L37" s="81"/>
      <c r="M37" s="97" t="s">
        <v>76</v>
      </c>
      <c r="N37" s="97" t="s">
        <v>76</v>
      </c>
      <c r="O37" s="100"/>
      <c r="R37" s="4"/>
    </row>
    <row r="38" spans="1:18" s="2" customFormat="1" ht="12.75" customHeight="1">
      <c r="A38" s="213"/>
      <c r="B38" s="62"/>
      <c r="C38" s="153"/>
      <c r="D38" s="56"/>
      <c r="E38" s="11"/>
      <c r="F38" s="245"/>
      <c r="G38" s="246"/>
      <c r="H38" s="112" t="s">
        <v>97</v>
      </c>
      <c r="I38" s="43"/>
      <c r="J38" s="52" t="s">
        <v>89</v>
      </c>
      <c r="K38" s="82"/>
      <c r="L38" s="81"/>
      <c r="M38" s="97"/>
      <c r="N38" s="97"/>
      <c r="O38" s="100"/>
      <c r="R38" s="4"/>
    </row>
    <row r="39" spans="1:18" s="2" customFormat="1" ht="12.75" customHeight="1">
      <c r="A39" s="213"/>
      <c r="B39" s="62"/>
      <c r="C39" s="153"/>
      <c r="D39" s="56"/>
      <c r="E39" s="11"/>
      <c r="F39" s="245"/>
      <c r="G39" s="246"/>
      <c r="H39" s="113" t="s">
        <v>98</v>
      </c>
      <c r="I39" s="43"/>
      <c r="J39" s="52" t="s">
        <v>89</v>
      </c>
      <c r="K39" s="82"/>
      <c r="L39" s="81"/>
      <c r="M39" s="97"/>
      <c r="N39" s="97"/>
      <c r="O39" s="100"/>
      <c r="R39" s="4"/>
    </row>
    <row r="40" spans="1:18" s="2" customFormat="1" ht="12.75" customHeight="1">
      <c r="A40" s="213"/>
      <c r="B40" s="62"/>
      <c r="C40" s="153"/>
      <c r="D40" s="56"/>
      <c r="E40" s="11"/>
      <c r="F40" s="245"/>
      <c r="G40" s="246"/>
      <c r="H40" s="112" t="s">
        <v>99</v>
      </c>
      <c r="I40" s="43"/>
      <c r="J40" s="52" t="s">
        <v>100</v>
      </c>
      <c r="K40" s="82"/>
      <c r="L40" s="81"/>
      <c r="M40" s="97"/>
      <c r="N40" s="97"/>
      <c r="O40" s="100"/>
      <c r="R40" s="4"/>
    </row>
    <row r="41" spans="1:18" s="2" customFormat="1" ht="12.75" customHeight="1">
      <c r="A41" s="213"/>
      <c r="B41" s="62"/>
      <c r="C41" s="153"/>
      <c r="D41" s="56"/>
      <c r="E41" s="11"/>
      <c r="F41" s="245"/>
      <c r="G41" s="246"/>
      <c r="H41" s="112" t="s">
        <v>101</v>
      </c>
      <c r="I41" s="43"/>
      <c r="J41" s="52"/>
      <c r="K41" s="82" t="s">
        <v>74</v>
      </c>
      <c r="L41" s="81"/>
      <c r="M41" s="97" t="s">
        <v>76</v>
      </c>
      <c r="N41" s="97" t="s">
        <v>76</v>
      </c>
      <c r="O41" s="100"/>
      <c r="R41" s="4"/>
    </row>
    <row r="42" spans="1:18" s="2" customFormat="1" ht="12.75" customHeight="1">
      <c r="A42" s="213"/>
      <c r="B42" s="62"/>
      <c r="C42" s="153"/>
      <c r="D42" s="56"/>
      <c r="E42" s="11"/>
      <c r="F42" s="245"/>
      <c r="G42" s="246"/>
      <c r="H42" s="112" t="s">
        <v>102</v>
      </c>
      <c r="I42" s="43"/>
      <c r="J42" s="52" t="s">
        <v>89</v>
      </c>
      <c r="K42" s="82"/>
      <c r="L42" s="81"/>
      <c r="M42" s="97"/>
      <c r="N42" s="97"/>
      <c r="O42" s="100"/>
      <c r="R42" s="4"/>
    </row>
    <row r="43" spans="1:18" s="2" customFormat="1" ht="12.75" customHeight="1">
      <c r="A43" s="213"/>
      <c r="B43" s="62"/>
      <c r="C43" s="153"/>
      <c r="D43" s="56"/>
      <c r="E43" s="11"/>
      <c r="F43" s="245"/>
      <c r="G43" s="246"/>
      <c r="H43" s="112" t="s">
        <v>103</v>
      </c>
      <c r="I43" s="43"/>
      <c r="J43" s="52" t="s">
        <v>89</v>
      </c>
      <c r="K43" s="82"/>
      <c r="L43" s="81"/>
      <c r="M43" s="97"/>
      <c r="N43" s="97"/>
      <c r="O43" s="100"/>
      <c r="R43" s="4"/>
    </row>
    <row r="44" spans="1:18" s="2" customFormat="1" ht="12.75" customHeight="1">
      <c r="A44" s="213"/>
      <c r="B44" s="62"/>
      <c r="C44" s="153"/>
      <c r="D44" s="56"/>
      <c r="E44" s="11"/>
      <c r="F44" s="245"/>
      <c r="G44" s="246"/>
      <c r="H44" s="112" t="s">
        <v>104</v>
      </c>
      <c r="I44" s="43"/>
      <c r="J44" s="52"/>
      <c r="K44" s="82" t="s">
        <v>77</v>
      </c>
      <c r="L44" s="81"/>
      <c r="M44" s="97" t="s">
        <v>78</v>
      </c>
      <c r="N44" s="97" t="s">
        <v>78</v>
      </c>
      <c r="O44" s="100"/>
      <c r="R44" s="4"/>
    </row>
    <row r="45" spans="1:18" s="2" customFormat="1" ht="12.75" customHeight="1">
      <c r="A45" s="213"/>
      <c r="B45" s="62"/>
      <c r="C45" s="153"/>
      <c r="D45" s="56"/>
      <c r="E45" s="11"/>
      <c r="F45" s="245"/>
      <c r="G45" s="246"/>
      <c r="H45" s="112" t="s">
        <v>105</v>
      </c>
      <c r="I45" s="43"/>
      <c r="J45" s="52" t="s">
        <v>77</v>
      </c>
      <c r="K45" s="82"/>
      <c r="L45" s="81"/>
      <c r="M45" s="97"/>
      <c r="N45" s="97"/>
      <c r="O45" s="100"/>
      <c r="R45" s="4"/>
    </row>
    <row r="46" spans="1:18" s="2" customFormat="1" ht="12.75" customHeight="1">
      <c r="A46" s="213"/>
      <c r="B46" s="62"/>
      <c r="C46" s="153"/>
      <c r="D46" s="56"/>
      <c r="E46" s="11"/>
      <c r="F46" s="245"/>
      <c r="G46" s="246"/>
      <c r="H46" s="112" t="s">
        <v>106</v>
      </c>
      <c r="I46" s="43"/>
      <c r="J46" s="52" t="s">
        <v>89</v>
      </c>
      <c r="K46" s="82"/>
      <c r="L46" s="81"/>
      <c r="M46" s="97"/>
      <c r="N46" s="97"/>
      <c r="O46" s="100"/>
      <c r="R46" s="4"/>
    </row>
    <row r="47" spans="1:18" s="2" customFormat="1" ht="12.75" customHeight="1">
      <c r="A47" s="213"/>
      <c r="B47" s="62"/>
      <c r="C47" s="153"/>
      <c r="D47" s="56"/>
      <c r="E47" s="11"/>
      <c r="F47" s="245"/>
      <c r="G47" s="246"/>
      <c r="H47" s="112" t="s">
        <v>107</v>
      </c>
      <c r="I47" s="43"/>
      <c r="J47" s="52" t="s">
        <v>89</v>
      </c>
      <c r="K47" s="82"/>
      <c r="L47" s="81"/>
      <c r="M47" s="97"/>
      <c r="N47" s="97"/>
      <c r="O47" s="100"/>
      <c r="R47" s="6"/>
    </row>
    <row r="48" spans="1:17" s="2" customFormat="1" ht="12.75" customHeight="1">
      <c r="A48" s="214"/>
      <c r="B48" s="64"/>
      <c r="C48" s="155"/>
      <c r="D48" s="57"/>
      <c r="E48" s="11"/>
      <c r="F48" s="245"/>
      <c r="G48" s="246"/>
      <c r="H48" s="112" t="s">
        <v>108</v>
      </c>
      <c r="I48" s="43"/>
      <c r="J48" s="52"/>
      <c r="K48" s="82" t="s">
        <v>77</v>
      </c>
      <c r="L48" s="81"/>
      <c r="M48" s="97" t="s">
        <v>78</v>
      </c>
      <c r="N48" s="97" t="s">
        <v>78</v>
      </c>
      <c r="O48" s="100"/>
      <c r="Q48" s="4"/>
    </row>
    <row r="49" spans="1:17" s="2" customFormat="1" ht="12.75" customHeight="1">
      <c r="A49" s="212" t="s">
        <v>12</v>
      </c>
      <c r="B49" s="62"/>
      <c r="C49" s="153"/>
      <c r="D49" s="60"/>
      <c r="E49" s="11"/>
      <c r="F49" s="245"/>
      <c r="G49" s="246"/>
      <c r="H49" s="112" t="s">
        <v>109</v>
      </c>
      <c r="I49" s="43"/>
      <c r="J49" s="52"/>
      <c r="K49" s="82"/>
      <c r="L49" s="81"/>
      <c r="M49" s="97"/>
      <c r="N49" s="97"/>
      <c r="O49" s="100"/>
      <c r="Q49" s="4"/>
    </row>
    <row r="50" spans="1:17" s="2" customFormat="1" ht="12.75" customHeight="1">
      <c r="A50" s="213"/>
      <c r="B50" s="62" t="s">
        <v>140</v>
      </c>
      <c r="C50" s="82"/>
      <c r="D50" s="107" t="s">
        <v>129</v>
      </c>
      <c r="E50" s="11"/>
      <c r="F50" s="245"/>
      <c r="G50" s="246"/>
      <c r="H50" s="112" t="s">
        <v>110</v>
      </c>
      <c r="I50" s="43"/>
      <c r="J50" s="52"/>
      <c r="K50" s="82"/>
      <c r="L50" s="81"/>
      <c r="M50" s="97"/>
      <c r="N50" s="97"/>
      <c r="O50" s="100"/>
      <c r="Q50" s="4"/>
    </row>
    <row r="51" spans="1:17" s="2" customFormat="1" ht="12.75" customHeight="1">
      <c r="A51" s="213"/>
      <c r="B51" s="62"/>
      <c r="C51" s="153"/>
      <c r="D51" s="56"/>
      <c r="E51" s="11"/>
      <c r="F51" s="245"/>
      <c r="G51" s="246"/>
      <c r="H51" s="112" t="s">
        <v>136</v>
      </c>
      <c r="I51" s="43"/>
      <c r="J51" s="52"/>
      <c r="K51" s="82" t="s">
        <v>77</v>
      </c>
      <c r="L51" s="81"/>
      <c r="M51" s="97" t="s">
        <v>78</v>
      </c>
      <c r="N51" s="97" t="s">
        <v>78</v>
      </c>
      <c r="O51" s="100"/>
      <c r="Q51" s="4"/>
    </row>
    <row r="52" spans="1:17" s="2" customFormat="1" ht="12.75" customHeight="1">
      <c r="A52" s="213"/>
      <c r="B52" s="62"/>
      <c r="C52" s="153"/>
      <c r="D52" s="56"/>
      <c r="E52" s="11"/>
      <c r="F52" s="245"/>
      <c r="G52" s="246"/>
      <c r="H52" s="112" t="s">
        <v>137</v>
      </c>
      <c r="I52" s="43"/>
      <c r="J52" s="52" t="s">
        <v>77</v>
      </c>
      <c r="K52" s="82"/>
      <c r="L52" s="81"/>
      <c r="M52" s="97"/>
      <c r="N52" s="97"/>
      <c r="O52" s="100"/>
      <c r="Q52" s="4"/>
    </row>
    <row r="53" spans="1:17" s="2" customFormat="1" ht="12.75" customHeight="1">
      <c r="A53" s="213"/>
      <c r="B53" s="62"/>
      <c r="C53" s="153"/>
      <c r="D53" s="56"/>
      <c r="E53" s="11"/>
      <c r="F53" s="245"/>
      <c r="G53" s="246"/>
      <c r="H53" s="112" t="s">
        <v>138</v>
      </c>
      <c r="I53" s="43"/>
      <c r="J53" s="52" t="s">
        <v>77</v>
      </c>
      <c r="K53" s="82"/>
      <c r="L53" s="81"/>
      <c r="M53" s="97"/>
      <c r="N53" s="97"/>
      <c r="O53" s="100"/>
      <c r="Q53" s="4"/>
    </row>
    <row r="54" spans="1:17" s="2" customFormat="1" ht="12.75" customHeight="1">
      <c r="A54" s="213"/>
      <c r="B54" s="62"/>
      <c r="C54" s="153"/>
      <c r="D54" s="56"/>
      <c r="E54" s="11"/>
      <c r="F54" s="245"/>
      <c r="G54" s="246"/>
      <c r="H54" s="112" t="s">
        <v>111</v>
      </c>
      <c r="I54" s="43"/>
      <c r="J54" s="52"/>
      <c r="K54" s="82" t="s">
        <v>77</v>
      </c>
      <c r="L54" s="81"/>
      <c r="M54" s="97" t="s">
        <v>78</v>
      </c>
      <c r="N54" s="97" t="s">
        <v>78</v>
      </c>
      <c r="O54" s="100"/>
      <c r="Q54" s="4"/>
    </row>
    <row r="55" spans="1:17" s="2" customFormat="1" ht="12.75" customHeight="1">
      <c r="A55" s="213"/>
      <c r="B55" s="62"/>
      <c r="C55" s="153"/>
      <c r="D55" s="56"/>
      <c r="E55" s="11"/>
      <c r="F55" s="245"/>
      <c r="G55" s="246"/>
      <c r="H55" s="112" t="s">
        <v>141</v>
      </c>
      <c r="I55" s="43"/>
      <c r="J55" s="52" t="s">
        <v>77</v>
      </c>
      <c r="K55" s="82"/>
      <c r="L55" s="86"/>
      <c r="M55" s="129"/>
      <c r="N55" s="129"/>
      <c r="O55" s="100"/>
      <c r="Q55" s="4"/>
    </row>
    <row r="56" spans="1:17" s="2" customFormat="1" ht="12.75" customHeight="1">
      <c r="A56" s="213"/>
      <c r="B56" s="62"/>
      <c r="C56" s="153"/>
      <c r="D56" s="56"/>
      <c r="E56" s="11"/>
      <c r="F56" s="245"/>
      <c r="G56" s="246"/>
      <c r="H56" s="112" t="s">
        <v>139</v>
      </c>
      <c r="I56" s="43"/>
      <c r="J56" s="52" t="s">
        <v>100</v>
      </c>
      <c r="K56" s="82"/>
      <c r="L56" s="86"/>
      <c r="M56" s="129"/>
      <c r="N56" s="129"/>
      <c r="O56" s="100"/>
      <c r="Q56" s="4"/>
    </row>
    <row r="57" spans="1:17" s="2" customFormat="1" ht="12.75" customHeight="1">
      <c r="A57" s="213"/>
      <c r="B57" s="62"/>
      <c r="C57" s="153"/>
      <c r="D57" s="56"/>
      <c r="E57" s="11"/>
      <c r="F57" s="245"/>
      <c r="G57" s="246"/>
      <c r="H57" s="112" t="s">
        <v>112</v>
      </c>
      <c r="I57" s="43"/>
      <c r="J57" s="52" t="s">
        <v>100</v>
      </c>
      <c r="K57" s="153"/>
      <c r="L57" s="86"/>
      <c r="M57" s="170" t="s">
        <v>123</v>
      </c>
      <c r="N57" s="170" t="s">
        <v>123</v>
      </c>
      <c r="O57" s="100"/>
      <c r="Q57" s="4"/>
    </row>
    <row r="58" spans="1:17" s="2" customFormat="1" ht="12.75" customHeight="1">
      <c r="A58" s="213"/>
      <c r="B58" s="62"/>
      <c r="C58" s="153"/>
      <c r="D58" s="56"/>
      <c r="E58" s="11"/>
      <c r="F58" s="245"/>
      <c r="G58" s="246"/>
      <c r="H58" s="232"/>
      <c r="I58" s="233"/>
      <c r="J58" s="52"/>
      <c r="K58" s="153"/>
      <c r="L58" s="86"/>
      <c r="M58" s="135" t="s">
        <v>76</v>
      </c>
      <c r="N58" s="135" t="s">
        <v>76</v>
      </c>
      <c r="O58" s="100"/>
      <c r="Q58" s="4"/>
    </row>
    <row r="59" spans="1:17" s="2" customFormat="1" ht="12.75" customHeight="1">
      <c r="A59" s="214"/>
      <c r="B59" s="64"/>
      <c r="C59" s="155"/>
      <c r="D59" s="57"/>
      <c r="E59" s="11"/>
      <c r="F59" s="245"/>
      <c r="G59" s="246"/>
      <c r="H59" s="234" t="s">
        <v>31</v>
      </c>
      <c r="I59" s="235"/>
      <c r="J59" s="58"/>
      <c r="K59" s="152"/>
      <c r="L59" s="139"/>
      <c r="M59" s="126"/>
      <c r="N59" s="126"/>
      <c r="O59" s="140"/>
      <c r="Q59" s="4"/>
    </row>
    <row r="60" spans="1:17" s="2" customFormat="1" ht="12.75" customHeight="1">
      <c r="A60" s="253" t="s">
        <v>5</v>
      </c>
      <c r="B60" s="273"/>
      <c r="C60" s="274"/>
      <c r="D60" s="275" t="s">
        <v>76</v>
      </c>
      <c r="E60" s="11"/>
      <c r="F60" s="245"/>
      <c r="G60" s="246"/>
      <c r="H60" s="231"/>
      <c r="I60" s="215"/>
      <c r="J60" s="52"/>
      <c r="K60" s="82" t="s">
        <v>77</v>
      </c>
      <c r="L60" s="111" t="s">
        <v>78</v>
      </c>
      <c r="M60" s="97" t="s">
        <v>78</v>
      </c>
      <c r="N60" s="97" t="s">
        <v>78</v>
      </c>
      <c r="O60" s="107" t="s">
        <v>78</v>
      </c>
      <c r="Q60" s="4"/>
    </row>
    <row r="61" spans="1:17" s="2" customFormat="1" ht="12.75" customHeight="1">
      <c r="A61" s="277"/>
      <c r="B61" s="278"/>
      <c r="C61" s="279"/>
      <c r="D61" s="276"/>
      <c r="E61" s="11"/>
      <c r="F61" s="245"/>
      <c r="G61" s="246"/>
      <c r="H61" s="215"/>
      <c r="I61" s="215"/>
      <c r="J61" s="52" t="s">
        <v>77</v>
      </c>
      <c r="K61" s="82"/>
      <c r="L61" s="85"/>
      <c r="M61" s="97"/>
      <c r="N61" s="97"/>
      <c r="O61" s="98"/>
      <c r="Q61" s="4"/>
    </row>
    <row r="62" spans="1:17" s="2" customFormat="1" ht="12.75" customHeight="1">
      <c r="A62" s="227" t="s">
        <v>6</v>
      </c>
      <c r="B62" s="228"/>
      <c r="C62" s="250"/>
      <c r="D62" s="331" t="s">
        <v>76</v>
      </c>
      <c r="E62" s="11"/>
      <c r="F62" s="245"/>
      <c r="G62" s="246"/>
      <c r="H62" s="233"/>
      <c r="I62" s="233"/>
      <c r="J62" s="59" t="s">
        <v>79</v>
      </c>
      <c r="K62" s="84"/>
      <c r="L62" s="87"/>
      <c r="M62" s="101"/>
      <c r="N62" s="101"/>
      <c r="O62" s="102"/>
      <c r="Q62" s="4"/>
    </row>
    <row r="63" spans="1:17" s="2" customFormat="1" ht="12.75" customHeight="1">
      <c r="A63" s="328"/>
      <c r="B63" s="329"/>
      <c r="C63" s="330"/>
      <c r="D63" s="332"/>
      <c r="E63" s="11"/>
      <c r="F63" s="245"/>
      <c r="G63" s="246"/>
      <c r="H63" s="235" t="s">
        <v>33</v>
      </c>
      <c r="I63" s="235"/>
      <c r="J63" s="58"/>
      <c r="K63" s="152"/>
      <c r="L63" s="139"/>
      <c r="M63" s="126"/>
      <c r="N63" s="126"/>
      <c r="O63" s="140"/>
      <c r="Q63" s="4"/>
    </row>
    <row r="64" spans="1:17" s="2" customFormat="1" ht="12.75" customHeight="1">
      <c r="A64" s="253" t="s">
        <v>22</v>
      </c>
      <c r="B64" s="273"/>
      <c r="C64" s="274"/>
      <c r="D64" s="275" t="s">
        <v>76</v>
      </c>
      <c r="E64" s="11"/>
      <c r="F64" s="245"/>
      <c r="G64" s="246"/>
      <c r="H64" s="215"/>
      <c r="I64" s="215"/>
      <c r="J64" s="52"/>
      <c r="K64" s="82" t="s">
        <v>77</v>
      </c>
      <c r="L64" s="111" t="s">
        <v>78</v>
      </c>
      <c r="M64" s="97" t="s">
        <v>78</v>
      </c>
      <c r="N64" s="97" t="s">
        <v>78</v>
      </c>
      <c r="O64" s="107" t="s">
        <v>78</v>
      </c>
      <c r="Q64" s="4"/>
    </row>
    <row r="65" spans="1:17" s="2" customFormat="1" ht="12.75" customHeight="1">
      <c r="A65" s="277"/>
      <c r="B65" s="278"/>
      <c r="C65" s="279"/>
      <c r="D65" s="276"/>
      <c r="E65" s="11"/>
      <c r="F65" s="245"/>
      <c r="G65" s="246"/>
      <c r="H65" s="215"/>
      <c r="I65" s="215"/>
      <c r="J65" s="52" t="s">
        <v>77</v>
      </c>
      <c r="K65" s="82"/>
      <c r="L65" s="85"/>
      <c r="M65" s="97"/>
      <c r="N65" s="97"/>
      <c r="O65" s="98"/>
      <c r="Q65" s="4"/>
    </row>
    <row r="66" spans="1:17" s="2" customFormat="1" ht="12.75" customHeight="1">
      <c r="A66" s="171"/>
      <c r="B66" s="172"/>
      <c r="C66" s="173"/>
      <c r="D66" s="174"/>
      <c r="E66" s="11"/>
      <c r="F66" s="245"/>
      <c r="G66" s="246"/>
      <c r="H66" s="233"/>
      <c r="I66" s="233"/>
      <c r="J66" s="59" t="s">
        <v>79</v>
      </c>
      <c r="K66" s="84"/>
      <c r="L66" s="87"/>
      <c r="M66" s="101"/>
      <c r="N66" s="101"/>
      <c r="O66" s="102"/>
      <c r="Q66" s="4"/>
    </row>
    <row r="67" spans="1:17" s="2" customFormat="1" ht="12.75" customHeight="1">
      <c r="A67" s="292" t="s">
        <v>27</v>
      </c>
      <c r="B67" s="293"/>
      <c r="C67" s="294"/>
      <c r="D67" s="298" t="s">
        <v>125</v>
      </c>
      <c r="E67" s="11"/>
      <c r="F67" s="313" t="s">
        <v>49</v>
      </c>
      <c r="G67" s="314"/>
      <c r="H67" s="314"/>
      <c r="I67" s="314"/>
      <c r="J67" s="314"/>
      <c r="K67" s="315"/>
      <c r="L67" s="289" t="s">
        <v>76</v>
      </c>
      <c r="M67" s="165" t="s">
        <v>146</v>
      </c>
      <c r="N67" s="165" t="s">
        <v>36</v>
      </c>
      <c r="O67" s="165" t="s">
        <v>67</v>
      </c>
      <c r="Q67" s="4"/>
    </row>
    <row r="68" spans="1:16" s="2" customFormat="1" ht="12.75" customHeight="1">
      <c r="A68" s="295"/>
      <c r="B68" s="296"/>
      <c r="C68" s="297"/>
      <c r="D68" s="299"/>
      <c r="E68" s="11"/>
      <c r="F68" s="316"/>
      <c r="G68" s="317"/>
      <c r="H68" s="317"/>
      <c r="I68" s="317"/>
      <c r="J68" s="317"/>
      <c r="K68" s="318"/>
      <c r="L68" s="290"/>
      <c r="M68" s="163" t="s">
        <v>76</v>
      </c>
      <c r="N68" s="164" t="s">
        <v>125</v>
      </c>
      <c r="O68" s="163" t="s">
        <v>125</v>
      </c>
      <c r="P68" s="4"/>
    </row>
    <row r="69" spans="1:15" s="2" customFormat="1" ht="12.75" customHeight="1">
      <c r="A69" s="177"/>
      <c r="B69" s="300" t="s">
        <v>150</v>
      </c>
      <c r="C69" s="301"/>
      <c r="D69" s="307" t="s">
        <v>125</v>
      </c>
      <c r="E69" s="11"/>
      <c r="F69" s="253" t="s">
        <v>50</v>
      </c>
      <c r="G69" s="273"/>
      <c r="H69" s="273"/>
      <c r="I69" s="273"/>
      <c r="J69" s="273"/>
      <c r="K69" s="274"/>
      <c r="L69" s="291"/>
      <c r="M69" s="165" t="s">
        <v>147</v>
      </c>
      <c r="N69" s="165" t="s">
        <v>37</v>
      </c>
      <c r="O69" s="165" t="s">
        <v>68</v>
      </c>
    </row>
    <row r="70" spans="1:15" s="2" customFormat="1" ht="12.75" customHeight="1">
      <c r="A70" s="175"/>
      <c r="B70" s="302"/>
      <c r="C70" s="301"/>
      <c r="D70" s="307"/>
      <c r="E70" s="11"/>
      <c r="F70" s="224" t="s">
        <v>51</v>
      </c>
      <c r="G70" s="225"/>
      <c r="H70" s="225"/>
      <c r="I70" s="225"/>
      <c r="J70" s="225"/>
      <c r="K70" s="226"/>
      <c r="L70" s="291"/>
      <c r="M70" s="163" t="s">
        <v>76</v>
      </c>
      <c r="N70" s="164" t="s">
        <v>125</v>
      </c>
      <c r="O70" s="163" t="s">
        <v>125</v>
      </c>
    </row>
    <row r="71" spans="1:16" s="2" customFormat="1" ht="12.75" customHeight="1">
      <c r="A71" s="175"/>
      <c r="B71" s="303" t="s">
        <v>151</v>
      </c>
      <c r="C71" s="304"/>
      <c r="D71" s="216" t="s">
        <v>125</v>
      </c>
      <c r="E71" s="11"/>
      <c r="F71" s="227" t="s">
        <v>63</v>
      </c>
      <c r="G71" s="228"/>
      <c r="H71" s="228"/>
      <c r="I71" s="228"/>
      <c r="J71" s="228"/>
      <c r="K71" s="250"/>
      <c r="L71" s="291"/>
      <c r="M71" s="167" t="s">
        <v>47</v>
      </c>
      <c r="N71" s="167" t="s">
        <v>48</v>
      </c>
      <c r="O71" s="167" t="s">
        <v>69</v>
      </c>
      <c r="P71" s="3"/>
    </row>
    <row r="72" spans="1:17" s="2" customFormat="1" ht="12.75" customHeight="1">
      <c r="A72" s="176"/>
      <c r="B72" s="305"/>
      <c r="C72" s="306"/>
      <c r="D72" s="217"/>
      <c r="E72" s="11"/>
      <c r="F72" s="310" t="s">
        <v>52</v>
      </c>
      <c r="G72" s="311"/>
      <c r="H72" s="311"/>
      <c r="I72" s="311"/>
      <c r="J72" s="311"/>
      <c r="K72" s="312"/>
      <c r="L72" s="291"/>
      <c r="M72" s="163" t="s">
        <v>76</v>
      </c>
      <c r="N72" s="164" t="s">
        <v>125</v>
      </c>
      <c r="O72" s="163" t="s">
        <v>125</v>
      </c>
      <c r="Q72" s="7"/>
    </row>
    <row r="73" spans="1:15" s="2" customFormat="1" ht="12.75" customHeight="1">
      <c r="A73" s="333" t="s">
        <v>30</v>
      </c>
      <c r="B73" s="334"/>
      <c r="C73" s="335"/>
      <c r="D73" s="339" t="s">
        <v>78</v>
      </c>
      <c r="E73" s="11"/>
      <c r="F73" s="220" t="s">
        <v>64</v>
      </c>
      <c r="G73" s="221"/>
      <c r="H73" s="218"/>
      <c r="I73" s="219"/>
      <c r="J73" s="103"/>
      <c r="K73" s="153"/>
      <c r="L73" s="144"/>
      <c r="M73" s="280"/>
      <c r="N73" s="281"/>
      <c r="O73" s="282"/>
    </row>
    <row r="74" spans="1:15" s="2" customFormat="1" ht="12.75" customHeight="1">
      <c r="A74" s="336"/>
      <c r="B74" s="337"/>
      <c r="C74" s="338"/>
      <c r="D74" s="340"/>
      <c r="E74" s="11"/>
      <c r="F74" s="220"/>
      <c r="G74" s="221"/>
      <c r="H74" s="218"/>
      <c r="I74" s="219"/>
      <c r="J74" s="26"/>
      <c r="K74" s="153"/>
      <c r="L74" s="145">
        <f>ROUNDDOWN(SUM(K73:K76)/1000,0)</f>
        <v>0</v>
      </c>
      <c r="M74" s="283"/>
      <c r="N74" s="284"/>
      <c r="O74" s="285"/>
    </row>
    <row r="75" spans="1:15" s="2" customFormat="1" ht="12.75" customHeight="1">
      <c r="A75" s="333" t="s">
        <v>35</v>
      </c>
      <c r="B75" s="334"/>
      <c r="C75" s="335"/>
      <c r="D75" s="341" t="s">
        <v>78</v>
      </c>
      <c r="E75" s="11"/>
      <c r="F75" s="220"/>
      <c r="G75" s="221"/>
      <c r="H75" s="218"/>
      <c r="I75" s="219"/>
      <c r="J75" s="26"/>
      <c r="K75" s="153"/>
      <c r="L75" s="146"/>
      <c r="M75" s="283"/>
      <c r="N75" s="284"/>
      <c r="O75" s="285"/>
    </row>
    <row r="76" spans="1:15" s="2" customFormat="1" ht="12.75" customHeight="1">
      <c r="A76" s="336"/>
      <c r="B76" s="337"/>
      <c r="C76" s="338"/>
      <c r="D76" s="342"/>
      <c r="E76" s="11"/>
      <c r="F76" s="222"/>
      <c r="G76" s="223"/>
      <c r="H76" s="308"/>
      <c r="I76" s="309"/>
      <c r="J76" s="104"/>
      <c r="K76" s="155"/>
      <c r="L76" s="147"/>
      <c r="M76" s="283"/>
      <c r="N76" s="284"/>
      <c r="O76" s="285"/>
    </row>
    <row r="77" spans="1:16" s="2" customFormat="1" ht="12.75" customHeight="1">
      <c r="A77" s="343" t="s">
        <v>34</v>
      </c>
      <c r="B77" s="344"/>
      <c r="C77" s="345"/>
      <c r="D77" s="349" t="s">
        <v>76</v>
      </c>
      <c r="E77" s="11"/>
      <c r="F77" s="236" t="s">
        <v>29</v>
      </c>
      <c r="G77" s="237"/>
      <c r="H77" s="237"/>
      <c r="I77" s="237"/>
      <c r="J77" s="237"/>
      <c r="K77" s="238"/>
      <c r="L77" s="144"/>
      <c r="M77" s="283"/>
      <c r="N77" s="284"/>
      <c r="O77" s="285"/>
      <c r="P77" s="6"/>
    </row>
    <row r="78" spans="1:15" s="2" customFormat="1" ht="12.75" customHeight="1">
      <c r="A78" s="343"/>
      <c r="B78" s="344"/>
      <c r="C78" s="345"/>
      <c r="D78" s="350"/>
      <c r="E78" s="11"/>
      <c r="F78" s="239"/>
      <c r="G78" s="240"/>
      <c r="H78" s="240"/>
      <c r="I78" s="240"/>
      <c r="J78" s="240"/>
      <c r="K78" s="241"/>
      <c r="L78" s="145" t="e">
        <f>L67+L74</f>
        <v>#VALUE!</v>
      </c>
      <c r="M78" s="283"/>
      <c r="N78" s="284"/>
      <c r="O78" s="285"/>
    </row>
    <row r="79" spans="1:15" s="2" customFormat="1" ht="12.75" customHeight="1">
      <c r="A79" s="346"/>
      <c r="B79" s="347"/>
      <c r="C79" s="348"/>
      <c r="D79" s="351"/>
      <c r="E79" s="44"/>
      <c r="F79" s="242"/>
      <c r="G79" s="243"/>
      <c r="H79" s="243"/>
      <c r="I79" s="243"/>
      <c r="J79" s="243"/>
      <c r="K79" s="244"/>
      <c r="L79" s="148"/>
      <c r="M79" s="286"/>
      <c r="N79" s="287"/>
      <c r="O79" s="288"/>
    </row>
    <row r="80" spans="1:15" s="2" customFormat="1" ht="24.75" customHeight="1">
      <c r="A80" s="325" t="s">
        <v>145</v>
      </c>
      <c r="B80" s="325"/>
      <c r="C80" s="326"/>
      <c r="D80" s="326"/>
      <c r="E80" s="327"/>
      <c r="F80" s="327"/>
      <c r="G80" s="327"/>
      <c r="H80" s="327"/>
      <c r="I80" s="93"/>
      <c r="J80" s="45"/>
      <c r="K80" s="157" t="s">
        <v>7</v>
      </c>
      <c r="L80" s="322"/>
      <c r="M80" s="323"/>
      <c r="N80" s="323"/>
      <c r="O80" s="324"/>
    </row>
    <row r="81" spans="1:15" ht="13.5">
      <c r="A81" s="13"/>
      <c r="B81" s="13"/>
      <c r="C81" s="161"/>
      <c r="D81" s="121"/>
      <c r="F81" s="13"/>
      <c r="G81" s="13"/>
      <c r="H81" s="13"/>
      <c r="I81" s="5"/>
      <c r="K81" s="158"/>
      <c r="L81" s="17"/>
      <c r="M81" s="17"/>
      <c r="N81" s="17"/>
      <c r="O81" s="17"/>
    </row>
    <row r="82" ht="13.5">
      <c r="D82" s="122"/>
    </row>
  </sheetData>
  <sheetProtection formatCells="0" formatColumns="0"/>
  <mergeCells count="73">
    <mergeCell ref="A80:H80"/>
    <mergeCell ref="L80:O80"/>
    <mergeCell ref="M73:O79"/>
    <mergeCell ref="H74:I74"/>
    <mergeCell ref="A75:C76"/>
    <mergeCell ref="D75:D76"/>
    <mergeCell ref="H75:I75"/>
    <mergeCell ref="H76:I76"/>
    <mergeCell ref="A77:C79"/>
    <mergeCell ref="D77:D79"/>
    <mergeCell ref="F77:K79"/>
    <mergeCell ref="B71:C72"/>
    <mergeCell ref="D71:D72"/>
    <mergeCell ref="F71:K71"/>
    <mergeCell ref="L71:L72"/>
    <mergeCell ref="F72:K72"/>
    <mergeCell ref="A73:C74"/>
    <mergeCell ref="D73:D74"/>
    <mergeCell ref="F73:G76"/>
    <mergeCell ref="H73:I73"/>
    <mergeCell ref="H66:I66"/>
    <mergeCell ref="A67:C68"/>
    <mergeCell ref="D67:D68"/>
    <mergeCell ref="F67:K68"/>
    <mergeCell ref="L67:L68"/>
    <mergeCell ref="B69:C70"/>
    <mergeCell ref="D69:D70"/>
    <mergeCell ref="F69:K69"/>
    <mergeCell ref="L69:L70"/>
    <mergeCell ref="F70:K70"/>
    <mergeCell ref="A62:C63"/>
    <mergeCell ref="D62:D63"/>
    <mergeCell ref="H62:I62"/>
    <mergeCell ref="H63:I63"/>
    <mergeCell ref="A64:C65"/>
    <mergeCell ref="D64:D65"/>
    <mergeCell ref="H64:I64"/>
    <mergeCell ref="H65:I65"/>
    <mergeCell ref="H58:I58"/>
    <mergeCell ref="H59:I59"/>
    <mergeCell ref="A60:C61"/>
    <mergeCell ref="D60:D61"/>
    <mergeCell ref="H60:I60"/>
    <mergeCell ref="H61:I61"/>
    <mergeCell ref="A49:A59"/>
    <mergeCell ref="A30:A48"/>
    <mergeCell ref="H24:I24"/>
    <mergeCell ref="H25:I25"/>
    <mergeCell ref="H26:I26"/>
    <mergeCell ref="H27:I27"/>
    <mergeCell ref="H28:I28"/>
    <mergeCell ref="F29:G66"/>
    <mergeCell ref="H29:I29"/>
    <mergeCell ref="H18:I18"/>
    <mergeCell ref="H19:I19"/>
    <mergeCell ref="A20:A29"/>
    <mergeCell ref="F20:G28"/>
    <mergeCell ref="H20:I20"/>
    <mergeCell ref="H21:I21"/>
    <mergeCell ref="H23:I23"/>
    <mergeCell ref="A8:A19"/>
    <mergeCell ref="F8:G19"/>
    <mergeCell ref="H8:I8"/>
    <mergeCell ref="E2:F2"/>
    <mergeCell ref="A3:L3"/>
    <mergeCell ref="L4:O4"/>
    <mergeCell ref="A5:A7"/>
    <mergeCell ref="B5:C7"/>
    <mergeCell ref="D5:D7"/>
    <mergeCell ref="F5:L6"/>
    <mergeCell ref="M6:O6"/>
    <mergeCell ref="F7:G7"/>
    <mergeCell ref="H7:K7"/>
  </mergeCells>
  <dataValidations count="2">
    <dataValidation type="list" showInputMessage="1" showErrorMessage="1" promptTitle="消費税等仕入控除税額の取扱" prompt="課税事業者はセル「Ｅ２」で、○を選択してください。" sqref="E2:F2">
      <formula1>"　,○"</formula1>
    </dataValidation>
    <dataValidation type="list" showInputMessage="1" showErrorMessage="1" promptTitle="消費税等仕入控除税額の取扱" prompt="免税事業者又は簡易課税事業者はセル「Ｉ２」で、○を選択してください。" sqref="I2">
      <formula1>"　,○"</formula1>
    </dataValidation>
  </dataValidations>
  <printOptions horizontalCentered="1" verticalCentered="1"/>
  <pageMargins left="0.1968503937007874" right="0.1968503937007874" top="0.3937007874015748" bottom="0" header="0.3937007874015748" footer="0.1968503937007874"/>
  <pageSetup horizontalDpi="1200" verticalDpi="12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25390625" style="15" customWidth="1"/>
    <col min="3" max="3" width="11.875" style="15" customWidth="1"/>
    <col min="4" max="4" width="15.625" style="15" customWidth="1"/>
    <col min="5" max="5" width="17.125" style="15" customWidth="1"/>
    <col min="6" max="6" width="12.375" style="16" customWidth="1"/>
    <col min="7" max="7" width="10.75390625" style="16" customWidth="1"/>
    <col min="8" max="8" width="10.125" style="118" customWidth="1"/>
    <col min="9" max="9" width="5.00390625" style="16" customWidth="1"/>
    <col min="10" max="16384" width="9.00390625" style="15" customWidth="1"/>
  </cols>
  <sheetData>
    <row r="1" spans="1:9" s="14" customFormat="1" ht="16.5" customHeight="1">
      <c r="A1" s="33" t="s">
        <v>70</v>
      </c>
      <c r="B1" s="33"/>
      <c r="C1" s="33"/>
      <c r="D1" s="33"/>
      <c r="E1" s="33"/>
      <c r="F1" s="34"/>
      <c r="G1" s="34"/>
      <c r="H1" s="361" t="str">
        <f>IF(('①収支予算様式（２か年度）'!I2)="○","提出不要","提出必須")</f>
        <v>提出必須</v>
      </c>
      <c r="I1" s="361"/>
    </row>
    <row r="2" spans="1:9" ht="16.5" customHeight="1">
      <c r="A2" s="43" t="s">
        <v>16</v>
      </c>
      <c r="B2" s="36"/>
      <c r="C2" s="36"/>
      <c r="D2" s="36"/>
      <c r="E2" s="36"/>
      <c r="F2" s="37"/>
      <c r="G2" s="37"/>
      <c r="H2" s="361"/>
      <c r="I2" s="361"/>
    </row>
    <row r="3" spans="1:9" ht="9" customHeight="1">
      <c r="A3" s="35"/>
      <c r="B3" s="36"/>
      <c r="C3" s="36"/>
      <c r="D3" s="36"/>
      <c r="E3" s="36"/>
      <c r="F3" s="37"/>
      <c r="G3" s="37"/>
      <c r="H3" s="116"/>
      <c r="I3" s="42"/>
    </row>
    <row r="4" spans="1:9" ht="20.25" customHeight="1">
      <c r="A4" s="364" t="s">
        <v>23</v>
      </c>
      <c r="B4" s="365"/>
      <c r="C4" s="366">
        <f>'①収支予算様式（２か年度）'!L4</f>
        <v>0</v>
      </c>
      <c r="D4" s="367"/>
      <c r="E4" s="368"/>
      <c r="F4" s="37"/>
      <c r="G4" s="37"/>
      <c r="H4" s="116"/>
      <c r="I4" s="42"/>
    </row>
    <row r="5" spans="1:9" ht="9" customHeight="1">
      <c r="A5" s="35"/>
      <c r="B5" s="36"/>
      <c r="C5" s="36"/>
      <c r="D5" s="36"/>
      <c r="E5" s="36"/>
      <c r="F5" s="37"/>
      <c r="G5" s="37"/>
      <c r="H5" s="117"/>
      <c r="I5" s="39"/>
    </row>
    <row r="6" spans="1:9" s="179" customFormat="1" ht="18.75" customHeight="1">
      <c r="A6" s="178" t="s">
        <v>24</v>
      </c>
      <c r="B6" s="397" t="s">
        <v>156</v>
      </c>
      <c r="C6" s="397"/>
      <c r="D6" s="397"/>
      <c r="E6" s="397"/>
      <c r="F6" s="397"/>
      <c r="G6" s="397"/>
      <c r="H6" s="397"/>
      <c r="I6" s="397"/>
    </row>
    <row r="7" spans="1:9" s="181" customFormat="1" ht="24" customHeight="1">
      <c r="A7" s="393" t="s">
        <v>38</v>
      </c>
      <c r="B7" s="394"/>
      <c r="C7" s="372" t="s">
        <v>155</v>
      </c>
      <c r="D7" s="373"/>
      <c r="E7" s="373"/>
      <c r="F7" s="374"/>
      <c r="G7" s="391">
        <f>+'①収支予算様式（２か年度）'!L63</f>
        <v>0</v>
      </c>
      <c r="H7" s="392"/>
      <c r="I7" s="180" t="s">
        <v>19</v>
      </c>
    </row>
    <row r="8" spans="1:11" s="179" customFormat="1" ht="24" customHeight="1">
      <c r="A8" s="393" t="s">
        <v>39</v>
      </c>
      <c r="B8" s="394"/>
      <c r="C8" s="398" t="s">
        <v>152</v>
      </c>
      <c r="D8" s="399"/>
      <c r="E8" s="399"/>
      <c r="F8" s="400"/>
      <c r="G8" s="391">
        <f>G7-G9-G10</f>
        <v>0</v>
      </c>
      <c r="H8" s="392"/>
      <c r="I8" s="180" t="s">
        <v>19</v>
      </c>
      <c r="J8" s="182"/>
      <c r="K8" s="182"/>
    </row>
    <row r="9" spans="1:11" s="179" customFormat="1" ht="24" customHeight="1">
      <c r="A9" s="393" t="s">
        <v>40</v>
      </c>
      <c r="B9" s="394"/>
      <c r="C9" s="380" t="s">
        <v>153</v>
      </c>
      <c r="D9" s="381"/>
      <c r="E9" s="381"/>
      <c r="F9" s="382"/>
      <c r="G9" s="391">
        <f>'①収支予算様式（２か年度）'!M64</f>
        <v>0</v>
      </c>
      <c r="H9" s="392"/>
      <c r="I9" s="180" t="s">
        <v>19</v>
      </c>
      <c r="J9" s="182"/>
      <c r="K9" s="182"/>
    </row>
    <row r="10" spans="1:11" s="179" customFormat="1" ht="24" customHeight="1">
      <c r="A10" s="378" t="s">
        <v>41</v>
      </c>
      <c r="B10" s="379"/>
      <c r="C10" s="380" t="s">
        <v>154</v>
      </c>
      <c r="D10" s="381"/>
      <c r="E10" s="381"/>
      <c r="F10" s="382"/>
      <c r="G10" s="395">
        <f>'①収支予算様式（２か年度）'!N64</f>
        <v>0</v>
      </c>
      <c r="H10" s="396"/>
      <c r="I10" s="183" t="s">
        <v>19</v>
      </c>
      <c r="J10" s="182"/>
      <c r="K10" s="182"/>
    </row>
    <row r="11" spans="1:11" s="179" customFormat="1" ht="9" customHeight="1">
      <c r="A11" s="184"/>
      <c r="B11" s="185"/>
      <c r="C11" s="185"/>
      <c r="D11" s="185"/>
      <c r="E11" s="186"/>
      <c r="F11" s="187"/>
      <c r="G11" s="187"/>
      <c r="H11" s="196"/>
      <c r="I11" s="186"/>
      <c r="J11" s="182"/>
      <c r="K11" s="182"/>
    </row>
    <row r="12" spans="1:9" s="5" customFormat="1" ht="24" customHeight="1">
      <c r="A12" s="203" t="s">
        <v>28</v>
      </c>
      <c r="B12" s="369" t="s">
        <v>157</v>
      </c>
      <c r="C12" s="369"/>
      <c r="D12" s="369"/>
      <c r="E12" s="369"/>
      <c r="F12" s="369"/>
      <c r="G12" s="369"/>
      <c r="H12" s="369"/>
      <c r="I12" s="369"/>
    </row>
    <row r="13" spans="1:9" s="40" customFormat="1" ht="24.75" customHeight="1">
      <c r="A13" s="362" t="s">
        <v>17</v>
      </c>
      <c r="B13" s="363"/>
      <c r="C13" s="106"/>
      <c r="D13" s="106" t="s">
        <v>18</v>
      </c>
      <c r="E13" s="106"/>
      <c r="F13" s="202" t="s">
        <v>26</v>
      </c>
      <c r="G13" s="188" t="s">
        <v>65</v>
      </c>
      <c r="H13" s="370" t="s">
        <v>25</v>
      </c>
      <c r="I13" s="371"/>
    </row>
    <row r="14" spans="1:9" s="5" customFormat="1" ht="12" customHeight="1">
      <c r="A14" s="212" t="s">
        <v>124</v>
      </c>
      <c r="B14" s="375" t="s">
        <v>10</v>
      </c>
      <c r="C14" s="49"/>
      <c r="D14" s="67"/>
      <c r="E14" s="67"/>
      <c r="F14" s="72"/>
      <c r="G14" s="189"/>
      <c r="H14" s="52"/>
      <c r="I14" s="22" t="s">
        <v>15</v>
      </c>
    </row>
    <row r="15" spans="1:9" s="5" customFormat="1" ht="12">
      <c r="A15" s="213"/>
      <c r="B15" s="376"/>
      <c r="C15" s="47"/>
      <c r="D15" s="68"/>
      <c r="E15" s="69"/>
      <c r="F15" s="54"/>
      <c r="G15" s="190"/>
      <c r="H15" s="197">
        <f>ROUNDDOWN(SUMIF(G14:G25,"Ａ２",F14:F25)/1000,0)+ROUNDDOWN(SUMIF(G14:G25,"Ａ３",F14:F25)/1000,0)</f>
        <v>0</v>
      </c>
      <c r="I15" s="23" t="s">
        <v>19</v>
      </c>
    </row>
    <row r="16" spans="1:9" s="5" customFormat="1" ht="12">
      <c r="A16" s="213"/>
      <c r="B16" s="376"/>
      <c r="C16" s="48"/>
      <c r="D16" s="70"/>
      <c r="E16" s="70"/>
      <c r="F16" s="54"/>
      <c r="G16" s="190"/>
      <c r="H16" s="52"/>
      <c r="I16" s="23"/>
    </row>
    <row r="17" spans="1:9" s="5" customFormat="1" ht="12">
      <c r="A17" s="213"/>
      <c r="B17" s="376"/>
      <c r="C17" s="48"/>
      <c r="D17" s="70"/>
      <c r="E17" s="70"/>
      <c r="F17" s="54"/>
      <c r="G17" s="190"/>
      <c r="H17" s="52"/>
      <c r="I17" s="23"/>
    </row>
    <row r="18" spans="1:9" s="5" customFormat="1" ht="12">
      <c r="A18" s="213"/>
      <c r="B18" s="376"/>
      <c r="C18" s="48"/>
      <c r="D18" s="70"/>
      <c r="E18" s="70"/>
      <c r="F18" s="54"/>
      <c r="G18" s="190"/>
      <c r="H18" s="52"/>
      <c r="I18" s="23"/>
    </row>
    <row r="19" spans="1:9" s="5" customFormat="1" ht="12">
      <c r="A19" s="213"/>
      <c r="B19" s="376"/>
      <c r="C19" s="48"/>
      <c r="D19" s="70"/>
      <c r="E19" s="70"/>
      <c r="F19" s="54"/>
      <c r="G19" s="190"/>
      <c r="H19" s="52"/>
      <c r="I19" s="23"/>
    </row>
    <row r="20" spans="1:9" s="5" customFormat="1" ht="12">
      <c r="A20" s="213"/>
      <c r="B20" s="376"/>
      <c r="C20" s="48"/>
      <c r="D20" s="70"/>
      <c r="E20" s="70"/>
      <c r="F20" s="94"/>
      <c r="G20" s="190"/>
      <c r="H20" s="52"/>
      <c r="I20" s="23"/>
    </row>
    <row r="21" spans="1:9" s="5" customFormat="1" ht="12">
      <c r="A21" s="213"/>
      <c r="B21" s="376"/>
      <c r="C21" s="48"/>
      <c r="D21" s="70"/>
      <c r="E21" s="70"/>
      <c r="F21" s="54"/>
      <c r="G21" s="190"/>
      <c r="H21" s="52"/>
      <c r="I21" s="23"/>
    </row>
    <row r="22" spans="1:9" s="5" customFormat="1" ht="12">
      <c r="A22" s="213"/>
      <c r="B22" s="376"/>
      <c r="C22" s="48"/>
      <c r="D22" s="70"/>
      <c r="E22" s="70"/>
      <c r="F22" s="54"/>
      <c r="G22" s="190"/>
      <c r="H22" s="52"/>
      <c r="I22" s="23"/>
    </row>
    <row r="23" spans="1:9" s="5" customFormat="1" ht="12">
      <c r="A23" s="213"/>
      <c r="B23" s="376"/>
      <c r="C23" s="48"/>
      <c r="D23" s="70"/>
      <c r="E23" s="70"/>
      <c r="F23" s="54"/>
      <c r="G23" s="190"/>
      <c r="H23" s="52"/>
      <c r="I23" s="23"/>
    </row>
    <row r="24" spans="1:9" s="5" customFormat="1" ht="12">
      <c r="A24" s="213"/>
      <c r="B24" s="376"/>
      <c r="C24" s="48"/>
      <c r="D24" s="70"/>
      <c r="E24" s="70"/>
      <c r="F24" s="54"/>
      <c r="G24" s="190"/>
      <c r="H24" s="52"/>
      <c r="I24" s="23"/>
    </row>
    <row r="25" spans="1:9" s="5" customFormat="1" ht="12">
      <c r="A25" s="213"/>
      <c r="B25" s="377"/>
      <c r="C25" s="50"/>
      <c r="D25" s="71"/>
      <c r="E25" s="71"/>
      <c r="F25" s="66"/>
      <c r="G25" s="192"/>
      <c r="H25" s="55"/>
      <c r="I25" s="23"/>
    </row>
    <row r="26" spans="1:9" s="5" customFormat="1" ht="12">
      <c r="A26" s="213"/>
      <c r="B26" s="376" t="s">
        <v>13</v>
      </c>
      <c r="C26" s="48" t="s">
        <v>113</v>
      </c>
      <c r="D26" s="70"/>
      <c r="E26" s="70"/>
      <c r="F26" s="54"/>
      <c r="G26" s="190"/>
      <c r="H26" s="73"/>
      <c r="I26" s="25"/>
    </row>
    <row r="27" spans="1:9" s="5" customFormat="1" ht="12">
      <c r="A27" s="213"/>
      <c r="B27" s="376"/>
      <c r="C27" s="47" t="s">
        <v>116</v>
      </c>
      <c r="D27" s="68"/>
      <c r="E27" s="114" t="s">
        <v>79</v>
      </c>
      <c r="F27" s="53" t="s">
        <v>79</v>
      </c>
      <c r="G27" s="190" t="s">
        <v>117</v>
      </c>
      <c r="H27" s="191" t="s">
        <v>119</v>
      </c>
      <c r="I27" s="23" t="s">
        <v>19</v>
      </c>
    </row>
    <row r="28" spans="1:9" s="5" customFormat="1" ht="12">
      <c r="A28" s="213"/>
      <c r="B28" s="376"/>
      <c r="C28" s="47" t="s">
        <v>116</v>
      </c>
      <c r="D28" s="70"/>
      <c r="E28" s="115" t="s">
        <v>100</v>
      </c>
      <c r="F28" s="54" t="s">
        <v>79</v>
      </c>
      <c r="G28" s="190" t="s">
        <v>71</v>
      </c>
      <c r="H28" s="73"/>
      <c r="I28" s="23"/>
    </row>
    <row r="29" spans="1:9" s="5" customFormat="1" ht="12">
      <c r="A29" s="213"/>
      <c r="B29" s="376"/>
      <c r="C29" s="48" t="s">
        <v>115</v>
      </c>
      <c r="D29" s="70"/>
      <c r="E29" s="115" t="s">
        <v>100</v>
      </c>
      <c r="F29" s="54" t="s">
        <v>79</v>
      </c>
      <c r="G29" s="190" t="s">
        <v>114</v>
      </c>
      <c r="H29" s="73"/>
      <c r="I29" s="23"/>
    </row>
    <row r="30" spans="1:9" s="5" customFormat="1" ht="12">
      <c r="A30" s="213"/>
      <c r="B30" s="376"/>
      <c r="C30" s="48"/>
      <c r="D30" s="70"/>
      <c r="E30" s="70"/>
      <c r="F30" s="54"/>
      <c r="G30" s="190"/>
      <c r="H30" s="73"/>
      <c r="I30" s="23"/>
    </row>
    <row r="31" spans="1:9" s="5" customFormat="1" ht="12">
      <c r="A31" s="213"/>
      <c r="B31" s="376"/>
      <c r="C31" s="48"/>
      <c r="D31" s="70"/>
      <c r="E31" s="70"/>
      <c r="F31" s="54"/>
      <c r="G31" s="190"/>
      <c r="H31" s="73"/>
      <c r="I31" s="23"/>
    </row>
    <row r="32" spans="1:9" s="5" customFormat="1" ht="12">
      <c r="A32" s="213"/>
      <c r="B32" s="376"/>
      <c r="C32" s="48"/>
      <c r="D32" s="70"/>
      <c r="E32" s="70"/>
      <c r="F32" s="54"/>
      <c r="G32" s="190"/>
      <c r="H32" s="73"/>
      <c r="I32" s="23"/>
    </row>
    <row r="33" spans="1:9" s="5" customFormat="1" ht="12">
      <c r="A33" s="213"/>
      <c r="B33" s="376"/>
      <c r="C33" s="48"/>
      <c r="D33" s="70"/>
      <c r="E33" s="70"/>
      <c r="F33" s="54"/>
      <c r="G33" s="190"/>
      <c r="H33" s="73"/>
      <c r="I33" s="23"/>
    </row>
    <row r="34" spans="1:9" s="5" customFormat="1" ht="12">
      <c r="A34" s="213"/>
      <c r="B34" s="376"/>
      <c r="C34" s="48"/>
      <c r="D34" s="70"/>
      <c r="E34" s="70"/>
      <c r="F34" s="54"/>
      <c r="G34" s="190"/>
      <c r="H34" s="73"/>
      <c r="I34" s="23"/>
    </row>
    <row r="35" spans="1:9" s="5" customFormat="1" ht="12">
      <c r="A35" s="213"/>
      <c r="B35" s="376"/>
      <c r="C35" s="48"/>
      <c r="D35" s="70"/>
      <c r="E35" s="70"/>
      <c r="F35" s="54"/>
      <c r="G35" s="190"/>
      <c r="H35" s="73"/>
      <c r="I35" s="23"/>
    </row>
    <row r="36" spans="1:9" s="5" customFormat="1" ht="12">
      <c r="A36" s="213"/>
      <c r="B36" s="376"/>
      <c r="C36" s="48"/>
      <c r="D36" s="70"/>
      <c r="E36" s="70"/>
      <c r="F36" s="54"/>
      <c r="G36" s="190"/>
      <c r="H36" s="73"/>
      <c r="I36" s="23"/>
    </row>
    <row r="37" spans="1:9" s="5" customFormat="1" ht="12">
      <c r="A37" s="213"/>
      <c r="B37" s="377"/>
      <c r="C37" s="51"/>
      <c r="D37" s="71"/>
      <c r="E37" s="71"/>
      <c r="F37" s="66"/>
      <c r="G37" s="192"/>
      <c r="H37" s="74"/>
      <c r="I37" s="23"/>
    </row>
    <row r="38" spans="1:9" s="5" customFormat="1" ht="13.5">
      <c r="A38" s="213"/>
      <c r="B38" s="375" t="s">
        <v>46</v>
      </c>
      <c r="C38" s="403" t="s">
        <v>96</v>
      </c>
      <c r="D38" s="404"/>
      <c r="E38" s="70"/>
      <c r="F38" s="54"/>
      <c r="G38" s="189"/>
      <c r="H38" s="73"/>
      <c r="I38" s="25"/>
    </row>
    <row r="39" spans="1:9" s="5" customFormat="1" ht="13.5">
      <c r="A39" s="213"/>
      <c r="B39" s="376"/>
      <c r="C39" s="401" t="s">
        <v>120</v>
      </c>
      <c r="D39" s="402"/>
      <c r="E39" s="115" t="s">
        <v>100</v>
      </c>
      <c r="F39" s="53" t="s">
        <v>79</v>
      </c>
      <c r="G39" s="190" t="s">
        <v>118</v>
      </c>
      <c r="H39" s="191" t="s">
        <v>119</v>
      </c>
      <c r="I39" s="41" t="s">
        <v>19</v>
      </c>
    </row>
    <row r="40" spans="1:9" s="5" customFormat="1" ht="13.5">
      <c r="A40" s="213"/>
      <c r="B40" s="376"/>
      <c r="C40" s="401" t="s">
        <v>101</v>
      </c>
      <c r="D40" s="402"/>
      <c r="E40" s="70"/>
      <c r="F40" s="54"/>
      <c r="G40" s="190"/>
      <c r="H40" s="73"/>
      <c r="I40" s="23"/>
    </row>
    <row r="41" spans="1:9" s="5" customFormat="1" ht="13.5">
      <c r="A41" s="213"/>
      <c r="B41" s="376"/>
      <c r="C41" s="401" t="s">
        <v>120</v>
      </c>
      <c r="D41" s="402"/>
      <c r="E41" s="115" t="s">
        <v>79</v>
      </c>
      <c r="F41" s="53" t="s">
        <v>79</v>
      </c>
      <c r="G41" s="190" t="s">
        <v>117</v>
      </c>
      <c r="H41" s="73"/>
      <c r="I41" s="23"/>
    </row>
    <row r="42" spans="1:9" s="5" customFormat="1" ht="13.5">
      <c r="A42" s="213"/>
      <c r="B42" s="376"/>
      <c r="C42" s="401" t="s">
        <v>121</v>
      </c>
      <c r="D42" s="402"/>
      <c r="E42" s="115" t="s">
        <v>100</v>
      </c>
      <c r="F42" s="54"/>
      <c r="G42" s="190"/>
      <c r="H42" s="73"/>
      <c r="I42" s="23"/>
    </row>
    <row r="43" spans="1:9" s="5" customFormat="1" ht="12">
      <c r="A43" s="213"/>
      <c r="B43" s="376"/>
      <c r="C43" s="48"/>
      <c r="D43" s="70"/>
      <c r="E43" s="70"/>
      <c r="F43" s="54"/>
      <c r="G43" s="190"/>
      <c r="H43" s="73"/>
      <c r="I43" s="23"/>
    </row>
    <row r="44" spans="1:9" s="5" customFormat="1" ht="12">
      <c r="A44" s="213"/>
      <c r="B44" s="376"/>
      <c r="C44" s="48"/>
      <c r="D44" s="70"/>
      <c r="E44" s="70"/>
      <c r="F44" s="54"/>
      <c r="G44" s="190"/>
      <c r="H44" s="73"/>
      <c r="I44" s="23"/>
    </row>
    <row r="45" spans="1:9" s="5" customFormat="1" ht="12">
      <c r="A45" s="213"/>
      <c r="B45" s="376"/>
      <c r="C45" s="48"/>
      <c r="D45" s="70"/>
      <c r="E45" s="70"/>
      <c r="F45" s="54"/>
      <c r="G45" s="190"/>
      <c r="H45" s="73"/>
      <c r="I45" s="23"/>
    </row>
    <row r="46" spans="1:9" s="5" customFormat="1" ht="12">
      <c r="A46" s="213"/>
      <c r="B46" s="376"/>
      <c r="C46" s="48"/>
      <c r="D46" s="70"/>
      <c r="E46" s="70"/>
      <c r="F46" s="54"/>
      <c r="G46" s="190"/>
      <c r="H46" s="52"/>
      <c r="I46" s="23"/>
    </row>
    <row r="47" spans="1:9" s="5" customFormat="1" ht="12">
      <c r="A47" s="213"/>
      <c r="B47" s="377"/>
      <c r="C47" s="51"/>
      <c r="D47" s="71"/>
      <c r="E47" s="71"/>
      <c r="F47" s="66"/>
      <c r="G47" s="192"/>
      <c r="H47" s="55"/>
      <c r="I47" s="24"/>
    </row>
    <row r="48" spans="1:9" s="5" customFormat="1" ht="30" customHeight="1">
      <c r="A48" s="213"/>
      <c r="B48" s="227" t="s">
        <v>72</v>
      </c>
      <c r="C48" s="228"/>
      <c r="D48" s="228"/>
      <c r="E48" s="383"/>
      <c r="F48" s="204" t="s">
        <v>42</v>
      </c>
      <c r="G48" s="405" t="s">
        <v>163</v>
      </c>
      <c r="H48" s="387" t="s">
        <v>164</v>
      </c>
      <c r="I48" s="389" t="s">
        <v>19</v>
      </c>
    </row>
    <row r="49" spans="1:9" s="5" customFormat="1" ht="30" customHeight="1">
      <c r="A49" s="214"/>
      <c r="B49" s="384"/>
      <c r="C49" s="385"/>
      <c r="D49" s="385"/>
      <c r="E49" s="386"/>
      <c r="F49" s="194" t="s">
        <v>43</v>
      </c>
      <c r="G49" s="406" t="s">
        <v>119</v>
      </c>
      <c r="H49" s="388"/>
      <c r="I49" s="390"/>
    </row>
    <row r="50" spans="1:9" s="5" customFormat="1" ht="30" customHeight="1">
      <c r="A50" s="352" t="s">
        <v>165</v>
      </c>
      <c r="B50" s="353"/>
      <c r="C50" s="353"/>
      <c r="D50" s="353"/>
      <c r="E50" s="354"/>
      <c r="F50" s="193" t="s">
        <v>44</v>
      </c>
      <c r="G50" s="407" t="s">
        <v>76</v>
      </c>
      <c r="H50" s="209" t="s">
        <v>158</v>
      </c>
      <c r="I50" s="207"/>
    </row>
    <row r="51" spans="1:9" s="5" customFormat="1" ht="30" customHeight="1">
      <c r="A51" s="355"/>
      <c r="B51" s="356"/>
      <c r="C51" s="356"/>
      <c r="D51" s="356"/>
      <c r="E51" s="357"/>
      <c r="F51" s="195" t="s">
        <v>36</v>
      </c>
      <c r="G51" s="406" t="s">
        <v>79</v>
      </c>
      <c r="H51" s="206" t="s">
        <v>79</v>
      </c>
      <c r="I51" s="208" t="s">
        <v>19</v>
      </c>
    </row>
    <row r="52" spans="1:9" s="5" customFormat="1" ht="30" customHeight="1">
      <c r="A52" s="352" t="s">
        <v>161</v>
      </c>
      <c r="B52" s="353"/>
      <c r="C52" s="353"/>
      <c r="D52" s="353"/>
      <c r="E52" s="354"/>
      <c r="F52" s="193" t="s">
        <v>45</v>
      </c>
      <c r="G52" s="408" t="s">
        <v>78</v>
      </c>
      <c r="H52" s="209" t="s">
        <v>159</v>
      </c>
      <c r="I52" s="207"/>
    </row>
    <row r="53" spans="1:9" s="5" customFormat="1" ht="30" customHeight="1">
      <c r="A53" s="355"/>
      <c r="B53" s="356"/>
      <c r="C53" s="356"/>
      <c r="D53" s="356"/>
      <c r="E53" s="357"/>
      <c r="F53" s="194" t="s">
        <v>37</v>
      </c>
      <c r="G53" s="406" t="s">
        <v>76</v>
      </c>
      <c r="H53" s="206" t="s">
        <v>76</v>
      </c>
      <c r="I53" s="208" t="s">
        <v>19</v>
      </c>
    </row>
    <row r="54" spans="1:9" s="5" customFormat="1" ht="30" customHeight="1">
      <c r="A54" s="358" t="s">
        <v>162</v>
      </c>
      <c r="B54" s="359"/>
      <c r="C54" s="359"/>
      <c r="D54" s="359"/>
      <c r="E54" s="360"/>
      <c r="F54" s="204" t="s">
        <v>47</v>
      </c>
      <c r="G54" s="409" t="s">
        <v>166</v>
      </c>
      <c r="H54" s="210" t="s">
        <v>160</v>
      </c>
      <c r="I54" s="211"/>
    </row>
    <row r="55" spans="1:9" s="5" customFormat="1" ht="30" customHeight="1">
      <c r="A55" s="355"/>
      <c r="B55" s="356"/>
      <c r="C55" s="356"/>
      <c r="D55" s="356"/>
      <c r="E55" s="357"/>
      <c r="F55" s="194" t="s">
        <v>48</v>
      </c>
      <c r="G55" s="406" t="s">
        <v>167</v>
      </c>
      <c r="H55" s="206" t="s">
        <v>168</v>
      </c>
      <c r="I55" s="208" t="s">
        <v>19</v>
      </c>
    </row>
  </sheetData>
  <sheetProtection formatCells="0" formatColumns="0"/>
  <mergeCells count="34">
    <mergeCell ref="I48:I49"/>
    <mergeCell ref="A50:E51"/>
    <mergeCell ref="A52:E53"/>
    <mergeCell ref="A54:E55"/>
    <mergeCell ref="C38:D38"/>
    <mergeCell ref="C39:D39"/>
    <mergeCell ref="C40:D40"/>
    <mergeCell ref="C41:D41"/>
    <mergeCell ref="C42:D42"/>
    <mergeCell ref="A14:A49"/>
    <mergeCell ref="B14:B25"/>
    <mergeCell ref="B26:B37"/>
    <mergeCell ref="B38:B47"/>
    <mergeCell ref="B48:E49"/>
    <mergeCell ref="H48:H49"/>
    <mergeCell ref="A10:B10"/>
    <mergeCell ref="C10:F10"/>
    <mergeCell ref="G10:H10"/>
    <mergeCell ref="B12:I12"/>
    <mergeCell ref="A13:B13"/>
    <mergeCell ref="H13:I13"/>
    <mergeCell ref="A8:B8"/>
    <mergeCell ref="C8:F8"/>
    <mergeCell ref="G8:H8"/>
    <mergeCell ref="A9:B9"/>
    <mergeCell ref="C9:F9"/>
    <mergeCell ref="G9:H9"/>
    <mergeCell ref="H1:I2"/>
    <mergeCell ref="A4:B4"/>
    <mergeCell ref="C4:E4"/>
    <mergeCell ref="B6:I6"/>
    <mergeCell ref="A7:B7"/>
    <mergeCell ref="C7:F7"/>
    <mergeCell ref="G7:H7"/>
  </mergeCells>
  <conditionalFormatting sqref="C4:E4">
    <cfRule type="cellIs" priority="1" dxfId="2" operator="equal" stopIfTrue="1">
      <formula>0</formula>
    </cfRule>
  </conditionalFormatting>
  <dataValidations count="2">
    <dataValidation type="list" allowBlank="1" showInputMessage="1" showErrorMessage="1" sqref="G14:G25 G46:G47">
      <formula1>"Ａ２,Ａ３"</formula1>
    </dataValidation>
    <dataValidation type="list" allowBlank="1" showInputMessage="1" showErrorMessage="1" sqref="G26:G45">
      <formula1>"Ａ１,Ａ２,Ａ３,Ａ４"</formula1>
    </dataValidation>
  </dataValidations>
  <printOptions horizontalCentered="1"/>
  <pageMargins left="0.7086614173228347" right="0.5118110236220472" top="0.15748031496062992" bottom="0.15748031496062992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2019-07-22T08:54:51Z</cp:lastPrinted>
  <dcterms:created xsi:type="dcterms:W3CDTF">2008-04-23T08:55:31Z</dcterms:created>
  <dcterms:modified xsi:type="dcterms:W3CDTF">2019-09-24T09:29:37Z</dcterms:modified>
  <cp:category/>
  <cp:version/>
  <cp:contentType/>
  <cp:contentStatus/>
</cp:coreProperties>
</file>