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70" yWindow="65491" windowWidth="10290" windowHeight="8160" activeTab="0"/>
  </bookViews>
  <sheets>
    <sheet name="①収支予算様式（単年度）" sheetId="1" r:id="rId1"/>
    <sheet name="②別紙・消費税等仕入控除税額（単年度）" sheetId="2" r:id="rId2"/>
    <sheet name="①記入例" sheetId="3" r:id="rId3"/>
    <sheet name="②記入例" sheetId="4" r:id="rId4"/>
  </sheets>
  <definedNames>
    <definedName name="_xlnm.Print_Area" localSheetId="2">'①記入例'!$A$1:$M$82</definedName>
    <definedName name="_xlnm.Print_Area" localSheetId="0">'①収支予算様式（単年度）'!$A$1:$M$76</definedName>
  </definedNames>
  <calcPr fullCalcOnLoad="1"/>
</workbook>
</file>

<file path=xl/comments1.xml><?xml version="1.0" encoding="utf-8"?>
<comments xmlns="http://schemas.openxmlformats.org/spreadsheetml/2006/main">
  <authors>
    <author>日本芸術文化振興会</author>
    <author>企画調査課齋藤</author>
  </authors>
  <commentList>
    <comment ref="D60" authorId="0">
      <text>
        <r>
          <rPr>
            <sz val="9"/>
            <rFont val="ＭＳ Ｐゴシック"/>
            <family val="3"/>
          </rPr>
          <t>自動計算した金額（総額－（イ）－（ハ））を表示します。</t>
        </r>
        <r>
          <rPr>
            <b/>
            <sz val="9"/>
            <rFont val="ＭＳ Ｐゴシック"/>
            <family val="3"/>
          </rPr>
          <t xml:space="preserve">
　</t>
        </r>
        <r>
          <rPr>
            <sz val="9"/>
            <rFont val="ＭＳ Ｐゴシック"/>
            <family val="3"/>
          </rPr>
          <t>　</t>
        </r>
      </text>
    </comment>
    <comment ref="L65" authorId="0">
      <text>
        <r>
          <rPr>
            <sz val="9"/>
            <rFont val="ＭＳ Ｐゴシック"/>
            <family val="3"/>
          </rPr>
          <t>別紙･消費税等仕入控除税額の（Ｃ）の額が転記されます。</t>
        </r>
      </text>
    </comment>
    <comment ref="D9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D21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D31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D46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L74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L63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L67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L30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L21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L9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L70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L56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L60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D56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M64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M66" authorId="0">
      <text>
        <r>
          <rPr>
            <sz val="9"/>
            <rFont val="ＭＳ Ｐゴシック"/>
            <family val="3"/>
          </rPr>
          <t>別紙･消費税等仕入控除税額の
（Ｃ２）の額が転記されます。</t>
        </r>
      </text>
    </comment>
    <comment ref="D62" authorId="0">
      <text>
        <r>
          <rPr>
            <sz val="9"/>
            <rFont val="ＭＳ Ｐゴシック"/>
            <family val="3"/>
          </rPr>
          <t>応募する活動区分に応じた助成金の額を手入力してください。</t>
        </r>
      </text>
    </comment>
    <comment ref="D65" authorId="0">
      <text>
        <r>
          <rPr>
            <sz val="9"/>
            <rFont val="ＭＳ Ｐゴシック"/>
            <family val="3"/>
          </rPr>
          <t xml:space="preserve">制作費に入力した金額が
上限１００万円・１万円未満切捨で
自動算出されます。
</t>
        </r>
      </text>
    </comment>
    <comment ref="D67" authorId="0">
      <text>
        <r>
          <rPr>
            <sz val="9"/>
            <rFont val="ＭＳ Ｐゴシック"/>
            <family val="3"/>
          </rPr>
          <t xml:space="preserve">制作費に入力した金額が
上限１００万円・１万円未満切捨で
自動算出されます。
</t>
        </r>
      </text>
    </comment>
    <comment ref="D69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M68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M19" authorId="0">
      <text>
        <r>
          <rPr>
            <sz val="9"/>
            <rFont val="ＭＳ Ｐゴシック"/>
            <family val="3"/>
          </rPr>
          <t>上の欄にH31.4.1～H32．3.31内に支払いが完了する経費を入力すると、自動計算した金額を表示します。</t>
        </r>
      </text>
    </comment>
    <comment ref="M28" authorId="0">
      <text>
        <r>
          <rPr>
            <sz val="9"/>
            <rFont val="ＭＳ Ｐゴシック"/>
            <family val="3"/>
          </rPr>
          <t>上の欄にH31.4.1～H32．3.31内に支払いが完了する経費を入力すると、自動計算した金額を表示します。</t>
        </r>
      </text>
    </comment>
    <comment ref="M54" authorId="0">
      <text>
        <r>
          <rPr>
            <sz val="9"/>
            <rFont val="ＭＳ Ｐゴシック"/>
            <family val="3"/>
          </rPr>
          <t>上の欄にH31.4.1～H32．3.31内に支払いが完了する経費を入力すると、自動計算した金額を表示します。</t>
        </r>
      </text>
    </comment>
    <comment ref="O62" authorId="1">
      <text>
        <r>
          <rPr>
            <sz val="9"/>
            <rFont val="MS P ゴシック"/>
            <family val="3"/>
          </rPr>
          <t>総額（Ａ）+（Ｂ）と
総額（イ）+（ロ）は
一致します。
（自動算出されます。）</t>
        </r>
      </text>
    </comment>
    <comment ref="D72" authorId="1">
      <text>
        <r>
          <rPr>
            <sz val="9"/>
            <rFont val="MS P ゴシック"/>
            <family val="3"/>
          </rPr>
          <t>総額（Ａ）+（Ｂ）と
総額（イ）+（ロ）+（ハ）は
一致します。
（自動算出されます。）</t>
        </r>
      </text>
    </comment>
  </commentList>
</comments>
</file>

<file path=xl/comments2.xml><?xml version="1.0" encoding="utf-8"?>
<comments xmlns="http://schemas.openxmlformats.org/spreadsheetml/2006/main">
  <authors>
    <author>日本芸術文化振興会</author>
    <author>eizo</author>
  </authors>
  <commentList>
    <comment ref="C4" authorId="0">
      <text>
        <r>
          <rPr>
            <sz val="9"/>
            <rFont val="ＭＳ Ｐゴシック"/>
            <family val="3"/>
          </rPr>
          <t>（前頁）収支予算の団体名が転記されます。</t>
        </r>
      </text>
    </comment>
    <comment ref="H14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H28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H41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G52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H52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53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54" authorId="0">
      <text>
        <r>
          <rPr>
            <sz val="9"/>
            <rFont val="ＭＳ Ｐゴシック"/>
            <family val="3"/>
          </rPr>
          <t>上記①（Ａ１）を自動で
表示します。</t>
        </r>
      </text>
    </comment>
    <comment ref="G55" authorId="0">
      <text>
        <r>
          <rPr>
            <sz val="9"/>
            <rFont val="ＭＳ Ｐゴシック"/>
            <family val="3"/>
          </rPr>
          <t>上記①（Ａ２）を自動で
表示します。</t>
        </r>
      </text>
    </comment>
    <comment ref="G56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57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7" authorId="1">
      <text>
        <r>
          <rPr>
            <b/>
            <sz val="9"/>
            <rFont val="ＭＳ Ｐゴシック"/>
            <family val="3"/>
          </rPr>
          <t>収支予算の小計（Ａ）が自動転記されます。</t>
        </r>
      </text>
    </comment>
    <comment ref="G9" authorId="1">
      <text>
        <r>
          <rPr>
            <b/>
            <sz val="9"/>
            <rFont val="ＭＳ Ｐゴシック"/>
            <family val="3"/>
          </rPr>
          <t>収支予算の小計（Ａ３）が
自動転記されます。</t>
        </r>
      </text>
    </comment>
    <comment ref="G58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59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8" authorId="1">
      <text>
        <r>
          <rPr>
            <b/>
            <sz val="9"/>
            <rFont val="ＭＳ Ｐゴシック"/>
            <family val="3"/>
          </rPr>
          <t>（Ａ）（Ａ１）（Ａ３）より
自動算出されます。</t>
        </r>
      </text>
    </comment>
    <comment ref="H54" authorId="0">
      <text>
        <r>
          <rPr>
            <sz val="9"/>
            <rFont val="ＭＳ Ｐゴシック"/>
            <family val="3"/>
          </rPr>
          <t xml:space="preserve">（Ａ１）+（Ａ２）を自動計算した金額を表示します。
上記①（Ａ）と同じなら
問題ありません。
</t>
        </r>
        <r>
          <rPr>
            <b/>
            <sz val="9"/>
            <color indexed="10"/>
            <rFont val="ＭＳ Ｐゴシック"/>
            <family val="3"/>
          </rPr>
          <t xml:space="preserve">セルが黄色に変わったら
上記①（Ａ）がこの金額と
違っています。
確認して下さい。
</t>
        </r>
      </text>
    </comment>
    <comment ref="H56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H58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</commentList>
</comments>
</file>

<file path=xl/comments3.xml><?xml version="1.0" encoding="utf-8"?>
<comments xmlns="http://schemas.openxmlformats.org/spreadsheetml/2006/main">
  <authors>
    <author>日本芸術文化振興会</author>
  </authors>
  <commentList>
    <comment ref="D59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L59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D63" authorId="0">
      <text>
        <r>
          <rPr>
            <sz val="9"/>
            <rFont val="ＭＳ Ｐゴシック"/>
            <family val="3"/>
          </rPr>
          <t>自動計算した金額（総額－（イ））を表示します。</t>
        </r>
        <r>
          <rPr>
            <b/>
            <sz val="9"/>
            <rFont val="ＭＳ Ｐゴシック"/>
            <family val="3"/>
          </rPr>
          <t xml:space="preserve">
　</t>
        </r>
        <r>
          <rPr>
            <sz val="9"/>
            <rFont val="ＭＳ Ｐゴシック"/>
            <family val="3"/>
          </rPr>
          <t>　</t>
        </r>
      </text>
    </comment>
    <comment ref="L63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L66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M67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L68" authorId="0">
      <text>
        <r>
          <rPr>
            <sz val="9"/>
            <rFont val="ＭＳ Ｐゴシック"/>
            <family val="3"/>
          </rPr>
          <t>別紙･消費税等仕入控除税額の（Ｃ）の額が転記されます。</t>
        </r>
      </text>
    </comment>
    <comment ref="D65" authorId="0">
      <text>
        <r>
          <rPr>
            <sz val="9"/>
            <rFont val="ＭＳ Ｐゴシック"/>
            <family val="3"/>
          </rPr>
          <t>手入力してください。</t>
        </r>
      </text>
    </comment>
    <comment ref="M69" authorId="0">
      <text>
        <r>
          <rPr>
            <sz val="9"/>
            <rFont val="ＭＳ Ｐゴシック"/>
            <family val="3"/>
          </rPr>
          <t>別紙･消費税等仕入控除税額の
（Ｃ３）の額が転記されます。</t>
        </r>
      </text>
    </comment>
    <comment ref="L70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D68" authorId="0">
      <text>
        <r>
          <rPr>
            <sz val="9"/>
            <rFont val="ＭＳ Ｐゴシック"/>
            <family val="3"/>
          </rPr>
          <t xml:space="preserve">製作費に入力した金額が
上限１００万円・１万円未満切捨で
自動算出されます。
</t>
        </r>
      </text>
    </comment>
    <comment ref="L73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D70" authorId="0">
      <text>
        <r>
          <rPr>
            <sz val="9"/>
            <rFont val="ＭＳ Ｐゴシック"/>
            <family val="3"/>
          </rPr>
          <t xml:space="preserve">製作費に入力した金額が
上限１００万円・１万円未満切捨で
自動算出されます。
</t>
        </r>
      </text>
    </comment>
    <comment ref="D72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L77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L9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M9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M14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L21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L29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M71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D9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D21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D31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D46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</commentList>
</comments>
</file>

<file path=xl/comments4.xml><?xml version="1.0" encoding="utf-8"?>
<comments xmlns="http://schemas.openxmlformats.org/spreadsheetml/2006/main">
  <authors>
    <author>日本芸術文化振興会</author>
    <author>eizo</author>
  </authors>
  <commentList>
    <comment ref="C4" authorId="0">
      <text>
        <r>
          <rPr>
            <sz val="9"/>
            <rFont val="ＭＳ Ｐゴシック"/>
            <family val="3"/>
          </rPr>
          <t>（前頁）収支予算の団体名が転記されます。</t>
        </r>
      </text>
    </comment>
    <comment ref="G7" authorId="1">
      <text>
        <r>
          <rPr>
            <b/>
            <sz val="9"/>
            <rFont val="ＭＳ Ｐゴシック"/>
            <family val="3"/>
          </rPr>
          <t>収支予算の小計（Ａ）が自動転記されます。</t>
        </r>
      </text>
    </comment>
    <comment ref="G8" authorId="1">
      <text>
        <r>
          <rPr>
            <b/>
            <sz val="9"/>
            <rFont val="ＭＳ Ｐゴシック"/>
            <family val="3"/>
          </rPr>
          <t>（Ａ）（Ａ１）（Ａ３）より
自動算出されます。</t>
        </r>
      </text>
    </comment>
    <comment ref="G9" authorId="1">
      <text>
        <r>
          <rPr>
            <b/>
            <sz val="9"/>
            <rFont val="ＭＳ Ｐゴシック"/>
            <family val="3"/>
          </rPr>
          <t>収支予算の小計（Ａ３）が
自動転記されます。</t>
        </r>
      </text>
    </comment>
    <comment ref="H14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H28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H41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G52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H52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53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54" authorId="0">
      <text>
        <r>
          <rPr>
            <sz val="9"/>
            <rFont val="ＭＳ Ｐゴシック"/>
            <family val="3"/>
          </rPr>
          <t>上記①（Ａ１）を自動で
表示します。</t>
        </r>
      </text>
    </comment>
    <comment ref="H54" authorId="0">
      <text>
        <r>
          <rPr>
            <sz val="9"/>
            <rFont val="ＭＳ Ｐゴシック"/>
            <family val="3"/>
          </rPr>
          <t xml:space="preserve">（Ａ１）+（Ａ２）を自動計算した金額を表示します。
上記①（Ａ）と同じなら
問題ありません。
</t>
        </r>
        <r>
          <rPr>
            <b/>
            <sz val="9"/>
            <color indexed="10"/>
            <rFont val="ＭＳ Ｐゴシック"/>
            <family val="3"/>
          </rPr>
          <t xml:space="preserve">セルが黄色に変わったら
上記①（Ａ）がこの金額と
違っています。
確認して下さい。
</t>
        </r>
      </text>
    </comment>
    <comment ref="G55" authorId="0">
      <text>
        <r>
          <rPr>
            <sz val="9"/>
            <rFont val="ＭＳ Ｐゴシック"/>
            <family val="3"/>
          </rPr>
          <t>上記①（Ａ２）を自動で
表示します。</t>
        </r>
      </text>
    </comment>
    <comment ref="G56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H56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57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58" authorId="0">
      <text>
        <r>
          <rPr>
            <sz val="9"/>
            <rFont val="ＭＳ Ｐゴシック"/>
            <family val="3"/>
          </rPr>
          <t>上記①（Ａ１）を自動で
表示します。</t>
        </r>
      </text>
    </comment>
    <comment ref="H58" authorId="0">
      <text>
        <r>
          <rPr>
            <sz val="9"/>
            <rFont val="ＭＳ Ｐゴシック"/>
            <family val="3"/>
          </rPr>
          <t xml:space="preserve">（Ａ１）+（Ａ２）を自動計算した金額を表示します。
上記①（Ａ）と同じなら
問題ありません。
</t>
        </r>
        <r>
          <rPr>
            <b/>
            <sz val="9"/>
            <color indexed="10"/>
            <rFont val="ＭＳ Ｐゴシック"/>
            <family val="3"/>
          </rPr>
          <t xml:space="preserve">セルが黄色に変わったら
上記①（Ａ）がこの金額と
違っています。
確認して下さい。
</t>
        </r>
      </text>
    </comment>
    <comment ref="G59" authorId="0">
      <text>
        <r>
          <rPr>
            <sz val="9"/>
            <rFont val="ＭＳ Ｐゴシック"/>
            <family val="3"/>
          </rPr>
          <t>上記①（Ａ２）を自動で
表示します。</t>
        </r>
      </text>
    </comment>
  </commentList>
</comments>
</file>

<file path=xl/sharedStrings.xml><?xml version="1.0" encoding="utf-8"?>
<sst xmlns="http://schemas.openxmlformats.org/spreadsheetml/2006/main" count="373" uniqueCount="175">
  <si>
    <t>（収入）</t>
  </si>
  <si>
    <t>（支出）</t>
  </si>
  <si>
    <t>団体名</t>
  </si>
  <si>
    <t>区分</t>
  </si>
  <si>
    <t>項目</t>
  </si>
  <si>
    <t>小計（イ）</t>
  </si>
  <si>
    <t>自己負担金（ロ）</t>
  </si>
  <si>
    <t>整理番号</t>
  </si>
  <si>
    <t>補助金・助成金</t>
  </si>
  <si>
    <t>共同製作者負担金（出資）</t>
  </si>
  <si>
    <t>製作企画費</t>
  </si>
  <si>
    <t>寄付金・協賛金</t>
  </si>
  <si>
    <t>その他収入</t>
  </si>
  <si>
    <t>スタッフ・キャスト費</t>
  </si>
  <si>
    <t>株式会社○○○</t>
  </si>
  <si>
    <t>○○○株式会社</t>
  </si>
  <si>
    <t>企画脚本費</t>
  </si>
  <si>
    <t>シナハン費</t>
  </si>
  <si>
    <t>*,***,***</t>
  </si>
  <si>
    <t>　　原作使用料</t>
  </si>
  <si>
    <t>　　脚本料</t>
  </si>
  <si>
    <t>　　調査資料代</t>
  </si>
  <si>
    <t>　　台本印刷費</t>
  </si>
  <si>
    <t>　　現像費</t>
  </si>
  <si>
    <t>撮影費</t>
  </si>
  <si>
    <t>ロケハン費</t>
  </si>
  <si>
    <t>　　渉外費○○外*件</t>
  </si>
  <si>
    <t>ロケーション費</t>
  </si>
  <si>
    <t>照明費</t>
  </si>
  <si>
    <t>　　旅費・交通費</t>
  </si>
  <si>
    <t>　　宿泊*日間のべ**名</t>
  </si>
  <si>
    <t>美術費</t>
  </si>
  <si>
    <t>　　大道具</t>
  </si>
  <si>
    <t>　　衣装・メイク</t>
  </si>
  <si>
    <t>音楽費</t>
  </si>
  <si>
    <t>　　編集作業費</t>
  </si>
  <si>
    <t>　　映倫審査料</t>
  </si>
  <si>
    <t>　　製作発表資料印刷費</t>
  </si>
  <si>
    <t>　　スチール撮影費</t>
  </si>
  <si>
    <t>仕上費</t>
  </si>
  <si>
    <t>製 作 費</t>
  </si>
  <si>
    <t>**,***,***</t>
  </si>
  <si>
    <t>**,***</t>
  </si>
  <si>
    <t>*,***,***</t>
  </si>
  <si>
    <t>***,***</t>
  </si>
  <si>
    <t>製作発表関係費</t>
  </si>
  <si>
    <t>　</t>
  </si>
  <si>
    <t>※免税事業者及び簡易課税事業者については、提出不要</t>
  </si>
  <si>
    <t>項　　目</t>
  </si>
  <si>
    <t>内　　　　　訳</t>
  </si>
  <si>
    <t>課　税　対　象　外　経　費　計</t>
  </si>
  <si>
    <t>千円</t>
  </si>
  <si>
    <t>内訳　（単位：円）</t>
  </si>
  <si>
    <t>　</t>
  </si>
  <si>
    <t>***</t>
  </si>
  <si>
    <t>団体名</t>
  </si>
  <si>
    <t>①</t>
  </si>
  <si>
    <t>　　旅費・現地移動費（国外）</t>
  </si>
  <si>
    <t>***,***</t>
  </si>
  <si>
    <t>　　現地機材運搬費（国外）</t>
  </si>
  <si>
    <t>予算額（千円）</t>
  </si>
  <si>
    <t>単位（円）</t>
  </si>
  <si>
    <t>交付を受けようとする助成金の額（ハ1）</t>
  </si>
  <si>
    <t>②</t>
  </si>
  <si>
    <t>キャスト費</t>
  </si>
  <si>
    <t>総額（Ａ）＋（B）</t>
  </si>
  <si>
    <t>バリアフリー字幕制作費（ハ2）</t>
  </si>
  <si>
    <t>バリアフリー字幕制作費</t>
  </si>
  <si>
    <t>＊消費税等仕入控除税額の取扱い</t>
  </si>
  <si>
    <t>音声ガイド制作費</t>
  </si>
  <si>
    <t>交付を受けようとする助成金の総額
（ハ1）+（ハ2）+（ハ3）＝（ハ）</t>
  </si>
  <si>
    <t>音声ガイド制作費（ハ3）</t>
  </si>
  <si>
    <t>Ａ</t>
  </si>
  <si>
    <t>(Ａ１発生分）</t>
  </si>
  <si>
    <t>(Ａ２発生分）</t>
  </si>
  <si>
    <t>製　作　費</t>
  </si>
  <si>
    <t>（Ｄ１）</t>
  </si>
  <si>
    <t>小計（Ａ）</t>
  </si>
  <si>
    <t>消費税等仕入控除税額計（C）</t>
  </si>
  <si>
    <t>（別紙のとおり）</t>
  </si>
  <si>
    <t>＊課税業者は税額を控除（（A）-（Ｃ））する／免税事業者及び簡易課税事業者は（Ａ）</t>
  </si>
  <si>
    <t>助　成　対　象　経　費</t>
  </si>
  <si>
    <t>スタッフ費・
キャスト費</t>
  </si>
  <si>
    <t>　</t>
  </si>
  <si>
    <t>*,***</t>
  </si>
  <si>
    <t>スタッフ人件費（詳細別紙）</t>
  </si>
  <si>
    <t>キャスト出演費（詳細別紙）</t>
  </si>
  <si>
    <t>　　小道具</t>
  </si>
  <si>
    <t>　　宿泊費・日当込み</t>
  </si>
  <si>
    <r>
      <t xml:space="preserve">②左記①の
経費の合計
</t>
    </r>
    <r>
      <rPr>
        <sz val="7"/>
        <rFont val="ＭＳ Ｐ明朝"/>
        <family val="1"/>
      </rPr>
      <t>（単位：千円）</t>
    </r>
  </si>
  <si>
    <r>
      <t xml:space="preserve">予算額
</t>
    </r>
    <r>
      <rPr>
        <sz val="8"/>
        <rFont val="ＭＳ Ｐ明朝"/>
        <family val="1"/>
      </rPr>
      <t>（単位：千円）</t>
    </r>
  </si>
  <si>
    <t>Ａ２</t>
  </si>
  <si>
    <t>（</t>
  </si>
  <si>
    <t>ア　課税事業者</t>
  </si>
  <si>
    <t>イ　免税事業者及び簡易課税事業者　）</t>
  </si>
  <si>
    <t>＊課税事業者は別紙「消費税等仕入控除額予算書（課税事業者用）」（Ｐ．３４）も提出してください。</t>
  </si>
  <si>
    <t>①助成対象経費の内訳　（単位：円）</t>
  </si>
  <si>
    <t>助成金に算入できる経費（単位：千円）</t>
  </si>
  <si>
    <t>助成対象経費計（Ｄ）</t>
  </si>
  <si>
    <t>助成対象
外経費
（B）　　</t>
  </si>
  <si>
    <t>（*名のべ*泊）</t>
  </si>
  <si>
    <r>
      <t>　　</t>
    </r>
    <r>
      <rPr>
        <sz val="8"/>
        <rFont val="ＭＳ Ｐ明朝"/>
        <family val="1"/>
      </rPr>
      <t>旅費(東京－○○間*名往復)</t>
    </r>
  </si>
  <si>
    <t>　　撮影機材費</t>
  </si>
  <si>
    <t>***,***円×*日</t>
  </si>
  <si>
    <t>　　照明機材費　</t>
  </si>
  <si>
    <t>　　旅費・現地移動</t>
  </si>
  <si>
    <t>　　宿泊（日当込み）*名のべ*泊</t>
  </si>
  <si>
    <t>　　作曲　*,***,***円　　　選曲　***,***円</t>
  </si>
  <si>
    <t>　　著作権料　***,***円</t>
  </si>
  <si>
    <t>別紙「消費税等仕入控除税額予算書」（課税事業者用）　【　 単年度助成 　】</t>
  </si>
  <si>
    <r>
      <t>課税対象外経費について内訳を以下に記入してください。なお</t>
    </r>
    <r>
      <rPr>
        <b/>
        <sz val="9"/>
        <rFont val="ＭＳ Ｐ明朝"/>
        <family val="1"/>
      </rPr>
      <t>「内訳」の欄は、円単位</t>
    </r>
    <r>
      <rPr>
        <sz val="9"/>
        <rFont val="ＭＳ Ｐ明朝"/>
        <family val="1"/>
      </rPr>
      <t>で記入してください。</t>
    </r>
  </si>
  <si>
    <t>支払完了日
（必ず選択）</t>
  </si>
  <si>
    <t>Ａ１</t>
  </si>
  <si>
    <t>　ｷｬｽﾃｨﾝｸﾞﾌﾟﾛﾃﾞｭｰｻｰ費　　○○　○○</t>
  </si>
  <si>
    <t>　演技事務費　　　　　　       ○○　○○</t>
  </si>
  <si>
    <t>合計</t>
  </si>
  <si>
    <t>*,***</t>
  </si>
  <si>
    <t>**,***</t>
  </si>
  <si>
    <t>映像媒体費</t>
  </si>
  <si>
    <t>　　撮影メディア費</t>
  </si>
  <si>
    <t>編集費</t>
  </si>
  <si>
    <t>　　グレーディング</t>
  </si>
  <si>
    <t>　　ワーク編集費</t>
  </si>
  <si>
    <t>　　オンライン編集費</t>
  </si>
  <si>
    <t>＊課税事業者は別紙「消費税等仕入控除額予算書（課税事業者用）」も提出してください。</t>
  </si>
  <si>
    <r>
      <rPr>
        <b/>
        <sz val="9"/>
        <rFont val="ＭＳ Ｐ明朝"/>
        <family val="1"/>
      </rPr>
      <t>助　成　対　象　経　費</t>
    </r>
    <r>
      <rPr>
        <sz val="9"/>
        <rFont val="ＭＳ Ｐ明朝"/>
        <family val="1"/>
      </rPr>
      <t>　　の　う　ち　課　税　対　象　外　経　費</t>
    </r>
  </si>
  <si>
    <t>助成対象経費　小計 （Ａ） ＝ (Ａ１） ＋ （Ａ２） ＋ （Ａ３）</t>
  </si>
  <si>
    <t>**,***</t>
  </si>
  <si>
    <t>*,***</t>
  </si>
  <si>
    <t>*,***</t>
  </si>
  <si>
    <t>**,***</t>
  </si>
  <si>
    <t>*,***</t>
  </si>
  <si>
    <t>*,***</t>
  </si>
  <si>
    <t>**,***</t>
  </si>
  <si>
    <t>*,***</t>
  </si>
  <si>
    <t>○○市補助金（申請中）</t>
  </si>
  <si>
    <t>○○株式会社（確定）</t>
  </si>
  <si>
    <t>○○○○○（予定）</t>
  </si>
  <si>
    <t>クラウドファンディング（実施中）</t>
  </si>
  <si>
    <t>*,***</t>
  </si>
  <si>
    <t>○○○○○</t>
  </si>
  <si>
    <t>**,***</t>
  </si>
  <si>
    <t>**,***</t>
  </si>
  <si>
    <r>
      <t>助成対象経費（小計Ａ）のうち、消費税８％課税分と、消費税１０％課税分の内訳を</t>
    </r>
    <r>
      <rPr>
        <b/>
        <sz val="9"/>
        <rFont val="ＭＳ Ｐ明朝"/>
        <family val="1"/>
      </rPr>
      <t>千円単位</t>
    </r>
    <r>
      <rPr>
        <sz val="9"/>
        <rFont val="ＭＳ Ｐ明朝"/>
        <family val="1"/>
      </rPr>
      <t>で以下に記入してください。</t>
    </r>
  </si>
  <si>
    <t>Ａ１</t>
  </si>
  <si>
    <t>Ａ２</t>
  </si>
  <si>
    <t>（Ａ１）</t>
  </si>
  <si>
    <t>（Ａ２）</t>
  </si>
  <si>
    <t>（Ｃ１）</t>
  </si>
  <si>
    <t>（Ｃ２）</t>
  </si>
  <si>
    <t>　　　消費税等仕入控除税額計 （Ｃ） ＝ （Ｃ１） ＋ （Ｃ２） 
 ※ （Ｃ１） ＝ ｛小計（Ａ１）-課税対象外経費計(Ａ１発生分）｝ ×8/108
　 　（Ｃ２） ＝ ｛小計（Ａ２）-課税対象外経費計(Ａ２発生分）｝ ×10/110</t>
  </si>
  <si>
    <t>千円</t>
  </si>
  <si>
    <t>消費税を控除した後の助成対象経費計 （Ｄ）＝ （Ｄ１） ＋ （Ｄ２）
 ※ （Ｄ１） ＝ 小計 （Ａ１） - 消費税等仕入控除税額計 （Ｃ１）
　 　（Ｄ２） ＝ 小計 （Ａ２） - 消費税等仕入控除税額計 （Ｃ２）</t>
  </si>
  <si>
    <t>（Ｄ２）</t>
  </si>
  <si>
    <t>（Ａ２）</t>
  </si>
  <si>
    <t>（Ｃ２）</t>
  </si>
  <si>
    <t>（Ｄ２）</t>
  </si>
  <si>
    <t>（Ａ２）</t>
  </si>
  <si>
    <t>（Ｃ２）</t>
  </si>
  <si>
    <t>***</t>
  </si>
  <si>
    <t>**,***</t>
  </si>
  <si>
    <t>**,***</t>
  </si>
  <si>
    <t>***</t>
  </si>
  <si>
    <t xml:space="preserve">助成対象経費　小計 （Ａ） ＝ (Ａ１） ＋ （Ａ２） </t>
  </si>
  <si>
    <t xml:space="preserve">助成対象経費　小計 （Ａ） = （Ａ１） ＋ （Ａ２） </t>
  </si>
  <si>
    <t>助成対象経費　小計 （Ａ） = （Ａ１） ＋ （Ａ２）</t>
  </si>
  <si>
    <t>　　消費税を控除した後の助成対象経費計 （Ｄ）＝ （Ｄ１） ＋ （Ｄ２）
 ※ （Ｄ１） ＝ 小計 （Ａ１） - 消費税等仕入控除税額計 （Ｃ１）
　 　（Ｄ２） ＝ 小計 （Ａ２） - 消費税等仕入控除税額計 （Ｃ２）</t>
  </si>
  <si>
    <t>総額（イ）＋（ロ）＋（ハ）</t>
  </si>
  <si>
    <t>③左記①の経費のうち、R1.10.1～R2.3.31内に支払いが完了するもの</t>
  </si>
  <si>
    <t>平成３１年度第２回募集　交付申請書　活動の収支予算　【 単年度助成 】</t>
  </si>
  <si>
    <t>総額（イ）＋（ロ）＋（ハ）</t>
  </si>
  <si>
    <t>※総額（イ）+（ロ）+（ハ）と総額（A）+（B）は、必ず一致させてください。
※（Ａ３）、（Ｃ３）、（Ｄ３）については、別紙「消費税等仕入控除税額予算書」を参照。　　　　　　　　　</t>
  </si>
  <si>
    <t>※総額（イ）+（ロ）+（ハ）と総額（A）+（B）は、必ず一致させてください。
※（Ａ２ ）、（Ｃ２）、（Ｄ２）については、別紙「消費税等仕入控除税額予算書」を参照。　　　　　　　　　</t>
  </si>
  <si>
    <t>助成対象経費のうち、令和元年9月30日以前に支払を完了したもの</t>
  </si>
  <si>
    <t>助成対象経費のうち、令和元年10月1日～令和2年3月31日に支払いを完了するもの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</si>
</sst>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_ "/>
    <numFmt numFmtId="179" formatCode="#,##0;[Red]#,##0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sz val="7"/>
      <name val="ＭＳ Ｐ明朝"/>
      <family val="1"/>
    </font>
    <font>
      <b/>
      <sz val="9"/>
      <name val="ＭＳ Ｐ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26"/>
      <name val="ＭＳ Ｐゴシック"/>
      <family val="3"/>
    </font>
    <font>
      <b/>
      <sz val="22"/>
      <name val="ＭＳ Ｐゴシック"/>
      <family val="3"/>
    </font>
    <font>
      <sz val="7"/>
      <color indexed="8"/>
      <name val="ＭＳ Ｐ明朝"/>
      <family val="1"/>
    </font>
    <font>
      <sz val="9"/>
      <color indexed="8"/>
      <name val="ＭＳ Ｐ明朝"/>
      <family val="1"/>
    </font>
    <font>
      <b/>
      <sz val="10"/>
      <color indexed="10"/>
      <name val="ＭＳ Ｐゴシック"/>
      <family val="3"/>
    </font>
    <font>
      <b/>
      <sz val="10"/>
      <color indexed="10"/>
      <name val="Calibri"/>
      <family val="2"/>
    </font>
    <font>
      <b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b/>
      <sz val="10.5"/>
      <color indexed="10"/>
      <name val="Calibri"/>
      <family val="2"/>
    </font>
    <font>
      <b/>
      <sz val="10.5"/>
      <color indexed="10"/>
      <name val="ＭＳ Ｐゴシック"/>
      <family val="3"/>
    </font>
    <font>
      <b/>
      <sz val="9"/>
      <color indexed="10"/>
      <name val="Calibri"/>
      <family val="2"/>
    </font>
    <font>
      <b/>
      <sz val="3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26"/>
      <name val="Calibri"/>
      <family val="3"/>
    </font>
    <font>
      <b/>
      <sz val="22"/>
      <name val="Calibri"/>
      <family val="3"/>
    </font>
    <font>
      <sz val="7"/>
      <color theme="1"/>
      <name val="ＭＳ Ｐ明朝"/>
      <family val="1"/>
    </font>
    <font>
      <sz val="9"/>
      <color theme="1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hair"/>
      <right style="hair"/>
      <top/>
      <bottom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 style="dashed"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thin"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/>
      <bottom style="thin"/>
    </border>
    <border diagonalUp="1">
      <left style="thin"/>
      <right style="thin"/>
      <top style="thin"/>
      <bottom/>
      <diagonal style="hair"/>
    </border>
    <border diagonalUp="1">
      <left style="thin"/>
      <right style="thin"/>
      <top/>
      <bottom/>
      <diagonal style="hair"/>
    </border>
    <border diagonalUp="1">
      <left style="thin"/>
      <right style="thin"/>
      <top/>
      <bottom style="thin"/>
      <diagonal style="hair"/>
    </border>
    <border>
      <left/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47" fillId="0" borderId="0">
      <alignment vertical="center"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38" fontId="4" fillId="0" borderId="0" xfId="49" applyFont="1" applyAlignment="1">
      <alignment/>
    </xf>
    <xf numFmtId="0" fontId="4" fillId="0" borderId="0" xfId="0" applyFont="1" applyAlignment="1">
      <alignment/>
    </xf>
    <xf numFmtId="38" fontId="4" fillId="0" borderId="10" xfId="49" applyFont="1" applyBorder="1" applyAlignment="1">
      <alignment/>
    </xf>
    <xf numFmtId="38" fontId="4" fillId="0" borderId="0" xfId="49" applyFont="1" applyBorder="1" applyAlignment="1">
      <alignment/>
    </xf>
    <xf numFmtId="38" fontId="4" fillId="0" borderId="0" xfId="49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38" fontId="4" fillId="0" borderId="0" xfId="0" applyNumberFormat="1" applyFont="1" applyAlignment="1">
      <alignment/>
    </xf>
    <xf numFmtId="38" fontId="4" fillId="0" borderId="0" xfId="49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176" fontId="4" fillId="0" borderId="0" xfId="49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8" fontId="4" fillId="0" borderId="10" xfId="49" applyFont="1" applyBorder="1" applyAlignment="1">
      <alignment/>
    </xf>
    <xf numFmtId="179" fontId="4" fillId="0" borderId="0" xfId="0" applyNumberFormat="1" applyFont="1" applyAlignment="1">
      <alignment/>
    </xf>
    <xf numFmtId="179" fontId="4" fillId="0" borderId="0" xfId="0" applyNumberFormat="1" applyFont="1" applyAlignment="1">
      <alignment horizontal="right"/>
    </xf>
    <xf numFmtId="179" fontId="6" fillId="0" borderId="0" xfId="0" applyNumberFormat="1" applyFont="1" applyAlignment="1">
      <alignment horizontal="right"/>
    </xf>
    <xf numFmtId="0" fontId="4" fillId="0" borderId="0" xfId="0" applyFont="1" applyAlignment="1">
      <alignment vertical="top" wrapText="1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178" fontId="6" fillId="0" borderId="0" xfId="0" applyNumberFormat="1" applyFont="1" applyBorder="1" applyAlignment="1">
      <alignment/>
    </xf>
    <xf numFmtId="38" fontId="4" fillId="0" borderId="0" xfId="49" applyFont="1" applyAlignment="1">
      <alignment horizontal="right"/>
    </xf>
    <xf numFmtId="38" fontId="4" fillId="0" borderId="0" xfId="49" applyFont="1" applyAlignment="1">
      <alignment/>
    </xf>
    <xf numFmtId="38" fontId="5" fillId="0" borderId="0" xfId="49" applyFont="1" applyAlignment="1">
      <alignment horizontal="right"/>
    </xf>
    <xf numFmtId="38" fontId="6" fillId="0" borderId="0" xfId="49" applyFont="1" applyAlignment="1">
      <alignment horizontal="right"/>
    </xf>
    <xf numFmtId="38" fontId="4" fillId="0" borderId="0" xfId="49" applyFont="1" applyAlignment="1">
      <alignment vertical="top" wrapText="1"/>
    </xf>
    <xf numFmtId="38" fontId="4" fillId="0" borderId="0" xfId="49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79" fontId="4" fillId="0" borderId="11" xfId="49" applyNumberFormat="1" applyFont="1" applyBorder="1" applyAlignment="1" applyProtection="1">
      <alignment horizontal="center" vertical="center"/>
      <protection locked="0"/>
    </xf>
    <xf numFmtId="178" fontId="4" fillId="0" borderId="12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12" xfId="0" applyNumberFormat="1" applyFont="1" applyBorder="1" applyAlignment="1" applyProtection="1">
      <alignment/>
      <protection locked="0"/>
    </xf>
    <xf numFmtId="179" fontId="4" fillId="0" borderId="0" xfId="0" applyNumberFormat="1" applyFont="1" applyBorder="1" applyAlignment="1" applyProtection="1">
      <alignment horizontal="right" shrinkToFit="1"/>
      <protection locked="0"/>
    </xf>
    <xf numFmtId="0" fontId="7" fillId="0" borderId="0" xfId="0" applyFont="1" applyAlignment="1" applyProtection="1">
      <alignment/>
      <protection locked="0"/>
    </xf>
    <xf numFmtId="38" fontId="4" fillId="0" borderId="0" xfId="49" applyFont="1" applyAlignment="1" applyProtection="1">
      <alignment horizontal="right"/>
      <protection locked="0"/>
    </xf>
    <xf numFmtId="179" fontId="4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179" fontId="4" fillId="0" borderId="0" xfId="0" applyNumberFormat="1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178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/>
      <protection locked="0"/>
    </xf>
    <xf numFmtId="178" fontId="6" fillId="0" borderId="0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66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vertical="center"/>
    </xf>
    <xf numFmtId="178" fontId="4" fillId="0" borderId="13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center"/>
      <protection locked="0"/>
    </xf>
    <xf numFmtId="178" fontId="4" fillId="0" borderId="16" xfId="0" applyNumberFormat="1" applyFont="1" applyBorder="1" applyAlignment="1" applyProtection="1">
      <alignment vertical="center" shrinkToFit="1"/>
      <protection locked="0"/>
    </xf>
    <xf numFmtId="0" fontId="67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176" fontId="4" fillId="0" borderId="0" xfId="0" applyNumberFormat="1" applyFont="1" applyBorder="1" applyAlignment="1" applyProtection="1">
      <alignment horizontal="right" shrinkToFit="1"/>
      <protection locked="0"/>
    </xf>
    <xf numFmtId="176" fontId="4" fillId="0" borderId="0" xfId="49" applyNumberFormat="1" applyFont="1" applyBorder="1" applyAlignment="1" applyProtection="1">
      <alignment horizontal="right"/>
      <protection locked="0"/>
    </xf>
    <xf numFmtId="176" fontId="4" fillId="0" borderId="13" xfId="0" applyNumberFormat="1" applyFont="1" applyBorder="1" applyAlignment="1" applyProtection="1">
      <alignment horizontal="right"/>
      <protection locked="0"/>
    </xf>
    <xf numFmtId="176" fontId="4" fillId="0" borderId="0" xfId="0" applyNumberFormat="1" applyFont="1" applyBorder="1" applyAlignment="1" applyProtection="1">
      <alignment horizontal="right"/>
      <protection locked="0"/>
    </xf>
    <xf numFmtId="176" fontId="4" fillId="0" borderId="16" xfId="0" applyNumberFormat="1" applyFont="1" applyBorder="1" applyAlignment="1" applyProtection="1">
      <alignment horizontal="right" shrinkToFit="1"/>
      <protection locked="0"/>
    </xf>
    <xf numFmtId="176" fontId="4" fillId="0" borderId="13" xfId="49" applyNumberFormat="1" applyFont="1" applyBorder="1" applyAlignment="1" applyProtection="1">
      <alignment horizontal="right"/>
      <protection locked="0"/>
    </xf>
    <xf numFmtId="176" fontId="4" fillId="0" borderId="14" xfId="49" applyNumberFormat="1" applyFont="1" applyBorder="1" applyAlignment="1" applyProtection="1">
      <alignment horizontal="right"/>
      <protection locked="0"/>
    </xf>
    <xf numFmtId="176" fontId="4" fillId="0" borderId="17" xfId="0" applyNumberFormat="1" applyFont="1" applyBorder="1" applyAlignment="1" applyProtection="1">
      <alignment horizontal="right" shrinkToFit="1"/>
      <protection locked="0"/>
    </xf>
    <xf numFmtId="176" fontId="4" fillId="0" borderId="16" xfId="49" applyNumberFormat="1" applyFont="1" applyBorder="1" applyAlignment="1" applyProtection="1">
      <alignment horizontal="right" vertical="center" shrinkToFit="1"/>
      <protection locked="0"/>
    </xf>
    <xf numFmtId="176" fontId="4" fillId="0" borderId="12" xfId="49" applyNumberFormat="1" applyFont="1" applyBorder="1" applyAlignment="1" applyProtection="1">
      <alignment horizontal="right"/>
      <protection locked="0"/>
    </xf>
    <xf numFmtId="38" fontId="4" fillId="0" borderId="18" xfId="49" applyFont="1" applyBorder="1" applyAlignment="1" applyProtection="1">
      <alignment horizontal="left" shrinkToFit="1"/>
      <protection locked="0"/>
    </xf>
    <xf numFmtId="38" fontId="4" fillId="0" borderId="10" xfId="49" applyFont="1" applyBorder="1" applyAlignment="1" applyProtection="1">
      <alignment horizontal="left" shrinkToFit="1"/>
      <protection locked="0"/>
    </xf>
    <xf numFmtId="0" fontId="4" fillId="0" borderId="10" xfId="0" applyFont="1" applyBorder="1" applyAlignment="1" applyProtection="1">
      <alignment horizontal="left" shrinkToFit="1"/>
      <protection locked="0"/>
    </xf>
    <xf numFmtId="38" fontId="4" fillId="0" borderId="11" xfId="49" applyFont="1" applyBorder="1" applyAlignment="1" applyProtection="1">
      <alignment horizontal="left" shrinkToFit="1"/>
      <protection locked="0"/>
    </xf>
    <xf numFmtId="176" fontId="4" fillId="0" borderId="13" xfId="49" applyNumberFormat="1" applyFont="1" applyBorder="1" applyAlignment="1" applyProtection="1" quotePrefix="1">
      <alignment horizontal="right"/>
      <protection locked="0"/>
    </xf>
    <xf numFmtId="176" fontId="4" fillId="0" borderId="14" xfId="0" applyNumberFormat="1" applyFont="1" applyBorder="1" applyAlignment="1" applyProtection="1">
      <alignment horizontal="right"/>
      <protection locked="0"/>
    </xf>
    <xf numFmtId="0" fontId="4" fillId="0" borderId="17" xfId="0" applyFont="1" applyBorder="1" applyAlignment="1" applyProtection="1">
      <alignment horizontal="left" vertical="center" shrinkToFit="1"/>
      <protection locked="0"/>
    </xf>
    <xf numFmtId="38" fontId="4" fillId="0" borderId="0" xfId="49" applyFont="1" applyBorder="1" applyAlignment="1" applyProtection="1">
      <alignment horizontal="left" vertical="center" shrinkToFit="1"/>
      <protection locked="0"/>
    </xf>
    <xf numFmtId="179" fontId="4" fillId="0" borderId="0" xfId="0" applyNumberFormat="1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16" xfId="0" applyFont="1" applyBorder="1" applyAlignment="1" applyProtection="1">
      <alignment horizontal="left" vertical="center" shrinkToFit="1"/>
      <protection locked="0"/>
    </xf>
    <xf numFmtId="176" fontId="4" fillId="0" borderId="12" xfId="0" applyNumberFormat="1" applyFont="1" applyBorder="1" applyAlignment="1" applyProtection="1">
      <alignment horizontal="right"/>
      <protection locked="0"/>
    </xf>
    <xf numFmtId="178" fontId="4" fillId="0" borderId="0" xfId="0" applyNumberFormat="1" applyFont="1" applyBorder="1" applyAlignment="1" applyProtection="1">
      <alignment horizontal="right" shrinkToFit="1"/>
      <protection locked="0"/>
    </xf>
    <xf numFmtId="178" fontId="4" fillId="0" borderId="16" xfId="0" applyNumberFormat="1" applyFont="1" applyBorder="1" applyAlignment="1" applyProtection="1">
      <alignment horizontal="right" shrinkToFit="1"/>
      <protection locked="0"/>
    </xf>
    <xf numFmtId="0" fontId="8" fillId="0" borderId="0" xfId="0" applyFont="1" applyAlignment="1" applyProtection="1">
      <alignment shrinkToFit="1"/>
      <protection locked="0"/>
    </xf>
    <xf numFmtId="0" fontId="3" fillId="0" borderId="0" xfId="0" applyFont="1" applyAlignment="1">
      <alignment/>
    </xf>
    <xf numFmtId="0" fontId="7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176" fontId="4" fillId="0" borderId="13" xfId="49" applyNumberFormat="1" applyFont="1" applyBorder="1" applyAlignment="1" applyProtection="1">
      <alignment horizontal="right" shrinkToFit="1"/>
      <protection locked="0"/>
    </xf>
    <xf numFmtId="176" fontId="4" fillId="0" borderId="13" xfId="49" applyNumberFormat="1" applyFont="1" applyFill="1" applyBorder="1" applyAlignment="1">
      <alignment/>
    </xf>
    <xf numFmtId="176" fontId="4" fillId="0" borderId="19" xfId="49" applyNumberFormat="1" applyFont="1" applyBorder="1" applyAlignment="1" applyProtection="1">
      <alignment horizontal="right"/>
      <protection locked="0"/>
    </xf>
    <xf numFmtId="176" fontId="4" fillId="0" borderId="20" xfId="49" applyNumberFormat="1" applyFont="1" applyBorder="1" applyAlignment="1" applyProtection="1">
      <alignment horizontal="right"/>
      <protection locked="0"/>
    </xf>
    <xf numFmtId="176" fontId="4" fillId="0" borderId="21" xfId="49" applyNumberFormat="1" applyFont="1" applyBorder="1" applyAlignment="1" applyProtection="1">
      <alignment horizontal="right"/>
      <protection locked="0"/>
    </xf>
    <xf numFmtId="176" fontId="4" fillId="0" borderId="22" xfId="49" applyNumberFormat="1" applyFont="1" applyBorder="1" applyAlignment="1" applyProtection="1">
      <alignment horizontal="right" vertical="center"/>
      <protection locked="0"/>
    </xf>
    <xf numFmtId="38" fontId="4" fillId="0" borderId="21" xfId="49" applyFont="1" applyBorder="1" applyAlignment="1" applyProtection="1">
      <alignment horizontal="right"/>
      <protection locked="0"/>
    </xf>
    <xf numFmtId="38" fontId="4" fillId="0" borderId="22" xfId="49" applyFont="1" applyBorder="1" applyAlignment="1" applyProtection="1">
      <alignment horizontal="right"/>
      <protection locked="0"/>
    </xf>
    <xf numFmtId="176" fontId="4" fillId="0" borderId="19" xfId="49" applyNumberFormat="1" applyFont="1" applyBorder="1" applyAlignment="1" applyProtection="1">
      <alignment horizontal="right" shrinkToFit="1"/>
      <protection locked="0"/>
    </xf>
    <xf numFmtId="179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0" fontId="0" fillId="0" borderId="23" xfId="0" applyBorder="1" applyAlignment="1">
      <alignment/>
    </xf>
    <xf numFmtId="0" fontId="4" fillId="0" borderId="24" xfId="0" applyFont="1" applyBorder="1" applyAlignment="1" applyProtection="1">
      <alignment horizontal="center" vertical="center"/>
      <protection locked="0"/>
    </xf>
    <xf numFmtId="179" fontId="4" fillId="0" borderId="25" xfId="0" applyNumberFormat="1" applyFont="1" applyBorder="1" applyAlignment="1" applyProtection="1">
      <alignment horizontal="center" vertical="center" wrapText="1"/>
      <protection locked="0"/>
    </xf>
    <xf numFmtId="176" fontId="4" fillId="0" borderId="13" xfId="0" applyNumberFormat="1" applyFont="1" applyBorder="1" applyAlignment="1" applyProtection="1">
      <alignment horizontal="right" wrapText="1"/>
      <protection locked="0"/>
    </xf>
    <xf numFmtId="176" fontId="4" fillId="0" borderId="19" xfId="49" applyNumberFormat="1" applyFont="1" applyFill="1" applyBorder="1" applyAlignment="1" applyProtection="1">
      <alignment horizontal="right"/>
      <protection locked="0"/>
    </xf>
    <xf numFmtId="176" fontId="4" fillId="0" borderId="13" xfId="49" applyNumberFormat="1" applyFont="1" applyFill="1" applyBorder="1" applyAlignment="1">
      <alignment horizontal="right"/>
    </xf>
    <xf numFmtId="176" fontId="4" fillId="0" borderId="21" xfId="49" applyNumberFormat="1" applyFont="1" applyBorder="1" applyAlignment="1">
      <alignment horizontal="right"/>
    </xf>
    <xf numFmtId="177" fontId="4" fillId="0" borderId="21" xfId="49" applyNumberFormat="1" applyFont="1" applyBorder="1" applyAlignment="1">
      <alignment horizontal="right"/>
    </xf>
    <xf numFmtId="176" fontId="4" fillId="0" borderId="19" xfId="49" applyNumberFormat="1" applyFont="1" applyFill="1" applyBorder="1" applyAlignment="1">
      <alignment horizontal="right"/>
    </xf>
    <xf numFmtId="0" fontId="4" fillId="0" borderId="10" xfId="0" applyFont="1" applyBorder="1" applyAlignment="1" applyProtection="1">
      <alignment vertical="center"/>
      <protection locked="0"/>
    </xf>
    <xf numFmtId="179" fontId="4" fillId="0" borderId="0" xfId="49" applyNumberFormat="1" applyFont="1" applyBorder="1" applyAlignment="1" applyProtection="1">
      <alignment horizontal="right" shrinkToFit="1"/>
      <protection locked="0"/>
    </xf>
    <xf numFmtId="179" fontId="4" fillId="0" borderId="16" xfId="0" applyNumberFormat="1" applyFont="1" applyBorder="1" applyAlignment="1" applyProtection="1">
      <alignment horizontal="right" shrinkToFit="1"/>
      <protection locked="0"/>
    </xf>
    <xf numFmtId="0" fontId="8" fillId="0" borderId="0" xfId="0" applyFont="1" applyBorder="1" applyAlignment="1" applyProtection="1">
      <alignment horizontal="right" vertical="center" shrinkToFit="1"/>
      <protection locked="0"/>
    </xf>
    <xf numFmtId="0" fontId="8" fillId="0" borderId="0" xfId="0" applyFont="1" applyAlignment="1" applyProtection="1">
      <alignment vertical="center"/>
      <protection locked="0"/>
    </xf>
    <xf numFmtId="176" fontId="4" fillId="0" borderId="19" xfId="49" applyNumberFormat="1" applyFont="1" applyFill="1" applyBorder="1" applyAlignment="1" quotePrefix="1">
      <alignment horizontal="right"/>
    </xf>
    <xf numFmtId="0" fontId="6" fillId="0" borderId="1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 horizontal="center"/>
      <protection locked="0"/>
    </xf>
    <xf numFmtId="178" fontId="4" fillId="0" borderId="16" xfId="0" applyNumberFormat="1" applyFont="1" applyBorder="1" applyAlignment="1" applyProtection="1">
      <alignment shrinkToFit="1"/>
      <protection locked="0"/>
    </xf>
    <xf numFmtId="0" fontId="4" fillId="0" borderId="17" xfId="0" applyFont="1" applyBorder="1" applyAlignment="1" applyProtection="1">
      <alignment horizontal="centerContinuous"/>
      <protection locked="0"/>
    </xf>
    <xf numFmtId="178" fontId="4" fillId="0" borderId="13" xfId="0" applyNumberFormat="1" applyFont="1" applyBorder="1" applyAlignment="1" applyProtection="1">
      <alignment horizontal="center"/>
      <protection locked="0"/>
    </xf>
    <xf numFmtId="179" fontId="4" fillId="0" borderId="0" xfId="0" applyNumberFormat="1" applyFont="1" applyBorder="1" applyAlignment="1" applyProtection="1">
      <alignment horizontal="right" vertical="center" shrinkToFit="1"/>
      <protection locked="0"/>
    </xf>
    <xf numFmtId="0" fontId="4" fillId="0" borderId="0" xfId="0" applyFont="1" applyBorder="1" applyAlignment="1" applyProtection="1">
      <alignment horizontal="right" vertical="center" shrinkToFit="1"/>
      <protection locked="0"/>
    </xf>
    <xf numFmtId="0" fontId="4" fillId="0" borderId="0" xfId="0" applyFont="1" applyBorder="1" applyAlignment="1" applyProtection="1">
      <alignment horizontal="right"/>
      <protection locked="0"/>
    </xf>
    <xf numFmtId="179" fontId="12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68" fillId="0" borderId="15" xfId="0" applyFont="1" applyBorder="1" applyAlignment="1">
      <alignment vertical="center" wrapText="1"/>
    </xf>
    <xf numFmtId="176" fontId="4" fillId="0" borderId="20" xfId="49" applyNumberFormat="1" applyFont="1" applyBorder="1" applyAlignment="1" applyProtection="1">
      <alignment horizontal="right" shrinkToFit="1"/>
      <protection locked="0"/>
    </xf>
    <xf numFmtId="176" fontId="4" fillId="0" borderId="21" xfId="49" applyNumberFormat="1" applyFont="1" applyBorder="1" applyAlignment="1" applyProtection="1">
      <alignment horizontal="right" shrinkToFit="1"/>
      <protection locked="0"/>
    </xf>
    <xf numFmtId="176" fontId="4" fillId="0" borderId="22" xfId="49" applyNumberFormat="1" applyFont="1" applyBorder="1" applyAlignment="1" applyProtection="1">
      <alignment horizontal="right" shrinkToFit="1"/>
      <protection locked="0"/>
    </xf>
    <xf numFmtId="176" fontId="4" fillId="0" borderId="21" xfId="0" applyNumberFormat="1" applyFont="1" applyBorder="1" applyAlignment="1" applyProtection="1">
      <alignment horizontal="right" shrinkToFit="1"/>
      <protection locked="0"/>
    </xf>
    <xf numFmtId="176" fontId="4" fillId="0" borderId="27" xfId="49" applyNumberFormat="1" applyFont="1" applyBorder="1" applyAlignment="1" applyProtection="1">
      <alignment horizontal="right" shrinkToFit="1"/>
      <protection locked="0"/>
    </xf>
    <xf numFmtId="176" fontId="4" fillId="0" borderId="28" xfId="49" applyNumberFormat="1" applyFont="1" applyFill="1" applyBorder="1" applyAlignment="1" applyProtection="1">
      <alignment horizontal="right" shrinkToFit="1"/>
      <protection locked="0"/>
    </xf>
    <xf numFmtId="176" fontId="4" fillId="0" borderId="19" xfId="49" applyNumberFormat="1" applyFont="1" applyFill="1" applyBorder="1" applyAlignment="1">
      <alignment shrinkToFit="1"/>
    </xf>
    <xf numFmtId="176" fontId="4" fillId="0" borderId="29" xfId="49" applyNumberFormat="1" applyFont="1" applyFill="1" applyBorder="1" applyAlignment="1" applyProtection="1">
      <alignment horizontal="right" shrinkToFit="1"/>
      <protection locked="0"/>
    </xf>
    <xf numFmtId="176" fontId="4" fillId="0" borderId="19" xfId="49" applyNumberFormat="1" applyFont="1" applyBorder="1" applyAlignment="1" applyProtection="1">
      <alignment shrinkToFit="1"/>
      <protection locked="0"/>
    </xf>
    <xf numFmtId="176" fontId="4" fillId="0" borderId="29" xfId="0" applyNumberFormat="1" applyFont="1" applyFill="1" applyBorder="1" applyAlignment="1" applyProtection="1">
      <alignment horizontal="right" shrinkToFit="1"/>
      <protection locked="0"/>
    </xf>
    <xf numFmtId="176" fontId="4" fillId="0" borderId="30" xfId="49" applyNumberFormat="1" applyFont="1" applyFill="1" applyBorder="1" applyAlignment="1" applyProtection="1">
      <alignment horizontal="left" shrinkToFit="1"/>
      <protection locked="0"/>
    </xf>
    <xf numFmtId="176" fontId="4" fillId="0" borderId="31" xfId="49" applyNumberFormat="1" applyFont="1" applyBorder="1" applyAlignment="1" applyProtection="1">
      <alignment horizontal="right" shrinkToFit="1"/>
      <protection locked="0"/>
    </xf>
    <xf numFmtId="176" fontId="4" fillId="0" borderId="32" xfId="49" applyNumberFormat="1" applyFont="1" applyFill="1" applyBorder="1" applyAlignment="1" applyProtection="1">
      <alignment horizontal="right" shrinkToFit="1"/>
      <protection locked="0"/>
    </xf>
    <xf numFmtId="176" fontId="4" fillId="0" borderId="27" xfId="49" applyNumberFormat="1" applyFont="1" applyBorder="1" applyAlignment="1" applyProtection="1">
      <alignment shrinkToFit="1"/>
      <protection locked="0"/>
    </xf>
    <xf numFmtId="176" fontId="4" fillId="0" borderId="27" xfId="49" applyNumberFormat="1" applyFont="1" applyBorder="1" applyAlignment="1" applyProtection="1">
      <alignment horizontal="center" shrinkToFit="1"/>
      <protection locked="0"/>
    </xf>
    <xf numFmtId="176" fontId="4" fillId="0" borderId="31" xfId="49" applyNumberFormat="1" applyFont="1" applyBorder="1" applyAlignment="1" applyProtection="1">
      <alignment shrinkToFit="1"/>
      <protection locked="0"/>
    </xf>
    <xf numFmtId="176" fontId="4" fillId="0" borderId="32" xfId="49" applyNumberFormat="1" applyFont="1" applyFill="1" applyBorder="1" applyAlignment="1" applyProtection="1">
      <alignment horizontal="right" vertical="center" shrinkToFit="1"/>
      <protection locked="0"/>
    </xf>
    <xf numFmtId="176" fontId="4" fillId="0" borderId="28" xfId="49" applyNumberFormat="1" applyFont="1" applyFill="1" applyBorder="1" applyAlignment="1">
      <alignment vertical="center" shrinkToFit="1"/>
    </xf>
    <xf numFmtId="176" fontId="4" fillId="0" borderId="32" xfId="49" applyNumberFormat="1" applyFont="1" applyFill="1" applyBorder="1" applyAlignment="1">
      <alignment vertical="center" shrinkToFit="1"/>
    </xf>
    <xf numFmtId="176" fontId="4" fillId="0" borderId="33" xfId="49" applyNumberFormat="1" applyFont="1" applyBorder="1" applyAlignment="1" applyProtection="1">
      <alignment shrinkToFit="1"/>
      <protection locked="0"/>
    </xf>
    <xf numFmtId="176" fontId="4" fillId="0" borderId="34" xfId="49" applyNumberFormat="1" applyFont="1" applyFill="1" applyBorder="1" applyAlignment="1">
      <alignment shrinkToFit="1"/>
    </xf>
    <xf numFmtId="176" fontId="4" fillId="0" borderId="34" xfId="49" applyNumberFormat="1" applyFont="1" applyBorder="1" applyAlignment="1" applyProtection="1">
      <alignment horizontal="right" shrinkToFit="1"/>
      <protection locked="0"/>
    </xf>
    <xf numFmtId="176" fontId="4" fillId="0" borderId="35" xfId="49" applyNumberFormat="1" applyFont="1" applyBorder="1" applyAlignment="1" applyProtection="1" quotePrefix="1">
      <alignment horizontal="right" shrinkToFit="1"/>
      <protection locked="0"/>
    </xf>
    <xf numFmtId="176" fontId="4" fillId="0" borderId="35" xfId="49" applyNumberFormat="1" applyFont="1" applyBorder="1" applyAlignment="1" applyProtection="1" quotePrefix="1">
      <alignment horizontal="right" vertical="center" shrinkToFit="1"/>
      <protection locked="0"/>
    </xf>
    <xf numFmtId="0" fontId="4" fillId="0" borderId="16" xfId="62" applyFont="1" applyBorder="1" applyAlignment="1">
      <alignment horizontal="center"/>
      <protection/>
    </xf>
    <xf numFmtId="0" fontId="14" fillId="0" borderId="0" xfId="62" applyFont="1">
      <alignment vertical="center"/>
      <protection/>
    </xf>
    <xf numFmtId="0" fontId="4" fillId="0" borderId="23" xfId="62" applyFont="1" applyBorder="1" applyAlignment="1">
      <alignment vertical="center"/>
      <protection/>
    </xf>
    <xf numFmtId="0" fontId="15" fillId="0" borderId="0" xfId="62" applyFont="1">
      <alignment vertical="center"/>
      <protection/>
    </xf>
    <xf numFmtId="38" fontId="14" fillId="0" borderId="0" xfId="62" applyNumberFormat="1" applyFont="1">
      <alignment vertical="center"/>
      <protection/>
    </xf>
    <xf numFmtId="0" fontId="4" fillId="0" borderId="23" xfId="62" applyFont="1" applyFill="1" applyBorder="1" applyAlignment="1">
      <alignment vertical="center"/>
      <protection/>
    </xf>
    <xf numFmtId="38" fontId="4" fillId="0" borderId="0" xfId="51" applyFont="1" applyFill="1" applyBorder="1" applyAlignment="1">
      <alignment horizontal="center" vertical="center"/>
    </xf>
    <xf numFmtId="38" fontId="4" fillId="0" borderId="0" xfId="51" applyFont="1" applyBorder="1" applyAlignment="1">
      <alignment horizontal="center" vertical="center"/>
    </xf>
    <xf numFmtId="38" fontId="5" fillId="0" borderId="17" xfId="51" applyFont="1" applyBorder="1" applyAlignment="1">
      <alignment vertical="center"/>
    </xf>
    <xf numFmtId="38" fontId="4" fillId="0" borderId="17" xfId="51" applyFont="1" applyBorder="1" applyAlignment="1">
      <alignment horizontal="center" vertical="center"/>
    </xf>
    <xf numFmtId="0" fontId="13" fillId="0" borderId="24" xfId="62" applyFont="1" applyBorder="1" applyAlignment="1">
      <alignment horizontal="center" wrapText="1"/>
      <protection/>
    </xf>
    <xf numFmtId="0" fontId="3" fillId="0" borderId="24" xfId="62" applyFont="1" applyBorder="1" applyAlignment="1">
      <alignment horizontal="center" vertical="center"/>
      <protection/>
    </xf>
    <xf numFmtId="0" fontId="3" fillId="0" borderId="36" xfId="62" applyFont="1" applyBorder="1" applyAlignment="1">
      <alignment horizontal="center" vertical="center"/>
      <protection/>
    </xf>
    <xf numFmtId="38" fontId="4" fillId="0" borderId="10" xfId="51" applyFont="1" applyFill="1" applyBorder="1" applyAlignment="1">
      <alignment horizontal="right" vertical="center" shrinkToFit="1"/>
    </xf>
    <xf numFmtId="0" fontId="13" fillId="0" borderId="37" xfId="62" applyFont="1" applyBorder="1" applyAlignment="1">
      <alignment horizontal="center" vertical="center"/>
      <protection/>
    </xf>
    <xf numFmtId="38" fontId="4" fillId="0" borderId="38" xfId="51" applyFont="1" applyBorder="1" applyAlignment="1">
      <alignment vertical="center"/>
    </xf>
    <xf numFmtId="0" fontId="13" fillId="0" borderId="39" xfId="62" applyFont="1" applyBorder="1" applyAlignment="1">
      <alignment horizontal="center" vertical="center"/>
      <protection/>
    </xf>
    <xf numFmtId="0" fontId="13" fillId="0" borderId="40" xfId="62" applyFont="1" applyFill="1" applyBorder="1" applyAlignment="1">
      <alignment horizontal="center" vertical="center"/>
      <protection/>
    </xf>
    <xf numFmtId="38" fontId="4" fillId="0" borderId="40" xfId="51" applyFont="1" applyFill="1" applyBorder="1" applyAlignment="1">
      <alignment vertical="center"/>
    </xf>
    <xf numFmtId="38" fontId="4" fillId="0" borderId="13" xfId="51" applyFont="1" applyFill="1" applyBorder="1" applyAlignment="1">
      <alignment vertical="center"/>
    </xf>
    <xf numFmtId="0" fontId="13" fillId="0" borderId="40" xfId="62" applyFont="1" applyBorder="1" applyAlignment="1">
      <alignment horizontal="center" vertical="center"/>
      <protection/>
    </xf>
    <xf numFmtId="38" fontId="4" fillId="0" borderId="39" xfId="51" applyFont="1" applyBorder="1" applyAlignment="1">
      <alignment vertical="center"/>
    </xf>
    <xf numFmtId="176" fontId="4" fillId="0" borderId="19" xfId="49" applyNumberFormat="1" applyFont="1" applyFill="1" applyBorder="1" applyAlignment="1">
      <alignment horizontal="right" shrinkToFit="1"/>
    </xf>
    <xf numFmtId="176" fontId="4" fillId="0" borderId="32" xfId="49" applyNumberFormat="1" applyFont="1" applyFill="1" applyBorder="1" applyAlignment="1">
      <alignment horizontal="right" vertical="center" shrinkToFit="1"/>
    </xf>
    <xf numFmtId="176" fontId="4" fillId="0" borderId="34" xfId="49" applyNumberFormat="1" applyFont="1" applyFill="1" applyBorder="1" applyAlignment="1">
      <alignment horizontal="right" shrinkToFit="1"/>
    </xf>
    <xf numFmtId="38" fontId="4" fillId="0" borderId="38" xfId="51" applyFont="1" applyBorder="1" applyAlignment="1">
      <alignment horizontal="right" vertical="center"/>
    </xf>
    <xf numFmtId="38" fontId="4" fillId="0" borderId="40" xfId="51" applyFont="1" applyFill="1" applyBorder="1" applyAlignment="1">
      <alignment horizontal="right" vertical="center"/>
    </xf>
    <xf numFmtId="38" fontId="4" fillId="0" borderId="13" xfId="51" applyFont="1" applyFill="1" applyBorder="1" applyAlignment="1">
      <alignment horizontal="right" vertical="center"/>
    </xf>
    <xf numFmtId="38" fontId="4" fillId="0" borderId="39" xfId="51" applyFont="1" applyBorder="1" applyAlignment="1">
      <alignment horizontal="right" vertical="center"/>
    </xf>
    <xf numFmtId="0" fontId="13" fillId="0" borderId="41" xfId="62" applyFont="1" applyBorder="1" applyAlignment="1">
      <alignment horizontal="center" vertical="center"/>
      <protection/>
    </xf>
    <xf numFmtId="38" fontId="4" fillId="0" borderId="14" xfId="51" applyFont="1" applyBorder="1" applyAlignment="1">
      <alignment vertical="center"/>
    </xf>
    <xf numFmtId="38" fontId="4" fillId="0" borderId="14" xfId="51" applyFont="1" applyBorder="1" applyAlignment="1">
      <alignment horizontal="right" vertical="center"/>
    </xf>
    <xf numFmtId="38" fontId="4" fillId="0" borderId="42" xfId="49" applyFont="1" applyBorder="1" applyAlignment="1" applyProtection="1">
      <alignment horizontal="center" vertical="center"/>
      <protection locked="0"/>
    </xf>
    <xf numFmtId="38" fontId="4" fillId="0" borderId="27" xfId="49" applyFont="1" applyBorder="1" applyAlignment="1" applyProtection="1">
      <alignment horizontal="center" vertical="center"/>
      <protection locked="0"/>
    </xf>
    <xf numFmtId="38" fontId="4" fillId="0" borderId="43" xfId="49" applyFont="1" applyBorder="1" applyAlignment="1" applyProtection="1">
      <alignment horizontal="center" vertical="center"/>
      <protection locked="0"/>
    </xf>
    <xf numFmtId="38" fontId="4" fillId="0" borderId="19" xfId="49" applyFont="1" applyBorder="1" applyAlignment="1" applyProtection="1">
      <alignment horizontal="center" vertical="center"/>
      <protection locked="0"/>
    </xf>
    <xf numFmtId="38" fontId="4" fillId="0" borderId="44" xfId="49" applyFont="1" applyBorder="1" applyAlignment="1" applyProtection="1">
      <alignment horizontal="center" vertical="center"/>
      <protection locked="0"/>
    </xf>
    <xf numFmtId="38" fontId="4" fillId="0" borderId="31" xfId="49" applyFont="1" applyBorder="1" applyAlignment="1" applyProtection="1">
      <alignment horizontal="center" vertical="center"/>
      <protection locked="0"/>
    </xf>
    <xf numFmtId="176" fontId="4" fillId="0" borderId="28" xfId="49" applyNumberFormat="1" applyFont="1" applyFill="1" applyBorder="1" applyAlignment="1">
      <alignment horizontal="right" vertical="center"/>
    </xf>
    <xf numFmtId="176" fontId="4" fillId="0" borderId="29" xfId="49" applyNumberFormat="1" applyFont="1" applyFill="1" applyBorder="1" applyAlignment="1">
      <alignment horizontal="right" vertical="center"/>
    </xf>
    <xf numFmtId="176" fontId="4" fillId="0" borderId="32" xfId="49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38" fontId="4" fillId="0" borderId="10" xfId="49" applyFont="1" applyBorder="1" applyAlignment="1">
      <alignment horizontal="center" vertical="center" wrapText="1" shrinkToFit="1"/>
    </xf>
    <xf numFmtId="38" fontId="4" fillId="0" borderId="0" xfId="49" applyFont="1" applyBorder="1" applyAlignment="1">
      <alignment horizontal="center" vertical="center" wrapText="1" shrinkToFit="1"/>
    </xf>
    <xf numFmtId="38" fontId="4" fillId="0" borderId="21" xfId="49" applyFont="1" applyBorder="1" applyAlignment="1">
      <alignment horizontal="center" vertical="center" wrapText="1" shrinkToFit="1"/>
    </xf>
    <xf numFmtId="38" fontId="4" fillId="0" borderId="11" xfId="49" applyFont="1" applyBorder="1" applyAlignment="1">
      <alignment horizontal="center" vertical="center" wrapText="1" shrinkToFit="1"/>
    </xf>
    <xf numFmtId="38" fontId="4" fillId="0" borderId="16" xfId="49" applyFont="1" applyBorder="1" applyAlignment="1">
      <alignment horizontal="center" vertical="center" wrapText="1" shrinkToFit="1"/>
    </xf>
    <xf numFmtId="38" fontId="4" fillId="0" borderId="22" xfId="49" applyFont="1" applyBorder="1" applyAlignment="1">
      <alignment horizontal="center" vertical="center" wrapText="1" shrinkToFit="1"/>
    </xf>
    <xf numFmtId="176" fontId="4" fillId="0" borderId="29" xfId="49" applyNumberFormat="1" applyFont="1" applyBorder="1" applyAlignment="1" applyProtection="1" quotePrefix="1">
      <alignment horizontal="right" vertical="center"/>
      <protection locked="0"/>
    </xf>
    <xf numFmtId="176" fontId="4" fillId="0" borderId="32" xfId="49" applyNumberFormat="1" applyFont="1" applyBorder="1" applyAlignment="1" applyProtection="1" quotePrefix="1">
      <alignment horizontal="right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38" fontId="4" fillId="0" borderId="18" xfId="49" applyFont="1" applyBorder="1" applyAlignment="1">
      <alignment horizontal="center" vertical="center" shrinkToFit="1"/>
    </xf>
    <xf numFmtId="38" fontId="4" fillId="0" borderId="17" xfId="49" applyFont="1" applyBorder="1" applyAlignment="1">
      <alignment horizontal="center" vertical="center" shrinkToFit="1"/>
    </xf>
    <xf numFmtId="38" fontId="4" fillId="0" borderId="20" xfId="49" applyFont="1" applyBorder="1" applyAlignment="1">
      <alignment horizontal="center" vertical="center" shrinkToFit="1"/>
    </xf>
    <xf numFmtId="38" fontId="4" fillId="0" borderId="10" xfId="49" applyFont="1" applyBorder="1" applyAlignment="1">
      <alignment horizontal="center" vertical="center" shrinkToFit="1"/>
    </xf>
    <xf numFmtId="38" fontId="4" fillId="0" borderId="0" xfId="49" applyFont="1" applyBorder="1" applyAlignment="1">
      <alignment horizontal="center" vertical="center" shrinkToFit="1"/>
    </xf>
    <xf numFmtId="38" fontId="4" fillId="0" borderId="21" xfId="49" applyFont="1" applyBorder="1" applyAlignment="1">
      <alignment horizontal="center" vertical="center" shrinkToFit="1"/>
    </xf>
    <xf numFmtId="38" fontId="4" fillId="0" borderId="47" xfId="49" applyFont="1" applyBorder="1" applyAlignment="1">
      <alignment horizontal="center" vertical="center" shrinkToFit="1"/>
    </xf>
    <xf numFmtId="38" fontId="4" fillId="0" borderId="48" xfId="49" applyFont="1" applyBorder="1" applyAlignment="1">
      <alignment horizontal="center" vertical="center" shrinkToFit="1"/>
    </xf>
    <xf numFmtId="38" fontId="4" fillId="0" borderId="49" xfId="49" applyFont="1" applyBorder="1" applyAlignment="1">
      <alignment horizontal="center" vertical="center" shrinkToFit="1"/>
    </xf>
    <xf numFmtId="176" fontId="4" fillId="0" borderId="28" xfId="49" applyNumberFormat="1" applyFont="1" applyBorder="1" applyAlignment="1" applyProtection="1">
      <alignment horizontal="right" vertical="center"/>
      <protection locked="0"/>
    </xf>
    <xf numFmtId="176" fontId="4" fillId="0" borderId="29" xfId="49" applyNumberFormat="1" applyFont="1" applyBorder="1" applyAlignment="1" applyProtection="1">
      <alignment horizontal="right" vertical="center"/>
      <protection locked="0"/>
    </xf>
    <xf numFmtId="176" fontId="4" fillId="0" borderId="50" xfId="49" applyNumberFormat="1" applyFont="1" applyBorder="1" applyAlignment="1" applyProtection="1">
      <alignment horizontal="right" vertical="center"/>
      <protection locked="0"/>
    </xf>
    <xf numFmtId="38" fontId="69" fillId="0" borderId="51" xfId="49" applyFont="1" applyBorder="1" applyAlignment="1">
      <alignment horizontal="center" vertical="center" shrinkToFit="1"/>
    </xf>
    <xf numFmtId="38" fontId="69" fillId="0" borderId="52" xfId="49" applyFont="1" applyBorder="1" applyAlignment="1">
      <alignment horizontal="center" vertical="center" shrinkToFit="1"/>
    </xf>
    <xf numFmtId="38" fontId="69" fillId="0" borderId="53" xfId="49" applyFont="1" applyBorder="1" applyAlignment="1">
      <alignment horizontal="center" vertical="center" shrinkToFit="1"/>
    </xf>
    <xf numFmtId="38" fontId="69" fillId="0" borderId="47" xfId="49" applyFont="1" applyBorder="1" applyAlignment="1">
      <alignment horizontal="center" vertical="center" shrinkToFit="1"/>
    </xf>
    <xf numFmtId="38" fontId="69" fillId="0" borderId="48" xfId="49" applyFont="1" applyBorder="1" applyAlignment="1">
      <alignment horizontal="center" vertical="center" shrinkToFit="1"/>
    </xf>
    <xf numFmtId="38" fontId="69" fillId="0" borderId="49" xfId="49" applyFont="1" applyBorder="1" applyAlignment="1">
      <alignment horizontal="center" vertical="center" shrinkToFit="1"/>
    </xf>
    <xf numFmtId="176" fontId="4" fillId="0" borderId="54" xfId="49" applyNumberFormat="1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38" fontId="4" fillId="0" borderId="18" xfId="49" applyFont="1" applyBorder="1" applyAlignment="1" applyProtection="1">
      <alignment horizontal="center" vertical="center"/>
      <protection locked="0"/>
    </xf>
    <xf numFmtId="38" fontId="4" fillId="0" borderId="17" xfId="49" applyFont="1" applyBorder="1" applyAlignment="1" applyProtection="1">
      <alignment horizontal="center" vertical="center"/>
      <protection locked="0"/>
    </xf>
    <xf numFmtId="38" fontId="4" fillId="0" borderId="20" xfId="49" applyFont="1" applyBorder="1" applyAlignment="1" applyProtection="1">
      <alignment horizontal="center" vertical="center"/>
      <protection locked="0"/>
    </xf>
    <xf numFmtId="38" fontId="4" fillId="0" borderId="10" xfId="49" applyFont="1" applyBorder="1" applyAlignment="1" applyProtection="1">
      <alignment horizontal="center" vertical="center"/>
      <protection locked="0"/>
    </xf>
    <xf numFmtId="38" fontId="4" fillId="0" borderId="0" xfId="49" applyFont="1" applyBorder="1" applyAlignment="1" applyProtection="1">
      <alignment horizontal="center" vertical="center"/>
      <protection locked="0"/>
    </xf>
    <xf numFmtId="38" fontId="4" fillId="0" borderId="21" xfId="49" applyFont="1" applyBorder="1" applyAlignment="1" applyProtection="1">
      <alignment horizontal="center" vertical="center"/>
      <protection locked="0"/>
    </xf>
    <xf numFmtId="38" fontId="4" fillId="0" borderId="11" xfId="49" applyFont="1" applyBorder="1" applyAlignment="1" applyProtection="1">
      <alignment horizontal="center" vertical="center"/>
      <protection locked="0"/>
    </xf>
    <xf numFmtId="38" fontId="4" fillId="0" borderId="16" xfId="49" applyFont="1" applyBorder="1" applyAlignment="1" applyProtection="1">
      <alignment horizontal="center" vertical="center"/>
      <protection locked="0"/>
    </xf>
    <xf numFmtId="38" fontId="4" fillId="0" borderId="22" xfId="49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 applyProtection="1">
      <alignment horizontal="center" vertical="center" textRotation="255"/>
      <protection locked="0"/>
    </xf>
    <xf numFmtId="0" fontId="4" fillId="0" borderId="36" xfId="0" applyFont="1" applyBorder="1" applyAlignment="1" applyProtection="1">
      <alignment horizontal="center" vertical="center" textRotation="255"/>
      <protection locked="0"/>
    </xf>
    <xf numFmtId="0" fontId="4" fillId="0" borderId="55" xfId="0" applyFont="1" applyBorder="1" applyAlignment="1" applyProtection="1">
      <alignment horizontal="center" vertical="center" textRotation="255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 textRotation="255"/>
      <protection locked="0"/>
    </xf>
    <xf numFmtId="0" fontId="4" fillId="0" borderId="23" xfId="0" applyFont="1" applyBorder="1" applyAlignment="1" applyProtection="1">
      <alignment horizontal="center" vertical="center" textRotation="255"/>
      <protection locked="0"/>
    </xf>
    <xf numFmtId="38" fontId="4" fillId="0" borderId="18" xfId="49" applyFont="1" applyBorder="1" applyAlignment="1" applyProtection="1">
      <alignment horizontal="center" vertical="center" wrapText="1"/>
      <protection locked="0"/>
    </xf>
    <xf numFmtId="38" fontId="4" fillId="0" borderId="17" xfId="49" applyFont="1" applyBorder="1" applyAlignment="1" applyProtection="1">
      <alignment horizontal="center" vertical="center" wrapText="1"/>
      <protection locked="0"/>
    </xf>
    <xf numFmtId="38" fontId="4" fillId="0" borderId="20" xfId="49" applyFont="1" applyBorder="1" applyAlignment="1" applyProtection="1">
      <alignment horizontal="center" vertical="center" wrapText="1"/>
      <protection locked="0"/>
    </xf>
    <xf numFmtId="38" fontId="4" fillId="0" borderId="11" xfId="49" applyFont="1" applyBorder="1" applyAlignment="1" applyProtection="1">
      <alignment horizontal="center" vertical="center" wrapText="1"/>
      <protection locked="0"/>
    </xf>
    <xf numFmtId="38" fontId="4" fillId="0" borderId="16" xfId="49" applyFont="1" applyBorder="1" applyAlignment="1" applyProtection="1">
      <alignment horizontal="center" vertical="center" wrapText="1"/>
      <protection locked="0"/>
    </xf>
    <xf numFmtId="38" fontId="4" fillId="0" borderId="22" xfId="49" applyFont="1" applyBorder="1" applyAlignment="1" applyProtection="1">
      <alignment horizontal="center" vertical="center" wrapText="1"/>
      <protection locked="0"/>
    </xf>
    <xf numFmtId="0" fontId="7" fillId="0" borderId="45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176" fontId="4" fillId="0" borderId="56" xfId="49" applyNumberFormat="1" applyFont="1" applyFill="1" applyBorder="1" applyAlignment="1">
      <alignment horizontal="center" shrinkToFit="1"/>
    </xf>
    <xf numFmtId="176" fontId="4" fillId="0" borderId="57" xfId="49" applyNumberFormat="1" applyFont="1" applyFill="1" applyBorder="1" applyAlignment="1">
      <alignment horizontal="center" shrinkToFit="1"/>
    </xf>
    <xf numFmtId="176" fontId="4" fillId="0" borderId="58" xfId="49" applyNumberFormat="1" applyFont="1" applyFill="1" applyBorder="1" applyAlignment="1">
      <alignment horizontal="center" shrinkToFit="1"/>
    </xf>
    <xf numFmtId="176" fontId="4" fillId="0" borderId="27" xfId="49" applyNumberFormat="1" applyFont="1" applyFill="1" applyBorder="1" applyAlignment="1">
      <alignment horizontal="right" vertical="center" shrinkToFit="1"/>
    </xf>
    <xf numFmtId="176" fontId="4" fillId="0" borderId="31" xfId="49" applyNumberFormat="1" applyFont="1" applyFill="1" applyBorder="1" applyAlignment="1">
      <alignment horizontal="right" vertical="center" shrinkToFit="1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45" xfId="0" applyFont="1" applyBorder="1" applyAlignment="1" applyProtection="1">
      <alignment horizontal="center" vertical="center" textRotation="255" wrapText="1" shrinkToFit="1"/>
      <protection locked="0"/>
    </xf>
    <xf numFmtId="0" fontId="4" fillId="0" borderId="23" xfId="0" applyFont="1" applyBorder="1" applyAlignment="1" applyProtection="1">
      <alignment horizontal="center" vertical="center" textRotation="255" shrinkToFit="1"/>
      <protection locked="0"/>
    </xf>
    <xf numFmtId="0" fontId="4" fillId="0" borderId="45" xfId="0" applyFont="1" applyBorder="1" applyAlignment="1" applyProtection="1">
      <alignment horizontal="center" vertical="center" textRotation="255" shrinkToFit="1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38" fontId="4" fillId="0" borderId="45" xfId="49" applyFont="1" applyBorder="1" applyAlignment="1" applyProtection="1">
      <alignment vertical="center"/>
      <protection locked="0"/>
    </xf>
    <xf numFmtId="0" fontId="0" fillId="0" borderId="46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179" fontId="4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6" fontId="4" fillId="0" borderId="1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3" fillId="0" borderId="45" xfId="62" applyFont="1" applyBorder="1" applyAlignment="1">
      <alignment horizontal="center" vertical="center"/>
      <protection/>
    </xf>
    <xf numFmtId="0" fontId="3" fillId="0" borderId="46" xfId="62" applyFont="1" applyBorder="1" applyAlignment="1">
      <alignment horizontal="center" vertical="center"/>
      <protection/>
    </xf>
    <xf numFmtId="0" fontId="3" fillId="0" borderId="45" xfId="62" applyFont="1" applyFill="1" applyBorder="1" applyAlignment="1">
      <alignment horizontal="center" vertical="center"/>
      <protection/>
    </xf>
    <xf numFmtId="0" fontId="3" fillId="0" borderId="46" xfId="62" applyFont="1" applyFill="1" applyBorder="1" applyAlignment="1">
      <alignment horizontal="center" vertical="center"/>
      <protection/>
    </xf>
    <xf numFmtId="178" fontId="4" fillId="0" borderId="13" xfId="0" applyNumberFormat="1" applyFont="1" applyBorder="1" applyAlignment="1" applyProtection="1">
      <alignment horizontal="left" vertical="center"/>
      <protection locked="0"/>
    </xf>
    <xf numFmtId="178" fontId="4" fillId="0" borderId="14" xfId="0" applyNumberFormat="1" applyFont="1" applyBorder="1" applyAlignment="1" applyProtection="1">
      <alignment horizontal="left" vertical="center"/>
      <protection locked="0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13" fillId="0" borderId="18" xfId="62" applyFont="1" applyBorder="1" applyAlignment="1">
      <alignment horizontal="center"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3" fillId="0" borderId="12" xfId="62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center" vertical="center"/>
      <protection/>
    </xf>
    <xf numFmtId="0" fontId="13" fillId="0" borderId="16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3" fillId="0" borderId="18" xfId="62" applyFont="1" applyBorder="1" applyAlignment="1">
      <alignment horizontal="left" vertical="center" wrapText="1"/>
      <protection/>
    </xf>
    <xf numFmtId="0" fontId="13" fillId="0" borderId="17" xfId="62" applyFont="1" applyBorder="1" applyAlignment="1">
      <alignment horizontal="left" vertical="center" wrapText="1"/>
      <protection/>
    </xf>
    <xf numFmtId="0" fontId="13" fillId="0" borderId="12" xfId="62" applyFont="1" applyBorder="1" applyAlignment="1">
      <alignment horizontal="left" vertical="center" wrapText="1"/>
      <protection/>
    </xf>
    <xf numFmtId="0" fontId="13" fillId="0" borderId="11" xfId="62" applyFont="1" applyBorder="1" applyAlignment="1">
      <alignment horizontal="left" vertical="center" wrapText="1"/>
      <protection/>
    </xf>
    <xf numFmtId="0" fontId="13" fillId="0" borderId="16" xfId="62" applyFont="1" applyBorder="1" applyAlignment="1">
      <alignment horizontal="left" vertical="center" wrapText="1"/>
      <protection/>
    </xf>
    <xf numFmtId="0" fontId="13" fillId="0" borderId="14" xfId="62" applyFont="1" applyBorder="1" applyAlignment="1">
      <alignment horizontal="left" vertical="center" wrapText="1"/>
      <protection/>
    </xf>
    <xf numFmtId="176" fontId="4" fillId="0" borderId="18" xfId="0" applyNumberFormat="1" applyFont="1" applyFill="1" applyBorder="1" applyAlignment="1">
      <alignment horizontal="right" vertical="center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4" fillId="0" borderId="45" xfId="0" applyNumberFormat="1" applyFont="1" applyBorder="1" applyAlignment="1" applyProtection="1">
      <alignment horizontal="left" vertical="center" shrinkToFit="1"/>
      <protection locked="0"/>
    </xf>
    <xf numFmtId="0" fontId="4" fillId="0" borderId="46" xfId="0" applyNumberFormat="1" applyFont="1" applyBorder="1" applyAlignment="1" applyProtection="1">
      <alignment horizontal="left" vertical="center" shrinkToFit="1"/>
      <protection locked="0"/>
    </xf>
    <xf numFmtId="0" fontId="4" fillId="0" borderId="23" xfId="0" applyNumberFormat="1" applyFont="1" applyBorder="1" applyAlignment="1" applyProtection="1">
      <alignment horizontal="left" vertical="center" shrinkToFit="1"/>
      <protection locked="0"/>
    </xf>
    <xf numFmtId="0" fontId="4" fillId="0" borderId="24" xfId="0" applyFont="1" applyBorder="1" applyAlignment="1" applyProtection="1">
      <alignment vertical="center" textRotation="255"/>
      <protection locked="0"/>
    </xf>
    <xf numFmtId="0" fontId="4" fillId="0" borderId="36" xfId="0" applyFont="1" applyBorder="1" applyAlignment="1" applyProtection="1">
      <alignment vertical="center" textRotation="255"/>
      <protection locked="0"/>
    </xf>
    <xf numFmtId="38" fontId="3" fillId="0" borderId="45" xfId="49" applyFont="1" applyBorder="1" applyAlignment="1">
      <alignment horizontal="right" vertical="center"/>
    </xf>
    <xf numFmtId="38" fontId="3" fillId="0" borderId="46" xfId="49" applyFont="1" applyBorder="1" applyAlignment="1">
      <alignment horizontal="right" vertical="center"/>
    </xf>
    <xf numFmtId="0" fontId="4" fillId="0" borderId="45" xfId="62" applyFont="1" applyBorder="1" applyAlignment="1">
      <alignment horizontal="left" vertical="center" wrapText="1"/>
      <protection/>
    </xf>
    <xf numFmtId="0" fontId="4" fillId="0" borderId="46" xfId="62" applyFont="1" applyBorder="1" applyAlignment="1">
      <alignment horizontal="left" vertical="center"/>
      <protection/>
    </xf>
    <xf numFmtId="0" fontId="4" fillId="0" borderId="23" xfId="62" applyFont="1" applyBorder="1" applyAlignment="1">
      <alignment horizontal="left" vertical="center"/>
      <protection/>
    </xf>
    <xf numFmtId="0" fontId="4" fillId="0" borderId="55" xfId="0" applyFont="1" applyBorder="1" applyAlignment="1" applyProtection="1">
      <alignment vertical="center" textRotation="255"/>
      <protection locked="0"/>
    </xf>
    <xf numFmtId="178" fontId="4" fillId="0" borderId="46" xfId="0" applyNumberFormat="1" applyFont="1" applyBorder="1" applyAlignment="1" applyProtection="1">
      <alignment horizontal="center"/>
      <protection locked="0"/>
    </xf>
    <xf numFmtId="178" fontId="4" fillId="0" borderId="12" xfId="0" applyNumberFormat="1" applyFont="1" applyBorder="1" applyAlignment="1" applyProtection="1">
      <alignment horizontal="center"/>
      <protection locked="0"/>
    </xf>
    <xf numFmtId="38" fontId="3" fillId="0" borderId="45" xfId="49" applyFont="1" applyFill="1" applyBorder="1" applyAlignment="1">
      <alignment horizontal="right" vertical="center"/>
    </xf>
    <xf numFmtId="38" fontId="3" fillId="0" borderId="46" xfId="49" applyFont="1" applyFill="1" applyBorder="1" applyAlignment="1">
      <alignment horizontal="right" vertical="center"/>
    </xf>
    <xf numFmtId="0" fontId="4" fillId="0" borderId="45" xfId="62" applyFont="1" applyFill="1" applyBorder="1" applyAlignment="1">
      <alignment horizontal="left" vertical="center" shrinkToFit="1"/>
      <protection/>
    </xf>
    <xf numFmtId="0" fontId="4" fillId="0" borderId="46" xfId="62" applyFont="1" applyFill="1" applyBorder="1" applyAlignment="1">
      <alignment horizontal="left" vertical="center" shrinkToFit="1"/>
      <protection/>
    </xf>
    <xf numFmtId="0" fontId="4" fillId="0" borderId="23" xfId="62" applyFont="1" applyFill="1" applyBorder="1" applyAlignment="1">
      <alignment horizontal="left" vertical="center" shrinkToFit="1"/>
      <protection/>
    </xf>
    <xf numFmtId="0" fontId="67" fillId="0" borderId="0" xfId="0" applyFont="1" applyBorder="1" applyAlignment="1" applyProtection="1">
      <alignment horizontal="center" shrinkToFi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176" fontId="4" fillId="0" borderId="17" xfId="49" applyNumberFormat="1" applyFont="1" applyBorder="1" applyAlignment="1">
      <alignment horizontal="right" vertical="center"/>
    </xf>
    <xf numFmtId="176" fontId="4" fillId="0" borderId="16" xfId="49" applyNumberFormat="1" applyFont="1" applyBorder="1" applyAlignment="1">
      <alignment horizontal="right" vertical="center"/>
    </xf>
    <xf numFmtId="178" fontId="4" fillId="0" borderId="12" xfId="0" applyNumberFormat="1" applyFont="1" applyBorder="1" applyAlignment="1" applyProtection="1">
      <alignment horizontal="left" vertical="center"/>
      <protection locked="0"/>
    </xf>
    <xf numFmtId="0" fontId="4" fillId="0" borderId="45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16" xfId="62" applyFont="1" applyBorder="1" applyAlignment="1">
      <alignment wrapText="1"/>
      <protection/>
    </xf>
    <xf numFmtId="0" fontId="4" fillId="0" borderId="45" xfId="62" applyFont="1" applyBorder="1" applyAlignment="1">
      <alignment horizontal="left" vertical="center" shrinkToFit="1"/>
      <protection/>
    </xf>
    <xf numFmtId="0" fontId="4" fillId="0" borderId="46" xfId="62" applyFont="1" applyBorder="1" applyAlignment="1">
      <alignment horizontal="left" vertical="center" shrinkToFit="1"/>
      <protection/>
    </xf>
    <xf numFmtId="0" fontId="4" fillId="0" borderId="23" xfId="62" applyFont="1" applyBorder="1" applyAlignment="1">
      <alignment horizontal="left" vertical="center" shrinkToFit="1"/>
      <protection/>
    </xf>
    <xf numFmtId="38" fontId="4" fillId="0" borderId="45" xfId="49" applyFont="1" applyBorder="1" applyAlignment="1">
      <alignment horizontal="right" vertical="center"/>
    </xf>
    <xf numFmtId="38" fontId="4" fillId="0" borderId="46" xfId="49" applyFont="1" applyBorder="1" applyAlignment="1">
      <alignment horizontal="right" vertical="center"/>
    </xf>
    <xf numFmtId="0" fontId="13" fillId="0" borderId="18" xfId="62" applyFont="1" applyBorder="1" applyAlignment="1">
      <alignment horizontal="center" vertical="center" wrapText="1"/>
      <protection/>
    </xf>
    <xf numFmtId="0" fontId="13" fillId="0" borderId="17" xfId="62" applyFont="1" applyBorder="1" applyAlignment="1">
      <alignment horizontal="center" vertical="center" wrapText="1"/>
      <protection/>
    </xf>
    <xf numFmtId="0" fontId="13" fillId="0" borderId="12" xfId="62" applyFont="1" applyBorder="1" applyAlignment="1">
      <alignment horizontal="center" vertical="center" wrapText="1"/>
      <protection/>
    </xf>
    <xf numFmtId="0" fontId="13" fillId="0" borderId="11" xfId="62" applyFont="1" applyBorder="1" applyAlignment="1">
      <alignment horizontal="center" vertical="center" wrapText="1"/>
      <protection/>
    </xf>
    <xf numFmtId="0" fontId="13" fillId="0" borderId="16" xfId="62" applyFont="1" applyBorder="1" applyAlignment="1">
      <alignment horizontal="center" vertical="center" wrapText="1"/>
      <protection/>
    </xf>
    <xf numFmtId="0" fontId="13" fillId="0" borderId="14" xfId="62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vertical="center"/>
      <protection/>
    </xf>
    <xf numFmtId="0" fontId="5" fillId="0" borderId="17" xfId="0" applyFont="1" applyBorder="1" applyAlignment="1">
      <alignment vertical="center"/>
    </xf>
    <xf numFmtId="0" fontId="4" fillId="0" borderId="10" xfId="62" applyFont="1" applyBorder="1" applyAlignment="1">
      <alignment vertical="center"/>
      <protection/>
    </xf>
    <xf numFmtId="0" fontId="5" fillId="0" borderId="0" xfId="0" applyFont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1</xdr:row>
      <xdr:rowOff>152400</xdr:rowOff>
    </xdr:from>
    <xdr:to>
      <xdr:col>4</xdr:col>
      <xdr:colOff>19050</xdr:colOff>
      <xdr:row>2</xdr:row>
      <xdr:rowOff>152400</xdr:rowOff>
    </xdr:to>
    <xdr:sp>
      <xdr:nvSpPr>
        <xdr:cNvPr id="1" name="直線矢印コネクタ 2"/>
        <xdr:cNvSpPr>
          <a:spLocks/>
        </xdr:cNvSpPr>
      </xdr:nvSpPr>
      <xdr:spPr>
        <a:xfrm flipV="1">
          <a:off x="2447925" y="323850"/>
          <a:ext cx="914400" cy="17145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933450</xdr:colOff>
      <xdr:row>1</xdr:row>
      <xdr:rowOff>161925</xdr:rowOff>
    </xdr:from>
    <xdr:to>
      <xdr:col>8</xdr:col>
      <xdr:colOff>0</xdr:colOff>
      <xdr:row>2</xdr:row>
      <xdr:rowOff>152400</xdr:rowOff>
    </xdr:to>
    <xdr:sp>
      <xdr:nvSpPr>
        <xdr:cNvPr id="2" name="直線矢印コネクタ 3"/>
        <xdr:cNvSpPr>
          <a:spLocks/>
        </xdr:cNvSpPr>
      </xdr:nvSpPr>
      <xdr:spPr>
        <a:xfrm flipV="1">
          <a:off x="4810125" y="333375"/>
          <a:ext cx="304800" cy="1619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2</xdr:row>
      <xdr:rowOff>123825</xdr:rowOff>
    </xdr:from>
    <xdr:to>
      <xdr:col>10</xdr:col>
      <xdr:colOff>762000</xdr:colOff>
      <xdr:row>3</xdr:row>
      <xdr:rowOff>152400</xdr:rowOff>
    </xdr:to>
    <xdr:sp>
      <xdr:nvSpPr>
        <xdr:cNvPr id="3" name="テキスト ボックス 4"/>
        <xdr:cNvSpPr>
          <a:spLocks/>
        </xdr:cNvSpPr>
      </xdr:nvSpPr>
      <xdr:spPr>
        <a:xfrm>
          <a:off x="619125" y="466725"/>
          <a:ext cx="6372225" cy="20002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ア</a:t>
          </a:r>
          <a:r>
            <a:rPr lang="en-US" cap="none" sz="1000" b="1" i="0" u="none" baseline="0">
              <a:solidFill>
                <a:srgbClr val="FF0000"/>
              </a:solidFill>
            </a:rPr>
            <a:t> 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課税事業者は「Ｅ２セル」で、イ</a:t>
          </a:r>
          <a:r>
            <a:rPr lang="en-US" cap="none" sz="1000" b="1" i="0" u="none" baseline="0">
              <a:solidFill>
                <a:srgbClr val="FF0000"/>
              </a:solidFill>
            </a:rPr>
            <a:t> 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免税事業者及び簡易課税事業者は「Ｉ２セル」で、「○」を選択してください。</a:t>
          </a:r>
        </a:p>
      </xdr:txBody>
    </xdr:sp>
    <xdr:clientData/>
  </xdr:twoCellAnchor>
  <xdr:oneCellAnchor>
    <xdr:from>
      <xdr:col>11</xdr:col>
      <xdr:colOff>219075</xdr:colOff>
      <xdr:row>1</xdr:row>
      <xdr:rowOff>142875</xdr:rowOff>
    </xdr:from>
    <xdr:ext cx="1371600" cy="361950"/>
    <xdr:sp>
      <xdr:nvSpPr>
        <xdr:cNvPr id="4" name="テキスト ボックス 8"/>
        <xdr:cNvSpPr>
          <a:spLocks/>
        </xdr:cNvSpPr>
      </xdr:nvSpPr>
      <xdr:spPr>
        <a:xfrm>
          <a:off x="7258050" y="314325"/>
          <a:ext cx="1371600" cy="36195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団体名を忘れずに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記入してください。</a:t>
          </a:r>
        </a:p>
      </xdr:txBody>
    </xdr:sp>
    <xdr:clientData/>
  </xdr:oneCellAnchor>
  <xdr:oneCellAnchor>
    <xdr:from>
      <xdr:col>11</xdr:col>
      <xdr:colOff>85725</xdr:colOff>
      <xdr:row>7</xdr:row>
      <xdr:rowOff>133350</xdr:rowOff>
    </xdr:from>
    <xdr:ext cx="1504950" cy="1743075"/>
    <xdr:sp>
      <xdr:nvSpPr>
        <xdr:cNvPr id="5" name="テキスト ボックス 9"/>
        <xdr:cNvSpPr>
          <a:spLocks/>
        </xdr:cNvSpPr>
      </xdr:nvSpPr>
      <xdr:spPr>
        <a:xfrm>
          <a:off x="7124700" y="2181225"/>
          <a:ext cx="1504950" cy="174307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</a:rPr>
            <a:t>R1.10.1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50" b="1" i="0" u="none" baseline="0">
              <a:solidFill>
                <a:srgbClr val="FF0000"/>
              </a:solidFill>
            </a:rPr>
            <a:t>R2.3.31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内に支払いが完了するものについて、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③の列に内訳の金額を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千円単位で記入して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ください。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③の列に入力すると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合計欄は自動算出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されます。</a:t>
          </a:r>
        </a:p>
      </xdr:txBody>
    </xdr:sp>
    <xdr:clientData/>
  </xdr:oneCellAnchor>
  <xdr:oneCellAnchor>
    <xdr:from>
      <xdr:col>7</xdr:col>
      <xdr:colOff>190500</xdr:colOff>
      <xdr:row>17</xdr:row>
      <xdr:rowOff>28575</xdr:rowOff>
    </xdr:from>
    <xdr:ext cx="2762250" cy="285750"/>
    <xdr:sp>
      <xdr:nvSpPr>
        <xdr:cNvPr id="6" name="テキスト ボックス 10"/>
        <xdr:cNvSpPr>
          <a:spLocks/>
        </xdr:cNvSpPr>
      </xdr:nvSpPr>
      <xdr:spPr>
        <a:xfrm>
          <a:off x="4067175" y="3695700"/>
          <a:ext cx="2762250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内訳の金額は、円単位で記入してください。</a:t>
          </a:r>
        </a:p>
      </xdr:txBody>
    </xdr:sp>
    <xdr:clientData/>
  </xdr:oneCellAnchor>
  <xdr:oneCellAnchor>
    <xdr:from>
      <xdr:col>7</xdr:col>
      <xdr:colOff>180975</xdr:colOff>
      <xdr:row>22</xdr:row>
      <xdr:rowOff>123825</xdr:rowOff>
    </xdr:from>
    <xdr:ext cx="2828925" cy="695325"/>
    <xdr:sp>
      <xdr:nvSpPr>
        <xdr:cNvPr id="7" name="テキスト ボックス 11"/>
        <xdr:cNvSpPr>
          <a:spLocks/>
        </xdr:cNvSpPr>
      </xdr:nvSpPr>
      <xdr:spPr>
        <a:xfrm>
          <a:off x="4057650" y="4600575"/>
          <a:ext cx="2828925" cy="69532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スタッフ費・キャスト費は必ず詳細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（職種・単価あたり賃金・従事期間等）を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別紙で添付してください。</a:t>
          </a:r>
        </a:p>
      </xdr:txBody>
    </xdr:sp>
    <xdr:clientData/>
  </xdr:oneCellAnchor>
  <xdr:oneCellAnchor>
    <xdr:from>
      <xdr:col>7</xdr:col>
      <xdr:colOff>57150</xdr:colOff>
      <xdr:row>58</xdr:row>
      <xdr:rowOff>57150</xdr:rowOff>
    </xdr:from>
    <xdr:ext cx="1771650" cy="390525"/>
    <xdr:sp>
      <xdr:nvSpPr>
        <xdr:cNvPr id="8" name="テキスト ボックス 12"/>
        <xdr:cNvSpPr>
          <a:spLocks/>
        </xdr:cNvSpPr>
      </xdr:nvSpPr>
      <xdr:spPr>
        <a:xfrm>
          <a:off x="3933825" y="10363200"/>
          <a:ext cx="1771650" cy="39052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バリアフリー字幕制作の予定が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あれば入力してください。</a:t>
          </a:r>
        </a:p>
      </xdr:txBody>
    </xdr:sp>
    <xdr:clientData/>
  </xdr:oneCellAnchor>
  <xdr:oneCellAnchor>
    <xdr:from>
      <xdr:col>7</xdr:col>
      <xdr:colOff>66675</xdr:colOff>
      <xdr:row>62</xdr:row>
      <xdr:rowOff>47625</xdr:rowOff>
    </xdr:from>
    <xdr:ext cx="1543050" cy="390525"/>
    <xdr:sp>
      <xdr:nvSpPr>
        <xdr:cNvPr id="9" name="テキスト ボックス 13"/>
        <xdr:cNvSpPr>
          <a:spLocks/>
        </xdr:cNvSpPr>
      </xdr:nvSpPr>
      <xdr:spPr>
        <a:xfrm>
          <a:off x="3943350" y="11001375"/>
          <a:ext cx="1543050" cy="39052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音声ガイド制作の予定が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あれば入力してください。</a:t>
          </a:r>
        </a:p>
      </xdr:txBody>
    </xdr:sp>
    <xdr:clientData/>
  </xdr:oneCellAnchor>
  <xdr:twoCellAnchor>
    <xdr:from>
      <xdr:col>3</xdr:col>
      <xdr:colOff>76200</xdr:colOff>
      <xdr:row>7</xdr:row>
      <xdr:rowOff>152400</xdr:rowOff>
    </xdr:from>
    <xdr:to>
      <xdr:col>3</xdr:col>
      <xdr:colOff>200025</xdr:colOff>
      <xdr:row>12</xdr:row>
      <xdr:rowOff>0</xdr:rowOff>
    </xdr:to>
    <xdr:sp>
      <xdr:nvSpPr>
        <xdr:cNvPr id="10" name="右中かっこ 14"/>
        <xdr:cNvSpPr>
          <a:spLocks/>
        </xdr:cNvSpPr>
      </xdr:nvSpPr>
      <xdr:spPr>
        <a:xfrm>
          <a:off x="2609850" y="2200275"/>
          <a:ext cx="123825" cy="657225"/>
        </a:xfrm>
        <a:prstGeom prst="rightBrace">
          <a:avLst>
            <a:gd name="adj1" fmla="val -48388"/>
            <a:gd name="adj2" fmla="val -30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7</xdr:row>
      <xdr:rowOff>123825</xdr:rowOff>
    </xdr:from>
    <xdr:to>
      <xdr:col>4</xdr:col>
      <xdr:colOff>38100</xdr:colOff>
      <xdr:row>9</xdr:row>
      <xdr:rowOff>38100</xdr:rowOff>
    </xdr:to>
    <xdr:sp>
      <xdr:nvSpPr>
        <xdr:cNvPr id="11" name="角丸四角形 15"/>
        <xdr:cNvSpPr>
          <a:spLocks/>
        </xdr:cNvSpPr>
      </xdr:nvSpPr>
      <xdr:spPr>
        <a:xfrm>
          <a:off x="2733675" y="2171700"/>
          <a:ext cx="647700" cy="23812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9</xdr:row>
      <xdr:rowOff>152400</xdr:rowOff>
    </xdr:from>
    <xdr:to>
      <xdr:col>5</xdr:col>
      <xdr:colOff>0</xdr:colOff>
      <xdr:row>20</xdr:row>
      <xdr:rowOff>66675</xdr:rowOff>
    </xdr:to>
    <xdr:sp>
      <xdr:nvSpPr>
        <xdr:cNvPr id="12" name="テキスト ボックス 16"/>
        <xdr:cNvSpPr>
          <a:spLocks/>
        </xdr:cNvSpPr>
      </xdr:nvSpPr>
      <xdr:spPr>
        <a:xfrm>
          <a:off x="2705100" y="2524125"/>
          <a:ext cx="695325" cy="169545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内訳に金額を入力すると予算額は、千円単位で自動算出されます。</a:t>
          </a:r>
        </a:p>
      </xdr:txBody>
    </xdr:sp>
    <xdr:clientData/>
  </xdr:twoCellAnchor>
  <xdr:oneCellAnchor>
    <xdr:from>
      <xdr:col>1</xdr:col>
      <xdr:colOff>85725</xdr:colOff>
      <xdr:row>13</xdr:row>
      <xdr:rowOff>19050</xdr:rowOff>
    </xdr:from>
    <xdr:ext cx="2057400" cy="866775"/>
    <xdr:sp>
      <xdr:nvSpPr>
        <xdr:cNvPr id="13" name="テキスト ボックス 17"/>
        <xdr:cNvSpPr>
          <a:spLocks/>
        </xdr:cNvSpPr>
      </xdr:nvSpPr>
      <xdr:spPr>
        <a:xfrm>
          <a:off x="438150" y="3038475"/>
          <a:ext cx="2057400" cy="86677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この欄には申請団体の名称及び金額を記入しないでください。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30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共同製作契約書のとおりの金額　（宣伝費を除く）を記入してください。</a:t>
          </a:r>
        </a:p>
      </xdr:txBody>
    </xdr:sp>
    <xdr:clientData/>
  </xdr:oneCellAnchor>
  <xdr:oneCellAnchor>
    <xdr:from>
      <xdr:col>1</xdr:col>
      <xdr:colOff>104775</xdr:colOff>
      <xdr:row>22</xdr:row>
      <xdr:rowOff>9525</xdr:rowOff>
    </xdr:from>
    <xdr:ext cx="2057400" cy="428625"/>
    <xdr:sp>
      <xdr:nvSpPr>
        <xdr:cNvPr id="14" name="テキスト ボックス 18"/>
        <xdr:cNvSpPr>
          <a:spLocks/>
        </xdr:cNvSpPr>
      </xdr:nvSpPr>
      <xdr:spPr>
        <a:xfrm>
          <a:off x="457200" y="4486275"/>
          <a:ext cx="2057400" cy="42862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申請中の場合はその旨を括弧書きし、見込額を記入してください。</a:t>
          </a:r>
        </a:p>
      </xdr:txBody>
    </xdr:sp>
    <xdr:clientData/>
  </xdr:oneCellAnchor>
  <xdr:oneCellAnchor>
    <xdr:from>
      <xdr:col>1</xdr:col>
      <xdr:colOff>66675</xdr:colOff>
      <xdr:row>33</xdr:row>
      <xdr:rowOff>104775</xdr:rowOff>
    </xdr:from>
    <xdr:ext cx="2057400" cy="619125"/>
    <xdr:sp>
      <xdr:nvSpPr>
        <xdr:cNvPr id="15" name="テキスト ボックス 19"/>
        <xdr:cNvSpPr>
          <a:spLocks/>
        </xdr:cNvSpPr>
      </xdr:nvSpPr>
      <xdr:spPr>
        <a:xfrm>
          <a:off x="419100" y="6362700"/>
          <a:ext cx="2057400" cy="61912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予定、交渉中、確定等、要望書提出時の状況を括弧書きし、見込額を記入してください。</a:t>
          </a:r>
        </a:p>
      </xdr:txBody>
    </xdr:sp>
    <xdr:clientData/>
  </xdr:oneCellAnchor>
  <xdr:twoCellAnchor>
    <xdr:from>
      <xdr:col>3</xdr:col>
      <xdr:colOff>723900</xdr:colOff>
      <xdr:row>73</xdr:row>
      <xdr:rowOff>152400</xdr:rowOff>
    </xdr:from>
    <xdr:to>
      <xdr:col>11</xdr:col>
      <xdr:colOff>314325</xdr:colOff>
      <xdr:row>78</xdr:row>
      <xdr:rowOff>180975</xdr:rowOff>
    </xdr:to>
    <xdr:grpSp>
      <xdr:nvGrpSpPr>
        <xdr:cNvPr id="16" name="グループ化 22"/>
        <xdr:cNvGrpSpPr>
          <a:grpSpLocks/>
        </xdr:cNvGrpSpPr>
      </xdr:nvGrpSpPr>
      <xdr:grpSpPr>
        <a:xfrm>
          <a:off x="3257550" y="12973050"/>
          <a:ext cx="4095750" cy="838200"/>
          <a:chOff x="3007181" y="12320206"/>
          <a:chExt cx="4095750" cy="836987"/>
        </a:xfrm>
        <a:solidFill>
          <a:srgbClr val="FFFFFF"/>
        </a:solidFill>
      </xdr:grpSpPr>
      <xdr:sp>
        <xdr:nvSpPr>
          <xdr:cNvPr id="17" name="直線矢印コネクタ 24"/>
          <xdr:cNvSpPr>
            <a:spLocks/>
          </xdr:cNvSpPr>
        </xdr:nvSpPr>
        <xdr:spPr>
          <a:xfrm flipH="1" flipV="1">
            <a:off x="3007181" y="12776782"/>
            <a:ext cx="161782" cy="180789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直線矢印コネクタ 25"/>
          <xdr:cNvSpPr>
            <a:spLocks/>
          </xdr:cNvSpPr>
        </xdr:nvSpPr>
        <xdr:spPr>
          <a:xfrm flipV="1">
            <a:off x="4559470" y="12729283"/>
            <a:ext cx="2543461" cy="218663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テキスト ボックス 26"/>
          <xdr:cNvSpPr>
            <a:spLocks/>
          </xdr:cNvSpPr>
        </xdr:nvSpPr>
        <xdr:spPr>
          <a:xfrm>
            <a:off x="3168963" y="12320206"/>
            <a:ext cx="1438632" cy="83698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36000" tIns="0" rIns="0" bIns="45720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総額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Ａ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+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Ｂ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と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総額（イ）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+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（ロ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は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一致します。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（自動算出されます。）</a:t>
            </a:r>
          </a:p>
        </xdr:txBody>
      </xdr:sp>
    </xdr:grpSp>
    <xdr:clientData/>
  </xdr:twoCellAnchor>
  <xdr:twoCellAnchor>
    <xdr:from>
      <xdr:col>2</xdr:col>
      <xdr:colOff>0</xdr:colOff>
      <xdr:row>68</xdr:row>
      <xdr:rowOff>57150</xdr:rowOff>
    </xdr:from>
    <xdr:to>
      <xdr:col>12</xdr:col>
      <xdr:colOff>200025</xdr:colOff>
      <xdr:row>81</xdr:row>
      <xdr:rowOff>28575</xdr:rowOff>
    </xdr:to>
    <xdr:grpSp>
      <xdr:nvGrpSpPr>
        <xdr:cNvPr id="20" name="グループ化 15"/>
        <xdr:cNvGrpSpPr>
          <a:grpSpLocks/>
        </xdr:cNvGrpSpPr>
      </xdr:nvGrpSpPr>
      <xdr:grpSpPr>
        <a:xfrm>
          <a:off x="1724025" y="12011025"/>
          <a:ext cx="6334125" cy="2266950"/>
          <a:chOff x="1428756" y="11458062"/>
          <a:chExt cx="6337860" cy="2272906"/>
        </a:xfrm>
        <a:solidFill>
          <a:srgbClr val="FFFFFF"/>
        </a:solidFill>
      </xdr:grpSpPr>
      <xdr:sp>
        <xdr:nvSpPr>
          <xdr:cNvPr id="21" name="直線矢印コネクタ 28"/>
          <xdr:cNvSpPr>
            <a:spLocks/>
          </xdr:cNvSpPr>
        </xdr:nvSpPr>
        <xdr:spPr>
          <a:xfrm flipV="1">
            <a:off x="1723466" y="11458062"/>
            <a:ext cx="942757" cy="2024591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直線矢印コネクタ 29"/>
          <xdr:cNvSpPr>
            <a:spLocks/>
          </xdr:cNvSpPr>
        </xdr:nvSpPr>
        <xdr:spPr>
          <a:xfrm flipV="1">
            <a:off x="1723466" y="11773428"/>
            <a:ext cx="953848" cy="1709225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テキスト ボックス 30"/>
          <xdr:cNvSpPr>
            <a:spLocks/>
          </xdr:cNvSpPr>
        </xdr:nvSpPr>
        <xdr:spPr>
          <a:xfrm>
            <a:off x="1428756" y="13472993"/>
            <a:ext cx="6337860" cy="257975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36000" tIns="3600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バリアフリー字幕制作費・音声ガイド制作費に入力した金額が上限１００万円・１万円未満切捨で自動算出されます。</a:t>
            </a:r>
          </a:p>
        </xdr:txBody>
      </xdr:sp>
    </xdr:grpSp>
    <xdr:clientData/>
  </xdr:twoCellAnchor>
  <xdr:twoCellAnchor>
    <xdr:from>
      <xdr:col>3</xdr:col>
      <xdr:colOff>0</xdr:colOff>
      <xdr:row>73</xdr:row>
      <xdr:rowOff>19050</xdr:rowOff>
    </xdr:from>
    <xdr:to>
      <xdr:col>9</xdr:col>
      <xdr:colOff>133350</xdr:colOff>
      <xdr:row>79</xdr:row>
      <xdr:rowOff>66675</xdr:rowOff>
    </xdr:to>
    <xdr:grpSp>
      <xdr:nvGrpSpPr>
        <xdr:cNvPr id="24" name="グループ化 19"/>
        <xdr:cNvGrpSpPr>
          <a:grpSpLocks/>
        </xdr:cNvGrpSpPr>
      </xdr:nvGrpSpPr>
      <xdr:grpSpPr>
        <a:xfrm>
          <a:off x="2533650" y="12839700"/>
          <a:ext cx="3000375" cy="1133475"/>
          <a:chOff x="2250621" y="12320291"/>
          <a:chExt cx="3001736" cy="1138534"/>
        </a:xfrm>
        <a:solidFill>
          <a:srgbClr val="FFFFFF"/>
        </a:solidFill>
      </xdr:grpSpPr>
      <xdr:sp>
        <xdr:nvSpPr>
          <xdr:cNvPr id="25" name="テキスト ボックス 32"/>
          <xdr:cNvSpPr>
            <a:spLocks/>
          </xdr:cNvSpPr>
        </xdr:nvSpPr>
        <xdr:spPr>
          <a:xfrm>
            <a:off x="2250621" y="13238803"/>
            <a:ext cx="3001736" cy="220022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36000" tIns="3600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ハ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）と（ハ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と（ハ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の合計が自動算出されます。</a:t>
            </a:r>
          </a:p>
        </xdr:txBody>
      </xdr:sp>
      <xdr:sp>
        <xdr:nvSpPr>
          <xdr:cNvPr id="26" name="直線矢印コネクタ 33"/>
          <xdr:cNvSpPr>
            <a:spLocks/>
          </xdr:cNvSpPr>
        </xdr:nvSpPr>
        <xdr:spPr>
          <a:xfrm flipV="1">
            <a:off x="2469748" y="12320291"/>
            <a:ext cx="257399" cy="908835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342900</xdr:colOff>
      <xdr:row>65</xdr:row>
      <xdr:rowOff>123825</xdr:rowOff>
    </xdr:from>
    <xdr:to>
      <xdr:col>3</xdr:col>
      <xdr:colOff>419100</xdr:colOff>
      <xdr:row>81</xdr:row>
      <xdr:rowOff>38100</xdr:rowOff>
    </xdr:to>
    <xdr:grpSp>
      <xdr:nvGrpSpPr>
        <xdr:cNvPr id="27" name="グループ化 12"/>
        <xdr:cNvGrpSpPr>
          <a:grpSpLocks/>
        </xdr:cNvGrpSpPr>
      </xdr:nvGrpSpPr>
      <xdr:grpSpPr>
        <a:xfrm>
          <a:off x="342900" y="11563350"/>
          <a:ext cx="2609850" cy="2724150"/>
          <a:chOff x="66665" y="11857264"/>
          <a:chExt cx="2607139" cy="2020913"/>
        </a:xfrm>
        <a:solidFill>
          <a:srgbClr val="FFFFFF"/>
        </a:solidFill>
      </xdr:grpSpPr>
      <xdr:sp>
        <xdr:nvSpPr>
          <xdr:cNvPr id="28" name="テキスト ボックス 35"/>
          <xdr:cNvSpPr>
            <a:spLocks/>
          </xdr:cNvSpPr>
        </xdr:nvSpPr>
        <xdr:spPr>
          <a:xfrm>
            <a:off x="66665" y="13284534"/>
            <a:ext cx="1284668" cy="593643"/>
          </a:xfrm>
          <a:prstGeom prst="roundRect">
            <a:avLst/>
          </a:prstGeom>
          <a:solidFill>
            <a:srgbClr val="FFFFFF"/>
          </a:solidFill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36000" tIns="3600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応募する活動区分に応じた助成金の額を手入力してください。</a:t>
            </a:r>
          </a:p>
        </xdr:txBody>
      </xdr:sp>
      <xdr:sp>
        <xdr:nvSpPr>
          <xdr:cNvPr id="29" name="直線矢印コネクタ 36"/>
          <xdr:cNvSpPr>
            <a:spLocks/>
          </xdr:cNvSpPr>
        </xdr:nvSpPr>
        <xdr:spPr>
          <a:xfrm flipV="1">
            <a:off x="846851" y="11857264"/>
            <a:ext cx="1826953" cy="1427270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11</xdr:col>
      <xdr:colOff>495300</xdr:colOff>
      <xdr:row>78</xdr:row>
      <xdr:rowOff>19050</xdr:rowOff>
    </xdr:from>
    <xdr:ext cx="685800" cy="266700"/>
    <xdr:sp>
      <xdr:nvSpPr>
        <xdr:cNvPr id="30" name="テキスト ボックス 37"/>
        <xdr:cNvSpPr>
          <a:spLocks/>
        </xdr:cNvSpPr>
      </xdr:nvSpPr>
      <xdr:spPr>
        <a:xfrm>
          <a:off x="7534275" y="13649325"/>
          <a:ext cx="685800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記入不要</a:t>
          </a:r>
        </a:p>
      </xdr:txBody>
    </xdr:sp>
    <xdr:clientData/>
  </xdr:oneCellAnchor>
  <xdr:twoCellAnchor>
    <xdr:from>
      <xdr:col>11</xdr:col>
      <xdr:colOff>323850</xdr:colOff>
      <xdr:row>63</xdr:row>
      <xdr:rowOff>0</xdr:rowOff>
    </xdr:from>
    <xdr:to>
      <xdr:col>12</xdr:col>
      <xdr:colOff>619125</xdr:colOff>
      <xdr:row>70</xdr:row>
      <xdr:rowOff>9525</xdr:rowOff>
    </xdr:to>
    <xdr:grpSp>
      <xdr:nvGrpSpPr>
        <xdr:cNvPr id="31" name="グループ化 32"/>
        <xdr:cNvGrpSpPr>
          <a:grpSpLocks/>
        </xdr:cNvGrpSpPr>
      </xdr:nvGrpSpPr>
      <xdr:grpSpPr>
        <a:xfrm>
          <a:off x="7362825" y="11115675"/>
          <a:ext cx="1114425" cy="1200150"/>
          <a:chOff x="7543142" y="10508284"/>
          <a:chExt cx="1116915" cy="1252787"/>
        </a:xfrm>
        <a:solidFill>
          <a:srgbClr val="FFFFFF"/>
        </a:solidFill>
      </xdr:grpSpPr>
      <xdr:sp>
        <xdr:nvSpPr>
          <xdr:cNvPr id="32" name="テキスト ボックス 39"/>
          <xdr:cNvSpPr>
            <a:spLocks/>
          </xdr:cNvSpPr>
        </xdr:nvSpPr>
        <xdr:spPr>
          <a:xfrm>
            <a:off x="7543142" y="10508284"/>
            <a:ext cx="1107421" cy="268410"/>
          </a:xfrm>
          <a:prstGeom prst="roundRect">
            <a:avLst/>
          </a:prstGeom>
          <a:solidFill>
            <a:srgbClr val="FFFFFF"/>
          </a:solidFill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36000" tIns="3600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自動算出されます。</a:t>
            </a:r>
          </a:p>
        </xdr:txBody>
      </xdr:sp>
      <xdr:sp>
        <xdr:nvSpPr>
          <xdr:cNvPr id="33" name="直線矢印コネクタ 40"/>
          <xdr:cNvSpPr>
            <a:spLocks/>
          </xdr:cNvSpPr>
        </xdr:nvSpPr>
        <xdr:spPr>
          <a:xfrm flipH="1">
            <a:off x="7772389" y="10766671"/>
            <a:ext cx="18988" cy="238656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直線矢印コネクタ 41"/>
          <xdr:cNvSpPr>
            <a:spLocks/>
          </xdr:cNvSpPr>
        </xdr:nvSpPr>
        <xdr:spPr>
          <a:xfrm>
            <a:off x="8497825" y="10786716"/>
            <a:ext cx="162232" cy="248678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直線矢印コネクタ 42"/>
          <xdr:cNvSpPr>
            <a:spLocks/>
          </xdr:cNvSpPr>
        </xdr:nvSpPr>
        <xdr:spPr>
          <a:xfrm>
            <a:off x="8096853" y="10776694"/>
            <a:ext cx="429454" cy="984377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直線矢印コネクタ 43"/>
          <xdr:cNvSpPr>
            <a:spLocks/>
          </xdr:cNvSpPr>
        </xdr:nvSpPr>
        <xdr:spPr>
          <a:xfrm flipH="1">
            <a:off x="7886873" y="10776694"/>
            <a:ext cx="57242" cy="904825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266700</xdr:colOff>
      <xdr:row>68</xdr:row>
      <xdr:rowOff>57150</xdr:rowOff>
    </xdr:from>
    <xdr:to>
      <xdr:col>12</xdr:col>
      <xdr:colOff>714375</xdr:colOff>
      <xdr:row>75</xdr:row>
      <xdr:rowOff>133350</xdr:rowOff>
    </xdr:to>
    <xdr:grpSp>
      <xdr:nvGrpSpPr>
        <xdr:cNvPr id="37" name="グループ化 43"/>
        <xdr:cNvGrpSpPr>
          <a:grpSpLocks/>
        </xdr:cNvGrpSpPr>
      </xdr:nvGrpSpPr>
      <xdr:grpSpPr>
        <a:xfrm>
          <a:off x="6496050" y="12011025"/>
          <a:ext cx="2076450" cy="1266825"/>
          <a:chOff x="6742176" y="11267295"/>
          <a:chExt cx="2079998" cy="1316592"/>
        </a:xfrm>
        <a:solidFill>
          <a:srgbClr val="FFFFFF"/>
        </a:solidFill>
      </xdr:grpSpPr>
      <xdr:sp>
        <xdr:nvSpPr>
          <xdr:cNvPr id="38" name="直線矢印コネクタ 53"/>
          <xdr:cNvSpPr>
            <a:spLocks/>
          </xdr:cNvSpPr>
        </xdr:nvSpPr>
        <xdr:spPr>
          <a:xfrm flipV="1">
            <a:off x="8297495" y="11395992"/>
            <a:ext cx="524679" cy="811679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直線矢印コネクタ 54"/>
          <xdr:cNvSpPr>
            <a:spLocks/>
          </xdr:cNvSpPr>
        </xdr:nvSpPr>
        <xdr:spPr>
          <a:xfrm flipV="1">
            <a:off x="7076016" y="11267295"/>
            <a:ext cx="686919" cy="940376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テキスト ボックス 55"/>
          <xdr:cNvSpPr>
            <a:spLocks/>
          </xdr:cNvSpPr>
        </xdr:nvSpPr>
        <xdr:spPr>
          <a:xfrm>
            <a:off x="6742176" y="12108597"/>
            <a:ext cx="1974958" cy="475290"/>
          </a:xfrm>
          <a:prstGeom prst="roundRect">
            <a:avLst/>
          </a:prstGeom>
          <a:solidFill>
            <a:srgbClr val="FFFFFF"/>
          </a:solidFill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36000" tIns="3600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別紙･仕入控除税額の（Ｃ）・（Ｃ２）の</a:t>
            </a:r>
            <a:r>
              <a:rPr lang="en-US" cap="none" sz="9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9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額が自動転記されます。</a:t>
            </a:r>
          </a:p>
        </xdr:txBody>
      </xdr:sp>
    </xdr:grpSp>
    <xdr:clientData/>
  </xdr:twoCellAnchor>
  <xdr:twoCellAnchor>
    <xdr:from>
      <xdr:col>1</xdr:col>
      <xdr:colOff>590550</xdr:colOff>
      <xdr:row>55</xdr:row>
      <xdr:rowOff>0</xdr:rowOff>
    </xdr:from>
    <xdr:to>
      <xdr:col>4</xdr:col>
      <xdr:colOff>9525</xdr:colOff>
      <xdr:row>63</xdr:row>
      <xdr:rowOff>66675</xdr:rowOff>
    </xdr:to>
    <xdr:grpSp>
      <xdr:nvGrpSpPr>
        <xdr:cNvPr id="41" name="グループ化 1"/>
        <xdr:cNvGrpSpPr>
          <a:grpSpLocks/>
        </xdr:cNvGrpSpPr>
      </xdr:nvGrpSpPr>
      <xdr:grpSpPr>
        <a:xfrm>
          <a:off x="942975" y="9820275"/>
          <a:ext cx="2409825" cy="1362075"/>
          <a:chOff x="943757" y="9820275"/>
          <a:chExt cx="2404998" cy="1362075"/>
        </a:xfrm>
        <a:solidFill>
          <a:srgbClr val="FFFFFF"/>
        </a:solidFill>
      </xdr:grpSpPr>
      <xdr:sp>
        <xdr:nvSpPr>
          <xdr:cNvPr id="42" name="角丸四角形 20"/>
          <xdr:cNvSpPr>
            <a:spLocks/>
          </xdr:cNvSpPr>
        </xdr:nvSpPr>
        <xdr:spPr>
          <a:xfrm>
            <a:off x="2807029" y="10944327"/>
            <a:ext cx="541726" cy="238023"/>
          </a:xfrm>
          <a:prstGeom prst="roundRect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テキスト ボックス 21"/>
          <xdr:cNvSpPr>
            <a:spLocks/>
          </xdr:cNvSpPr>
        </xdr:nvSpPr>
        <xdr:spPr>
          <a:xfrm>
            <a:off x="943757" y="9820275"/>
            <a:ext cx="2043647" cy="438248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36000" tIns="36000" rIns="36000" bIns="36000"/>
          <a:p>
            <a:pPr algn="r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自己負担金（ロ）＝総額－（イ）－（ハ）</a:t>
            </a:r>
            <a:r>
              <a:rPr lang="en-US" cap="none" sz="9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（自動算出されます。）</a:t>
            </a:r>
          </a:p>
        </xdr:txBody>
      </xdr:sp>
      <xdr:sp>
        <xdr:nvSpPr>
          <xdr:cNvPr id="44" name="直線矢印コネクタ 57"/>
          <xdr:cNvSpPr>
            <a:spLocks/>
          </xdr:cNvSpPr>
        </xdr:nvSpPr>
        <xdr:spPr>
          <a:xfrm>
            <a:off x="2483557" y="10248988"/>
            <a:ext cx="379990" cy="704874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3</xdr:row>
      <xdr:rowOff>38100</xdr:rowOff>
    </xdr:from>
    <xdr:to>
      <xdr:col>4</xdr:col>
      <xdr:colOff>1019175</xdr:colOff>
      <xdr:row>3</xdr:row>
      <xdr:rowOff>238125</xdr:rowOff>
    </xdr:to>
    <xdr:sp>
      <xdr:nvSpPr>
        <xdr:cNvPr id="1" name="テキスト ボックス 1"/>
        <xdr:cNvSpPr>
          <a:spLocks/>
        </xdr:cNvSpPr>
      </xdr:nvSpPr>
      <xdr:spPr>
        <a:xfrm>
          <a:off x="542925" y="571500"/>
          <a:ext cx="3067050" cy="200025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収支予算に記入された団体名が自動転記されます。</a:t>
          </a:r>
        </a:p>
      </xdr:txBody>
    </xdr:sp>
    <xdr:clientData/>
  </xdr:twoCellAnchor>
  <xdr:twoCellAnchor>
    <xdr:from>
      <xdr:col>5</xdr:col>
      <xdr:colOff>152400</xdr:colOff>
      <xdr:row>6</xdr:row>
      <xdr:rowOff>28575</xdr:rowOff>
    </xdr:from>
    <xdr:to>
      <xdr:col>7</xdr:col>
      <xdr:colOff>733425</xdr:colOff>
      <xdr:row>6</xdr:row>
      <xdr:rowOff>276225</xdr:rowOff>
    </xdr:to>
    <xdr:sp>
      <xdr:nvSpPr>
        <xdr:cNvPr id="2" name="テキスト ボックス 2"/>
        <xdr:cNvSpPr>
          <a:spLocks/>
        </xdr:cNvSpPr>
      </xdr:nvSpPr>
      <xdr:spPr>
        <a:xfrm>
          <a:off x="4048125" y="1171575"/>
          <a:ext cx="2343150" cy="24765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収支予算の小計（Ａ）が自動転記されます。</a:t>
          </a:r>
        </a:p>
      </xdr:txBody>
    </xdr:sp>
    <xdr:clientData/>
  </xdr:twoCellAnchor>
  <xdr:twoCellAnchor>
    <xdr:from>
      <xdr:col>5</xdr:col>
      <xdr:colOff>523875</xdr:colOff>
      <xdr:row>7</xdr:row>
      <xdr:rowOff>28575</xdr:rowOff>
    </xdr:from>
    <xdr:to>
      <xdr:col>7</xdr:col>
      <xdr:colOff>752475</xdr:colOff>
      <xdr:row>7</xdr:row>
      <xdr:rowOff>276225</xdr:rowOff>
    </xdr:to>
    <xdr:sp>
      <xdr:nvSpPr>
        <xdr:cNvPr id="3" name="テキスト ボックス 3"/>
        <xdr:cNvSpPr>
          <a:spLocks/>
        </xdr:cNvSpPr>
      </xdr:nvSpPr>
      <xdr:spPr>
        <a:xfrm>
          <a:off x="4419600" y="1476375"/>
          <a:ext cx="1990725" cy="24765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Ａ、Ａ２より自動算出されます。</a:t>
          </a:r>
        </a:p>
      </xdr:txBody>
    </xdr:sp>
    <xdr:clientData/>
  </xdr:twoCellAnchor>
  <xdr:twoCellAnchor>
    <xdr:from>
      <xdr:col>5</xdr:col>
      <xdr:colOff>85725</xdr:colOff>
      <xdr:row>8</xdr:row>
      <xdr:rowOff>38100</xdr:rowOff>
    </xdr:from>
    <xdr:to>
      <xdr:col>7</xdr:col>
      <xdr:colOff>742950</xdr:colOff>
      <xdr:row>8</xdr:row>
      <xdr:rowOff>285750</xdr:rowOff>
    </xdr:to>
    <xdr:sp>
      <xdr:nvSpPr>
        <xdr:cNvPr id="4" name="テキスト ボックス 4"/>
        <xdr:cNvSpPr>
          <a:spLocks/>
        </xdr:cNvSpPr>
      </xdr:nvSpPr>
      <xdr:spPr>
        <a:xfrm>
          <a:off x="3981450" y="1790700"/>
          <a:ext cx="2419350" cy="24765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収支予算の小計（Ａ２）が自動転記されます。</a:t>
          </a:r>
        </a:p>
      </xdr:txBody>
    </xdr:sp>
    <xdr:clientData/>
  </xdr:twoCellAnchor>
  <xdr:twoCellAnchor>
    <xdr:from>
      <xdr:col>5</xdr:col>
      <xdr:colOff>523875</xdr:colOff>
      <xdr:row>29</xdr:row>
      <xdr:rowOff>66675</xdr:rowOff>
    </xdr:from>
    <xdr:to>
      <xdr:col>7</xdr:col>
      <xdr:colOff>609600</xdr:colOff>
      <xdr:row>36</xdr:row>
      <xdr:rowOff>66675</xdr:rowOff>
    </xdr:to>
    <xdr:sp>
      <xdr:nvSpPr>
        <xdr:cNvPr id="5" name="テキスト ボックス 5"/>
        <xdr:cNvSpPr>
          <a:spLocks/>
        </xdr:cNvSpPr>
      </xdr:nvSpPr>
      <xdr:spPr>
        <a:xfrm>
          <a:off x="4419600" y="5381625"/>
          <a:ext cx="1847850" cy="106680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2000" tIns="72000" rIns="36000" bIns="3600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支払完了日のセルは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リスト形式になっているので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①の表の内容に従って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Ａ１、Ａ２の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いずれかを選択してください。</a:t>
          </a:r>
        </a:p>
      </xdr:txBody>
    </xdr:sp>
    <xdr:clientData/>
  </xdr:twoCellAnchor>
  <xdr:twoCellAnchor>
    <xdr:from>
      <xdr:col>7</xdr:col>
      <xdr:colOff>28575</xdr:colOff>
      <xdr:row>39</xdr:row>
      <xdr:rowOff>152400</xdr:rowOff>
    </xdr:from>
    <xdr:to>
      <xdr:col>8</xdr:col>
      <xdr:colOff>295275</xdr:colOff>
      <xdr:row>51</xdr:row>
      <xdr:rowOff>123825</xdr:rowOff>
    </xdr:to>
    <xdr:grpSp>
      <xdr:nvGrpSpPr>
        <xdr:cNvPr id="6" name="グループ化 10"/>
        <xdr:cNvGrpSpPr>
          <a:grpSpLocks/>
        </xdr:cNvGrpSpPr>
      </xdr:nvGrpSpPr>
      <xdr:grpSpPr>
        <a:xfrm>
          <a:off x="5686425" y="6991350"/>
          <a:ext cx="1038225" cy="1895475"/>
          <a:chOff x="5713882" y="7255809"/>
          <a:chExt cx="1038226" cy="1897716"/>
        </a:xfrm>
        <a:solidFill>
          <a:srgbClr val="FFFFFF"/>
        </a:solidFill>
      </xdr:grpSpPr>
      <xdr:sp>
        <xdr:nvSpPr>
          <xdr:cNvPr id="7" name="正方形/長方形 11"/>
          <xdr:cNvSpPr>
            <a:spLocks/>
          </xdr:cNvSpPr>
        </xdr:nvSpPr>
        <xdr:spPr>
          <a:xfrm>
            <a:off x="5971102" y="7255809"/>
            <a:ext cx="781006" cy="248126"/>
          </a:xfrm>
          <a:prstGeom prst="rect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テキスト ボックス 12"/>
          <xdr:cNvSpPr>
            <a:spLocks/>
          </xdr:cNvSpPr>
        </xdr:nvSpPr>
        <xdr:spPr>
          <a:xfrm>
            <a:off x="5990050" y="7570355"/>
            <a:ext cx="704955" cy="1583170"/>
          </a:xfrm>
          <a:prstGeom prst="roundRect">
            <a:avLst/>
          </a:prstGeom>
          <a:solidFill>
            <a:srgbClr val="FFFFFF"/>
          </a:solidFill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36000" tIns="36000" rIns="36000" bIns="36000" vert="wordArtVertRtl"/>
          <a:p>
            <a:pPr algn="ctr">
              <a:defRPr/>
            </a:pPr>
            <a:r>
              <a:rPr lang="en-US" cap="none" sz="105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内訳に金額を入力すると予算額は、千円単位で</a:t>
            </a:r>
            <a:r>
              <a:rPr lang="en-US" cap="none" sz="1050" b="1" i="0" u="none" baseline="0">
                <a:solidFill>
                  <a:srgbClr val="FF0000"/>
                </a:solidFill>
              </a:rPr>
              <a:t>
</a:t>
            </a:r>
            <a:r>
              <a:rPr lang="en-US" cap="none" sz="105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自動算出されます。</a:t>
            </a:r>
          </a:p>
        </xdr:txBody>
      </xdr:sp>
      <xdr:sp>
        <xdr:nvSpPr>
          <xdr:cNvPr id="9" name="右中かっこ 13"/>
          <xdr:cNvSpPr>
            <a:spLocks/>
          </xdr:cNvSpPr>
        </xdr:nvSpPr>
        <xdr:spPr>
          <a:xfrm>
            <a:off x="5713882" y="7293763"/>
            <a:ext cx="209462" cy="467313"/>
          </a:xfrm>
          <a:prstGeom prst="rightBrace">
            <a:avLst>
              <a:gd name="adj1" fmla="val -46263"/>
              <a:gd name="adj2" fmla="val -29046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409575</xdr:colOff>
      <xdr:row>52</xdr:row>
      <xdr:rowOff>85725</xdr:rowOff>
    </xdr:from>
    <xdr:to>
      <xdr:col>4</xdr:col>
      <xdr:colOff>1266825</xdr:colOff>
      <xdr:row>53</xdr:row>
      <xdr:rowOff>57150</xdr:rowOff>
    </xdr:to>
    <xdr:sp>
      <xdr:nvSpPr>
        <xdr:cNvPr id="10" name="テキスト ボックス 14"/>
        <xdr:cNvSpPr>
          <a:spLocks/>
        </xdr:cNvSpPr>
      </xdr:nvSpPr>
      <xdr:spPr>
        <a:xfrm>
          <a:off x="904875" y="9134475"/>
          <a:ext cx="2952750" cy="257175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上の支払完了日ごとに加算結果が自動算出されます。</a:t>
          </a:r>
        </a:p>
      </xdr:txBody>
    </xdr:sp>
    <xdr:clientData/>
  </xdr:twoCellAnchor>
  <xdr:twoCellAnchor>
    <xdr:from>
      <xdr:col>2</xdr:col>
      <xdr:colOff>180975</xdr:colOff>
      <xdr:row>54</xdr:row>
      <xdr:rowOff>104775</xdr:rowOff>
    </xdr:from>
    <xdr:to>
      <xdr:col>5</xdr:col>
      <xdr:colOff>66675</xdr:colOff>
      <xdr:row>55</xdr:row>
      <xdr:rowOff>76200</xdr:rowOff>
    </xdr:to>
    <xdr:sp>
      <xdr:nvSpPr>
        <xdr:cNvPr id="11" name="テキスト ボックス 16"/>
        <xdr:cNvSpPr>
          <a:spLocks/>
        </xdr:cNvSpPr>
      </xdr:nvSpPr>
      <xdr:spPr>
        <a:xfrm>
          <a:off x="676275" y="9725025"/>
          <a:ext cx="3286125" cy="257175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①で記入された助成対象経費（Ａ１、Ａ２が自動転記されます。</a:t>
          </a:r>
        </a:p>
      </xdr:txBody>
    </xdr:sp>
    <xdr:clientData/>
  </xdr:twoCellAnchor>
  <xdr:twoCellAnchor>
    <xdr:from>
      <xdr:col>5</xdr:col>
      <xdr:colOff>657225</xdr:colOff>
      <xdr:row>55</xdr:row>
      <xdr:rowOff>95250</xdr:rowOff>
    </xdr:from>
    <xdr:to>
      <xdr:col>7</xdr:col>
      <xdr:colOff>38100</xdr:colOff>
      <xdr:row>56</xdr:row>
      <xdr:rowOff>238125</xdr:rowOff>
    </xdr:to>
    <xdr:sp>
      <xdr:nvSpPr>
        <xdr:cNvPr id="12" name="テキスト ボックス 17"/>
        <xdr:cNvSpPr>
          <a:spLocks/>
        </xdr:cNvSpPr>
      </xdr:nvSpPr>
      <xdr:spPr>
        <a:xfrm>
          <a:off x="4552950" y="10001250"/>
          <a:ext cx="1143000" cy="428625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左の計算式結果が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自動算出されます。</a:t>
          </a:r>
        </a:p>
      </xdr:txBody>
    </xdr:sp>
    <xdr:clientData/>
  </xdr:twoCellAnchor>
  <xdr:twoCellAnchor>
    <xdr:from>
      <xdr:col>5</xdr:col>
      <xdr:colOff>666750</xdr:colOff>
      <xdr:row>57</xdr:row>
      <xdr:rowOff>76200</xdr:rowOff>
    </xdr:from>
    <xdr:to>
      <xdr:col>7</xdr:col>
      <xdr:colOff>47625</xdr:colOff>
      <xdr:row>58</xdr:row>
      <xdr:rowOff>228600</xdr:rowOff>
    </xdr:to>
    <xdr:sp>
      <xdr:nvSpPr>
        <xdr:cNvPr id="13" name="テキスト ボックス 18"/>
        <xdr:cNvSpPr>
          <a:spLocks/>
        </xdr:cNvSpPr>
      </xdr:nvSpPr>
      <xdr:spPr>
        <a:xfrm>
          <a:off x="4562475" y="10553700"/>
          <a:ext cx="1143000" cy="428625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左の計算式結果が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自動算出されます。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エコロジー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10" customWidth="1"/>
    <col min="2" max="2" width="18.00390625" style="1" customWidth="1"/>
    <col min="3" max="3" width="10.625" style="1" customWidth="1"/>
    <col min="4" max="4" width="10.625" style="22" customWidth="1"/>
    <col min="5" max="5" width="0.74609375" style="17" customWidth="1"/>
    <col min="6" max="7" width="3.125" style="11" customWidth="1"/>
    <col min="8" max="8" width="16.25390625" style="11" customWidth="1"/>
    <col min="9" max="9" width="3.75390625" style="10" customWidth="1"/>
    <col min="10" max="10" width="10.875" style="15" customWidth="1"/>
    <col min="11" max="11" width="10.625" style="24" customWidth="1"/>
    <col min="12" max="12" width="10.75390625" style="25" customWidth="1"/>
    <col min="13" max="13" width="10.75390625" style="24" customWidth="1"/>
    <col min="14" max="14" width="9.00390625" style="10" customWidth="1"/>
    <col min="15" max="16" width="9.25390625" style="10" bestFit="1" customWidth="1"/>
    <col min="17" max="16384" width="9.00390625" style="10" customWidth="1"/>
  </cols>
  <sheetData>
    <row r="1" spans="1:13" s="2" customFormat="1" ht="13.5" customHeight="1">
      <c r="A1" s="35" t="s">
        <v>169</v>
      </c>
      <c r="B1" s="27"/>
      <c r="C1" s="27"/>
      <c r="D1" s="36"/>
      <c r="E1" s="37"/>
      <c r="F1" s="38"/>
      <c r="G1" s="38"/>
      <c r="H1" s="38"/>
      <c r="I1" s="28"/>
      <c r="J1" s="39"/>
      <c r="K1" s="36"/>
      <c r="L1" s="36"/>
      <c r="M1" s="36"/>
    </row>
    <row r="2" spans="1:13" s="84" customFormat="1" ht="13.5" customHeight="1">
      <c r="A2" s="45" t="s">
        <v>68</v>
      </c>
      <c r="B2" s="83"/>
      <c r="C2" s="83"/>
      <c r="D2" s="110" t="s">
        <v>92</v>
      </c>
      <c r="E2" s="264" t="s">
        <v>83</v>
      </c>
      <c r="F2" s="265"/>
      <c r="G2" s="111" t="s">
        <v>93</v>
      </c>
      <c r="H2" s="45"/>
      <c r="I2" s="51"/>
      <c r="J2" s="111" t="s">
        <v>94</v>
      </c>
      <c r="K2" s="45"/>
      <c r="L2" s="45"/>
      <c r="M2" s="45"/>
    </row>
    <row r="3" spans="1:13" s="2" customFormat="1" ht="13.5" customHeight="1">
      <c r="A3" s="288" t="s">
        <v>124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85"/>
    </row>
    <row r="4" spans="1:15" s="2" customFormat="1" ht="15" customHeight="1">
      <c r="A4" s="28" t="s">
        <v>0</v>
      </c>
      <c r="B4" s="27"/>
      <c r="C4" s="27"/>
      <c r="D4" s="36"/>
      <c r="E4" s="37"/>
      <c r="F4" s="115" t="s">
        <v>1</v>
      </c>
      <c r="G4" s="122"/>
      <c r="H4" s="122"/>
      <c r="I4" s="122"/>
      <c r="J4" s="99" t="s">
        <v>2</v>
      </c>
      <c r="K4" s="200"/>
      <c r="L4" s="201"/>
      <c r="M4" s="202"/>
      <c r="N4" s="86"/>
      <c r="O4" s="86"/>
    </row>
    <row r="5" spans="1:15" s="2" customFormat="1" ht="15" customHeight="1">
      <c r="A5" s="226" t="s">
        <v>3</v>
      </c>
      <c r="B5" s="235" t="s">
        <v>52</v>
      </c>
      <c r="C5" s="300"/>
      <c r="D5" s="305" t="s">
        <v>90</v>
      </c>
      <c r="E5" s="37"/>
      <c r="F5" s="226" t="s">
        <v>81</v>
      </c>
      <c r="G5" s="227"/>
      <c r="H5" s="227"/>
      <c r="I5" s="227"/>
      <c r="J5" s="227"/>
      <c r="K5" s="227"/>
      <c r="L5" s="227"/>
      <c r="M5" s="98"/>
      <c r="N5" s="86"/>
      <c r="O5" s="86"/>
    </row>
    <row r="6" spans="1:15" s="2" customFormat="1" ht="30" customHeight="1">
      <c r="A6" s="298"/>
      <c r="B6" s="301"/>
      <c r="C6" s="302"/>
      <c r="D6" s="306"/>
      <c r="E6" s="37"/>
      <c r="F6" s="296"/>
      <c r="G6" s="297"/>
      <c r="H6" s="297"/>
      <c r="I6" s="297"/>
      <c r="J6" s="297"/>
      <c r="K6" s="297"/>
      <c r="L6" s="297"/>
      <c r="M6" s="124" t="s">
        <v>97</v>
      </c>
      <c r="N6" s="86"/>
      <c r="O6" s="86"/>
    </row>
    <row r="7" spans="1:13" s="97" customFormat="1" ht="60.75" customHeight="1">
      <c r="A7" s="299"/>
      <c r="B7" s="303"/>
      <c r="C7" s="304"/>
      <c r="D7" s="307"/>
      <c r="E7" s="96"/>
      <c r="F7" s="200" t="s">
        <v>4</v>
      </c>
      <c r="G7" s="202"/>
      <c r="H7" s="289" t="s">
        <v>96</v>
      </c>
      <c r="I7" s="290"/>
      <c r="J7" s="290"/>
      <c r="K7" s="291"/>
      <c r="L7" s="100" t="s">
        <v>89</v>
      </c>
      <c r="M7" s="123" t="s">
        <v>168</v>
      </c>
    </row>
    <row r="8" spans="1:16" s="2" customFormat="1" ht="12.75" customHeight="1">
      <c r="A8" s="246" t="s">
        <v>9</v>
      </c>
      <c r="B8" s="69"/>
      <c r="C8" s="125"/>
      <c r="D8" s="68"/>
      <c r="E8" s="16"/>
      <c r="F8" s="256" t="s">
        <v>10</v>
      </c>
      <c r="G8" s="257"/>
      <c r="H8" s="278"/>
      <c r="I8" s="249"/>
      <c r="J8" s="59" t="s">
        <v>53</v>
      </c>
      <c r="K8" s="125"/>
      <c r="L8" s="129"/>
      <c r="M8" s="130"/>
      <c r="P8" s="15"/>
    </row>
    <row r="9" spans="1:16" s="2" customFormat="1" ht="12.75" customHeight="1">
      <c r="A9" s="247"/>
      <c r="B9" s="70"/>
      <c r="C9" s="126"/>
      <c r="D9" s="88">
        <f>ROUNDDOWN(SUM(C8:C19)/1000,0)</f>
        <v>0</v>
      </c>
      <c r="E9" s="16"/>
      <c r="F9" s="256"/>
      <c r="G9" s="257"/>
      <c r="H9" s="222"/>
      <c r="I9" s="223"/>
      <c r="J9" s="59"/>
      <c r="K9" s="126"/>
      <c r="L9" s="131">
        <f>ROUNDDOWN(SUM(K8:K19)/1000,0)</f>
        <v>0</v>
      </c>
      <c r="M9" s="132"/>
      <c r="P9" s="5"/>
    </row>
    <row r="10" spans="1:16" s="2" customFormat="1" ht="12.75" customHeight="1">
      <c r="A10" s="247"/>
      <c r="B10" s="71"/>
      <c r="C10" s="126"/>
      <c r="D10" s="64"/>
      <c r="E10" s="16"/>
      <c r="F10" s="256"/>
      <c r="G10" s="257"/>
      <c r="H10" s="222"/>
      <c r="I10" s="223"/>
      <c r="J10" s="59"/>
      <c r="K10" s="128"/>
      <c r="L10" s="133"/>
      <c r="M10" s="134"/>
      <c r="P10" s="5"/>
    </row>
    <row r="11" spans="1:16" s="2" customFormat="1" ht="12.75" customHeight="1">
      <c r="A11" s="247"/>
      <c r="B11" s="71"/>
      <c r="C11" s="126"/>
      <c r="D11" s="64"/>
      <c r="E11" s="16"/>
      <c r="F11" s="256"/>
      <c r="G11" s="257"/>
      <c r="H11" s="222"/>
      <c r="I11" s="223"/>
      <c r="J11" s="59"/>
      <c r="K11" s="128"/>
      <c r="L11" s="95"/>
      <c r="M11" s="134"/>
      <c r="P11" s="5"/>
    </row>
    <row r="12" spans="1:16" s="2" customFormat="1" ht="12.75" customHeight="1">
      <c r="A12" s="247"/>
      <c r="B12" s="71"/>
      <c r="C12" s="126"/>
      <c r="D12" s="64"/>
      <c r="E12" s="16"/>
      <c r="F12" s="256"/>
      <c r="G12" s="257"/>
      <c r="H12" s="222"/>
      <c r="I12" s="223"/>
      <c r="J12" s="59"/>
      <c r="K12" s="128"/>
      <c r="L12" s="95"/>
      <c r="M12" s="134"/>
      <c r="P12" s="5"/>
    </row>
    <row r="13" spans="1:16" s="2" customFormat="1" ht="12.75" customHeight="1">
      <c r="A13" s="247"/>
      <c r="B13" s="71"/>
      <c r="C13" s="126"/>
      <c r="D13" s="64"/>
      <c r="E13" s="16"/>
      <c r="F13" s="256"/>
      <c r="G13" s="257"/>
      <c r="H13" s="222"/>
      <c r="I13" s="223"/>
      <c r="J13" s="59"/>
      <c r="K13" s="126"/>
      <c r="L13" s="95"/>
      <c r="M13" s="132"/>
      <c r="P13" s="5"/>
    </row>
    <row r="14" spans="1:16" s="2" customFormat="1" ht="12.75" customHeight="1">
      <c r="A14" s="247"/>
      <c r="B14" s="71"/>
      <c r="C14" s="126"/>
      <c r="D14" s="64"/>
      <c r="E14" s="16"/>
      <c r="F14" s="256"/>
      <c r="G14" s="257"/>
      <c r="H14" s="222"/>
      <c r="I14" s="223"/>
      <c r="J14" s="59"/>
      <c r="K14" s="126"/>
      <c r="L14" s="95"/>
      <c r="M14" s="132"/>
      <c r="P14" s="5"/>
    </row>
    <row r="15" spans="1:16" s="2" customFormat="1" ht="12.75" customHeight="1">
      <c r="A15" s="247"/>
      <c r="B15" s="71"/>
      <c r="C15" s="126"/>
      <c r="D15" s="64"/>
      <c r="E15" s="16"/>
      <c r="F15" s="256"/>
      <c r="G15" s="257"/>
      <c r="H15" s="222"/>
      <c r="I15" s="223"/>
      <c r="J15" s="59"/>
      <c r="K15" s="126"/>
      <c r="L15" s="95"/>
      <c r="M15" s="132"/>
      <c r="P15" s="5"/>
    </row>
    <row r="16" spans="1:16" s="2" customFormat="1" ht="12.75" customHeight="1">
      <c r="A16" s="247"/>
      <c r="B16" s="70"/>
      <c r="C16" s="126"/>
      <c r="D16" s="73"/>
      <c r="E16" s="16"/>
      <c r="F16" s="256"/>
      <c r="G16" s="257"/>
      <c r="H16" s="222"/>
      <c r="I16" s="223"/>
      <c r="J16" s="59"/>
      <c r="K16" s="126"/>
      <c r="L16" s="95"/>
      <c r="M16" s="132"/>
      <c r="P16" s="5"/>
    </row>
    <row r="17" spans="1:16" s="2" customFormat="1" ht="12.75" customHeight="1">
      <c r="A17" s="247"/>
      <c r="B17" s="70"/>
      <c r="C17" s="126"/>
      <c r="D17" s="73"/>
      <c r="E17" s="16"/>
      <c r="F17" s="256"/>
      <c r="G17" s="257"/>
      <c r="H17" s="222"/>
      <c r="I17" s="223"/>
      <c r="J17" s="59"/>
      <c r="K17" s="126"/>
      <c r="L17" s="95"/>
      <c r="M17" s="132"/>
      <c r="P17" s="5"/>
    </row>
    <row r="18" spans="1:16" s="2" customFormat="1" ht="12.75" customHeight="1">
      <c r="A18" s="247"/>
      <c r="B18" s="71"/>
      <c r="C18" s="126"/>
      <c r="D18" s="87"/>
      <c r="E18" s="16"/>
      <c r="F18" s="256"/>
      <c r="G18" s="257"/>
      <c r="H18" s="222"/>
      <c r="I18" s="223"/>
      <c r="J18" s="59"/>
      <c r="K18" s="126"/>
      <c r="L18" s="95"/>
      <c r="M18" s="135" t="s">
        <v>115</v>
      </c>
      <c r="P18" s="5"/>
    </row>
    <row r="19" spans="1:16" s="2" customFormat="1" ht="12.75" customHeight="1">
      <c r="A19" s="248"/>
      <c r="B19" s="72"/>
      <c r="C19" s="127"/>
      <c r="D19" s="65"/>
      <c r="E19" s="16"/>
      <c r="F19" s="256"/>
      <c r="G19" s="257"/>
      <c r="H19" s="224"/>
      <c r="I19" s="225"/>
      <c r="J19" s="63"/>
      <c r="K19" s="127"/>
      <c r="L19" s="136"/>
      <c r="M19" s="137">
        <f>SUM(M8:M17)</f>
        <v>0</v>
      </c>
      <c r="P19" s="5"/>
    </row>
    <row r="20" spans="1:16" s="2" customFormat="1" ht="12.75" customHeight="1">
      <c r="A20" s="246" t="s">
        <v>8</v>
      </c>
      <c r="B20" s="71"/>
      <c r="C20" s="126"/>
      <c r="D20" s="68"/>
      <c r="E20" s="16"/>
      <c r="F20" s="275" t="s">
        <v>82</v>
      </c>
      <c r="G20" s="276"/>
      <c r="H20" s="278"/>
      <c r="I20" s="249"/>
      <c r="J20" s="59"/>
      <c r="K20" s="126"/>
      <c r="L20" s="138"/>
      <c r="M20" s="132"/>
      <c r="P20" s="5"/>
    </row>
    <row r="21" spans="1:16" s="2" customFormat="1" ht="12.75" customHeight="1">
      <c r="A21" s="247"/>
      <c r="B21" s="71"/>
      <c r="C21" s="126"/>
      <c r="D21" s="88">
        <f>ROUNDDOWN(SUM(C20:C29)/1000,0)</f>
        <v>0</v>
      </c>
      <c r="E21" s="16"/>
      <c r="F21" s="277"/>
      <c r="G21" s="276"/>
      <c r="H21" s="222"/>
      <c r="I21" s="223"/>
      <c r="J21" s="59"/>
      <c r="K21" s="126"/>
      <c r="L21" s="131">
        <f>ROUNDDOWN(SUM(K20:K28)/1000,0)</f>
        <v>0</v>
      </c>
      <c r="M21" s="132"/>
      <c r="O21" s="15"/>
      <c r="P21" s="5"/>
    </row>
    <row r="22" spans="1:16" s="2" customFormat="1" ht="12.75" customHeight="1">
      <c r="A22" s="247"/>
      <c r="B22" s="70"/>
      <c r="C22" s="126"/>
      <c r="D22" s="64"/>
      <c r="E22" s="16"/>
      <c r="F22" s="277"/>
      <c r="G22" s="276"/>
      <c r="H22" s="222"/>
      <c r="I22" s="223"/>
      <c r="J22" s="59"/>
      <c r="K22" s="126"/>
      <c r="L22" s="95"/>
      <c r="M22" s="132"/>
      <c r="P22" s="5"/>
    </row>
    <row r="23" spans="1:16" s="2" customFormat="1" ht="12.75" customHeight="1">
      <c r="A23" s="247"/>
      <c r="B23" s="70"/>
      <c r="C23" s="126"/>
      <c r="D23" s="64"/>
      <c r="E23" s="16"/>
      <c r="F23" s="277"/>
      <c r="G23" s="276"/>
      <c r="H23" s="222"/>
      <c r="I23" s="223"/>
      <c r="J23" s="59"/>
      <c r="K23" s="126"/>
      <c r="L23" s="95"/>
      <c r="M23" s="132"/>
      <c r="P23" s="5"/>
    </row>
    <row r="24" spans="1:16" s="2" customFormat="1" ht="12.75" customHeight="1">
      <c r="A24" s="247"/>
      <c r="B24" s="70"/>
      <c r="C24" s="126"/>
      <c r="D24" s="64"/>
      <c r="E24" s="16"/>
      <c r="F24" s="277"/>
      <c r="G24" s="276"/>
      <c r="H24" s="222"/>
      <c r="I24" s="223"/>
      <c r="J24" s="59"/>
      <c r="K24" s="126"/>
      <c r="L24" s="95"/>
      <c r="M24" s="132"/>
      <c r="P24" s="5"/>
    </row>
    <row r="25" spans="1:16" s="2" customFormat="1" ht="12.75" customHeight="1">
      <c r="A25" s="247"/>
      <c r="B25" s="70"/>
      <c r="C25" s="126"/>
      <c r="D25" s="64"/>
      <c r="E25" s="16"/>
      <c r="F25" s="277"/>
      <c r="G25" s="276"/>
      <c r="H25" s="222"/>
      <c r="I25" s="223"/>
      <c r="J25" s="59"/>
      <c r="K25" s="126"/>
      <c r="L25" s="95"/>
      <c r="M25" s="132"/>
      <c r="P25" s="5"/>
    </row>
    <row r="26" spans="1:16" s="2" customFormat="1" ht="12.75" customHeight="1">
      <c r="A26" s="247"/>
      <c r="B26" s="70"/>
      <c r="C26" s="126"/>
      <c r="D26" s="64"/>
      <c r="E26" s="16"/>
      <c r="F26" s="277"/>
      <c r="G26" s="276"/>
      <c r="H26" s="222"/>
      <c r="I26" s="223"/>
      <c r="J26" s="59"/>
      <c r="K26" s="126"/>
      <c r="L26" s="95"/>
      <c r="M26" s="132"/>
      <c r="P26" s="5"/>
    </row>
    <row r="27" spans="1:16" s="2" customFormat="1" ht="12.75" customHeight="1">
      <c r="A27" s="247"/>
      <c r="B27" s="70"/>
      <c r="C27" s="126"/>
      <c r="D27" s="64"/>
      <c r="E27" s="16"/>
      <c r="F27" s="277"/>
      <c r="G27" s="276"/>
      <c r="H27" s="222"/>
      <c r="I27" s="223"/>
      <c r="J27" s="59"/>
      <c r="K27" s="126"/>
      <c r="L27" s="95"/>
      <c r="M27" s="135" t="s">
        <v>115</v>
      </c>
      <c r="P27" s="5"/>
    </row>
    <row r="28" spans="1:16" s="2" customFormat="1" ht="12.75" customHeight="1">
      <c r="A28" s="247"/>
      <c r="B28" s="70"/>
      <c r="C28" s="126"/>
      <c r="D28" s="64"/>
      <c r="E28" s="16"/>
      <c r="F28" s="277"/>
      <c r="G28" s="276"/>
      <c r="H28" s="224"/>
      <c r="I28" s="225"/>
      <c r="J28" s="63"/>
      <c r="K28" s="127"/>
      <c r="L28" s="136"/>
      <c r="M28" s="137">
        <f>SUM(M20:M26)</f>
        <v>0</v>
      </c>
      <c r="P28" s="5"/>
    </row>
    <row r="29" spans="1:16" s="2" customFormat="1" ht="12.75" customHeight="1">
      <c r="A29" s="248"/>
      <c r="B29" s="72"/>
      <c r="C29" s="127"/>
      <c r="D29" s="65"/>
      <c r="E29" s="16"/>
      <c r="F29" s="256" t="s">
        <v>40</v>
      </c>
      <c r="G29" s="257"/>
      <c r="H29" s="249"/>
      <c r="I29" s="249"/>
      <c r="J29" s="59"/>
      <c r="K29" s="126"/>
      <c r="L29" s="138"/>
      <c r="M29" s="132"/>
      <c r="P29" s="5"/>
    </row>
    <row r="30" spans="1:16" s="2" customFormat="1" ht="12.75" customHeight="1">
      <c r="A30" s="246" t="s">
        <v>11</v>
      </c>
      <c r="B30" s="70"/>
      <c r="C30" s="126"/>
      <c r="D30" s="68"/>
      <c r="E30" s="16"/>
      <c r="F30" s="256"/>
      <c r="G30" s="257"/>
      <c r="H30" s="223"/>
      <c r="I30" s="223"/>
      <c r="J30" s="59"/>
      <c r="K30" s="126"/>
      <c r="L30" s="131">
        <f>ROUNDDOWN(SUM(K29:K54)/1000,0)</f>
        <v>0</v>
      </c>
      <c r="M30" s="132"/>
      <c r="P30" s="5"/>
    </row>
    <row r="31" spans="1:16" s="2" customFormat="1" ht="12.75" customHeight="1">
      <c r="A31" s="247"/>
      <c r="B31" s="70"/>
      <c r="C31" s="126"/>
      <c r="D31" s="88">
        <f>ROUNDDOWN(SUM(C30:C44)/1000,0)</f>
        <v>0</v>
      </c>
      <c r="E31" s="16"/>
      <c r="F31" s="256"/>
      <c r="G31" s="257"/>
      <c r="H31" s="223"/>
      <c r="I31" s="223"/>
      <c r="J31" s="59"/>
      <c r="K31" s="126"/>
      <c r="L31" s="95"/>
      <c r="M31" s="132"/>
      <c r="O31" s="15"/>
      <c r="P31" s="5"/>
    </row>
    <row r="32" spans="1:16" s="2" customFormat="1" ht="12.75" customHeight="1">
      <c r="A32" s="247"/>
      <c r="B32" s="70"/>
      <c r="C32" s="126"/>
      <c r="D32" s="64"/>
      <c r="E32" s="16"/>
      <c r="F32" s="256"/>
      <c r="G32" s="257"/>
      <c r="H32" s="223"/>
      <c r="I32" s="223"/>
      <c r="J32" s="59"/>
      <c r="K32" s="126"/>
      <c r="L32" s="95"/>
      <c r="M32" s="132"/>
      <c r="P32" s="5"/>
    </row>
    <row r="33" spans="1:16" s="2" customFormat="1" ht="12.75" customHeight="1">
      <c r="A33" s="247"/>
      <c r="B33" s="70"/>
      <c r="C33" s="126"/>
      <c r="D33" s="64"/>
      <c r="E33" s="16"/>
      <c r="F33" s="256"/>
      <c r="G33" s="257"/>
      <c r="H33" s="223"/>
      <c r="I33" s="223"/>
      <c r="J33" s="59"/>
      <c r="K33" s="126"/>
      <c r="L33" s="95"/>
      <c r="M33" s="132"/>
      <c r="P33" s="5"/>
    </row>
    <row r="34" spans="1:16" s="2" customFormat="1" ht="12.75" customHeight="1">
      <c r="A34" s="247"/>
      <c r="B34" s="70"/>
      <c r="C34" s="126"/>
      <c r="D34" s="64"/>
      <c r="E34" s="16"/>
      <c r="F34" s="256"/>
      <c r="G34" s="257"/>
      <c r="H34" s="223"/>
      <c r="I34" s="223"/>
      <c r="J34" s="59"/>
      <c r="K34" s="126"/>
      <c r="L34" s="95"/>
      <c r="M34" s="132"/>
      <c r="P34" s="5"/>
    </row>
    <row r="35" spans="1:16" s="2" customFormat="1" ht="12.75" customHeight="1">
      <c r="A35" s="247"/>
      <c r="B35" s="70"/>
      <c r="C35" s="126"/>
      <c r="D35" s="64"/>
      <c r="E35" s="16"/>
      <c r="F35" s="256"/>
      <c r="G35" s="257"/>
      <c r="H35" s="223"/>
      <c r="I35" s="223"/>
      <c r="J35" s="59"/>
      <c r="K35" s="126"/>
      <c r="L35" s="95"/>
      <c r="M35" s="132"/>
      <c r="P35" s="5"/>
    </row>
    <row r="36" spans="1:16" s="2" customFormat="1" ht="12.75" customHeight="1">
      <c r="A36" s="247"/>
      <c r="B36" s="70"/>
      <c r="C36" s="126"/>
      <c r="D36" s="64"/>
      <c r="E36" s="16"/>
      <c r="F36" s="256"/>
      <c r="G36" s="257"/>
      <c r="H36" s="223"/>
      <c r="I36" s="223"/>
      <c r="J36" s="59"/>
      <c r="K36" s="126"/>
      <c r="L36" s="95"/>
      <c r="M36" s="132"/>
      <c r="P36" s="5"/>
    </row>
    <row r="37" spans="1:16" s="2" customFormat="1" ht="12.75" customHeight="1">
      <c r="A37" s="247"/>
      <c r="B37" s="70"/>
      <c r="C37" s="126"/>
      <c r="D37" s="64"/>
      <c r="E37" s="16"/>
      <c r="F37" s="256"/>
      <c r="G37" s="257"/>
      <c r="H37" s="223"/>
      <c r="I37" s="223"/>
      <c r="J37" s="59"/>
      <c r="K37" s="126"/>
      <c r="L37" s="95"/>
      <c r="M37" s="132"/>
      <c r="P37" s="5"/>
    </row>
    <row r="38" spans="1:16" s="2" customFormat="1" ht="12.75" customHeight="1">
      <c r="A38" s="247"/>
      <c r="B38" s="70"/>
      <c r="C38" s="126"/>
      <c r="D38" s="64"/>
      <c r="E38" s="16"/>
      <c r="F38" s="256"/>
      <c r="G38" s="257"/>
      <c r="H38" s="223"/>
      <c r="I38" s="223"/>
      <c r="J38" s="59"/>
      <c r="K38" s="126"/>
      <c r="L38" s="95"/>
      <c r="M38" s="132"/>
      <c r="P38" s="5"/>
    </row>
    <row r="39" spans="1:16" s="2" customFormat="1" ht="12.75" customHeight="1">
      <c r="A39" s="247"/>
      <c r="B39" s="70"/>
      <c r="C39" s="126"/>
      <c r="D39" s="64"/>
      <c r="E39" s="16"/>
      <c r="F39" s="256"/>
      <c r="G39" s="257"/>
      <c r="H39" s="223"/>
      <c r="I39" s="223"/>
      <c r="J39" s="59"/>
      <c r="K39" s="126"/>
      <c r="L39" s="95"/>
      <c r="M39" s="132"/>
      <c r="P39" s="5"/>
    </row>
    <row r="40" spans="1:16" s="2" customFormat="1" ht="12.75" customHeight="1">
      <c r="A40" s="247"/>
      <c r="B40" s="70"/>
      <c r="C40" s="126"/>
      <c r="D40" s="64"/>
      <c r="E40" s="16"/>
      <c r="F40" s="256"/>
      <c r="G40" s="257"/>
      <c r="H40" s="223"/>
      <c r="I40" s="223"/>
      <c r="J40" s="59"/>
      <c r="K40" s="126"/>
      <c r="L40" s="95"/>
      <c r="M40" s="132"/>
      <c r="P40" s="5"/>
    </row>
    <row r="41" spans="1:16" s="2" customFormat="1" ht="12.75" customHeight="1">
      <c r="A41" s="247"/>
      <c r="B41" s="70"/>
      <c r="C41" s="126"/>
      <c r="D41" s="64"/>
      <c r="E41" s="16"/>
      <c r="F41" s="256"/>
      <c r="G41" s="257"/>
      <c r="H41" s="223"/>
      <c r="I41" s="223"/>
      <c r="J41" s="59"/>
      <c r="K41" s="126"/>
      <c r="L41" s="95"/>
      <c r="M41" s="132"/>
      <c r="P41" s="5"/>
    </row>
    <row r="42" spans="1:16" s="2" customFormat="1" ht="12.75" customHeight="1">
      <c r="A42" s="247"/>
      <c r="B42" s="70"/>
      <c r="C42" s="126"/>
      <c r="D42" s="64"/>
      <c r="E42" s="16"/>
      <c r="F42" s="256"/>
      <c r="G42" s="257"/>
      <c r="H42" s="223"/>
      <c r="I42" s="223"/>
      <c r="J42" s="59"/>
      <c r="K42" s="126"/>
      <c r="L42" s="95"/>
      <c r="M42" s="132"/>
      <c r="P42" s="5"/>
    </row>
    <row r="43" spans="1:16" s="2" customFormat="1" ht="12.75" customHeight="1">
      <c r="A43" s="247"/>
      <c r="B43" s="70"/>
      <c r="C43" s="126"/>
      <c r="D43" s="64"/>
      <c r="E43" s="16"/>
      <c r="F43" s="256"/>
      <c r="G43" s="257"/>
      <c r="H43" s="223"/>
      <c r="I43" s="223"/>
      <c r="J43" s="59"/>
      <c r="K43" s="126"/>
      <c r="L43" s="95"/>
      <c r="M43" s="132"/>
      <c r="P43" s="8"/>
    </row>
    <row r="44" spans="1:15" s="2" customFormat="1" ht="12.75" customHeight="1">
      <c r="A44" s="248"/>
      <c r="B44" s="72"/>
      <c r="C44" s="127"/>
      <c r="D44" s="65"/>
      <c r="E44" s="16"/>
      <c r="F44" s="256"/>
      <c r="G44" s="257"/>
      <c r="H44" s="223"/>
      <c r="I44" s="223"/>
      <c r="J44" s="59"/>
      <c r="K44" s="126"/>
      <c r="L44" s="95"/>
      <c r="M44" s="132"/>
      <c r="O44" s="5"/>
    </row>
    <row r="45" spans="1:15" s="2" customFormat="1" ht="12.75" customHeight="1">
      <c r="A45" s="246" t="s">
        <v>12</v>
      </c>
      <c r="B45" s="70"/>
      <c r="C45" s="126"/>
      <c r="D45" s="68"/>
      <c r="E45" s="16"/>
      <c r="F45" s="256"/>
      <c r="G45" s="257"/>
      <c r="H45" s="223"/>
      <c r="I45" s="223"/>
      <c r="J45" s="59"/>
      <c r="K45" s="126"/>
      <c r="L45" s="95"/>
      <c r="M45" s="132"/>
      <c r="O45" s="5"/>
    </row>
    <row r="46" spans="1:15" s="2" customFormat="1" ht="12.75" customHeight="1">
      <c r="A46" s="247"/>
      <c r="B46" s="70"/>
      <c r="C46" s="126"/>
      <c r="D46" s="88">
        <f>ROUNDDOWN(SUM(C45:C55)/1000,0)</f>
        <v>0</v>
      </c>
      <c r="E46" s="16"/>
      <c r="F46" s="256"/>
      <c r="G46" s="257"/>
      <c r="H46" s="223"/>
      <c r="I46" s="223"/>
      <c r="J46" s="59"/>
      <c r="K46" s="126"/>
      <c r="L46" s="95"/>
      <c r="M46" s="132"/>
      <c r="O46" s="5"/>
    </row>
    <row r="47" spans="1:15" s="2" customFormat="1" ht="12.75" customHeight="1">
      <c r="A47" s="247"/>
      <c r="B47" s="70"/>
      <c r="C47" s="126"/>
      <c r="D47" s="64"/>
      <c r="E47" s="16"/>
      <c r="F47" s="256"/>
      <c r="G47" s="257"/>
      <c r="H47" s="223"/>
      <c r="I47" s="223"/>
      <c r="J47" s="59"/>
      <c r="K47" s="126"/>
      <c r="L47" s="95"/>
      <c r="M47" s="132"/>
      <c r="O47" s="5"/>
    </row>
    <row r="48" spans="1:15" s="2" customFormat="1" ht="12.75" customHeight="1">
      <c r="A48" s="247"/>
      <c r="B48" s="70"/>
      <c r="C48" s="126"/>
      <c r="D48" s="64"/>
      <c r="E48" s="16"/>
      <c r="F48" s="256"/>
      <c r="G48" s="257"/>
      <c r="H48" s="223"/>
      <c r="I48" s="223"/>
      <c r="J48" s="59"/>
      <c r="K48" s="126"/>
      <c r="L48" s="95"/>
      <c r="M48" s="132"/>
      <c r="O48" s="5"/>
    </row>
    <row r="49" spans="1:15" s="2" customFormat="1" ht="12.75" customHeight="1">
      <c r="A49" s="247"/>
      <c r="B49" s="70"/>
      <c r="C49" s="126"/>
      <c r="D49" s="64"/>
      <c r="E49" s="16"/>
      <c r="F49" s="256"/>
      <c r="G49" s="257"/>
      <c r="H49" s="223"/>
      <c r="I49" s="223"/>
      <c r="J49" s="59"/>
      <c r="K49" s="126"/>
      <c r="L49" s="95"/>
      <c r="M49" s="132"/>
      <c r="O49" s="5"/>
    </row>
    <row r="50" spans="1:15" s="2" customFormat="1" ht="12.75" customHeight="1">
      <c r="A50" s="247"/>
      <c r="B50" s="70"/>
      <c r="C50" s="126"/>
      <c r="D50" s="64"/>
      <c r="E50" s="16"/>
      <c r="F50" s="256"/>
      <c r="G50" s="257"/>
      <c r="H50" s="223"/>
      <c r="I50" s="223"/>
      <c r="J50" s="59"/>
      <c r="K50" s="126"/>
      <c r="L50" s="95"/>
      <c r="M50" s="132"/>
      <c r="O50" s="5"/>
    </row>
    <row r="51" spans="1:15" s="2" customFormat="1" ht="12.75" customHeight="1">
      <c r="A51" s="247"/>
      <c r="B51" s="70"/>
      <c r="C51" s="126"/>
      <c r="D51" s="64"/>
      <c r="E51" s="16"/>
      <c r="F51" s="256"/>
      <c r="G51" s="257"/>
      <c r="H51" s="223"/>
      <c r="I51" s="223"/>
      <c r="J51" s="59"/>
      <c r="K51" s="126"/>
      <c r="L51" s="95"/>
      <c r="M51" s="132"/>
      <c r="O51" s="5"/>
    </row>
    <row r="52" spans="1:15" s="2" customFormat="1" ht="12.75" customHeight="1">
      <c r="A52" s="247"/>
      <c r="B52" s="70"/>
      <c r="C52" s="126"/>
      <c r="D52" s="64"/>
      <c r="E52" s="16"/>
      <c r="F52" s="256"/>
      <c r="G52" s="257"/>
      <c r="H52" s="223"/>
      <c r="I52" s="223"/>
      <c r="J52" s="59"/>
      <c r="K52" s="126"/>
      <c r="L52" s="95"/>
      <c r="M52" s="132"/>
      <c r="O52" s="5"/>
    </row>
    <row r="53" spans="1:15" s="2" customFormat="1" ht="12.75" customHeight="1">
      <c r="A53" s="247"/>
      <c r="B53" s="70"/>
      <c r="C53" s="126"/>
      <c r="D53" s="64"/>
      <c r="E53" s="16"/>
      <c r="F53" s="256"/>
      <c r="G53" s="257"/>
      <c r="H53" s="223"/>
      <c r="I53" s="223"/>
      <c r="J53" s="59"/>
      <c r="K53" s="126"/>
      <c r="L53" s="95"/>
      <c r="M53" s="135" t="s">
        <v>115</v>
      </c>
      <c r="O53" s="5"/>
    </row>
    <row r="54" spans="1:15" s="2" customFormat="1" ht="12.75" customHeight="1">
      <c r="A54" s="247"/>
      <c r="B54" s="70"/>
      <c r="C54" s="126"/>
      <c r="D54" s="64"/>
      <c r="E54" s="16"/>
      <c r="F54" s="256"/>
      <c r="G54" s="257"/>
      <c r="H54" s="223"/>
      <c r="I54" s="223"/>
      <c r="J54" s="59"/>
      <c r="K54" s="126"/>
      <c r="L54" s="95"/>
      <c r="M54" s="137">
        <f>SUM(M29:M52)</f>
        <v>0</v>
      </c>
      <c r="O54" s="5"/>
    </row>
    <row r="55" spans="1:15" s="2" customFormat="1" ht="12.75" customHeight="1">
      <c r="A55" s="248"/>
      <c r="B55" s="72"/>
      <c r="C55" s="127"/>
      <c r="D55" s="65"/>
      <c r="E55" s="16"/>
      <c r="F55" s="256"/>
      <c r="G55" s="257"/>
      <c r="H55" s="249" t="s">
        <v>67</v>
      </c>
      <c r="I55" s="249"/>
      <c r="J55" s="66"/>
      <c r="K55" s="90"/>
      <c r="L55" s="139"/>
      <c r="M55" s="130"/>
      <c r="O55" s="5"/>
    </row>
    <row r="56" spans="1:15" s="2" customFormat="1" ht="12.75" customHeight="1">
      <c r="A56" s="235" t="s">
        <v>5</v>
      </c>
      <c r="B56" s="236"/>
      <c r="C56" s="237"/>
      <c r="D56" s="187">
        <f>D9+D21+D31+D46</f>
        <v>0</v>
      </c>
      <c r="E56" s="16"/>
      <c r="F56" s="256"/>
      <c r="G56" s="257"/>
      <c r="H56" s="223"/>
      <c r="I56" s="223"/>
      <c r="J56" s="59"/>
      <c r="K56" s="91"/>
      <c r="L56" s="131">
        <f>ROUNDDOWN(SUM(K55:K58)/1000,0)</f>
        <v>0</v>
      </c>
      <c r="M56" s="132">
        <f>L56</f>
        <v>0</v>
      </c>
      <c r="O56" s="5"/>
    </row>
    <row r="57" spans="1:15" s="2" customFormat="1" ht="12.75" customHeight="1">
      <c r="A57" s="238"/>
      <c r="B57" s="239"/>
      <c r="C57" s="240"/>
      <c r="D57" s="188"/>
      <c r="E57" s="16"/>
      <c r="F57" s="256"/>
      <c r="G57" s="257"/>
      <c r="H57" s="223"/>
      <c r="I57" s="223"/>
      <c r="J57" s="59"/>
      <c r="K57" s="91"/>
      <c r="L57" s="133"/>
      <c r="M57" s="132"/>
      <c r="O57" s="5"/>
    </row>
    <row r="58" spans="1:15" s="2" customFormat="1" ht="12.75" customHeight="1">
      <c r="A58" s="241"/>
      <c r="B58" s="242"/>
      <c r="C58" s="243"/>
      <c r="D58" s="189"/>
      <c r="E58" s="16"/>
      <c r="F58" s="256"/>
      <c r="G58" s="257"/>
      <c r="H58" s="225"/>
      <c r="I58" s="225"/>
      <c r="J58" s="67"/>
      <c r="K58" s="92"/>
      <c r="L58" s="140"/>
      <c r="M58" s="141"/>
      <c r="O58" s="5"/>
    </row>
    <row r="59" spans="1:15" s="2" customFormat="1" ht="12.75" customHeight="1">
      <c r="A59" s="226" t="s">
        <v>6</v>
      </c>
      <c r="B59" s="227"/>
      <c r="C59" s="228"/>
      <c r="D59" s="68"/>
      <c r="E59" s="16"/>
      <c r="F59" s="256"/>
      <c r="G59" s="257"/>
      <c r="H59" s="249" t="s">
        <v>69</v>
      </c>
      <c r="I59" s="249"/>
      <c r="J59" s="66"/>
      <c r="K59" s="90"/>
      <c r="L59" s="139"/>
      <c r="M59" s="130"/>
      <c r="O59" s="5"/>
    </row>
    <row r="60" spans="1:15" s="2" customFormat="1" ht="12.75" customHeight="1">
      <c r="A60" s="229"/>
      <c r="B60" s="230"/>
      <c r="C60" s="231"/>
      <c r="D60" s="88">
        <f>D72-D56-D69</f>
        <v>0</v>
      </c>
      <c r="E60" s="16"/>
      <c r="F60" s="256"/>
      <c r="G60" s="257"/>
      <c r="H60" s="223"/>
      <c r="I60" s="223"/>
      <c r="J60" s="59"/>
      <c r="K60" s="91"/>
      <c r="L60" s="131">
        <f>ROUNDDOWN(SUM(K59:K62)/1000,0)</f>
        <v>0</v>
      </c>
      <c r="M60" s="132">
        <f>L60</f>
        <v>0</v>
      </c>
      <c r="O60" s="5"/>
    </row>
    <row r="61" spans="1:15" s="2" customFormat="1" ht="12.75" customHeight="1">
      <c r="A61" s="232"/>
      <c r="B61" s="233"/>
      <c r="C61" s="234"/>
      <c r="D61" s="65"/>
      <c r="E61" s="16"/>
      <c r="F61" s="256"/>
      <c r="G61" s="257"/>
      <c r="H61" s="223"/>
      <c r="I61" s="223"/>
      <c r="J61" s="59"/>
      <c r="K61" s="91"/>
      <c r="L61" s="133"/>
      <c r="M61" s="132"/>
      <c r="O61" s="5"/>
    </row>
    <row r="62" spans="1:15" s="2" customFormat="1" ht="12.75" customHeight="1">
      <c r="A62" s="203" t="s">
        <v>62</v>
      </c>
      <c r="B62" s="204"/>
      <c r="C62" s="205"/>
      <c r="D62" s="212"/>
      <c r="E62" s="16"/>
      <c r="F62" s="256"/>
      <c r="G62" s="257"/>
      <c r="H62" s="225"/>
      <c r="I62" s="225"/>
      <c r="J62" s="67"/>
      <c r="K62" s="92"/>
      <c r="L62" s="140"/>
      <c r="M62" s="141"/>
      <c r="O62" s="5"/>
    </row>
    <row r="63" spans="1:15" s="2" customFormat="1" ht="12.75" customHeight="1">
      <c r="A63" s="206"/>
      <c r="B63" s="207"/>
      <c r="C63" s="208"/>
      <c r="D63" s="213"/>
      <c r="E63" s="16"/>
      <c r="F63" s="258" t="s">
        <v>77</v>
      </c>
      <c r="G63" s="259"/>
      <c r="H63" s="259"/>
      <c r="I63" s="259"/>
      <c r="J63" s="259"/>
      <c r="K63" s="260"/>
      <c r="L63" s="269">
        <f>L9+L21+L30+L56+L60</f>
        <v>0</v>
      </c>
      <c r="M63" s="142" t="s">
        <v>154</v>
      </c>
      <c r="O63" s="5"/>
    </row>
    <row r="64" spans="1:14" s="2" customFormat="1" ht="15" customHeight="1">
      <c r="A64" s="209"/>
      <c r="B64" s="210"/>
      <c r="C64" s="211"/>
      <c r="D64" s="214"/>
      <c r="E64" s="16"/>
      <c r="F64" s="261"/>
      <c r="G64" s="262"/>
      <c r="H64" s="262"/>
      <c r="I64" s="262"/>
      <c r="J64" s="262"/>
      <c r="K64" s="263"/>
      <c r="L64" s="270"/>
      <c r="M64" s="143">
        <f>M19+M28+M54+M56+M60</f>
        <v>0</v>
      </c>
      <c r="N64" s="5"/>
    </row>
    <row r="65" spans="1:13" s="2" customFormat="1" ht="12.75" customHeight="1">
      <c r="A65" s="215" t="s">
        <v>66</v>
      </c>
      <c r="B65" s="216"/>
      <c r="C65" s="217"/>
      <c r="D65" s="221">
        <f>ROUNDDOWN(IF(L56&gt;1000,1000,L56),-1)</f>
        <v>0</v>
      </c>
      <c r="E65" s="16"/>
      <c r="F65" s="235" t="s">
        <v>78</v>
      </c>
      <c r="G65" s="236"/>
      <c r="H65" s="236"/>
      <c r="I65" s="236"/>
      <c r="J65" s="236"/>
      <c r="K65" s="237"/>
      <c r="L65" s="269">
        <f>IF($I$2="○","",'②別紙・消費税等仕入控除税額（単年度）'!H56)</f>
        <v>0</v>
      </c>
      <c r="M65" s="142" t="s">
        <v>155</v>
      </c>
    </row>
    <row r="66" spans="1:13" s="2" customFormat="1" ht="15" customHeight="1">
      <c r="A66" s="218"/>
      <c r="B66" s="219"/>
      <c r="C66" s="220"/>
      <c r="D66" s="214"/>
      <c r="E66" s="16"/>
      <c r="F66" s="253" t="s">
        <v>79</v>
      </c>
      <c r="G66" s="254"/>
      <c r="H66" s="254"/>
      <c r="I66" s="254"/>
      <c r="J66" s="254"/>
      <c r="K66" s="255"/>
      <c r="L66" s="270"/>
      <c r="M66" s="143">
        <f>IF($I$2="○","",'②別紙・消費税等仕入控除税額（単年度）'!G57)</f>
        <v>0</v>
      </c>
    </row>
    <row r="67" spans="1:14" s="2" customFormat="1" ht="12.75" customHeight="1">
      <c r="A67" s="215" t="s">
        <v>71</v>
      </c>
      <c r="B67" s="216"/>
      <c r="C67" s="217"/>
      <c r="D67" s="221">
        <f>ROUNDDOWN(IF(L60&gt;1000,1000,L60),-1)</f>
        <v>0</v>
      </c>
      <c r="E67" s="16"/>
      <c r="F67" s="226" t="s">
        <v>98</v>
      </c>
      <c r="G67" s="227"/>
      <c r="H67" s="227"/>
      <c r="I67" s="227"/>
      <c r="J67" s="227"/>
      <c r="K67" s="228"/>
      <c r="L67" s="269">
        <f>IF(I2="○",L63,(L63-L65))</f>
        <v>0</v>
      </c>
      <c r="M67" s="142" t="s">
        <v>156</v>
      </c>
      <c r="N67" s="4"/>
    </row>
    <row r="68" spans="1:15" s="2" customFormat="1" ht="15" customHeight="1">
      <c r="A68" s="218"/>
      <c r="B68" s="219"/>
      <c r="C68" s="220"/>
      <c r="D68" s="214"/>
      <c r="E68" s="16"/>
      <c r="F68" s="250" t="s">
        <v>80</v>
      </c>
      <c r="G68" s="251"/>
      <c r="H68" s="251"/>
      <c r="I68" s="251"/>
      <c r="J68" s="251"/>
      <c r="K68" s="252"/>
      <c r="L68" s="270"/>
      <c r="M68" s="143">
        <f>IF(H3="○",M64,(M64-M66))</f>
        <v>0</v>
      </c>
      <c r="O68" s="9"/>
    </row>
    <row r="69" spans="1:13" s="2" customFormat="1" ht="12.75" customHeight="1">
      <c r="A69" s="192" t="s">
        <v>70</v>
      </c>
      <c r="B69" s="193"/>
      <c r="C69" s="194"/>
      <c r="D69" s="198">
        <f>SUM(D62:D68)</f>
        <v>0</v>
      </c>
      <c r="E69" s="16"/>
      <c r="F69" s="292" t="s">
        <v>99</v>
      </c>
      <c r="G69" s="293"/>
      <c r="H69" s="271"/>
      <c r="I69" s="272"/>
      <c r="J69" s="108"/>
      <c r="K69" s="93"/>
      <c r="L69" s="144"/>
      <c r="M69" s="266"/>
    </row>
    <row r="70" spans="1:13" s="2" customFormat="1" ht="12.75" customHeight="1">
      <c r="A70" s="192"/>
      <c r="B70" s="193"/>
      <c r="C70" s="194"/>
      <c r="D70" s="198"/>
      <c r="E70" s="16"/>
      <c r="F70" s="292"/>
      <c r="G70" s="293"/>
      <c r="H70" s="271"/>
      <c r="I70" s="272"/>
      <c r="J70" s="34"/>
      <c r="K70" s="93"/>
      <c r="L70" s="145">
        <f>ROUNDDOWN(SUM(K69:K72)/1000,0)</f>
        <v>0</v>
      </c>
      <c r="M70" s="267"/>
    </row>
    <row r="71" spans="1:13" s="2" customFormat="1" ht="12.75" customHeight="1">
      <c r="A71" s="195"/>
      <c r="B71" s="196"/>
      <c r="C71" s="197"/>
      <c r="D71" s="199"/>
      <c r="E71" s="16"/>
      <c r="F71" s="292"/>
      <c r="G71" s="293"/>
      <c r="H71" s="271"/>
      <c r="I71" s="272"/>
      <c r="J71" s="34"/>
      <c r="K71" s="93"/>
      <c r="L71" s="146"/>
      <c r="M71" s="267"/>
    </row>
    <row r="72" spans="1:13" s="2" customFormat="1" ht="12.75" customHeight="1">
      <c r="A72" s="181" t="s">
        <v>167</v>
      </c>
      <c r="B72" s="182"/>
      <c r="C72" s="182"/>
      <c r="D72" s="187">
        <f>L74</f>
        <v>0</v>
      </c>
      <c r="E72" s="16"/>
      <c r="F72" s="294"/>
      <c r="G72" s="295"/>
      <c r="H72" s="273"/>
      <c r="I72" s="274"/>
      <c r="J72" s="109"/>
      <c r="K72" s="94"/>
      <c r="L72" s="147"/>
      <c r="M72" s="267"/>
    </row>
    <row r="73" spans="1:14" s="2" customFormat="1" ht="12.75" customHeight="1">
      <c r="A73" s="183"/>
      <c r="B73" s="184"/>
      <c r="C73" s="184"/>
      <c r="D73" s="188"/>
      <c r="E73" s="16"/>
      <c r="F73" s="279" t="s">
        <v>65</v>
      </c>
      <c r="G73" s="280"/>
      <c r="H73" s="280"/>
      <c r="I73" s="280"/>
      <c r="J73" s="280"/>
      <c r="K73" s="281"/>
      <c r="L73" s="144"/>
      <c r="M73" s="267"/>
      <c r="N73" s="8"/>
    </row>
    <row r="74" spans="1:13" s="2" customFormat="1" ht="12.75" customHeight="1">
      <c r="A74" s="183"/>
      <c r="B74" s="184"/>
      <c r="C74" s="184"/>
      <c r="D74" s="188"/>
      <c r="E74" s="16"/>
      <c r="F74" s="282"/>
      <c r="G74" s="283"/>
      <c r="H74" s="283"/>
      <c r="I74" s="283"/>
      <c r="J74" s="283"/>
      <c r="K74" s="284"/>
      <c r="L74" s="145">
        <f>L63+L70</f>
        <v>0</v>
      </c>
      <c r="M74" s="267"/>
    </row>
    <row r="75" spans="1:13" s="2" customFormat="1" ht="12.75" customHeight="1">
      <c r="A75" s="185"/>
      <c r="B75" s="186"/>
      <c r="C75" s="186"/>
      <c r="D75" s="189"/>
      <c r="E75" s="50"/>
      <c r="F75" s="285"/>
      <c r="G75" s="286"/>
      <c r="H75" s="286"/>
      <c r="I75" s="286"/>
      <c r="J75" s="286"/>
      <c r="K75" s="287"/>
      <c r="L75" s="148"/>
      <c r="M75" s="268"/>
    </row>
    <row r="76" spans="1:13" s="2" customFormat="1" ht="23.25" customHeight="1">
      <c r="A76" s="190" t="s">
        <v>172</v>
      </c>
      <c r="B76" s="190"/>
      <c r="C76" s="190"/>
      <c r="D76" s="190"/>
      <c r="E76" s="190"/>
      <c r="F76" s="190"/>
      <c r="G76" s="190"/>
      <c r="H76" s="190"/>
      <c r="I76" s="190"/>
      <c r="J76" s="191"/>
      <c r="K76" s="29" t="s">
        <v>7</v>
      </c>
      <c r="L76" s="244"/>
      <c r="M76" s="245"/>
    </row>
    <row r="77" spans="1:13" ht="13.5">
      <c r="A77" s="18"/>
      <c r="B77" s="18"/>
      <c r="C77" s="26"/>
      <c r="D77" s="26"/>
      <c r="F77" s="18"/>
      <c r="G77" s="18"/>
      <c r="H77" s="18"/>
      <c r="I77" s="7"/>
      <c r="K77" s="22"/>
      <c r="L77" s="22"/>
      <c r="M77" s="22"/>
    </row>
    <row r="78" ht="13.5">
      <c r="D78" s="23"/>
    </row>
  </sheetData>
  <sheetProtection formatCells="0" formatColumns="0"/>
  <mergeCells count="101">
    <mergeCell ref="F69:G72"/>
    <mergeCell ref="H58:I58"/>
    <mergeCell ref="H31:I31"/>
    <mergeCell ref="H13:I13"/>
    <mergeCell ref="F5:L6"/>
    <mergeCell ref="A5:A7"/>
    <mergeCell ref="B5:C7"/>
    <mergeCell ref="D5:D7"/>
    <mergeCell ref="H18:I18"/>
    <mergeCell ref="H20:I20"/>
    <mergeCell ref="A3:L3"/>
    <mergeCell ref="F7:G7"/>
    <mergeCell ref="H7:K7"/>
    <mergeCell ref="H11:I11"/>
    <mergeCell ref="H10:I10"/>
    <mergeCell ref="F8:G19"/>
    <mergeCell ref="H14:I14"/>
    <mergeCell ref="H70:I70"/>
    <mergeCell ref="H16:I16"/>
    <mergeCell ref="H27:I27"/>
    <mergeCell ref="H29:I29"/>
    <mergeCell ref="H30:I30"/>
    <mergeCell ref="H47:I47"/>
    <mergeCell ref="H51:I51"/>
    <mergeCell ref="H21:I21"/>
    <mergeCell ref="H28:I28"/>
    <mergeCell ref="H24:I24"/>
    <mergeCell ref="H56:I56"/>
    <mergeCell ref="H53:I53"/>
    <mergeCell ref="H45:I45"/>
    <mergeCell ref="H52:I52"/>
    <mergeCell ref="A8:A19"/>
    <mergeCell ref="H25:I25"/>
    <mergeCell ref="H26:I26"/>
    <mergeCell ref="F20:G28"/>
    <mergeCell ref="H8:I8"/>
    <mergeCell ref="H17:I17"/>
    <mergeCell ref="A20:A29"/>
    <mergeCell ref="H23:I23"/>
    <mergeCell ref="H9:I9"/>
    <mergeCell ref="H15:I15"/>
    <mergeCell ref="E2:F2"/>
    <mergeCell ref="M69:M75"/>
    <mergeCell ref="L63:L64"/>
    <mergeCell ref="L65:L66"/>
    <mergeCell ref="L67:L68"/>
    <mergeCell ref="F67:K67"/>
    <mergeCell ref="H71:I71"/>
    <mergeCell ref="H72:I72"/>
    <mergeCell ref="H37:I37"/>
    <mergeCell ref="H38:I38"/>
    <mergeCell ref="H36:I36"/>
    <mergeCell ref="F68:K68"/>
    <mergeCell ref="H57:I57"/>
    <mergeCell ref="H54:I54"/>
    <mergeCell ref="H48:I48"/>
    <mergeCell ref="F66:K66"/>
    <mergeCell ref="F29:G62"/>
    <mergeCell ref="F63:K64"/>
    <mergeCell ref="F65:K65"/>
    <mergeCell ref="H60:I60"/>
    <mergeCell ref="H40:I40"/>
    <mergeCell ref="H41:I41"/>
    <mergeCell ref="H44:I44"/>
    <mergeCell ref="A45:A55"/>
    <mergeCell ref="H59:I59"/>
    <mergeCell ref="H39:I39"/>
    <mergeCell ref="H55:I55"/>
    <mergeCell ref="H50:I50"/>
    <mergeCell ref="H46:I46"/>
    <mergeCell ref="A30:A44"/>
    <mergeCell ref="H43:I43"/>
    <mergeCell ref="H49:I49"/>
    <mergeCell ref="A59:C61"/>
    <mergeCell ref="A56:C58"/>
    <mergeCell ref="D56:D58"/>
    <mergeCell ref="L76:M76"/>
    <mergeCell ref="F73:K75"/>
    <mergeCell ref="H61:I61"/>
    <mergeCell ref="H62:I62"/>
    <mergeCell ref="H69:I69"/>
    <mergeCell ref="A67:C68"/>
    <mergeCell ref="D67:D68"/>
    <mergeCell ref="H12:I12"/>
    <mergeCell ref="H22:I22"/>
    <mergeCell ref="H19:I19"/>
    <mergeCell ref="H35:I35"/>
    <mergeCell ref="H33:I33"/>
    <mergeCell ref="H32:I32"/>
    <mergeCell ref="H34:I34"/>
    <mergeCell ref="H42:I42"/>
    <mergeCell ref="A72:C75"/>
    <mergeCell ref="D72:D75"/>
    <mergeCell ref="A76:J76"/>
    <mergeCell ref="A69:C71"/>
    <mergeCell ref="D69:D71"/>
    <mergeCell ref="K4:M4"/>
    <mergeCell ref="A62:C64"/>
    <mergeCell ref="D62:D64"/>
    <mergeCell ref="A65:C66"/>
    <mergeCell ref="D65:D66"/>
  </mergeCells>
  <dataValidations count="2">
    <dataValidation type="list" showInputMessage="1" showErrorMessage="1" promptTitle="消費税等仕入控除税額の取扱" prompt="免税事業者又は簡易課税事業者はセル「Ｉ２」で、○を選択してください。" sqref="I2">
      <formula1>"　,○"</formula1>
    </dataValidation>
    <dataValidation type="list" showInputMessage="1" showErrorMessage="1" promptTitle="消費税等仕入控除税額の取扱" prompt="課税事業者はセル「Ｅ２」で、○を選択してください。" sqref="E2:F2">
      <formula1>"　,○"</formula1>
    </dataValidation>
  </dataValidations>
  <printOptions horizontalCentered="1" verticalCentered="1"/>
  <pageMargins left="0.5905511811023623" right="0.1968503937007874" top="0.3937007874015748" bottom="0" header="0.3937007874015748" footer="0.1968503937007874"/>
  <pageSetup fitToHeight="1" fitToWidth="1" horizontalDpi="1200" verticalDpi="1200" orientation="portrait" paperSize="9" scale="84" r:id="rId3"/>
  <ignoredErrors>
    <ignoredError sqref="L21 L70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2" width="3.25390625" style="20" customWidth="1"/>
    <col min="3" max="3" width="11.875" style="20" customWidth="1"/>
    <col min="4" max="4" width="15.625" style="20" customWidth="1"/>
    <col min="5" max="5" width="17.125" style="20" customWidth="1"/>
    <col min="6" max="6" width="12.375" style="21" customWidth="1"/>
    <col min="7" max="7" width="10.75390625" style="21" customWidth="1"/>
    <col min="8" max="8" width="10.125" style="21" customWidth="1"/>
    <col min="9" max="9" width="5.00390625" style="21" customWidth="1"/>
    <col min="10" max="16384" width="9.00390625" style="20" customWidth="1"/>
  </cols>
  <sheetData>
    <row r="1" spans="1:9" s="19" customFormat="1" ht="16.5" customHeight="1">
      <c r="A1" s="40" t="s">
        <v>109</v>
      </c>
      <c r="B1" s="40"/>
      <c r="C1" s="40"/>
      <c r="D1" s="40"/>
      <c r="E1" s="40"/>
      <c r="F1" s="41"/>
      <c r="G1" s="41"/>
      <c r="H1" s="351" t="str">
        <f>IF(('①収支予算様式（単年度）'!I2)="○","提出不要","提出必須")</f>
        <v>提出必須</v>
      </c>
      <c r="I1" s="351"/>
    </row>
    <row r="2" spans="1:9" ht="16.5" customHeight="1">
      <c r="A2" s="49" t="s">
        <v>47</v>
      </c>
      <c r="B2" s="43"/>
      <c r="C2" s="43"/>
      <c r="D2" s="43"/>
      <c r="E2" s="43"/>
      <c r="F2" s="44"/>
      <c r="G2" s="44"/>
      <c r="H2" s="351"/>
      <c r="I2" s="351"/>
    </row>
    <row r="3" spans="1:9" ht="9" customHeight="1">
      <c r="A3" s="42"/>
      <c r="B3" s="43"/>
      <c r="C3" s="43"/>
      <c r="D3" s="43"/>
      <c r="E3" s="43"/>
      <c r="F3" s="44"/>
      <c r="G3" s="44"/>
      <c r="H3" s="53"/>
      <c r="I3" s="53"/>
    </row>
    <row r="4" spans="1:9" ht="20.25" customHeight="1">
      <c r="A4" s="331" t="s">
        <v>55</v>
      </c>
      <c r="B4" s="332"/>
      <c r="C4" s="333">
        <f>'①収支予算様式（単年度）'!K4</f>
        <v>0</v>
      </c>
      <c r="D4" s="334"/>
      <c r="E4" s="335"/>
      <c r="F4" s="44"/>
      <c r="G4" s="44"/>
      <c r="H4" s="53"/>
      <c r="I4" s="53"/>
    </row>
    <row r="5" spans="1:9" ht="9" customHeight="1">
      <c r="A5" s="42"/>
      <c r="B5" s="43"/>
      <c r="C5" s="43"/>
      <c r="D5" s="43"/>
      <c r="E5" s="43"/>
      <c r="F5" s="44"/>
      <c r="G5" s="44"/>
      <c r="H5" s="46"/>
      <c r="I5" s="46"/>
    </row>
    <row r="6" spans="1:9" s="150" customFormat="1" ht="18.75" customHeight="1">
      <c r="A6" s="149" t="s">
        <v>56</v>
      </c>
      <c r="B6" s="359" t="s">
        <v>143</v>
      </c>
      <c r="C6" s="359"/>
      <c r="D6" s="359"/>
      <c r="E6" s="359"/>
      <c r="F6" s="359"/>
      <c r="G6" s="359"/>
      <c r="H6" s="359"/>
      <c r="I6" s="359"/>
    </row>
    <row r="7" spans="1:9" s="152" customFormat="1" ht="24" customHeight="1">
      <c r="A7" s="310" t="s">
        <v>72</v>
      </c>
      <c r="B7" s="311"/>
      <c r="C7" s="340" t="s">
        <v>165</v>
      </c>
      <c r="D7" s="341"/>
      <c r="E7" s="341"/>
      <c r="F7" s="342"/>
      <c r="G7" s="338">
        <f>+'①収支予算様式（単年度）'!L63</f>
        <v>0</v>
      </c>
      <c r="H7" s="339"/>
      <c r="I7" s="151" t="s">
        <v>51</v>
      </c>
    </row>
    <row r="8" spans="1:11" s="150" customFormat="1" ht="24" customHeight="1">
      <c r="A8" s="310" t="s">
        <v>144</v>
      </c>
      <c r="B8" s="311"/>
      <c r="C8" s="360" t="s">
        <v>173</v>
      </c>
      <c r="D8" s="361"/>
      <c r="E8" s="361"/>
      <c r="F8" s="362"/>
      <c r="G8" s="338">
        <f>G7-G9</f>
        <v>0</v>
      </c>
      <c r="H8" s="339"/>
      <c r="I8" s="151" t="s">
        <v>51</v>
      </c>
      <c r="J8" s="153"/>
      <c r="K8" s="153"/>
    </row>
    <row r="9" spans="1:11" s="150" customFormat="1" ht="24" customHeight="1">
      <c r="A9" s="312" t="s">
        <v>145</v>
      </c>
      <c r="B9" s="313"/>
      <c r="C9" s="348" t="s">
        <v>174</v>
      </c>
      <c r="D9" s="349"/>
      <c r="E9" s="349"/>
      <c r="F9" s="350"/>
      <c r="G9" s="346">
        <f>'①収支予算様式（単年度）'!M64</f>
        <v>0</v>
      </c>
      <c r="H9" s="347"/>
      <c r="I9" s="154" t="s">
        <v>51</v>
      </c>
      <c r="J9" s="153"/>
      <c r="K9" s="153"/>
    </row>
    <row r="10" spans="1:11" s="150" customFormat="1" ht="9" customHeight="1">
      <c r="A10" s="155"/>
      <c r="B10" s="156"/>
      <c r="C10" s="156"/>
      <c r="D10" s="156"/>
      <c r="E10" s="157"/>
      <c r="F10" s="158"/>
      <c r="G10" s="158"/>
      <c r="H10" s="157"/>
      <c r="I10" s="157"/>
      <c r="J10" s="153"/>
      <c r="K10" s="153"/>
    </row>
    <row r="11" spans="1:9" s="7" customFormat="1" ht="18.75" customHeight="1">
      <c r="A11" s="114" t="s">
        <v>63</v>
      </c>
      <c r="B11" s="115" t="s">
        <v>110</v>
      </c>
      <c r="C11" s="115"/>
      <c r="D11" s="115"/>
      <c r="E11" s="116"/>
      <c r="F11" s="117"/>
      <c r="G11" s="52"/>
      <c r="H11" s="52"/>
      <c r="I11" s="52"/>
    </row>
    <row r="12" spans="1:9" s="47" customFormat="1" ht="24.75" customHeight="1">
      <c r="A12" s="357" t="s">
        <v>48</v>
      </c>
      <c r="B12" s="358"/>
      <c r="C12" s="118"/>
      <c r="D12" s="118" t="s">
        <v>49</v>
      </c>
      <c r="E12" s="118"/>
      <c r="F12" s="119" t="s">
        <v>61</v>
      </c>
      <c r="G12" s="159" t="s">
        <v>111</v>
      </c>
      <c r="H12" s="344" t="s">
        <v>60</v>
      </c>
      <c r="I12" s="345"/>
    </row>
    <row r="13" spans="1:9" s="7" customFormat="1" ht="12">
      <c r="A13" s="336" t="s">
        <v>125</v>
      </c>
      <c r="B13" s="336" t="s">
        <v>10</v>
      </c>
      <c r="C13" s="56"/>
      <c r="D13" s="75"/>
      <c r="E13" s="75"/>
      <c r="F13" s="80"/>
      <c r="G13" s="160"/>
      <c r="H13" s="81"/>
      <c r="I13" s="30" t="s">
        <v>46</v>
      </c>
    </row>
    <row r="14" spans="1:9" s="7" customFormat="1" ht="12">
      <c r="A14" s="337"/>
      <c r="B14" s="337"/>
      <c r="C14" s="54"/>
      <c r="D14" s="76"/>
      <c r="E14" s="77"/>
      <c r="F14" s="61"/>
      <c r="G14" s="161"/>
      <c r="H14" s="162">
        <f>ROUNDDOWN(SUMIF(G13:G26,"Ａ１",F13:F26)/1000,0)+ROUNDDOWN(SUMIF(G13:G26,"Ａ２",F13:F26)/1000,0)+ROUNDDOWN(SUMIF(G13:G26,"Ａ３",F13:F26)/1000,0)</f>
        <v>0</v>
      </c>
      <c r="I14" s="31" t="s">
        <v>51</v>
      </c>
    </row>
    <row r="15" spans="1:9" s="7" customFormat="1" ht="12">
      <c r="A15" s="337"/>
      <c r="B15" s="337"/>
      <c r="C15" s="55"/>
      <c r="D15" s="78"/>
      <c r="E15" s="78"/>
      <c r="F15" s="61"/>
      <c r="G15" s="161"/>
      <c r="H15" s="81"/>
      <c r="I15" s="31"/>
    </row>
    <row r="16" spans="1:9" s="7" customFormat="1" ht="12">
      <c r="A16" s="337"/>
      <c r="B16" s="337"/>
      <c r="C16" s="55"/>
      <c r="D16" s="78"/>
      <c r="E16" s="78"/>
      <c r="F16" s="61"/>
      <c r="G16" s="161"/>
      <c r="H16" s="81"/>
      <c r="I16" s="31"/>
    </row>
    <row r="17" spans="1:9" s="7" customFormat="1" ht="12">
      <c r="A17" s="337"/>
      <c r="B17" s="337"/>
      <c r="C17" s="55"/>
      <c r="D17" s="78"/>
      <c r="E17" s="78"/>
      <c r="F17" s="61"/>
      <c r="G17" s="161"/>
      <c r="H17" s="81"/>
      <c r="I17" s="31"/>
    </row>
    <row r="18" spans="1:9" s="7" customFormat="1" ht="12">
      <c r="A18" s="337"/>
      <c r="B18" s="337"/>
      <c r="C18" s="55"/>
      <c r="D18" s="78"/>
      <c r="E18" s="78"/>
      <c r="F18" s="61"/>
      <c r="G18" s="161"/>
      <c r="H18" s="81"/>
      <c r="I18" s="31"/>
    </row>
    <row r="19" spans="1:9" s="7" customFormat="1" ht="12">
      <c r="A19" s="337"/>
      <c r="B19" s="337"/>
      <c r="C19" s="55"/>
      <c r="D19" s="78"/>
      <c r="E19" s="78"/>
      <c r="F19" s="101"/>
      <c r="G19" s="161"/>
      <c r="H19" s="81"/>
      <c r="I19" s="31"/>
    </row>
    <row r="20" spans="1:9" s="7" customFormat="1" ht="12">
      <c r="A20" s="337"/>
      <c r="B20" s="337"/>
      <c r="C20" s="55"/>
      <c r="D20" s="78"/>
      <c r="E20" s="78"/>
      <c r="F20" s="61"/>
      <c r="G20" s="161"/>
      <c r="H20" s="81"/>
      <c r="I20" s="31"/>
    </row>
    <row r="21" spans="1:9" s="7" customFormat="1" ht="12">
      <c r="A21" s="337"/>
      <c r="B21" s="337"/>
      <c r="C21" s="55"/>
      <c r="D21" s="78"/>
      <c r="E21" s="78"/>
      <c r="F21" s="61"/>
      <c r="G21" s="161"/>
      <c r="H21" s="81"/>
      <c r="I21" s="31"/>
    </row>
    <row r="22" spans="1:9" s="7" customFormat="1" ht="12">
      <c r="A22" s="337"/>
      <c r="B22" s="337"/>
      <c r="C22" s="55"/>
      <c r="D22" s="78"/>
      <c r="E22" s="78"/>
      <c r="F22" s="61"/>
      <c r="G22" s="161"/>
      <c r="H22" s="81"/>
      <c r="I22" s="31"/>
    </row>
    <row r="23" spans="1:9" s="7" customFormat="1" ht="12">
      <c r="A23" s="337"/>
      <c r="B23" s="337"/>
      <c r="C23" s="55"/>
      <c r="D23" s="78"/>
      <c r="E23" s="78"/>
      <c r="F23" s="61"/>
      <c r="G23" s="161"/>
      <c r="H23" s="81"/>
      <c r="I23" s="31"/>
    </row>
    <row r="24" spans="1:9" s="7" customFormat="1" ht="12">
      <c r="A24" s="337"/>
      <c r="B24" s="337"/>
      <c r="C24" s="55"/>
      <c r="D24" s="78"/>
      <c r="E24" s="78"/>
      <c r="F24" s="61"/>
      <c r="G24" s="161"/>
      <c r="H24" s="81"/>
      <c r="I24" s="31"/>
    </row>
    <row r="25" spans="1:9" s="7" customFormat="1" ht="12">
      <c r="A25" s="337"/>
      <c r="B25" s="337"/>
      <c r="C25" s="55"/>
      <c r="D25" s="78"/>
      <c r="E25" s="78"/>
      <c r="F25" s="61"/>
      <c r="G25" s="161"/>
      <c r="H25" s="81"/>
      <c r="I25" s="31"/>
    </row>
    <row r="26" spans="1:9" s="7" customFormat="1" ht="12">
      <c r="A26" s="337"/>
      <c r="B26" s="343"/>
      <c r="C26" s="57"/>
      <c r="D26" s="79"/>
      <c r="E26" s="79"/>
      <c r="F26" s="74"/>
      <c r="G26" s="161"/>
      <c r="H26" s="82"/>
      <c r="I26" s="31"/>
    </row>
    <row r="27" spans="1:9" s="7" customFormat="1" ht="12">
      <c r="A27" s="337"/>
      <c r="B27" s="337" t="s">
        <v>13</v>
      </c>
      <c r="C27" s="55"/>
      <c r="D27" s="78"/>
      <c r="E27" s="78"/>
      <c r="F27" s="61"/>
      <c r="G27" s="160"/>
      <c r="H27" s="81"/>
      <c r="I27" s="33"/>
    </row>
    <row r="28" spans="1:9" s="7" customFormat="1" ht="12">
      <c r="A28" s="337"/>
      <c r="B28" s="337"/>
      <c r="C28" s="54"/>
      <c r="D28" s="76"/>
      <c r="E28" s="77"/>
      <c r="F28" s="60"/>
      <c r="G28" s="161"/>
      <c r="H28" s="162">
        <f>ROUNDDOWN(SUMIF(G27:G39,"Ａ１",F27:F39)/1000,0)+ROUNDDOWN(SUMIF(G27:G39,"Ａ２",F27:F39)/1000,0)+ROUNDDOWN(SUMIF(G27:G39,"Ａ３",F27:F39)/1000,0)</f>
        <v>0</v>
      </c>
      <c r="I28" s="31" t="s">
        <v>51</v>
      </c>
    </row>
    <row r="29" spans="1:9" s="7" customFormat="1" ht="12">
      <c r="A29" s="337"/>
      <c r="B29" s="337"/>
      <c r="C29" s="55"/>
      <c r="D29" s="78"/>
      <c r="E29" s="78"/>
      <c r="F29" s="61"/>
      <c r="G29" s="161"/>
      <c r="H29" s="81"/>
      <c r="I29" s="31"/>
    </row>
    <row r="30" spans="1:9" s="7" customFormat="1" ht="12">
      <c r="A30" s="337"/>
      <c r="B30" s="337"/>
      <c r="C30" s="55"/>
      <c r="D30" s="78"/>
      <c r="E30" s="78"/>
      <c r="F30" s="61"/>
      <c r="G30" s="161"/>
      <c r="H30" s="81"/>
      <c r="I30" s="31"/>
    </row>
    <row r="31" spans="1:9" s="7" customFormat="1" ht="12">
      <c r="A31" s="337"/>
      <c r="B31" s="337"/>
      <c r="C31" s="55"/>
      <c r="D31" s="78"/>
      <c r="E31" s="78"/>
      <c r="F31" s="61"/>
      <c r="G31" s="161"/>
      <c r="H31" s="81"/>
      <c r="I31" s="31"/>
    </row>
    <row r="32" spans="1:9" s="7" customFormat="1" ht="12">
      <c r="A32" s="337"/>
      <c r="B32" s="337"/>
      <c r="C32" s="55"/>
      <c r="D32" s="78"/>
      <c r="E32" s="78"/>
      <c r="F32" s="61"/>
      <c r="G32" s="161"/>
      <c r="H32" s="81"/>
      <c r="I32" s="31"/>
    </row>
    <row r="33" spans="1:9" s="7" customFormat="1" ht="12">
      <c r="A33" s="337"/>
      <c r="B33" s="337"/>
      <c r="C33" s="55"/>
      <c r="D33" s="78"/>
      <c r="E33" s="78"/>
      <c r="F33" s="61"/>
      <c r="G33" s="161"/>
      <c r="H33" s="81"/>
      <c r="I33" s="31"/>
    </row>
    <row r="34" spans="1:9" s="7" customFormat="1" ht="12">
      <c r="A34" s="337"/>
      <c r="B34" s="337"/>
      <c r="C34" s="55"/>
      <c r="D34" s="78"/>
      <c r="E34" s="78"/>
      <c r="F34" s="61"/>
      <c r="G34" s="161"/>
      <c r="H34" s="81"/>
      <c r="I34" s="31"/>
    </row>
    <row r="35" spans="1:9" s="7" customFormat="1" ht="12">
      <c r="A35" s="337"/>
      <c r="B35" s="337"/>
      <c r="C35" s="55"/>
      <c r="D35" s="78"/>
      <c r="E35" s="78"/>
      <c r="F35" s="61"/>
      <c r="G35" s="161"/>
      <c r="H35" s="81"/>
      <c r="I35" s="31"/>
    </row>
    <row r="36" spans="1:9" s="7" customFormat="1" ht="12">
      <c r="A36" s="337"/>
      <c r="B36" s="337"/>
      <c r="C36" s="55"/>
      <c r="D36" s="78"/>
      <c r="E36" s="78"/>
      <c r="F36" s="61"/>
      <c r="G36" s="161"/>
      <c r="H36" s="81"/>
      <c r="I36" s="31"/>
    </row>
    <row r="37" spans="1:9" s="7" customFormat="1" ht="12">
      <c r="A37" s="337"/>
      <c r="B37" s="337"/>
      <c r="C37" s="55"/>
      <c r="D37" s="78"/>
      <c r="E37" s="78"/>
      <c r="F37" s="61"/>
      <c r="G37" s="161"/>
      <c r="H37" s="81"/>
      <c r="I37" s="31"/>
    </row>
    <row r="38" spans="1:9" s="7" customFormat="1" ht="12">
      <c r="A38" s="337"/>
      <c r="B38" s="337"/>
      <c r="C38" s="55"/>
      <c r="D38" s="78"/>
      <c r="E38" s="78"/>
      <c r="F38" s="61"/>
      <c r="G38" s="161"/>
      <c r="H38" s="81"/>
      <c r="I38" s="31"/>
    </row>
    <row r="39" spans="1:9" s="7" customFormat="1" ht="12">
      <c r="A39" s="337"/>
      <c r="B39" s="343"/>
      <c r="C39" s="58"/>
      <c r="D39" s="79"/>
      <c r="E39" s="79"/>
      <c r="F39" s="74"/>
      <c r="G39" s="161"/>
      <c r="H39" s="82"/>
      <c r="I39" s="31"/>
    </row>
    <row r="40" spans="1:9" s="7" customFormat="1" ht="12">
      <c r="A40" s="337"/>
      <c r="B40" s="337" t="s">
        <v>75</v>
      </c>
      <c r="C40" s="55"/>
      <c r="D40" s="78"/>
      <c r="E40" s="78"/>
      <c r="F40" s="61"/>
      <c r="G40" s="160"/>
      <c r="H40" s="81"/>
      <c r="I40" s="33"/>
    </row>
    <row r="41" spans="1:9" s="7" customFormat="1" ht="12">
      <c r="A41" s="337"/>
      <c r="B41" s="337"/>
      <c r="C41" s="54"/>
      <c r="D41" s="76"/>
      <c r="E41" s="77"/>
      <c r="F41" s="62"/>
      <c r="G41" s="161"/>
      <c r="H41" s="162">
        <f>ROUNDDOWN(SUMIF(G40:G51,"Ａ１",F40:F51)/1000,0)+ROUNDDOWN(SUMIF(G40:G51,"Ａ２",F40:F51)/1000,0)+ROUNDDOWN(SUMIF(G40:G51,"Ａ３",F40:F51)/1000,0)</f>
        <v>0</v>
      </c>
      <c r="I41" s="48" t="s">
        <v>51</v>
      </c>
    </row>
    <row r="42" spans="1:9" s="7" customFormat="1" ht="12">
      <c r="A42" s="337"/>
      <c r="B42" s="337"/>
      <c r="C42" s="55"/>
      <c r="D42" s="78"/>
      <c r="E42" s="78"/>
      <c r="F42" s="61"/>
      <c r="G42" s="161"/>
      <c r="H42" s="81"/>
      <c r="I42" s="31"/>
    </row>
    <row r="43" spans="1:9" s="7" customFormat="1" ht="12">
      <c r="A43" s="337"/>
      <c r="B43" s="337"/>
      <c r="C43" s="55"/>
      <c r="D43" s="78"/>
      <c r="E43" s="78"/>
      <c r="F43" s="61"/>
      <c r="G43" s="161"/>
      <c r="H43" s="81"/>
      <c r="I43" s="31"/>
    </row>
    <row r="44" spans="1:9" s="7" customFormat="1" ht="12">
      <c r="A44" s="337"/>
      <c r="B44" s="337"/>
      <c r="C44" s="55"/>
      <c r="D44" s="78"/>
      <c r="E44" s="78"/>
      <c r="F44" s="61"/>
      <c r="G44" s="161"/>
      <c r="H44" s="81"/>
      <c r="I44" s="31"/>
    </row>
    <row r="45" spans="1:9" s="7" customFormat="1" ht="12">
      <c r="A45" s="337"/>
      <c r="B45" s="337"/>
      <c r="C45" s="55"/>
      <c r="D45" s="78"/>
      <c r="E45" s="78"/>
      <c r="F45" s="61"/>
      <c r="G45" s="161"/>
      <c r="H45" s="81"/>
      <c r="I45" s="31"/>
    </row>
    <row r="46" spans="1:9" s="7" customFormat="1" ht="12">
      <c r="A46" s="337"/>
      <c r="B46" s="337"/>
      <c r="C46" s="55"/>
      <c r="D46" s="78"/>
      <c r="E46" s="78"/>
      <c r="F46" s="61"/>
      <c r="G46" s="161"/>
      <c r="H46" s="81"/>
      <c r="I46" s="31"/>
    </row>
    <row r="47" spans="1:9" s="7" customFormat="1" ht="12">
      <c r="A47" s="337"/>
      <c r="B47" s="337"/>
      <c r="C47" s="55"/>
      <c r="D47" s="78"/>
      <c r="E47" s="78"/>
      <c r="F47" s="61"/>
      <c r="G47" s="161"/>
      <c r="H47" s="81"/>
      <c r="I47" s="31"/>
    </row>
    <row r="48" spans="1:9" s="7" customFormat="1" ht="12">
      <c r="A48" s="337"/>
      <c r="B48" s="337"/>
      <c r="C48" s="55"/>
      <c r="D48" s="78"/>
      <c r="E48" s="78"/>
      <c r="F48" s="61"/>
      <c r="G48" s="161"/>
      <c r="H48" s="81"/>
      <c r="I48" s="31"/>
    </row>
    <row r="49" spans="1:9" s="7" customFormat="1" ht="12">
      <c r="A49" s="337"/>
      <c r="B49" s="337"/>
      <c r="C49" s="55"/>
      <c r="D49" s="78"/>
      <c r="E49" s="78"/>
      <c r="F49" s="61"/>
      <c r="G49" s="161"/>
      <c r="H49" s="81"/>
      <c r="I49" s="31"/>
    </row>
    <row r="50" spans="1:9" s="7" customFormat="1" ht="12">
      <c r="A50" s="337"/>
      <c r="B50" s="337"/>
      <c r="C50" s="55"/>
      <c r="D50" s="78"/>
      <c r="E50" s="78"/>
      <c r="F50" s="61"/>
      <c r="G50" s="161"/>
      <c r="H50" s="81"/>
      <c r="I50" s="31"/>
    </row>
    <row r="51" spans="1:9" s="7" customFormat="1" ht="12">
      <c r="A51" s="337"/>
      <c r="B51" s="343"/>
      <c r="C51" s="55"/>
      <c r="D51" s="78"/>
      <c r="E51" s="79"/>
      <c r="F51" s="74"/>
      <c r="G51" s="161"/>
      <c r="H51" s="82"/>
      <c r="I51" s="32"/>
    </row>
    <row r="52" spans="1:9" s="7" customFormat="1" ht="22.5" customHeight="1">
      <c r="A52" s="337"/>
      <c r="B52" s="226" t="s">
        <v>50</v>
      </c>
      <c r="C52" s="227"/>
      <c r="D52" s="227"/>
      <c r="E52" s="352"/>
      <c r="F52" s="163" t="s">
        <v>73</v>
      </c>
      <c r="G52" s="164">
        <f>ROUNDDOWN(SUMIF($G$13:$G$26,"Ａ１",$F$13:$F$26)/1000,0)+ROUNDDOWN(SUMIF($G$27:$G$39,"Ａ１",$F$27:$F$39)/1000,0)+ROUNDDOWN(SUMIF($G$40:$G$51,"Ａ１",$F$40:$F$51)/1000,0)</f>
        <v>0</v>
      </c>
      <c r="H52" s="354">
        <f>SUM(G52:G53)</f>
        <v>0</v>
      </c>
      <c r="I52" s="356" t="s">
        <v>51</v>
      </c>
    </row>
    <row r="53" spans="1:9" s="7" customFormat="1" ht="22.5" customHeight="1">
      <c r="A53" s="337"/>
      <c r="B53" s="229"/>
      <c r="C53" s="230"/>
      <c r="D53" s="230"/>
      <c r="E53" s="353"/>
      <c r="F53" s="169" t="s">
        <v>74</v>
      </c>
      <c r="G53" s="179">
        <f>ROUNDDOWN(SUMIF($G$13:$G$26,"Ａ２",$F$13:$F$26)/1000,0)+ROUNDDOWN(SUMIF($G$27:$G$39,"Ａ２",$F$27:$F$39)/1000,0)+ROUNDDOWN(SUMIF($G$40:$G$51,"Ａ２",$F$40:$F$51)/1000,0)</f>
        <v>0</v>
      </c>
      <c r="H53" s="355"/>
      <c r="I53" s="315"/>
    </row>
    <row r="54" spans="1:9" s="7" customFormat="1" ht="22.5" customHeight="1">
      <c r="A54" s="318" t="s">
        <v>126</v>
      </c>
      <c r="B54" s="319"/>
      <c r="C54" s="319"/>
      <c r="D54" s="319"/>
      <c r="E54" s="320"/>
      <c r="F54" s="178" t="s">
        <v>146</v>
      </c>
      <c r="G54" s="168">
        <f>G8</f>
        <v>0</v>
      </c>
      <c r="H54" s="316">
        <f>SUM(G54:G55)</f>
        <v>0</v>
      </c>
      <c r="I54" s="314" t="s">
        <v>151</v>
      </c>
    </row>
    <row r="55" spans="1:9" s="7" customFormat="1" ht="22.5" customHeight="1">
      <c r="A55" s="321"/>
      <c r="B55" s="322"/>
      <c r="C55" s="322"/>
      <c r="D55" s="322"/>
      <c r="E55" s="323"/>
      <c r="F55" s="169" t="s">
        <v>147</v>
      </c>
      <c r="G55" s="167">
        <f>G9</f>
        <v>0</v>
      </c>
      <c r="H55" s="317"/>
      <c r="I55" s="315"/>
    </row>
    <row r="56" spans="1:9" s="7" customFormat="1" ht="22.5" customHeight="1">
      <c r="A56" s="324" t="s">
        <v>150</v>
      </c>
      <c r="B56" s="325"/>
      <c r="C56" s="325"/>
      <c r="D56" s="325"/>
      <c r="E56" s="326"/>
      <c r="F56" s="165" t="s">
        <v>148</v>
      </c>
      <c r="G56" s="170">
        <f>ROUNDDOWN((G54-G52)*8/108,0)</f>
        <v>0</v>
      </c>
      <c r="H56" s="308">
        <f>SUM(G56:G57)</f>
        <v>0</v>
      </c>
      <c r="I56" s="314" t="s">
        <v>51</v>
      </c>
    </row>
    <row r="57" spans="1:9" s="7" customFormat="1" ht="22.5" customHeight="1">
      <c r="A57" s="327"/>
      <c r="B57" s="328"/>
      <c r="C57" s="328"/>
      <c r="D57" s="328"/>
      <c r="E57" s="329"/>
      <c r="F57" s="166" t="s">
        <v>149</v>
      </c>
      <c r="G57" s="167">
        <f>ROUNDDOWN((G55-G53)*10/110,0)</f>
        <v>0</v>
      </c>
      <c r="H57" s="309"/>
      <c r="I57" s="315"/>
    </row>
    <row r="58" spans="1:9" s="7" customFormat="1" ht="21.75" customHeight="1">
      <c r="A58" s="324" t="s">
        <v>166</v>
      </c>
      <c r="B58" s="325"/>
      <c r="C58" s="325"/>
      <c r="D58" s="325"/>
      <c r="E58" s="326"/>
      <c r="F58" s="165" t="s">
        <v>76</v>
      </c>
      <c r="G58" s="168">
        <f>+G54-G56</f>
        <v>0</v>
      </c>
      <c r="H58" s="330">
        <f>SUM(G58:G59)</f>
        <v>0</v>
      </c>
      <c r="I58" s="314" t="s">
        <v>51</v>
      </c>
    </row>
    <row r="59" spans="1:9" s="7" customFormat="1" ht="21.75" customHeight="1">
      <c r="A59" s="327"/>
      <c r="B59" s="328"/>
      <c r="C59" s="328"/>
      <c r="D59" s="328"/>
      <c r="E59" s="329"/>
      <c r="F59" s="166" t="s">
        <v>153</v>
      </c>
      <c r="G59" s="167">
        <f>+G55-G57</f>
        <v>0</v>
      </c>
      <c r="H59" s="317"/>
      <c r="I59" s="315"/>
    </row>
  </sheetData>
  <sheetProtection formatCells="0" formatColumns="0"/>
  <mergeCells count="31">
    <mergeCell ref="G8:H8"/>
    <mergeCell ref="G9:H9"/>
    <mergeCell ref="C9:F9"/>
    <mergeCell ref="B27:B39"/>
    <mergeCell ref="H1:I2"/>
    <mergeCell ref="B52:E53"/>
    <mergeCell ref="H52:H53"/>
    <mergeCell ref="I52:I53"/>
    <mergeCell ref="A12:B12"/>
    <mergeCell ref="B6:I6"/>
    <mergeCell ref="C8:F8"/>
    <mergeCell ref="I54:I55"/>
    <mergeCell ref="A4:B4"/>
    <mergeCell ref="C4:E4"/>
    <mergeCell ref="A13:A53"/>
    <mergeCell ref="G7:H7"/>
    <mergeCell ref="C7:F7"/>
    <mergeCell ref="A8:B8"/>
    <mergeCell ref="B40:B51"/>
    <mergeCell ref="B13:B26"/>
    <mergeCell ref="H12:I12"/>
    <mergeCell ref="H56:H57"/>
    <mergeCell ref="A7:B7"/>
    <mergeCell ref="A9:B9"/>
    <mergeCell ref="I58:I59"/>
    <mergeCell ref="I56:I57"/>
    <mergeCell ref="H54:H55"/>
    <mergeCell ref="A54:E55"/>
    <mergeCell ref="A56:E57"/>
    <mergeCell ref="H58:H59"/>
    <mergeCell ref="A58:E59"/>
  </mergeCells>
  <conditionalFormatting sqref="C4:E4">
    <cfRule type="cellIs" priority="1" dxfId="2" operator="equal" stopIfTrue="1">
      <formula>0</formula>
    </cfRule>
  </conditionalFormatting>
  <dataValidations count="1">
    <dataValidation type="list" allowBlank="1" showInputMessage="1" showErrorMessage="1" sqref="G13:G51">
      <formula1>"Ａ１,Ａ２"</formula1>
    </dataValidation>
  </dataValidations>
  <printOptions horizontalCentered="1"/>
  <pageMargins left="0.7086614173228347" right="0.5118110236220472" top="0.15748031496062992" bottom="0.15748031496062992" header="0.31496062992125984" footer="0.31496062992125984"/>
  <pageSetup horizontalDpi="600" verticalDpi="600" orientation="portrait" paperSize="9" scale="9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10" customWidth="1"/>
    <col min="2" max="2" width="18.00390625" style="1" customWidth="1"/>
    <col min="3" max="3" width="10.625" style="1" customWidth="1"/>
    <col min="4" max="4" width="10.625" style="22" customWidth="1"/>
    <col min="5" max="5" width="0.74609375" style="17" customWidth="1"/>
    <col min="6" max="7" width="3.125" style="11" customWidth="1"/>
    <col min="8" max="8" width="16.25390625" style="11" customWidth="1"/>
    <col min="9" max="9" width="3.75390625" style="10" customWidth="1"/>
    <col min="10" max="10" width="10.875" style="15" customWidth="1"/>
    <col min="11" max="11" width="10.625" style="24" customWidth="1"/>
    <col min="12" max="12" width="10.75390625" style="25" customWidth="1"/>
    <col min="13" max="13" width="10.75390625" style="24" customWidth="1"/>
    <col min="14" max="14" width="9.00390625" style="10" customWidth="1"/>
    <col min="15" max="16" width="9.25390625" style="10" bestFit="1" customWidth="1"/>
    <col min="17" max="16384" width="9.00390625" style="10" customWidth="1"/>
  </cols>
  <sheetData>
    <row r="1" spans="1:13" s="2" customFormat="1" ht="13.5" customHeight="1">
      <c r="A1" s="35" t="s">
        <v>169</v>
      </c>
      <c r="B1" s="27"/>
      <c r="C1" s="27"/>
      <c r="D1" s="36"/>
      <c r="E1" s="37"/>
      <c r="F1" s="38"/>
      <c r="G1" s="38"/>
      <c r="H1" s="38"/>
      <c r="I1" s="28"/>
      <c r="J1" s="39"/>
      <c r="K1" s="36"/>
      <c r="L1" s="36"/>
      <c r="M1" s="36"/>
    </row>
    <row r="2" spans="1:13" s="84" customFormat="1" ht="13.5" customHeight="1">
      <c r="A2" s="45" t="s">
        <v>68</v>
      </c>
      <c r="B2" s="83"/>
      <c r="C2" s="83"/>
      <c r="D2" s="110" t="s">
        <v>92</v>
      </c>
      <c r="E2" s="264" t="s">
        <v>83</v>
      </c>
      <c r="F2" s="265"/>
      <c r="G2" s="111" t="s">
        <v>93</v>
      </c>
      <c r="H2" s="45"/>
      <c r="I2" s="51"/>
      <c r="J2" s="111" t="s">
        <v>94</v>
      </c>
      <c r="K2" s="45"/>
      <c r="L2" s="45"/>
      <c r="M2" s="45"/>
    </row>
    <row r="3" spans="1:13" s="2" customFormat="1" ht="13.5" customHeight="1">
      <c r="A3" s="288" t="s">
        <v>95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85"/>
    </row>
    <row r="4" spans="1:15" s="2" customFormat="1" ht="15" customHeight="1">
      <c r="A4" s="28" t="s">
        <v>0</v>
      </c>
      <c r="B4" s="27"/>
      <c r="C4" s="27"/>
      <c r="D4" s="36"/>
      <c r="E4" s="37"/>
      <c r="F4" s="115" t="s">
        <v>1</v>
      </c>
      <c r="G4" s="122"/>
      <c r="H4" s="122"/>
      <c r="I4" s="122"/>
      <c r="J4" s="99" t="s">
        <v>2</v>
      </c>
      <c r="K4" s="200"/>
      <c r="L4" s="201"/>
      <c r="M4" s="202"/>
      <c r="N4" s="86"/>
      <c r="O4" s="86"/>
    </row>
    <row r="5" spans="1:15" s="2" customFormat="1" ht="15" customHeight="1">
      <c r="A5" s="226" t="s">
        <v>3</v>
      </c>
      <c r="B5" s="235" t="s">
        <v>52</v>
      </c>
      <c r="C5" s="300"/>
      <c r="D5" s="305" t="s">
        <v>90</v>
      </c>
      <c r="E5" s="37"/>
      <c r="F5" s="226" t="s">
        <v>81</v>
      </c>
      <c r="G5" s="227"/>
      <c r="H5" s="227"/>
      <c r="I5" s="227"/>
      <c r="J5" s="227"/>
      <c r="K5" s="227"/>
      <c r="L5" s="227"/>
      <c r="M5" s="98"/>
      <c r="N5" s="86"/>
      <c r="O5" s="86"/>
    </row>
    <row r="6" spans="1:15" s="2" customFormat="1" ht="30" customHeight="1">
      <c r="A6" s="298"/>
      <c r="B6" s="301"/>
      <c r="C6" s="302"/>
      <c r="D6" s="306"/>
      <c r="E6" s="37"/>
      <c r="F6" s="296"/>
      <c r="G6" s="297"/>
      <c r="H6" s="297"/>
      <c r="I6" s="297"/>
      <c r="J6" s="297"/>
      <c r="K6" s="297"/>
      <c r="L6" s="297"/>
      <c r="M6" s="124" t="s">
        <v>97</v>
      </c>
      <c r="N6" s="86"/>
      <c r="O6" s="86"/>
    </row>
    <row r="7" spans="1:13" s="97" customFormat="1" ht="60.75" customHeight="1">
      <c r="A7" s="299"/>
      <c r="B7" s="303"/>
      <c r="C7" s="304"/>
      <c r="D7" s="307"/>
      <c r="E7" s="96"/>
      <c r="F7" s="200" t="s">
        <v>4</v>
      </c>
      <c r="G7" s="202"/>
      <c r="H7" s="289" t="s">
        <v>96</v>
      </c>
      <c r="I7" s="290"/>
      <c r="J7" s="290"/>
      <c r="K7" s="291"/>
      <c r="L7" s="100" t="s">
        <v>89</v>
      </c>
      <c r="M7" s="123" t="s">
        <v>168</v>
      </c>
    </row>
    <row r="8" spans="1:16" s="2" customFormat="1" ht="12.75" customHeight="1">
      <c r="A8" s="246" t="s">
        <v>9</v>
      </c>
      <c r="B8" s="69"/>
      <c r="C8" s="125"/>
      <c r="D8" s="68"/>
      <c r="E8" s="16"/>
      <c r="F8" s="256" t="s">
        <v>10</v>
      </c>
      <c r="G8" s="257"/>
      <c r="H8" s="278"/>
      <c r="I8" s="249"/>
      <c r="J8" s="59" t="s">
        <v>46</v>
      </c>
      <c r="K8" s="125"/>
      <c r="L8" s="129"/>
      <c r="M8" s="130"/>
      <c r="P8" s="15"/>
    </row>
    <row r="9" spans="1:16" s="2" customFormat="1" ht="12.75" customHeight="1">
      <c r="A9" s="247"/>
      <c r="B9" s="3" t="s">
        <v>14</v>
      </c>
      <c r="C9" s="91" t="s">
        <v>41</v>
      </c>
      <c r="D9" s="103" t="s">
        <v>141</v>
      </c>
      <c r="E9" s="16"/>
      <c r="F9" s="256"/>
      <c r="G9" s="257"/>
      <c r="H9" s="14" t="s">
        <v>16</v>
      </c>
      <c r="I9" s="9"/>
      <c r="J9" s="13"/>
      <c r="K9" s="105" t="s">
        <v>43</v>
      </c>
      <c r="L9" s="112" t="s">
        <v>84</v>
      </c>
      <c r="M9" s="112" t="s">
        <v>84</v>
      </c>
      <c r="P9" s="5"/>
    </row>
    <row r="10" spans="1:16" s="2" customFormat="1" ht="12.75" customHeight="1">
      <c r="A10" s="247"/>
      <c r="B10" s="6" t="s">
        <v>15</v>
      </c>
      <c r="C10" s="91" t="s">
        <v>41</v>
      </c>
      <c r="D10" s="64"/>
      <c r="E10" s="16"/>
      <c r="F10" s="256"/>
      <c r="G10" s="257"/>
      <c r="H10" s="14" t="s">
        <v>19</v>
      </c>
      <c r="I10" s="9"/>
      <c r="J10" s="12" t="s">
        <v>43</v>
      </c>
      <c r="K10" s="105"/>
      <c r="L10" s="133"/>
      <c r="M10" s="134"/>
      <c r="P10" s="5"/>
    </row>
    <row r="11" spans="1:16" s="2" customFormat="1" ht="12.75" customHeight="1">
      <c r="A11" s="247"/>
      <c r="B11" s="6" t="s">
        <v>15</v>
      </c>
      <c r="C11" s="91" t="s">
        <v>41</v>
      </c>
      <c r="D11" s="64"/>
      <c r="E11" s="16"/>
      <c r="F11" s="256"/>
      <c r="G11" s="257"/>
      <c r="H11" s="14" t="s">
        <v>20</v>
      </c>
      <c r="I11" s="9"/>
      <c r="J11" s="12" t="s">
        <v>43</v>
      </c>
      <c r="K11" s="105"/>
      <c r="L11" s="95"/>
      <c r="M11" s="134"/>
      <c r="P11" s="5"/>
    </row>
    <row r="12" spans="1:16" s="2" customFormat="1" ht="12.75" customHeight="1">
      <c r="A12" s="247"/>
      <c r="B12" s="6" t="s">
        <v>15</v>
      </c>
      <c r="C12" s="91" t="s">
        <v>41</v>
      </c>
      <c r="D12" s="64"/>
      <c r="E12" s="16"/>
      <c r="F12" s="256"/>
      <c r="G12" s="257"/>
      <c r="H12" s="14" t="s">
        <v>21</v>
      </c>
      <c r="I12" s="9"/>
      <c r="J12" s="12" t="s">
        <v>44</v>
      </c>
      <c r="K12" s="105"/>
      <c r="L12" s="95"/>
      <c r="M12" s="134"/>
      <c r="P12" s="5"/>
    </row>
    <row r="13" spans="1:16" s="2" customFormat="1" ht="12.75" customHeight="1">
      <c r="A13" s="247"/>
      <c r="B13" s="71"/>
      <c r="C13" s="126"/>
      <c r="D13" s="64"/>
      <c r="E13" s="16"/>
      <c r="F13" s="256"/>
      <c r="G13" s="257"/>
      <c r="H13" s="14" t="s">
        <v>22</v>
      </c>
      <c r="I13" s="9"/>
      <c r="J13" s="12" t="s">
        <v>44</v>
      </c>
      <c r="K13" s="105"/>
      <c r="L13" s="95"/>
      <c r="M13" s="132"/>
      <c r="P13" s="5"/>
    </row>
    <row r="14" spans="1:16" s="2" customFormat="1" ht="12.75" customHeight="1">
      <c r="A14" s="247"/>
      <c r="B14" s="71"/>
      <c r="C14" s="126"/>
      <c r="D14" s="64"/>
      <c r="E14" s="16"/>
      <c r="F14" s="256"/>
      <c r="G14" s="257"/>
      <c r="H14" s="14" t="s">
        <v>17</v>
      </c>
      <c r="I14" s="9"/>
      <c r="J14" s="13"/>
      <c r="K14" s="104" t="s">
        <v>44</v>
      </c>
      <c r="L14" s="95"/>
      <c r="M14" s="112" t="s">
        <v>54</v>
      </c>
      <c r="P14" s="5"/>
    </row>
    <row r="15" spans="1:16" s="2" customFormat="1" ht="12.75" customHeight="1">
      <c r="A15" s="247"/>
      <c r="B15" s="71"/>
      <c r="C15" s="126"/>
      <c r="D15" s="64"/>
      <c r="E15" s="16"/>
      <c r="F15" s="256"/>
      <c r="G15" s="257"/>
      <c r="H15" s="14" t="s">
        <v>101</v>
      </c>
      <c r="I15" s="9"/>
      <c r="J15" s="12" t="s">
        <v>44</v>
      </c>
      <c r="K15" s="105"/>
      <c r="L15" s="95"/>
      <c r="M15" s="132"/>
      <c r="P15" s="5"/>
    </row>
    <row r="16" spans="1:16" s="2" customFormat="1" ht="12.75" customHeight="1">
      <c r="A16" s="247"/>
      <c r="B16" s="70"/>
      <c r="C16" s="126"/>
      <c r="D16" s="73"/>
      <c r="E16" s="16"/>
      <c r="F16" s="256"/>
      <c r="G16" s="257"/>
      <c r="H16" s="14" t="s">
        <v>88</v>
      </c>
      <c r="I16" s="9"/>
      <c r="J16" s="12"/>
      <c r="K16" s="105"/>
      <c r="L16" s="95"/>
      <c r="M16" s="132"/>
      <c r="P16" s="5"/>
    </row>
    <row r="17" spans="1:16" s="2" customFormat="1" ht="12.75" customHeight="1">
      <c r="A17" s="247"/>
      <c r="B17" s="70"/>
      <c r="C17" s="126"/>
      <c r="D17" s="73"/>
      <c r="E17" s="16"/>
      <c r="F17" s="256"/>
      <c r="G17" s="257"/>
      <c r="H17" s="14"/>
      <c r="I17" s="5" t="s">
        <v>100</v>
      </c>
      <c r="J17" s="12" t="s">
        <v>44</v>
      </c>
      <c r="K17" s="105"/>
      <c r="L17" s="95"/>
      <c r="M17" s="132"/>
      <c r="P17" s="5"/>
    </row>
    <row r="18" spans="1:16" s="2" customFormat="1" ht="12.75" customHeight="1">
      <c r="A18" s="247"/>
      <c r="B18" s="71"/>
      <c r="C18" s="126"/>
      <c r="D18" s="87"/>
      <c r="E18" s="16"/>
      <c r="F18" s="256"/>
      <c r="G18" s="257"/>
      <c r="H18" s="222"/>
      <c r="I18" s="223"/>
      <c r="J18" s="59"/>
      <c r="K18" s="126"/>
      <c r="L18" s="95"/>
      <c r="M18" s="135" t="s">
        <v>115</v>
      </c>
      <c r="P18" s="5"/>
    </row>
    <row r="19" spans="1:16" s="2" customFormat="1" ht="12.75" customHeight="1">
      <c r="A19" s="248"/>
      <c r="B19" s="72"/>
      <c r="C19" s="127"/>
      <c r="D19" s="65"/>
      <c r="E19" s="16"/>
      <c r="F19" s="256"/>
      <c r="G19" s="257"/>
      <c r="H19" s="224"/>
      <c r="I19" s="225"/>
      <c r="J19" s="63"/>
      <c r="K19" s="127"/>
      <c r="L19" s="136"/>
      <c r="M19" s="137" t="s">
        <v>116</v>
      </c>
      <c r="P19" s="5"/>
    </row>
    <row r="20" spans="1:16" s="2" customFormat="1" ht="12.75" customHeight="1">
      <c r="A20" s="246" t="s">
        <v>8</v>
      </c>
      <c r="B20" s="71"/>
      <c r="C20" s="126"/>
      <c r="D20" s="68"/>
      <c r="E20" s="16"/>
      <c r="F20" s="275" t="s">
        <v>82</v>
      </c>
      <c r="G20" s="276"/>
      <c r="H20" s="278"/>
      <c r="I20" s="249"/>
      <c r="J20" s="59"/>
      <c r="K20" s="126"/>
      <c r="L20" s="138"/>
      <c r="M20" s="132"/>
      <c r="P20" s="5"/>
    </row>
    <row r="21" spans="1:16" s="2" customFormat="1" ht="12.75" customHeight="1">
      <c r="A21" s="247"/>
      <c r="B21" s="71" t="s">
        <v>135</v>
      </c>
      <c r="C21" s="91" t="s">
        <v>18</v>
      </c>
      <c r="D21" s="103" t="s">
        <v>84</v>
      </c>
      <c r="E21" s="16"/>
      <c r="F21" s="277"/>
      <c r="G21" s="276"/>
      <c r="H21" s="222" t="s">
        <v>85</v>
      </c>
      <c r="I21" s="223"/>
      <c r="J21" s="59"/>
      <c r="K21" s="91" t="s">
        <v>41</v>
      </c>
      <c r="L21" s="106" t="s">
        <v>42</v>
      </c>
      <c r="M21" s="102" t="s">
        <v>84</v>
      </c>
      <c r="O21" s="15"/>
      <c r="P21" s="5"/>
    </row>
    <row r="22" spans="1:16" s="2" customFormat="1" ht="12.75" customHeight="1">
      <c r="A22" s="247"/>
      <c r="B22" s="70"/>
      <c r="C22" s="126"/>
      <c r="D22" s="64"/>
      <c r="E22" s="16"/>
      <c r="F22" s="277"/>
      <c r="G22" s="276"/>
      <c r="H22" s="54" t="s">
        <v>86</v>
      </c>
      <c r="I22" s="55"/>
      <c r="J22" s="59"/>
      <c r="K22" s="91" t="s">
        <v>41</v>
      </c>
      <c r="L22" s="89"/>
      <c r="M22" s="102" t="s">
        <v>84</v>
      </c>
      <c r="P22" s="5"/>
    </row>
    <row r="23" spans="1:16" s="2" customFormat="1" ht="12.75" customHeight="1">
      <c r="A23" s="247"/>
      <c r="B23" s="70"/>
      <c r="C23" s="126"/>
      <c r="D23" s="64"/>
      <c r="E23" s="16"/>
      <c r="F23" s="277"/>
      <c r="G23" s="276"/>
      <c r="H23" s="222"/>
      <c r="I23" s="223"/>
      <c r="J23" s="59"/>
      <c r="K23" s="126"/>
      <c r="L23" s="95"/>
      <c r="M23" s="132"/>
      <c r="P23" s="5"/>
    </row>
    <row r="24" spans="1:16" s="2" customFormat="1" ht="12.75" customHeight="1">
      <c r="A24" s="247"/>
      <c r="B24" s="70"/>
      <c r="C24" s="126"/>
      <c r="D24" s="64"/>
      <c r="E24" s="16"/>
      <c r="F24" s="277"/>
      <c r="G24" s="276"/>
      <c r="H24" s="222"/>
      <c r="I24" s="223"/>
      <c r="J24" s="59"/>
      <c r="K24" s="126"/>
      <c r="L24" s="95"/>
      <c r="M24" s="132"/>
      <c r="P24" s="5"/>
    </row>
    <row r="25" spans="1:16" s="2" customFormat="1" ht="12.75" customHeight="1">
      <c r="A25" s="247"/>
      <c r="B25" s="70"/>
      <c r="C25" s="126"/>
      <c r="D25" s="64"/>
      <c r="E25" s="16"/>
      <c r="F25" s="277"/>
      <c r="G25" s="276"/>
      <c r="H25" s="222"/>
      <c r="I25" s="223"/>
      <c r="J25" s="59"/>
      <c r="K25" s="126"/>
      <c r="L25" s="95"/>
      <c r="M25" s="132"/>
      <c r="P25" s="5"/>
    </row>
    <row r="26" spans="1:16" s="2" customFormat="1" ht="12.75" customHeight="1">
      <c r="A26" s="247"/>
      <c r="B26" s="70"/>
      <c r="C26" s="126"/>
      <c r="D26" s="64"/>
      <c r="E26" s="16"/>
      <c r="F26" s="277"/>
      <c r="G26" s="276"/>
      <c r="H26" s="222"/>
      <c r="I26" s="223"/>
      <c r="J26" s="59"/>
      <c r="K26" s="126"/>
      <c r="L26" s="95"/>
      <c r="M26" s="132"/>
      <c r="P26" s="5"/>
    </row>
    <row r="27" spans="1:16" s="2" customFormat="1" ht="12.75" customHeight="1">
      <c r="A27" s="247"/>
      <c r="B27" s="70"/>
      <c r="C27" s="126"/>
      <c r="D27" s="64"/>
      <c r="E27" s="16"/>
      <c r="F27" s="277"/>
      <c r="G27" s="276"/>
      <c r="H27" s="222"/>
      <c r="I27" s="223"/>
      <c r="J27" s="59"/>
      <c r="K27" s="126"/>
      <c r="L27" s="95"/>
      <c r="M27" s="135" t="s">
        <v>115</v>
      </c>
      <c r="P27" s="5"/>
    </row>
    <row r="28" spans="1:16" s="2" customFormat="1" ht="12.75" customHeight="1">
      <c r="A28" s="247"/>
      <c r="B28" s="70"/>
      <c r="C28" s="126"/>
      <c r="D28" s="64"/>
      <c r="E28" s="16"/>
      <c r="F28" s="277"/>
      <c r="G28" s="276"/>
      <c r="H28" s="224"/>
      <c r="I28" s="225"/>
      <c r="J28" s="63"/>
      <c r="K28" s="127"/>
      <c r="L28" s="136"/>
      <c r="M28" s="137" t="s">
        <v>117</v>
      </c>
      <c r="P28" s="5"/>
    </row>
    <row r="29" spans="1:16" s="2" customFormat="1" ht="12.75" customHeight="1">
      <c r="A29" s="248"/>
      <c r="B29" s="72"/>
      <c r="C29" s="127"/>
      <c r="D29" s="65"/>
      <c r="E29" s="16"/>
      <c r="F29" s="256" t="s">
        <v>40</v>
      </c>
      <c r="G29" s="257"/>
      <c r="H29" s="107" t="s">
        <v>118</v>
      </c>
      <c r="I29" s="49"/>
      <c r="J29" s="59"/>
      <c r="K29" s="91" t="s">
        <v>41</v>
      </c>
      <c r="L29" s="106" t="s">
        <v>42</v>
      </c>
      <c r="M29" s="102" t="s">
        <v>42</v>
      </c>
      <c r="P29" s="5"/>
    </row>
    <row r="30" spans="1:16" s="2" customFormat="1" ht="12.75" customHeight="1">
      <c r="A30" s="246" t="s">
        <v>11</v>
      </c>
      <c r="B30" s="70"/>
      <c r="C30" s="126"/>
      <c r="D30" s="68"/>
      <c r="E30" s="16"/>
      <c r="F30" s="256"/>
      <c r="G30" s="257"/>
      <c r="H30" s="107" t="s">
        <v>119</v>
      </c>
      <c r="I30" s="49"/>
      <c r="J30" s="59" t="s">
        <v>43</v>
      </c>
      <c r="K30" s="91"/>
      <c r="L30" s="89"/>
      <c r="M30" s="102"/>
      <c r="P30" s="5"/>
    </row>
    <row r="31" spans="1:16" s="2" customFormat="1" ht="12.75" customHeight="1">
      <c r="A31" s="247"/>
      <c r="B31" s="70" t="s">
        <v>136</v>
      </c>
      <c r="C31" s="91" t="s">
        <v>18</v>
      </c>
      <c r="D31" s="103" t="s">
        <v>84</v>
      </c>
      <c r="E31" s="16"/>
      <c r="F31" s="256"/>
      <c r="G31" s="257"/>
      <c r="H31" s="107" t="s">
        <v>23</v>
      </c>
      <c r="I31" s="49"/>
      <c r="J31" s="59" t="s">
        <v>43</v>
      </c>
      <c r="K31" s="91"/>
      <c r="L31" s="89"/>
      <c r="M31" s="102"/>
      <c r="O31" s="15"/>
      <c r="P31" s="5"/>
    </row>
    <row r="32" spans="1:16" s="2" customFormat="1" ht="12.75" customHeight="1">
      <c r="A32" s="247"/>
      <c r="B32" s="70" t="s">
        <v>137</v>
      </c>
      <c r="C32" s="91" t="s">
        <v>18</v>
      </c>
      <c r="D32" s="64"/>
      <c r="E32" s="16"/>
      <c r="F32" s="256"/>
      <c r="G32" s="257"/>
      <c r="H32" s="107" t="s">
        <v>24</v>
      </c>
      <c r="I32" s="49"/>
      <c r="J32" s="59"/>
      <c r="K32" s="91" t="s">
        <v>43</v>
      </c>
      <c r="L32" s="89"/>
      <c r="M32" s="102" t="s">
        <v>84</v>
      </c>
      <c r="P32" s="5"/>
    </row>
    <row r="33" spans="1:16" s="2" customFormat="1" ht="12.75" customHeight="1">
      <c r="A33" s="247"/>
      <c r="B33" s="70" t="s">
        <v>138</v>
      </c>
      <c r="C33" s="91" t="s">
        <v>18</v>
      </c>
      <c r="D33" s="64"/>
      <c r="E33" s="16"/>
      <c r="F33" s="256"/>
      <c r="G33" s="257"/>
      <c r="H33" s="107" t="s">
        <v>102</v>
      </c>
      <c r="I33" s="49"/>
      <c r="J33" s="59" t="s">
        <v>103</v>
      </c>
      <c r="K33" s="91"/>
      <c r="L33" s="89"/>
      <c r="M33" s="102"/>
      <c r="P33" s="5"/>
    </row>
    <row r="34" spans="1:16" s="2" customFormat="1" ht="12.75" customHeight="1">
      <c r="A34" s="247"/>
      <c r="B34" s="70"/>
      <c r="C34" s="126"/>
      <c r="D34" s="64"/>
      <c r="E34" s="16"/>
      <c r="F34" s="256"/>
      <c r="G34" s="257"/>
      <c r="H34" s="107" t="s">
        <v>28</v>
      </c>
      <c r="I34" s="49"/>
      <c r="J34" s="59"/>
      <c r="K34" s="91" t="s">
        <v>43</v>
      </c>
      <c r="L34" s="89"/>
      <c r="M34" s="102" t="s">
        <v>139</v>
      </c>
      <c r="P34" s="5"/>
    </row>
    <row r="35" spans="1:16" s="2" customFormat="1" ht="12.75" customHeight="1">
      <c r="A35" s="247"/>
      <c r="B35" s="70"/>
      <c r="C35" s="126"/>
      <c r="D35" s="64"/>
      <c r="E35" s="16"/>
      <c r="F35" s="256"/>
      <c r="G35" s="257"/>
      <c r="H35" s="107" t="s">
        <v>104</v>
      </c>
      <c r="I35" s="49"/>
      <c r="J35" s="59" t="s">
        <v>103</v>
      </c>
      <c r="K35" s="91"/>
      <c r="L35" s="89"/>
      <c r="M35" s="102"/>
      <c r="P35" s="5"/>
    </row>
    <row r="36" spans="1:16" s="2" customFormat="1" ht="12.75" customHeight="1">
      <c r="A36" s="247"/>
      <c r="B36" s="70"/>
      <c r="C36" s="126"/>
      <c r="D36" s="64"/>
      <c r="E36" s="16"/>
      <c r="F36" s="256"/>
      <c r="G36" s="257"/>
      <c r="H36" s="107" t="s">
        <v>25</v>
      </c>
      <c r="I36" s="49"/>
      <c r="J36" s="59"/>
      <c r="K36" s="91" t="s">
        <v>41</v>
      </c>
      <c r="L36" s="89"/>
      <c r="M36" s="102" t="s">
        <v>42</v>
      </c>
      <c r="P36" s="5"/>
    </row>
    <row r="37" spans="1:16" s="2" customFormat="1" ht="12.75" customHeight="1">
      <c r="A37" s="247"/>
      <c r="B37" s="70"/>
      <c r="C37" s="126"/>
      <c r="D37" s="64"/>
      <c r="E37" s="16"/>
      <c r="F37" s="256"/>
      <c r="G37" s="257"/>
      <c r="H37" s="107" t="s">
        <v>105</v>
      </c>
      <c r="I37" s="49"/>
      <c r="J37" s="59" t="s">
        <v>18</v>
      </c>
      <c r="K37" s="91"/>
      <c r="L37" s="89"/>
      <c r="M37" s="102"/>
      <c r="P37" s="5"/>
    </row>
    <row r="38" spans="1:16" s="2" customFormat="1" ht="12.75" customHeight="1">
      <c r="A38" s="247"/>
      <c r="B38" s="70"/>
      <c r="C38" s="126"/>
      <c r="D38" s="64"/>
      <c r="E38" s="16"/>
      <c r="F38" s="256"/>
      <c r="G38" s="257"/>
      <c r="H38" s="113" t="s">
        <v>106</v>
      </c>
      <c r="I38" s="49"/>
      <c r="J38" s="59" t="s">
        <v>18</v>
      </c>
      <c r="K38" s="91"/>
      <c r="L38" s="89"/>
      <c r="M38" s="102"/>
      <c r="P38" s="5"/>
    </row>
    <row r="39" spans="1:16" s="2" customFormat="1" ht="12.75" customHeight="1">
      <c r="A39" s="247"/>
      <c r="B39" s="70"/>
      <c r="C39" s="126"/>
      <c r="D39" s="64"/>
      <c r="E39" s="16"/>
      <c r="F39" s="256"/>
      <c r="G39" s="257"/>
      <c r="H39" s="107" t="s">
        <v>26</v>
      </c>
      <c r="I39" s="49"/>
      <c r="J39" s="59" t="s">
        <v>58</v>
      </c>
      <c r="K39" s="91"/>
      <c r="L39" s="89"/>
      <c r="M39" s="102"/>
      <c r="P39" s="5"/>
    </row>
    <row r="40" spans="1:16" s="2" customFormat="1" ht="12.75" customHeight="1">
      <c r="A40" s="247"/>
      <c r="B40" s="70"/>
      <c r="C40" s="126"/>
      <c r="D40" s="64"/>
      <c r="E40" s="16"/>
      <c r="F40" s="256"/>
      <c r="G40" s="257"/>
      <c r="H40" s="107" t="s">
        <v>27</v>
      </c>
      <c r="I40" s="49"/>
      <c r="J40" s="59"/>
      <c r="K40" s="91" t="s">
        <v>41</v>
      </c>
      <c r="L40" s="89"/>
      <c r="M40" s="102" t="s">
        <v>42</v>
      </c>
      <c r="P40" s="5"/>
    </row>
    <row r="41" spans="1:16" s="2" customFormat="1" ht="12.75" customHeight="1">
      <c r="A41" s="247"/>
      <c r="B41" s="70"/>
      <c r="C41" s="126"/>
      <c r="D41" s="64"/>
      <c r="E41" s="16"/>
      <c r="F41" s="256"/>
      <c r="G41" s="257"/>
      <c r="H41" s="107" t="s">
        <v>29</v>
      </c>
      <c r="I41" s="49"/>
      <c r="J41" s="59" t="s">
        <v>18</v>
      </c>
      <c r="K41" s="91"/>
      <c r="L41" s="89"/>
      <c r="M41" s="102"/>
      <c r="P41" s="5"/>
    </row>
    <row r="42" spans="1:16" s="2" customFormat="1" ht="12.75" customHeight="1">
      <c r="A42" s="247"/>
      <c r="B42" s="70"/>
      <c r="C42" s="126"/>
      <c r="D42" s="64"/>
      <c r="E42" s="16"/>
      <c r="F42" s="256"/>
      <c r="G42" s="257"/>
      <c r="H42" s="107" t="s">
        <v>30</v>
      </c>
      <c r="I42" s="49"/>
      <c r="J42" s="59" t="s">
        <v>18</v>
      </c>
      <c r="K42" s="91"/>
      <c r="L42" s="89"/>
      <c r="M42" s="102"/>
      <c r="P42" s="5"/>
    </row>
    <row r="43" spans="1:16" s="2" customFormat="1" ht="12.75" customHeight="1">
      <c r="A43" s="247"/>
      <c r="B43" s="70"/>
      <c r="C43" s="126"/>
      <c r="D43" s="64"/>
      <c r="E43" s="16"/>
      <c r="F43" s="256"/>
      <c r="G43" s="257"/>
      <c r="H43" s="107" t="s">
        <v>31</v>
      </c>
      <c r="I43" s="49"/>
      <c r="J43" s="59"/>
      <c r="K43" s="91" t="s">
        <v>43</v>
      </c>
      <c r="L43" s="89"/>
      <c r="M43" s="102" t="s">
        <v>128</v>
      </c>
      <c r="P43" s="8"/>
    </row>
    <row r="44" spans="1:15" s="2" customFormat="1" ht="12.75" customHeight="1">
      <c r="A44" s="248"/>
      <c r="B44" s="72"/>
      <c r="C44" s="127"/>
      <c r="D44" s="65"/>
      <c r="E44" s="16"/>
      <c r="F44" s="256"/>
      <c r="G44" s="257"/>
      <c r="H44" s="107" t="s">
        <v>32</v>
      </c>
      <c r="I44" s="49"/>
      <c r="J44" s="59" t="s">
        <v>43</v>
      </c>
      <c r="K44" s="91"/>
      <c r="L44" s="89"/>
      <c r="M44" s="102"/>
      <c r="O44" s="5"/>
    </row>
    <row r="45" spans="1:15" s="2" customFormat="1" ht="12.75" customHeight="1">
      <c r="A45" s="246" t="s">
        <v>12</v>
      </c>
      <c r="B45" s="70"/>
      <c r="C45" s="126"/>
      <c r="D45" s="68"/>
      <c r="E45" s="16"/>
      <c r="F45" s="256"/>
      <c r="G45" s="257"/>
      <c r="H45" s="107" t="s">
        <v>87</v>
      </c>
      <c r="I45" s="49"/>
      <c r="J45" s="59" t="s">
        <v>18</v>
      </c>
      <c r="K45" s="91"/>
      <c r="L45" s="89"/>
      <c r="M45" s="102"/>
      <c r="O45" s="5"/>
    </row>
    <row r="46" spans="1:15" s="2" customFormat="1" ht="12.75" customHeight="1">
      <c r="A46" s="247"/>
      <c r="B46" s="70" t="s">
        <v>140</v>
      </c>
      <c r="C46" s="91"/>
      <c r="D46" s="103" t="s">
        <v>84</v>
      </c>
      <c r="E46" s="16"/>
      <c r="F46" s="256"/>
      <c r="G46" s="257"/>
      <c r="H46" s="107" t="s">
        <v>33</v>
      </c>
      <c r="I46" s="49"/>
      <c r="J46" s="59" t="s">
        <v>18</v>
      </c>
      <c r="K46" s="91"/>
      <c r="L46" s="89"/>
      <c r="M46" s="102"/>
      <c r="O46" s="5"/>
    </row>
    <row r="47" spans="1:15" s="2" customFormat="1" ht="12.75" customHeight="1">
      <c r="A47" s="247"/>
      <c r="B47" s="70"/>
      <c r="C47" s="126"/>
      <c r="D47" s="64"/>
      <c r="E47" s="16"/>
      <c r="F47" s="256"/>
      <c r="G47" s="257"/>
      <c r="H47" s="107" t="s">
        <v>34</v>
      </c>
      <c r="I47" s="49"/>
      <c r="J47" s="59"/>
      <c r="K47" s="91" t="s">
        <v>43</v>
      </c>
      <c r="L47" s="89"/>
      <c r="M47" s="102" t="s">
        <v>84</v>
      </c>
      <c r="O47" s="5"/>
    </row>
    <row r="48" spans="1:15" s="2" customFormat="1" ht="12.75" customHeight="1">
      <c r="A48" s="247"/>
      <c r="B48" s="70"/>
      <c r="C48" s="126"/>
      <c r="D48" s="64"/>
      <c r="E48" s="16"/>
      <c r="F48" s="256"/>
      <c r="G48" s="257"/>
      <c r="H48" s="107" t="s">
        <v>107</v>
      </c>
      <c r="I48" s="49"/>
      <c r="J48" s="59"/>
      <c r="K48" s="91"/>
      <c r="L48" s="89"/>
      <c r="M48" s="102"/>
      <c r="O48" s="5"/>
    </row>
    <row r="49" spans="1:15" s="2" customFormat="1" ht="12.75" customHeight="1">
      <c r="A49" s="247"/>
      <c r="B49" s="70"/>
      <c r="C49" s="126"/>
      <c r="D49" s="64"/>
      <c r="E49" s="16"/>
      <c r="F49" s="256"/>
      <c r="G49" s="257"/>
      <c r="H49" s="107" t="s">
        <v>108</v>
      </c>
      <c r="I49" s="49"/>
      <c r="J49" s="59"/>
      <c r="K49" s="91"/>
      <c r="L49" s="89"/>
      <c r="M49" s="102"/>
      <c r="O49" s="5"/>
    </row>
    <row r="50" spans="1:15" s="2" customFormat="1" ht="12.75" customHeight="1">
      <c r="A50" s="247"/>
      <c r="B50" s="70"/>
      <c r="C50" s="126"/>
      <c r="D50" s="64"/>
      <c r="E50" s="16"/>
      <c r="F50" s="256"/>
      <c r="G50" s="257"/>
      <c r="H50" s="107" t="s">
        <v>120</v>
      </c>
      <c r="I50" s="49"/>
      <c r="J50" s="59"/>
      <c r="K50" s="91" t="s">
        <v>43</v>
      </c>
      <c r="L50" s="89"/>
      <c r="M50" s="102" t="s">
        <v>84</v>
      </c>
      <c r="O50" s="5"/>
    </row>
    <row r="51" spans="1:15" s="2" customFormat="1" ht="12.75" customHeight="1">
      <c r="A51" s="247"/>
      <c r="B51" s="70"/>
      <c r="C51" s="126"/>
      <c r="D51" s="64"/>
      <c r="E51" s="16"/>
      <c r="F51" s="256"/>
      <c r="G51" s="257"/>
      <c r="H51" s="107" t="s">
        <v>122</v>
      </c>
      <c r="I51" s="49"/>
      <c r="J51" s="59" t="s">
        <v>43</v>
      </c>
      <c r="K51" s="91"/>
      <c r="L51" s="89"/>
      <c r="M51" s="102"/>
      <c r="O51" s="5"/>
    </row>
    <row r="52" spans="1:15" s="2" customFormat="1" ht="12.75" customHeight="1">
      <c r="A52" s="247"/>
      <c r="B52" s="70"/>
      <c r="C52" s="126"/>
      <c r="D52" s="64"/>
      <c r="E52" s="16"/>
      <c r="F52" s="256"/>
      <c r="G52" s="257"/>
      <c r="H52" s="107" t="s">
        <v>123</v>
      </c>
      <c r="I52" s="49"/>
      <c r="J52" s="59" t="s">
        <v>43</v>
      </c>
      <c r="K52" s="91"/>
      <c r="L52" s="89"/>
      <c r="M52" s="102"/>
      <c r="O52" s="5"/>
    </row>
    <row r="53" spans="1:15" s="2" customFormat="1" ht="12.75" customHeight="1">
      <c r="A53" s="247"/>
      <c r="B53" s="70"/>
      <c r="C53" s="126"/>
      <c r="D53" s="64"/>
      <c r="E53" s="16"/>
      <c r="F53" s="256"/>
      <c r="G53" s="257"/>
      <c r="H53" s="107" t="s">
        <v>39</v>
      </c>
      <c r="I53" s="49"/>
      <c r="J53" s="59"/>
      <c r="K53" s="91" t="s">
        <v>43</v>
      </c>
      <c r="L53" s="89"/>
      <c r="M53" s="102" t="s">
        <v>84</v>
      </c>
      <c r="O53" s="5"/>
    </row>
    <row r="54" spans="1:15" s="2" customFormat="1" ht="12.75" customHeight="1">
      <c r="A54" s="247"/>
      <c r="B54" s="70"/>
      <c r="C54" s="126"/>
      <c r="D54" s="64"/>
      <c r="E54" s="16"/>
      <c r="F54" s="256"/>
      <c r="G54" s="257"/>
      <c r="H54" s="107" t="s">
        <v>35</v>
      </c>
      <c r="I54" s="49"/>
      <c r="J54" s="59" t="s">
        <v>43</v>
      </c>
      <c r="K54" s="91"/>
      <c r="L54" s="89"/>
      <c r="M54" s="102"/>
      <c r="O54" s="5"/>
    </row>
    <row r="55" spans="1:15" s="2" customFormat="1" ht="12.75" customHeight="1">
      <c r="A55" s="247"/>
      <c r="B55" s="70"/>
      <c r="C55" s="126"/>
      <c r="D55" s="64"/>
      <c r="E55" s="16"/>
      <c r="F55" s="256"/>
      <c r="G55" s="257"/>
      <c r="H55" s="107" t="s">
        <v>121</v>
      </c>
      <c r="I55" s="49"/>
      <c r="J55" s="59" t="s">
        <v>58</v>
      </c>
      <c r="K55" s="91"/>
      <c r="L55" s="89"/>
      <c r="M55" s="102"/>
      <c r="O55" s="5"/>
    </row>
    <row r="56" spans="1:15" s="2" customFormat="1" ht="12.75" customHeight="1">
      <c r="A56" s="247"/>
      <c r="B56" s="70"/>
      <c r="C56" s="126"/>
      <c r="D56" s="64"/>
      <c r="E56" s="16"/>
      <c r="F56" s="256"/>
      <c r="G56" s="257"/>
      <c r="H56" s="107" t="s">
        <v>36</v>
      </c>
      <c r="I56" s="49"/>
      <c r="J56" s="59" t="s">
        <v>58</v>
      </c>
      <c r="K56" s="126"/>
      <c r="L56" s="95"/>
      <c r="M56" s="135" t="s">
        <v>115</v>
      </c>
      <c r="O56" s="5"/>
    </row>
    <row r="57" spans="1:15" s="2" customFormat="1" ht="12.75" customHeight="1">
      <c r="A57" s="247"/>
      <c r="B57" s="70"/>
      <c r="C57" s="126"/>
      <c r="D57" s="64"/>
      <c r="E57" s="16"/>
      <c r="F57" s="256"/>
      <c r="G57" s="257"/>
      <c r="H57" s="107"/>
      <c r="I57" s="49"/>
      <c r="J57" s="59"/>
      <c r="K57" s="126"/>
      <c r="L57" s="95"/>
      <c r="M57" s="137" t="s">
        <v>117</v>
      </c>
      <c r="O57" s="5"/>
    </row>
    <row r="58" spans="1:15" s="2" customFormat="1" ht="12.75" customHeight="1">
      <c r="A58" s="248"/>
      <c r="B58" s="72"/>
      <c r="C58" s="127"/>
      <c r="D58" s="65"/>
      <c r="E58" s="16"/>
      <c r="F58" s="256"/>
      <c r="G58" s="257"/>
      <c r="H58" s="249" t="s">
        <v>67</v>
      </c>
      <c r="I58" s="249"/>
      <c r="J58" s="66"/>
      <c r="K58" s="90"/>
      <c r="L58" s="139"/>
      <c r="M58" s="130"/>
      <c r="O58" s="5"/>
    </row>
    <row r="59" spans="1:15" s="2" customFormat="1" ht="12.75" customHeight="1">
      <c r="A59" s="235" t="s">
        <v>5</v>
      </c>
      <c r="B59" s="236"/>
      <c r="C59" s="237"/>
      <c r="D59" s="187" t="s">
        <v>142</v>
      </c>
      <c r="E59" s="16"/>
      <c r="F59" s="256"/>
      <c r="G59" s="257"/>
      <c r="H59" s="223"/>
      <c r="I59" s="223"/>
      <c r="J59" s="59"/>
      <c r="K59" s="91" t="s">
        <v>18</v>
      </c>
      <c r="L59" s="171" t="s">
        <v>116</v>
      </c>
      <c r="M59" s="132" t="s">
        <v>116</v>
      </c>
      <c r="O59" s="5"/>
    </row>
    <row r="60" spans="1:15" s="2" customFormat="1" ht="12.75" customHeight="1">
      <c r="A60" s="238"/>
      <c r="B60" s="239"/>
      <c r="C60" s="240"/>
      <c r="D60" s="188"/>
      <c r="E60" s="16"/>
      <c r="F60" s="256"/>
      <c r="G60" s="257"/>
      <c r="H60" s="223"/>
      <c r="I60" s="223"/>
      <c r="J60" s="59" t="s">
        <v>18</v>
      </c>
      <c r="K60" s="91"/>
      <c r="L60" s="133"/>
      <c r="M60" s="132"/>
      <c r="O60" s="5"/>
    </row>
    <row r="61" spans="1:15" s="2" customFormat="1" ht="12.75" customHeight="1">
      <c r="A61" s="241"/>
      <c r="B61" s="242"/>
      <c r="C61" s="243"/>
      <c r="D61" s="189"/>
      <c r="E61" s="16"/>
      <c r="F61" s="256"/>
      <c r="G61" s="257"/>
      <c r="H61" s="225"/>
      <c r="I61" s="225"/>
      <c r="J61" s="67" t="s">
        <v>58</v>
      </c>
      <c r="K61" s="92"/>
      <c r="L61" s="140"/>
      <c r="M61" s="141"/>
      <c r="O61" s="5"/>
    </row>
    <row r="62" spans="1:15" s="2" customFormat="1" ht="12.75" customHeight="1">
      <c r="A62" s="226" t="s">
        <v>6</v>
      </c>
      <c r="B62" s="227"/>
      <c r="C62" s="228"/>
      <c r="D62" s="68"/>
      <c r="E62" s="16"/>
      <c r="F62" s="256"/>
      <c r="G62" s="257"/>
      <c r="H62" s="249" t="s">
        <v>69</v>
      </c>
      <c r="I62" s="249"/>
      <c r="J62" s="66"/>
      <c r="K62" s="90"/>
      <c r="L62" s="139"/>
      <c r="M62" s="130"/>
      <c r="O62" s="5"/>
    </row>
    <row r="63" spans="1:15" s="2" customFormat="1" ht="12.75" customHeight="1">
      <c r="A63" s="229"/>
      <c r="B63" s="230"/>
      <c r="C63" s="231"/>
      <c r="D63" s="103" t="s">
        <v>84</v>
      </c>
      <c r="E63" s="16"/>
      <c r="F63" s="256"/>
      <c r="G63" s="257"/>
      <c r="H63" s="223"/>
      <c r="I63" s="223"/>
      <c r="J63" s="59"/>
      <c r="K63" s="91" t="s">
        <v>18</v>
      </c>
      <c r="L63" s="171" t="s">
        <v>131</v>
      </c>
      <c r="M63" s="132" t="s">
        <v>116</v>
      </c>
      <c r="O63" s="5"/>
    </row>
    <row r="64" spans="1:15" s="2" customFormat="1" ht="12.75" customHeight="1">
      <c r="A64" s="232"/>
      <c r="B64" s="233"/>
      <c r="C64" s="234"/>
      <c r="D64" s="65"/>
      <c r="E64" s="16"/>
      <c r="F64" s="256"/>
      <c r="G64" s="257"/>
      <c r="H64" s="223"/>
      <c r="I64" s="223"/>
      <c r="J64" s="59" t="s">
        <v>18</v>
      </c>
      <c r="K64" s="91"/>
      <c r="L64" s="133"/>
      <c r="M64" s="132"/>
      <c r="O64" s="5"/>
    </row>
    <row r="65" spans="1:15" s="2" customFormat="1" ht="12.75" customHeight="1">
      <c r="A65" s="203" t="s">
        <v>62</v>
      </c>
      <c r="B65" s="204"/>
      <c r="C65" s="205"/>
      <c r="D65" s="212" t="s">
        <v>42</v>
      </c>
      <c r="E65" s="16"/>
      <c r="F65" s="256"/>
      <c r="G65" s="257"/>
      <c r="H65" s="225"/>
      <c r="I65" s="225"/>
      <c r="J65" s="67" t="s">
        <v>58</v>
      </c>
      <c r="K65" s="92"/>
      <c r="L65" s="140"/>
      <c r="M65" s="141"/>
      <c r="O65" s="5"/>
    </row>
    <row r="66" spans="1:15" s="2" customFormat="1" ht="12.75" customHeight="1">
      <c r="A66" s="206"/>
      <c r="B66" s="207"/>
      <c r="C66" s="208"/>
      <c r="D66" s="213"/>
      <c r="E66" s="16"/>
      <c r="F66" s="258" t="s">
        <v>77</v>
      </c>
      <c r="G66" s="259"/>
      <c r="H66" s="259"/>
      <c r="I66" s="259"/>
      <c r="J66" s="259"/>
      <c r="K66" s="260"/>
      <c r="L66" s="269" t="s">
        <v>130</v>
      </c>
      <c r="M66" s="142" t="s">
        <v>157</v>
      </c>
      <c r="O66" s="5"/>
    </row>
    <row r="67" spans="1:14" s="2" customFormat="1" ht="15" customHeight="1">
      <c r="A67" s="209"/>
      <c r="B67" s="210"/>
      <c r="C67" s="211"/>
      <c r="D67" s="214"/>
      <c r="E67" s="16"/>
      <c r="F67" s="261"/>
      <c r="G67" s="262"/>
      <c r="H67" s="262"/>
      <c r="I67" s="262"/>
      <c r="J67" s="262"/>
      <c r="K67" s="263"/>
      <c r="L67" s="270"/>
      <c r="M67" s="172" t="s">
        <v>127</v>
      </c>
      <c r="N67" s="5"/>
    </row>
    <row r="68" spans="1:13" s="2" customFormat="1" ht="12.75" customHeight="1">
      <c r="A68" s="215" t="s">
        <v>66</v>
      </c>
      <c r="B68" s="216"/>
      <c r="C68" s="217"/>
      <c r="D68" s="221" t="s">
        <v>134</v>
      </c>
      <c r="E68" s="16"/>
      <c r="F68" s="235" t="s">
        <v>78</v>
      </c>
      <c r="G68" s="236"/>
      <c r="H68" s="236"/>
      <c r="I68" s="236"/>
      <c r="J68" s="236"/>
      <c r="K68" s="237"/>
      <c r="L68" s="269" t="s">
        <v>129</v>
      </c>
      <c r="M68" s="142" t="s">
        <v>158</v>
      </c>
    </row>
    <row r="69" spans="1:13" s="2" customFormat="1" ht="15" customHeight="1">
      <c r="A69" s="218"/>
      <c r="B69" s="219"/>
      <c r="C69" s="220"/>
      <c r="D69" s="214"/>
      <c r="E69" s="16"/>
      <c r="F69" s="253" t="s">
        <v>79</v>
      </c>
      <c r="G69" s="254"/>
      <c r="H69" s="254"/>
      <c r="I69" s="254"/>
      <c r="J69" s="254"/>
      <c r="K69" s="255"/>
      <c r="L69" s="270"/>
      <c r="M69" s="172" t="s">
        <v>84</v>
      </c>
    </row>
    <row r="70" spans="1:14" s="2" customFormat="1" ht="12.75" customHeight="1">
      <c r="A70" s="215" t="s">
        <v>71</v>
      </c>
      <c r="B70" s="216"/>
      <c r="C70" s="217"/>
      <c r="D70" s="221" t="s">
        <v>132</v>
      </c>
      <c r="E70" s="16"/>
      <c r="F70" s="226" t="s">
        <v>98</v>
      </c>
      <c r="G70" s="227"/>
      <c r="H70" s="227"/>
      <c r="I70" s="227"/>
      <c r="J70" s="227"/>
      <c r="K70" s="228"/>
      <c r="L70" s="269" t="s">
        <v>127</v>
      </c>
      <c r="M70" s="142" t="s">
        <v>156</v>
      </c>
      <c r="N70" s="4"/>
    </row>
    <row r="71" spans="1:15" s="2" customFormat="1" ht="15" customHeight="1">
      <c r="A71" s="218"/>
      <c r="B71" s="219"/>
      <c r="C71" s="220"/>
      <c r="D71" s="214"/>
      <c r="E71" s="16"/>
      <c r="F71" s="250" t="s">
        <v>80</v>
      </c>
      <c r="G71" s="251"/>
      <c r="H71" s="251"/>
      <c r="I71" s="251"/>
      <c r="J71" s="251"/>
      <c r="K71" s="252"/>
      <c r="L71" s="270"/>
      <c r="M71" s="172" t="s">
        <v>127</v>
      </c>
      <c r="O71" s="9"/>
    </row>
    <row r="72" spans="1:13" s="2" customFormat="1" ht="12.75" customHeight="1">
      <c r="A72" s="192" t="s">
        <v>70</v>
      </c>
      <c r="B72" s="193"/>
      <c r="C72" s="194"/>
      <c r="D72" s="198" t="s">
        <v>133</v>
      </c>
      <c r="E72" s="16"/>
      <c r="F72" s="292" t="s">
        <v>99</v>
      </c>
      <c r="G72" s="293"/>
      <c r="H72" s="271" t="s">
        <v>45</v>
      </c>
      <c r="I72" s="272"/>
      <c r="J72" s="108"/>
      <c r="K72" s="93" t="s">
        <v>44</v>
      </c>
      <c r="L72" s="144"/>
      <c r="M72" s="266"/>
    </row>
    <row r="73" spans="1:13" s="2" customFormat="1" ht="12.75" customHeight="1">
      <c r="A73" s="192"/>
      <c r="B73" s="193"/>
      <c r="C73" s="194"/>
      <c r="D73" s="198"/>
      <c r="E73" s="16"/>
      <c r="F73" s="292"/>
      <c r="G73" s="293"/>
      <c r="H73" s="271" t="s">
        <v>37</v>
      </c>
      <c r="I73" s="272"/>
      <c r="J73" s="34" t="s">
        <v>44</v>
      </c>
      <c r="K73" s="93"/>
      <c r="L73" s="173" t="s">
        <v>84</v>
      </c>
      <c r="M73" s="267"/>
    </row>
    <row r="74" spans="1:13" s="2" customFormat="1" ht="12.75" customHeight="1">
      <c r="A74" s="195"/>
      <c r="B74" s="196"/>
      <c r="C74" s="197"/>
      <c r="D74" s="199"/>
      <c r="E74" s="16"/>
      <c r="F74" s="292"/>
      <c r="G74" s="293"/>
      <c r="H74" s="271" t="s">
        <v>38</v>
      </c>
      <c r="I74" s="272"/>
      <c r="J74" s="34" t="s">
        <v>44</v>
      </c>
      <c r="K74" s="93"/>
      <c r="L74" s="146"/>
      <c r="M74" s="267"/>
    </row>
    <row r="75" spans="1:13" s="2" customFormat="1" ht="12.75" customHeight="1">
      <c r="A75" s="181" t="s">
        <v>170</v>
      </c>
      <c r="B75" s="182"/>
      <c r="C75" s="182"/>
      <c r="D75" s="187" t="str">
        <f>L77</f>
        <v>**,***</v>
      </c>
      <c r="E75" s="16"/>
      <c r="F75" s="294"/>
      <c r="G75" s="295"/>
      <c r="H75" s="273"/>
      <c r="I75" s="274"/>
      <c r="J75" s="109"/>
      <c r="K75" s="94"/>
      <c r="L75" s="147"/>
      <c r="M75" s="267"/>
    </row>
    <row r="76" spans="1:14" s="2" customFormat="1" ht="12.75" customHeight="1">
      <c r="A76" s="183"/>
      <c r="B76" s="184"/>
      <c r="C76" s="184"/>
      <c r="D76" s="188"/>
      <c r="E76" s="16"/>
      <c r="F76" s="279" t="s">
        <v>65</v>
      </c>
      <c r="G76" s="280"/>
      <c r="H76" s="280"/>
      <c r="I76" s="280"/>
      <c r="J76" s="280"/>
      <c r="K76" s="281"/>
      <c r="L76" s="144"/>
      <c r="M76" s="267"/>
      <c r="N76" s="8"/>
    </row>
    <row r="77" spans="1:13" s="2" customFormat="1" ht="12.75" customHeight="1">
      <c r="A77" s="183"/>
      <c r="B77" s="184"/>
      <c r="C77" s="184"/>
      <c r="D77" s="188"/>
      <c r="E77" s="16"/>
      <c r="F77" s="282"/>
      <c r="G77" s="283"/>
      <c r="H77" s="283"/>
      <c r="I77" s="283"/>
      <c r="J77" s="283"/>
      <c r="K77" s="284"/>
      <c r="L77" s="173" t="s">
        <v>42</v>
      </c>
      <c r="M77" s="267"/>
    </row>
    <row r="78" spans="1:13" s="2" customFormat="1" ht="12.75" customHeight="1">
      <c r="A78" s="185"/>
      <c r="B78" s="186"/>
      <c r="C78" s="186"/>
      <c r="D78" s="189"/>
      <c r="E78" s="50"/>
      <c r="F78" s="285"/>
      <c r="G78" s="286"/>
      <c r="H78" s="286"/>
      <c r="I78" s="286"/>
      <c r="J78" s="286"/>
      <c r="K78" s="287"/>
      <c r="L78" s="148"/>
      <c r="M78" s="268"/>
    </row>
    <row r="79" spans="1:13" s="2" customFormat="1" ht="21.75" customHeight="1">
      <c r="A79" s="190" t="s">
        <v>171</v>
      </c>
      <c r="B79" s="190"/>
      <c r="C79" s="190"/>
      <c r="D79" s="190"/>
      <c r="E79" s="190"/>
      <c r="F79" s="190"/>
      <c r="G79" s="190"/>
      <c r="H79" s="190"/>
      <c r="I79" s="190"/>
      <c r="J79" s="191"/>
      <c r="K79" s="29" t="s">
        <v>7</v>
      </c>
      <c r="L79" s="244"/>
      <c r="M79" s="245"/>
    </row>
    <row r="80" spans="1:13" ht="13.5">
      <c r="A80" s="18"/>
      <c r="B80" s="18"/>
      <c r="C80" s="26"/>
      <c r="D80" s="26"/>
      <c r="F80" s="18"/>
      <c r="G80" s="18"/>
      <c r="H80" s="18"/>
      <c r="I80" s="7"/>
      <c r="K80" s="22"/>
      <c r="L80" s="22"/>
      <c r="M80" s="22"/>
    </row>
    <row r="81" ht="13.5">
      <c r="D81" s="23"/>
    </row>
  </sheetData>
  <sheetProtection formatCells="0" formatColumns="0"/>
  <mergeCells count="65">
    <mergeCell ref="E2:F2"/>
    <mergeCell ref="A3:L3"/>
    <mergeCell ref="K4:M4"/>
    <mergeCell ref="A5:A7"/>
    <mergeCell ref="B5:C7"/>
    <mergeCell ref="D5:D7"/>
    <mergeCell ref="F5:L6"/>
    <mergeCell ref="F7:G7"/>
    <mergeCell ref="H7:K7"/>
    <mergeCell ref="H18:I18"/>
    <mergeCell ref="H19:I19"/>
    <mergeCell ref="A20:A29"/>
    <mergeCell ref="F20:G28"/>
    <mergeCell ref="H20:I20"/>
    <mergeCell ref="H21:I21"/>
    <mergeCell ref="H23:I23"/>
    <mergeCell ref="A8:A19"/>
    <mergeCell ref="F8:G19"/>
    <mergeCell ref="H8:I8"/>
    <mergeCell ref="A30:A44"/>
    <mergeCell ref="H24:I24"/>
    <mergeCell ref="H25:I25"/>
    <mergeCell ref="H26:I26"/>
    <mergeCell ref="H27:I27"/>
    <mergeCell ref="H28:I28"/>
    <mergeCell ref="F29:G65"/>
    <mergeCell ref="H58:I58"/>
    <mergeCell ref="A59:C61"/>
    <mergeCell ref="D59:D61"/>
    <mergeCell ref="H59:I59"/>
    <mergeCell ref="H60:I60"/>
    <mergeCell ref="H61:I61"/>
    <mergeCell ref="A45:A58"/>
    <mergeCell ref="F70:K70"/>
    <mergeCell ref="L70:L71"/>
    <mergeCell ref="F71:K71"/>
    <mergeCell ref="A62:C64"/>
    <mergeCell ref="H62:I62"/>
    <mergeCell ref="H63:I63"/>
    <mergeCell ref="H64:I64"/>
    <mergeCell ref="H65:I65"/>
    <mergeCell ref="F66:K67"/>
    <mergeCell ref="L66:L67"/>
    <mergeCell ref="F68:K68"/>
    <mergeCell ref="L68:L69"/>
    <mergeCell ref="A65:C67"/>
    <mergeCell ref="D65:D67"/>
    <mergeCell ref="F69:K69"/>
    <mergeCell ref="L79:M79"/>
    <mergeCell ref="A68:C69"/>
    <mergeCell ref="D68:D69"/>
    <mergeCell ref="F72:G75"/>
    <mergeCell ref="H72:I72"/>
    <mergeCell ref="M72:M78"/>
    <mergeCell ref="H73:I73"/>
    <mergeCell ref="A70:C71"/>
    <mergeCell ref="D70:D71"/>
    <mergeCell ref="H74:I74"/>
    <mergeCell ref="A75:C78"/>
    <mergeCell ref="D75:D78"/>
    <mergeCell ref="A72:C74"/>
    <mergeCell ref="D72:D74"/>
    <mergeCell ref="F76:K78"/>
    <mergeCell ref="A79:J79"/>
    <mergeCell ref="H75:I75"/>
  </mergeCells>
  <dataValidations count="2">
    <dataValidation type="list" showInputMessage="1" showErrorMessage="1" promptTitle="消費税等仕入控除税額の取扱" prompt="課税事業者はセル「Ｅ２」で、○を選択してください。" sqref="E2:F2">
      <formula1>"　,○"</formula1>
    </dataValidation>
    <dataValidation type="list" showInputMessage="1" showErrorMessage="1" promptTitle="消費税等仕入控除税額の取扱" prompt="免税事業者又は簡易課税事業者はセル「Ｉ２」で、○を選択してください。" sqref="I2">
      <formula1>"　,○"</formula1>
    </dataValidation>
  </dataValidations>
  <printOptions horizontalCentered="1" verticalCentered="1"/>
  <pageMargins left="0.5905511811023623" right="0.1968503937007874" top="0.3937007874015748" bottom="0" header="0.3937007874015748" footer="0.1968503937007874"/>
  <pageSetup fitToHeight="1" fitToWidth="1" horizontalDpi="1200" verticalDpi="1200" orientation="portrait" paperSize="9" scale="7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zoomScaleSheetLayoutView="100" zoomScalePageLayoutView="0" workbookViewId="0" topLeftCell="A1">
      <selection activeCell="A6" sqref="A6"/>
    </sheetView>
  </sheetViews>
  <sheetFormatPr defaultColWidth="9.00390625" defaultRowHeight="13.5"/>
  <cols>
    <col min="1" max="2" width="3.25390625" style="20" customWidth="1"/>
    <col min="3" max="3" width="11.875" style="20" customWidth="1"/>
    <col min="4" max="4" width="15.625" style="20" customWidth="1"/>
    <col min="5" max="5" width="17.125" style="20" customWidth="1"/>
    <col min="6" max="6" width="12.375" style="21" customWidth="1"/>
    <col min="7" max="7" width="10.75390625" style="21" customWidth="1"/>
    <col min="8" max="8" width="10.125" style="21" customWidth="1"/>
    <col min="9" max="9" width="5.00390625" style="21" customWidth="1"/>
    <col min="10" max="16384" width="9.00390625" style="20" customWidth="1"/>
  </cols>
  <sheetData>
    <row r="1" spans="1:9" s="19" customFormat="1" ht="16.5" customHeight="1">
      <c r="A1" s="40" t="s">
        <v>109</v>
      </c>
      <c r="B1" s="40"/>
      <c r="C1" s="40"/>
      <c r="D1" s="40"/>
      <c r="E1" s="40"/>
      <c r="F1" s="41"/>
      <c r="G1" s="41"/>
      <c r="H1" s="351" t="str">
        <f>IF(('①収支予算様式（単年度）'!I2)="○","提出不要","提出必須")</f>
        <v>提出必須</v>
      </c>
      <c r="I1" s="351"/>
    </row>
    <row r="2" spans="1:9" ht="16.5" customHeight="1">
      <c r="A2" s="49" t="s">
        <v>47</v>
      </c>
      <c r="B2" s="43"/>
      <c r="C2" s="43"/>
      <c r="D2" s="43"/>
      <c r="E2" s="43"/>
      <c r="F2" s="44"/>
      <c r="G2" s="44"/>
      <c r="H2" s="351"/>
      <c r="I2" s="351"/>
    </row>
    <row r="3" spans="1:9" ht="9" customHeight="1">
      <c r="A3" s="42"/>
      <c r="B3" s="43"/>
      <c r="C3" s="43"/>
      <c r="D3" s="43"/>
      <c r="E3" s="43"/>
      <c r="F3" s="44"/>
      <c r="G3" s="44"/>
      <c r="H3" s="53"/>
      <c r="I3" s="53"/>
    </row>
    <row r="4" spans="1:9" ht="20.25" customHeight="1">
      <c r="A4" s="331" t="s">
        <v>55</v>
      </c>
      <c r="B4" s="332"/>
      <c r="C4" s="333">
        <f>'①収支予算様式（単年度）'!K4</f>
        <v>0</v>
      </c>
      <c r="D4" s="334"/>
      <c r="E4" s="335"/>
      <c r="F4" s="44"/>
      <c r="G4" s="44"/>
      <c r="H4" s="53"/>
      <c r="I4" s="53"/>
    </row>
    <row r="5" spans="1:9" ht="9" customHeight="1">
      <c r="A5" s="42"/>
      <c r="B5" s="43"/>
      <c r="C5" s="43"/>
      <c r="D5" s="43"/>
      <c r="E5" s="43"/>
      <c r="F5" s="44"/>
      <c r="G5" s="44"/>
      <c r="H5" s="46"/>
      <c r="I5" s="46"/>
    </row>
    <row r="6" spans="1:9" s="150" customFormat="1" ht="18.75" customHeight="1">
      <c r="A6" s="149" t="s">
        <v>56</v>
      </c>
      <c r="B6" s="359" t="s">
        <v>143</v>
      </c>
      <c r="C6" s="359"/>
      <c r="D6" s="359"/>
      <c r="E6" s="359"/>
      <c r="F6" s="359"/>
      <c r="G6" s="359"/>
      <c r="H6" s="359"/>
      <c r="I6" s="359"/>
    </row>
    <row r="7" spans="1:9" s="152" customFormat="1" ht="24" customHeight="1">
      <c r="A7" s="310" t="s">
        <v>72</v>
      </c>
      <c r="B7" s="311"/>
      <c r="C7" s="340" t="s">
        <v>164</v>
      </c>
      <c r="D7" s="341"/>
      <c r="E7" s="341"/>
      <c r="F7" s="342"/>
      <c r="G7" s="363" t="s">
        <v>42</v>
      </c>
      <c r="H7" s="364"/>
      <c r="I7" s="151" t="s">
        <v>51</v>
      </c>
    </row>
    <row r="8" spans="1:11" s="150" customFormat="1" ht="24" customHeight="1">
      <c r="A8" s="310" t="s">
        <v>144</v>
      </c>
      <c r="B8" s="311"/>
      <c r="C8" s="360" t="s">
        <v>173</v>
      </c>
      <c r="D8" s="361"/>
      <c r="E8" s="361"/>
      <c r="F8" s="362"/>
      <c r="G8" s="338" t="s">
        <v>160</v>
      </c>
      <c r="H8" s="339"/>
      <c r="I8" s="151" t="s">
        <v>51</v>
      </c>
      <c r="J8" s="153"/>
      <c r="K8" s="153"/>
    </row>
    <row r="9" spans="1:11" s="150" customFormat="1" ht="24" customHeight="1">
      <c r="A9" s="312" t="s">
        <v>145</v>
      </c>
      <c r="B9" s="313"/>
      <c r="C9" s="348" t="s">
        <v>174</v>
      </c>
      <c r="D9" s="349"/>
      <c r="E9" s="349"/>
      <c r="F9" s="350"/>
      <c r="G9" s="346" t="s">
        <v>42</v>
      </c>
      <c r="H9" s="347"/>
      <c r="I9" s="154" t="s">
        <v>51</v>
      </c>
      <c r="J9" s="153"/>
      <c r="K9" s="153"/>
    </row>
    <row r="10" spans="1:11" s="150" customFormat="1" ht="9" customHeight="1">
      <c r="A10" s="155"/>
      <c r="B10" s="156"/>
      <c r="C10" s="156"/>
      <c r="D10" s="156"/>
      <c r="E10" s="157"/>
      <c r="F10" s="158"/>
      <c r="G10" s="158"/>
      <c r="H10" s="157"/>
      <c r="I10" s="157"/>
      <c r="J10" s="153"/>
      <c r="K10" s="153"/>
    </row>
    <row r="11" spans="1:9" s="7" customFormat="1" ht="18.75" customHeight="1">
      <c r="A11" s="114" t="s">
        <v>63</v>
      </c>
      <c r="B11" s="115" t="s">
        <v>110</v>
      </c>
      <c r="C11" s="115"/>
      <c r="D11" s="115"/>
      <c r="E11" s="116"/>
      <c r="F11" s="117"/>
      <c r="G11" s="52"/>
      <c r="H11" s="52"/>
      <c r="I11" s="52"/>
    </row>
    <row r="12" spans="1:9" s="47" customFormat="1" ht="24.75" customHeight="1">
      <c r="A12" s="357" t="s">
        <v>48</v>
      </c>
      <c r="B12" s="358"/>
      <c r="C12" s="118"/>
      <c r="D12" s="118" t="s">
        <v>49</v>
      </c>
      <c r="E12" s="118"/>
      <c r="F12" s="119" t="s">
        <v>61</v>
      </c>
      <c r="G12" s="159" t="s">
        <v>111</v>
      </c>
      <c r="H12" s="344" t="s">
        <v>60</v>
      </c>
      <c r="I12" s="345"/>
    </row>
    <row r="13" spans="1:9" s="7" customFormat="1" ht="12">
      <c r="A13" s="336" t="s">
        <v>125</v>
      </c>
      <c r="B13" s="336" t="s">
        <v>10</v>
      </c>
      <c r="C13" s="56"/>
      <c r="D13" s="75"/>
      <c r="E13" s="75"/>
      <c r="F13" s="80"/>
      <c r="G13" s="160"/>
      <c r="H13" s="81"/>
      <c r="I13" s="30" t="s">
        <v>46</v>
      </c>
    </row>
    <row r="14" spans="1:9" s="7" customFormat="1" ht="12">
      <c r="A14" s="337"/>
      <c r="B14" s="337"/>
      <c r="C14" s="54"/>
      <c r="D14" s="76"/>
      <c r="E14" s="77"/>
      <c r="F14" s="61"/>
      <c r="G14" s="161"/>
      <c r="H14" s="162">
        <f>ROUNDDOWN(SUMIF(G13:G26,"Ａ１",F13:F26)/1000,0)+ROUNDDOWN(SUMIF(G13:G26,"Ａ２",F13:F26)/1000,0)+ROUNDDOWN(SUMIF(G13:G26,"Ａ３",F13:F26)/1000,0)</f>
        <v>0</v>
      </c>
      <c r="I14" s="31" t="s">
        <v>51</v>
      </c>
    </row>
    <row r="15" spans="1:9" s="7" customFormat="1" ht="12">
      <c r="A15" s="337"/>
      <c r="B15" s="337"/>
      <c r="C15" s="55"/>
      <c r="D15" s="78"/>
      <c r="E15" s="78"/>
      <c r="F15" s="61"/>
      <c r="G15" s="161"/>
      <c r="H15" s="81"/>
      <c r="I15" s="31"/>
    </row>
    <row r="16" spans="1:9" s="7" customFormat="1" ht="12">
      <c r="A16" s="337"/>
      <c r="B16" s="337"/>
      <c r="C16" s="55"/>
      <c r="D16" s="78"/>
      <c r="E16" s="78"/>
      <c r="F16" s="61"/>
      <c r="G16" s="161"/>
      <c r="H16" s="81"/>
      <c r="I16" s="31"/>
    </row>
    <row r="17" spans="1:9" s="7" customFormat="1" ht="12">
      <c r="A17" s="337"/>
      <c r="B17" s="337"/>
      <c r="C17" s="55"/>
      <c r="D17" s="78"/>
      <c r="E17" s="78"/>
      <c r="F17" s="61"/>
      <c r="G17" s="161"/>
      <c r="H17" s="81"/>
      <c r="I17" s="31"/>
    </row>
    <row r="18" spans="1:9" s="7" customFormat="1" ht="12">
      <c r="A18" s="337"/>
      <c r="B18" s="337"/>
      <c r="C18" s="55"/>
      <c r="D18" s="78"/>
      <c r="E18" s="78"/>
      <c r="F18" s="61"/>
      <c r="G18" s="161"/>
      <c r="H18" s="81"/>
      <c r="I18" s="31"/>
    </row>
    <row r="19" spans="1:9" s="7" customFormat="1" ht="12">
      <c r="A19" s="337"/>
      <c r="B19" s="337"/>
      <c r="C19" s="55"/>
      <c r="D19" s="78"/>
      <c r="E19" s="78"/>
      <c r="F19" s="101"/>
      <c r="G19" s="161"/>
      <c r="H19" s="81"/>
      <c r="I19" s="31"/>
    </row>
    <row r="20" spans="1:9" s="7" customFormat="1" ht="12">
      <c r="A20" s="337"/>
      <c r="B20" s="337"/>
      <c r="C20" s="55"/>
      <c r="D20" s="78"/>
      <c r="E20" s="78"/>
      <c r="F20" s="61"/>
      <c r="G20" s="161"/>
      <c r="H20" s="81"/>
      <c r="I20" s="31"/>
    </row>
    <row r="21" spans="1:9" s="7" customFormat="1" ht="12">
      <c r="A21" s="337"/>
      <c r="B21" s="337"/>
      <c r="C21" s="55"/>
      <c r="D21" s="78"/>
      <c r="E21" s="78"/>
      <c r="F21" s="61"/>
      <c r="G21" s="161"/>
      <c r="H21" s="81"/>
      <c r="I21" s="31"/>
    </row>
    <row r="22" spans="1:9" s="7" customFormat="1" ht="12">
      <c r="A22" s="337"/>
      <c r="B22" s="337"/>
      <c r="C22" s="55"/>
      <c r="D22" s="78"/>
      <c r="E22" s="78"/>
      <c r="F22" s="61"/>
      <c r="G22" s="161"/>
      <c r="H22" s="81"/>
      <c r="I22" s="31"/>
    </row>
    <row r="23" spans="1:9" s="7" customFormat="1" ht="12">
      <c r="A23" s="337"/>
      <c r="B23" s="337"/>
      <c r="C23" s="55"/>
      <c r="D23" s="78"/>
      <c r="E23" s="78"/>
      <c r="F23" s="61"/>
      <c r="G23" s="161"/>
      <c r="H23" s="81"/>
      <c r="I23" s="31"/>
    </row>
    <row r="24" spans="1:9" s="7" customFormat="1" ht="12">
      <c r="A24" s="337"/>
      <c r="B24" s="337"/>
      <c r="C24" s="55"/>
      <c r="D24" s="78"/>
      <c r="E24" s="78"/>
      <c r="F24" s="61"/>
      <c r="G24" s="161"/>
      <c r="H24" s="81"/>
      <c r="I24" s="31"/>
    </row>
    <row r="25" spans="1:9" s="7" customFormat="1" ht="12">
      <c r="A25" s="337"/>
      <c r="B25" s="337"/>
      <c r="C25" s="55"/>
      <c r="D25" s="78"/>
      <c r="E25" s="78"/>
      <c r="F25" s="61"/>
      <c r="G25" s="161"/>
      <c r="H25" s="81"/>
      <c r="I25" s="31"/>
    </row>
    <row r="26" spans="1:9" s="7" customFormat="1" ht="12">
      <c r="A26" s="337"/>
      <c r="B26" s="343"/>
      <c r="C26" s="57"/>
      <c r="D26" s="79"/>
      <c r="E26" s="79"/>
      <c r="F26" s="74"/>
      <c r="G26" s="161"/>
      <c r="H26" s="82"/>
      <c r="I26" s="31"/>
    </row>
    <row r="27" spans="1:9" s="7" customFormat="1" ht="12">
      <c r="A27" s="337"/>
      <c r="B27" s="337" t="s">
        <v>13</v>
      </c>
      <c r="C27" s="55" t="s">
        <v>64</v>
      </c>
      <c r="D27" s="78"/>
      <c r="E27" s="78"/>
      <c r="F27" s="61"/>
      <c r="G27" s="160"/>
      <c r="H27" s="81"/>
      <c r="I27" s="33"/>
    </row>
    <row r="28" spans="1:9" s="7" customFormat="1" ht="12">
      <c r="A28" s="337"/>
      <c r="B28" s="337"/>
      <c r="C28" s="54" t="s">
        <v>113</v>
      </c>
      <c r="D28" s="76"/>
      <c r="E28" s="120" t="s">
        <v>44</v>
      </c>
      <c r="F28" s="60" t="s">
        <v>44</v>
      </c>
      <c r="G28" s="161" t="s">
        <v>112</v>
      </c>
      <c r="H28" s="162" t="s">
        <v>54</v>
      </c>
      <c r="I28" s="31" t="s">
        <v>51</v>
      </c>
    </row>
    <row r="29" spans="1:9" s="7" customFormat="1" ht="12">
      <c r="A29" s="337"/>
      <c r="B29" s="337"/>
      <c r="C29" s="55" t="s">
        <v>114</v>
      </c>
      <c r="D29" s="78"/>
      <c r="E29" s="121" t="s">
        <v>58</v>
      </c>
      <c r="F29" s="61" t="s">
        <v>44</v>
      </c>
      <c r="G29" s="161" t="s">
        <v>91</v>
      </c>
      <c r="H29" s="81"/>
      <c r="I29" s="31"/>
    </row>
    <row r="30" spans="1:9" s="7" customFormat="1" ht="12">
      <c r="A30" s="337"/>
      <c r="B30" s="337"/>
      <c r="C30" s="55"/>
      <c r="D30" s="78"/>
      <c r="E30" s="78"/>
      <c r="F30" s="61"/>
      <c r="G30" s="161"/>
      <c r="H30" s="81"/>
      <c r="I30" s="31"/>
    </row>
    <row r="31" spans="1:9" s="7" customFormat="1" ht="12">
      <c r="A31" s="337"/>
      <c r="B31" s="337"/>
      <c r="C31" s="55"/>
      <c r="D31" s="78"/>
      <c r="E31" s="78"/>
      <c r="F31" s="61"/>
      <c r="G31" s="161"/>
      <c r="H31" s="81"/>
      <c r="I31" s="31"/>
    </row>
    <row r="32" spans="1:9" s="7" customFormat="1" ht="12">
      <c r="A32" s="337"/>
      <c r="B32" s="337"/>
      <c r="C32" s="55"/>
      <c r="D32" s="78"/>
      <c r="E32" s="78"/>
      <c r="F32" s="61"/>
      <c r="G32" s="161"/>
      <c r="H32" s="81"/>
      <c r="I32" s="31"/>
    </row>
    <row r="33" spans="1:9" s="7" customFormat="1" ht="12">
      <c r="A33" s="337"/>
      <c r="B33" s="337"/>
      <c r="C33" s="55"/>
      <c r="D33" s="78"/>
      <c r="E33" s="78"/>
      <c r="F33" s="61"/>
      <c r="G33" s="161"/>
      <c r="H33" s="81"/>
      <c r="I33" s="31"/>
    </row>
    <row r="34" spans="1:9" s="7" customFormat="1" ht="12">
      <c r="A34" s="337"/>
      <c r="B34" s="337"/>
      <c r="C34" s="55"/>
      <c r="D34" s="78"/>
      <c r="E34" s="78"/>
      <c r="F34" s="61"/>
      <c r="G34" s="161"/>
      <c r="H34" s="81"/>
      <c r="I34" s="31"/>
    </row>
    <row r="35" spans="1:9" s="7" customFormat="1" ht="12">
      <c r="A35" s="337"/>
      <c r="B35" s="337"/>
      <c r="C35" s="55"/>
      <c r="D35" s="78"/>
      <c r="E35" s="78"/>
      <c r="F35" s="61"/>
      <c r="G35" s="161"/>
      <c r="H35" s="81"/>
      <c r="I35" s="31"/>
    </row>
    <row r="36" spans="1:9" s="7" customFormat="1" ht="12">
      <c r="A36" s="337"/>
      <c r="B36" s="337"/>
      <c r="C36" s="55"/>
      <c r="D36" s="78"/>
      <c r="E36" s="78"/>
      <c r="F36" s="61"/>
      <c r="G36" s="161"/>
      <c r="H36" s="81"/>
      <c r="I36" s="31"/>
    </row>
    <row r="37" spans="1:9" s="7" customFormat="1" ht="12">
      <c r="A37" s="337"/>
      <c r="B37" s="337"/>
      <c r="C37" s="55"/>
      <c r="D37" s="78"/>
      <c r="E37" s="78"/>
      <c r="F37" s="61"/>
      <c r="G37" s="161"/>
      <c r="H37" s="81"/>
      <c r="I37" s="31"/>
    </row>
    <row r="38" spans="1:9" s="7" customFormat="1" ht="12">
      <c r="A38" s="337"/>
      <c r="B38" s="337"/>
      <c r="C38" s="55"/>
      <c r="D38" s="78"/>
      <c r="E38" s="78"/>
      <c r="F38" s="61"/>
      <c r="G38" s="161"/>
      <c r="H38" s="81"/>
      <c r="I38" s="31"/>
    </row>
    <row r="39" spans="1:9" s="7" customFormat="1" ht="12">
      <c r="A39" s="337"/>
      <c r="B39" s="343"/>
      <c r="C39" s="58"/>
      <c r="D39" s="79"/>
      <c r="E39" s="79"/>
      <c r="F39" s="74"/>
      <c r="G39" s="161"/>
      <c r="H39" s="82"/>
      <c r="I39" s="31"/>
    </row>
    <row r="40" spans="1:9" s="7" customFormat="1" ht="13.5">
      <c r="A40" s="337"/>
      <c r="B40" s="337" t="s">
        <v>75</v>
      </c>
      <c r="C40" s="371" t="s">
        <v>25</v>
      </c>
      <c r="D40" s="372"/>
      <c r="E40" s="78"/>
      <c r="F40" s="61"/>
      <c r="G40" s="160"/>
      <c r="H40" s="81"/>
      <c r="I40" s="33"/>
    </row>
    <row r="41" spans="1:9" s="7" customFormat="1" ht="13.5">
      <c r="A41" s="337"/>
      <c r="B41" s="337"/>
      <c r="C41" s="373" t="s">
        <v>57</v>
      </c>
      <c r="D41" s="374"/>
      <c r="E41" s="121" t="s">
        <v>58</v>
      </c>
      <c r="F41" s="60" t="s">
        <v>44</v>
      </c>
      <c r="G41" s="161" t="s">
        <v>91</v>
      </c>
      <c r="H41" s="162" t="s">
        <v>54</v>
      </c>
      <c r="I41" s="48" t="s">
        <v>51</v>
      </c>
    </row>
    <row r="42" spans="1:9" s="7" customFormat="1" ht="13.5">
      <c r="A42" s="337"/>
      <c r="B42" s="337"/>
      <c r="C42" s="373" t="s">
        <v>27</v>
      </c>
      <c r="D42" s="374"/>
      <c r="E42" s="78"/>
      <c r="F42" s="61"/>
      <c r="G42" s="161"/>
      <c r="H42" s="81"/>
      <c r="I42" s="31"/>
    </row>
    <row r="43" spans="1:9" s="7" customFormat="1" ht="13.5">
      <c r="A43" s="337"/>
      <c r="B43" s="337"/>
      <c r="C43" s="373" t="s">
        <v>57</v>
      </c>
      <c r="D43" s="374"/>
      <c r="E43" s="121" t="s">
        <v>58</v>
      </c>
      <c r="F43" s="60" t="s">
        <v>44</v>
      </c>
      <c r="G43" s="161" t="s">
        <v>112</v>
      </c>
      <c r="H43" s="81"/>
      <c r="I43" s="31"/>
    </row>
    <row r="44" spans="1:9" s="7" customFormat="1" ht="13.5">
      <c r="A44" s="337"/>
      <c r="B44" s="337"/>
      <c r="C44" s="373" t="s">
        <v>59</v>
      </c>
      <c r="D44" s="374"/>
      <c r="E44" s="121" t="s">
        <v>58</v>
      </c>
      <c r="F44" s="61"/>
      <c r="G44" s="161"/>
      <c r="H44" s="81"/>
      <c r="I44" s="31"/>
    </row>
    <row r="45" spans="1:9" s="7" customFormat="1" ht="12">
      <c r="A45" s="337"/>
      <c r="B45" s="337"/>
      <c r="C45" s="55"/>
      <c r="D45" s="78"/>
      <c r="E45" s="78"/>
      <c r="F45" s="61"/>
      <c r="G45" s="161"/>
      <c r="H45" s="81"/>
      <c r="I45" s="31"/>
    </row>
    <row r="46" spans="1:9" s="7" customFormat="1" ht="12">
      <c r="A46" s="337"/>
      <c r="B46" s="337"/>
      <c r="C46" s="55"/>
      <c r="D46" s="78"/>
      <c r="E46" s="78"/>
      <c r="F46" s="61"/>
      <c r="G46" s="161"/>
      <c r="H46" s="81"/>
      <c r="I46" s="31"/>
    </row>
    <row r="47" spans="1:9" s="7" customFormat="1" ht="12">
      <c r="A47" s="337"/>
      <c r="B47" s="337"/>
      <c r="C47" s="55"/>
      <c r="D47" s="78"/>
      <c r="E47" s="78"/>
      <c r="F47" s="61"/>
      <c r="G47" s="161"/>
      <c r="H47" s="81"/>
      <c r="I47" s="31"/>
    </row>
    <row r="48" spans="1:9" s="7" customFormat="1" ht="12">
      <c r="A48" s="337"/>
      <c r="B48" s="337"/>
      <c r="C48" s="55"/>
      <c r="D48" s="78"/>
      <c r="E48" s="78"/>
      <c r="F48" s="61"/>
      <c r="G48" s="161"/>
      <c r="H48" s="81"/>
      <c r="I48" s="31"/>
    </row>
    <row r="49" spans="1:9" s="7" customFormat="1" ht="12">
      <c r="A49" s="337"/>
      <c r="B49" s="337"/>
      <c r="C49" s="55"/>
      <c r="D49" s="78"/>
      <c r="E49" s="78"/>
      <c r="F49" s="61"/>
      <c r="G49" s="161"/>
      <c r="H49" s="81"/>
      <c r="I49" s="31"/>
    </row>
    <row r="50" spans="1:9" s="7" customFormat="1" ht="12">
      <c r="A50" s="337"/>
      <c r="B50" s="337"/>
      <c r="C50" s="55"/>
      <c r="D50" s="78"/>
      <c r="E50" s="78"/>
      <c r="F50" s="61"/>
      <c r="G50" s="161"/>
      <c r="H50" s="81"/>
      <c r="I50" s="31"/>
    </row>
    <row r="51" spans="1:9" s="7" customFormat="1" ht="12">
      <c r="A51" s="337"/>
      <c r="B51" s="343"/>
      <c r="C51" s="55"/>
      <c r="D51" s="78"/>
      <c r="E51" s="79"/>
      <c r="F51" s="74"/>
      <c r="G51" s="161"/>
      <c r="H51" s="82"/>
      <c r="I51" s="32"/>
    </row>
    <row r="52" spans="1:9" s="7" customFormat="1" ht="22.5" customHeight="1">
      <c r="A52" s="337"/>
      <c r="B52" s="226" t="s">
        <v>50</v>
      </c>
      <c r="C52" s="227"/>
      <c r="D52" s="227"/>
      <c r="E52" s="352"/>
      <c r="F52" s="163" t="s">
        <v>73</v>
      </c>
      <c r="G52" s="174" t="s">
        <v>54</v>
      </c>
      <c r="H52" s="354" t="s">
        <v>54</v>
      </c>
      <c r="I52" s="356" t="s">
        <v>51</v>
      </c>
    </row>
    <row r="53" spans="1:9" s="7" customFormat="1" ht="22.5" customHeight="1">
      <c r="A53" s="337"/>
      <c r="B53" s="229"/>
      <c r="C53" s="230"/>
      <c r="D53" s="230"/>
      <c r="E53" s="353"/>
      <c r="F53" s="169" t="s">
        <v>74</v>
      </c>
      <c r="G53" s="180" t="s">
        <v>159</v>
      </c>
      <c r="H53" s="355"/>
      <c r="I53" s="315"/>
    </row>
    <row r="54" spans="1:9" s="7" customFormat="1" ht="22.5" customHeight="1">
      <c r="A54" s="318" t="s">
        <v>163</v>
      </c>
      <c r="B54" s="319"/>
      <c r="C54" s="319"/>
      <c r="D54" s="319"/>
      <c r="E54" s="320"/>
      <c r="F54" s="178" t="s">
        <v>146</v>
      </c>
      <c r="G54" s="176" t="str">
        <f>G8</f>
        <v>**,***</v>
      </c>
      <c r="H54" s="316" t="s">
        <v>161</v>
      </c>
      <c r="I54" s="314" t="s">
        <v>151</v>
      </c>
    </row>
    <row r="55" spans="1:9" s="7" customFormat="1" ht="22.5" customHeight="1">
      <c r="A55" s="321"/>
      <c r="B55" s="322"/>
      <c r="C55" s="322"/>
      <c r="D55" s="322"/>
      <c r="E55" s="323"/>
      <c r="F55" s="169" t="s">
        <v>147</v>
      </c>
      <c r="G55" s="175" t="str">
        <f>G9</f>
        <v>**,***</v>
      </c>
      <c r="H55" s="317"/>
      <c r="I55" s="315"/>
    </row>
    <row r="56" spans="1:9" s="7" customFormat="1" ht="22.5" customHeight="1">
      <c r="A56" s="365" t="s">
        <v>150</v>
      </c>
      <c r="B56" s="366"/>
      <c r="C56" s="366"/>
      <c r="D56" s="366"/>
      <c r="E56" s="367"/>
      <c r="F56" s="165" t="s">
        <v>148</v>
      </c>
      <c r="G56" s="177" t="s">
        <v>54</v>
      </c>
      <c r="H56" s="308" t="s">
        <v>54</v>
      </c>
      <c r="I56" s="314" t="s">
        <v>51</v>
      </c>
    </row>
    <row r="57" spans="1:9" s="7" customFormat="1" ht="22.5" customHeight="1">
      <c r="A57" s="368"/>
      <c r="B57" s="369"/>
      <c r="C57" s="369"/>
      <c r="D57" s="369"/>
      <c r="E57" s="370"/>
      <c r="F57" s="166" t="s">
        <v>149</v>
      </c>
      <c r="G57" s="175" t="s">
        <v>162</v>
      </c>
      <c r="H57" s="309"/>
      <c r="I57" s="315"/>
    </row>
    <row r="58" spans="1:9" s="7" customFormat="1" ht="21.75" customHeight="1">
      <c r="A58" s="365" t="s">
        <v>152</v>
      </c>
      <c r="B58" s="366"/>
      <c r="C58" s="366"/>
      <c r="D58" s="366"/>
      <c r="E58" s="367"/>
      <c r="F58" s="165" t="s">
        <v>76</v>
      </c>
      <c r="G58" s="176" t="s">
        <v>117</v>
      </c>
      <c r="H58" s="316" t="s">
        <v>161</v>
      </c>
      <c r="I58" s="314" t="s">
        <v>51</v>
      </c>
    </row>
    <row r="59" spans="1:9" s="7" customFormat="1" ht="21.75" customHeight="1">
      <c r="A59" s="368"/>
      <c r="B59" s="369"/>
      <c r="C59" s="369"/>
      <c r="D59" s="369"/>
      <c r="E59" s="370"/>
      <c r="F59" s="166" t="s">
        <v>153</v>
      </c>
      <c r="G59" s="175" t="s">
        <v>117</v>
      </c>
      <c r="H59" s="317"/>
      <c r="I59" s="315"/>
    </row>
    <row r="60" ht="10.5"/>
    <row r="61" ht="10.5"/>
    <row r="62" ht="10.5"/>
  </sheetData>
  <sheetProtection formatCells="0" formatColumns="0"/>
  <mergeCells count="36">
    <mergeCell ref="A58:E59"/>
    <mergeCell ref="H58:H59"/>
    <mergeCell ref="I58:I59"/>
    <mergeCell ref="C40:D40"/>
    <mergeCell ref="C41:D41"/>
    <mergeCell ref="C42:D42"/>
    <mergeCell ref="C43:D43"/>
    <mergeCell ref="C44:D44"/>
    <mergeCell ref="A54:E55"/>
    <mergeCell ref="H54:H55"/>
    <mergeCell ref="I54:I55"/>
    <mergeCell ref="A56:E57"/>
    <mergeCell ref="H56:H57"/>
    <mergeCell ref="I56:I57"/>
    <mergeCell ref="A12:B12"/>
    <mergeCell ref="H12:I12"/>
    <mergeCell ref="A13:A53"/>
    <mergeCell ref="B13:B26"/>
    <mergeCell ref="B27:B39"/>
    <mergeCell ref="B40:B51"/>
    <mergeCell ref="B52:E53"/>
    <mergeCell ref="H52:H53"/>
    <mergeCell ref="I52:I53"/>
    <mergeCell ref="A8:B8"/>
    <mergeCell ref="C8:F8"/>
    <mergeCell ref="G8:H8"/>
    <mergeCell ref="A9:B9"/>
    <mergeCell ref="C9:F9"/>
    <mergeCell ref="G9:H9"/>
    <mergeCell ref="H1:I2"/>
    <mergeCell ref="A4:B4"/>
    <mergeCell ref="C4:E4"/>
    <mergeCell ref="B6:I6"/>
    <mergeCell ref="A7:B7"/>
    <mergeCell ref="C7:F7"/>
    <mergeCell ref="G7:H7"/>
  </mergeCells>
  <conditionalFormatting sqref="C4:E4">
    <cfRule type="cellIs" priority="1" dxfId="2" operator="equal" stopIfTrue="1">
      <formula>0</formula>
    </cfRule>
  </conditionalFormatting>
  <dataValidations count="1">
    <dataValidation type="list" allowBlank="1" showInputMessage="1" showErrorMessage="1" sqref="G13:G51">
      <formula1>"Ａ１,Ａ２"</formula1>
    </dataValidation>
  </dataValidations>
  <printOptions horizontalCentered="1"/>
  <pageMargins left="0.7086614173228347" right="0.5118110236220472" top="0.15748031496062992" bottom="0.15748031496062992" header="0.31496062992125984" footer="0.31496062992125984"/>
  <pageSetup horizontalDpi="600" verticalDpi="600" orientation="portrait" paperSize="9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</dc:creator>
  <cp:keywords/>
  <dc:description/>
  <cp:lastModifiedBy>企画調査課齋藤</cp:lastModifiedBy>
  <cp:lastPrinted>2019-04-01T08:43:53Z</cp:lastPrinted>
  <dcterms:created xsi:type="dcterms:W3CDTF">2008-04-23T08:55:31Z</dcterms:created>
  <dcterms:modified xsi:type="dcterms:W3CDTF">2019-09-30T03:01:21Z</dcterms:modified>
  <cp:category/>
  <cp:version/>
  <cp:contentType/>
  <cp:contentStatus/>
</cp:coreProperties>
</file>