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12017A3F-5A8C-4B64-A070-25C8EB0877C0}" xr6:coauthVersionLast="47" xr6:coauthVersionMax="47" xr10:uidLastSave="{00000000-0000-0000-0000-000000000000}"/>
  <workbookProtection workbookAlgorithmName="SHA-512" workbookHashValue="DnX0nVWQg3R1ukFfNBXEx/3m7RdaWOZcMZk83hHARVweI98AH7QS6R0cEWgvPUEo5DPs4H/Jund1UiULtpaClw==" workbookSaltValue="RVtzxFnK3Usc3ZUBDnhk6A==" workbookSpinCount="100000" lockStructure="1"/>
  <bookViews>
    <workbookView xWindow="-120" yWindow="-120" windowWidth="29040" windowHeight="15840" tabRatio="774" firstSheet="1" activeTab="4" xr2:uid="{00000000-000D-0000-FFFF-FFFF00000000}"/>
  </bookViews>
  <sheets>
    <sheet name="datas" sheetId="47" state="hidden" r:id="rId1"/>
    <sheet name="※初めにお読みください" sheetId="49" r:id="rId2"/>
    <sheet name="記載可能経費一覧" sheetId="46" r:id="rId3"/>
    <sheet name="チェック表" sheetId="52" state="hidden" r:id="rId4"/>
    <sheet name="①総表" sheetId="12" r:id="rId5"/>
    <sheet name="②個表１" sheetId="50" r:id="rId6"/>
    <sheet name="③個表２" sheetId="51" r:id="rId7"/>
    <sheet name="④収入" sheetId="14" r:id="rId8"/>
    <sheet name="⑤支出" sheetId="43" r:id="rId9"/>
    <sheet name="⑥団体施設概要" sheetId="16" r:id="rId10"/>
    <sheet name="⑦実行委員会等概要" sheetId="17" r:id="rId11"/>
    <sheet name="⑧自己申告書" sheetId="53" r:id="rId12"/>
  </sheets>
  <externalReferences>
    <externalReference r:id="rId13"/>
    <externalReference r:id="rId14"/>
    <externalReference r:id="rId15"/>
    <externalReference r:id="rId16"/>
    <externalReference r:id="rId17"/>
    <externalReference r:id="rId18"/>
  </externalReferences>
  <definedNames>
    <definedName name="_xlnm._FilterDatabase" localSheetId="7" hidden="1">④収入!$A$15:$I$109</definedName>
    <definedName name="_xlnm._FilterDatabase" localSheetId="8" hidden="1">⑤支出!$B$12:$L$143</definedName>
    <definedName name="_xlnm._FilterDatabase" localSheetId="2" hidden="1">記載可能経費一覧!$A$2:$C$51</definedName>
    <definedName name="_xlnm.Print_Area" localSheetId="1">※初めにお読みください!$A$1:$I$35</definedName>
    <definedName name="_xlnm.Print_Area" localSheetId="4">①総表!$A$1:$H$42</definedName>
    <definedName name="_xlnm.Print_Area" localSheetId="5">②個表１!$B$1:$K$37</definedName>
    <definedName name="_xlnm.Print_Area" localSheetId="6">③個表２!$B$1:$O$70</definedName>
    <definedName name="_xlnm.Print_Area" localSheetId="7">④収入!$A$1:$I$110</definedName>
    <definedName name="_xlnm.Print_Area" localSheetId="8">⑤支出!$B$1:$L$144</definedName>
    <definedName name="_xlnm.Print_Area" localSheetId="9">⑥団体施設概要!$A$1:$N$53</definedName>
    <definedName name="_xlnm.Print_Area" localSheetId="10">⑦実行委員会等概要!$A$1:$N$36</definedName>
    <definedName name="_xlnm.Print_Area" localSheetId="11">⑧自己申告書!$A$1:$K$124</definedName>
    <definedName name="_xlnm.Print_Area" localSheetId="3">チェック表!$A$1:$S$55</definedName>
    <definedName name="_xlnm.Print_Titles" localSheetId="3">チェック表!$2:$3</definedName>
    <definedName name="応募分野" localSheetId="11">[1]【非表示】分野・ジャンル!$A$1:$E$1</definedName>
    <definedName name="応募分野">[2]【非表示】分野・ジャンル!$A$1:$E$1</definedName>
    <definedName name="会場費">[2]【非表示】経費一覧!$C$183:$C$184</definedName>
    <definedName name="感染症対策経費" localSheetId="11">[2]【非表示】経費一覧!$C$211:$C$215</definedName>
    <definedName name="感染症対策経費">[3]④支出!$U$13:$U$17</definedName>
    <definedName name="記録費" localSheetId="1">#REF!</definedName>
    <definedName name="記録費" localSheetId="3">#REF!</definedName>
    <definedName name="記録費">#REF!</definedName>
    <definedName name="稽古費">[2]【非表示】経費一覧!$C$2:$C$3</definedName>
    <definedName name="謝金・旅費・宣伝費等" localSheetId="1">#REF!</definedName>
    <definedName name="謝金・旅費・宣伝費等" localSheetId="3">#REF!</definedName>
    <definedName name="謝金・旅費・宣伝費等">#REF!</definedName>
    <definedName name="出演費・音楽費・文芸費" localSheetId="1">#REF!</definedName>
    <definedName name="出演費・音楽費・文芸費" localSheetId="3">#REF!</definedName>
    <definedName name="出演費・音楽費・文芸費">#REF!</definedName>
    <definedName name="多_音楽費" localSheetId="11">[4]《非表示》記載可能経費一覧!$B$60:$B$74</definedName>
    <definedName name="多_音楽費">[5]《非表示》記載可能経費一覧!$B$60:$B$74</definedName>
    <definedName name="多_作品料" localSheetId="11">[4]《非表示》記載可能経費一覧!$B$249:$B$253</definedName>
    <definedName name="多_作品料">[5]《非表示》記載可能経費一覧!$B$249:$B$253</definedName>
    <definedName name="多_出演費" localSheetId="11">[4]《非表示》記載可能経費一覧!$B$15:$B$19</definedName>
    <definedName name="多_出演費">[5]《非表示》記載可能経費一覧!$B$15:$B$19</definedName>
    <definedName name="多_文芸費" localSheetId="11">[4]《非表示》記載可能経費一覧!$B$155:$B$188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 localSheetId="3">#REF!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8" i="14" l="1"/>
  <c r="E4" i="52"/>
  <c r="A101" i="14"/>
  <c r="A102" i="14"/>
  <c r="A103" i="14"/>
  <c r="A104" i="14"/>
  <c r="A105" i="14"/>
  <c r="A106" i="14"/>
  <c r="A107" i="14"/>
  <c r="A108" i="14"/>
  <c r="A100" i="14"/>
  <c r="A91" i="14"/>
  <c r="A92" i="14"/>
  <c r="A93" i="14"/>
  <c r="A94" i="14"/>
  <c r="A95" i="14"/>
  <c r="A96" i="14"/>
  <c r="A97" i="14"/>
  <c r="A98" i="14"/>
  <c r="A90" i="14"/>
  <c r="A80" i="14"/>
  <c r="A81" i="14"/>
  <c r="A82" i="14"/>
  <c r="A79" i="14"/>
  <c r="A67" i="14"/>
  <c r="A1" i="52"/>
  <c r="I1" i="16"/>
  <c r="Q1" i="52"/>
  <c r="E5" i="52"/>
  <c r="E3" i="52"/>
  <c r="E59" i="52"/>
  <c r="E60" i="52"/>
  <c r="E61" i="52"/>
  <c r="E62" i="52"/>
  <c r="E63" i="52"/>
  <c r="E64" i="52"/>
  <c r="E65" i="52"/>
  <c r="E66" i="52"/>
  <c r="E67" i="52"/>
  <c r="E68" i="52"/>
  <c r="E69" i="52"/>
  <c r="E70" i="52"/>
  <c r="E71" i="52"/>
  <c r="E72" i="52"/>
  <c r="E73" i="52"/>
  <c r="E74" i="52"/>
  <c r="E75" i="52"/>
  <c r="E76" i="52"/>
  <c r="E77" i="52"/>
  <c r="E78" i="52"/>
  <c r="E79" i="52"/>
  <c r="E80" i="52"/>
  <c r="E81" i="52"/>
  <c r="E82" i="52"/>
  <c r="E83" i="52"/>
  <c r="E84" i="52"/>
  <c r="E85" i="52"/>
  <c r="E86" i="52"/>
  <c r="E87" i="52"/>
  <c r="E88" i="52"/>
  <c r="E89" i="52"/>
  <c r="E90" i="52"/>
  <c r="E91" i="52"/>
  <c r="E92" i="52"/>
  <c r="E93" i="52"/>
  <c r="E94" i="52"/>
  <c r="E95" i="52"/>
  <c r="E96" i="52"/>
  <c r="E97" i="52"/>
  <c r="E98" i="52"/>
  <c r="E99" i="52"/>
  <c r="E100" i="52"/>
  <c r="E101" i="52"/>
  <c r="E102" i="52"/>
  <c r="E103" i="52"/>
  <c r="E104" i="52"/>
  <c r="E105" i="52"/>
  <c r="H89" i="14"/>
  <c r="F89" i="14"/>
  <c r="H78" i="14"/>
  <c r="F78" i="14"/>
  <c r="F96" i="14"/>
  <c r="H96" i="14"/>
  <c r="C23" i="16"/>
  <c r="C25" i="16"/>
  <c r="J4" i="17"/>
  <c r="J7" i="16"/>
  <c r="J6" i="16"/>
  <c r="C9" i="16"/>
  <c r="C6" i="16"/>
  <c r="H12" i="17"/>
  <c r="E7" i="51"/>
  <c r="B7" i="51"/>
  <c r="M8" i="51"/>
  <c r="M7" i="51"/>
  <c r="F19" i="14"/>
  <c r="B40" i="12"/>
  <c r="H98" i="14"/>
  <c r="F98" i="14"/>
  <c r="H97" i="14"/>
  <c r="F97" i="14"/>
  <c r="H95" i="14"/>
  <c r="F95" i="14"/>
  <c r="H94" i="14"/>
  <c r="F94" i="14"/>
  <c r="H93" i="14"/>
  <c r="F93" i="14"/>
  <c r="H92" i="14"/>
  <c r="F92" i="14"/>
  <c r="H91" i="14"/>
  <c r="F91" i="14"/>
  <c r="H90" i="14"/>
  <c r="F90" i="14"/>
  <c r="H82" i="14"/>
  <c r="F82" i="14"/>
  <c r="H81" i="14"/>
  <c r="F81" i="14"/>
  <c r="H80" i="14"/>
  <c r="F80" i="14"/>
  <c r="H79" i="14"/>
  <c r="F79" i="14"/>
  <c r="H36" i="17"/>
  <c r="H35" i="17"/>
  <c r="H34" i="17"/>
  <c r="H53" i="16"/>
  <c r="H52" i="16"/>
  <c r="H51" i="16"/>
  <c r="D10" i="51"/>
  <c r="D3" i="51"/>
  <c r="D2" i="51"/>
  <c r="E2" i="50"/>
  <c r="E3" i="50"/>
  <c r="E25" i="16"/>
  <c r="C8" i="16"/>
  <c r="E8" i="16"/>
  <c r="A57" i="14"/>
  <c r="A58" i="14"/>
  <c r="A59" i="14"/>
  <c r="A60" i="14"/>
  <c r="A61" i="14"/>
  <c r="A62" i="14"/>
  <c r="A63" i="14"/>
  <c r="A64" i="14"/>
  <c r="A68" i="14"/>
  <c r="A69" i="14"/>
  <c r="A70" i="14"/>
  <c r="A71" i="14"/>
  <c r="A72" i="14"/>
  <c r="A73" i="14"/>
  <c r="A74" i="14"/>
  <c r="A75" i="14"/>
  <c r="A56" i="14"/>
  <c r="A47" i="14"/>
  <c r="A48" i="14"/>
  <c r="A49" i="14"/>
  <c r="A50" i="14"/>
  <c r="A51" i="14"/>
  <c r="A52" i="14"/>
  <c r="A53" i="14"/>
  <c r="A22" i="14"/>
  <c r="A23" i="14"/>
  <c r="A24" i="14"/>
  <c r="A25" i="14"/>
  <c r="A26" i="14"/>
  <c r="A27" i="14"/>
  <c r="A28" i="14"/>
  <c r="A21" i="14"/>
  <c r="E2" i="43"/>
  <c r="C2" i="14"/>
  <c r="H36" i="16"/>
  <c r="D101" i="47" a="1"/>
  <c r="D101" i="47" s="1"/>
  <c r="D91" i="47" a="1"/>
  <c r="D91" i="47" s="1"/>
  <c r="D89" i="47" a="1"/>
  <c r="D89" i="47" s="1"/>
  <c r="D88" i="47" a="1"/>
  <c r="D88"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27" i="47" a="1"/>
  <c r="D27" i="47" s="1"/>
  <c r="D26" i="47" a="1"/>
  <c r="D26" i="47" s="1"/>
  <c r="D25" i="47" a="1"/>
  <c r="D25" i="47"/>
  <c r="D24" i="47" a="1"/>
  <c r="D24" i="47" s="1"/>
  <c r="D23" i="47" a="1"/>
  <c r="D23" i="47" s="1"/>
  <c r="D22" i="47" a="1"/>
  <c r="D22" i="47" s="1"/>
  <c r="D21" i="47" a="1"/>
  <c r="D21" i="47" s="1"/>
  <c r="D20" i="47" a="1"/>
  <c r="D20" i="47" s="1"/>
  <c r="D19" i="47" a="1"/>
  <c r="D19" i="47" s="1"/>
  <c r="D18" i="47" a="1"/>
  <c r="D18" i="47" s="1"/>
  <c r="D17" i="47" a="1"/>
  <c r="D17" i="47" s="1"/>
  <c r="D16" i="47" a="1"/>
  <c r="D16" i="47" s="1"/>
  <c r="D15" i="47" a="1"/>
  <c r="D15" i="47" s="1"/>
  <c r="D14" i="47" a="1"/>
  <c r="D14" i="47" s="1"/>
  <c r="D7" i="47" a="1"/>
  <c r="D7" i="47" s="1"/>
  <c r="D87" i="47" a="1"/>
  <c r="D87" i="47" s="1"/>
  <c r="D104" i="47" a="1"/>
  <c r="D104" i="47" s="1"/>
  <c r="D31" i="47" a="1"/>
  <c r="D31" i="47" s="1"/>
  <c r="D32" i="47" a="1"/>
  <c r="D32" i="47" s="1"/>
  <c r="H28" i="14"/>
  <c r="F28" i="14"/>
  <c r="H27" i="14"/>
  <c r="F27" i="14"/>
  <c r="H26" i="14"/>
  <c r="F26" i="14"/>
  <c r="H25" i="14"/>
  <c r="F25" i="14"/>
  <c r="H24" i="14"/>
  <c r="F24" i="14"/>
  <c r="H23" i="14"/>
  <c r="F23" i="14"/>
  <c r="H22" i="14"/>
  <c r="F22" i="14"/>
  <c r="H21" i="14"/>
  <c r="F21" i="14"/>
  <c r="H20" i="14"/>
  <c r="F20" i="14"/>
  <c r="H19" i="14"/>
  <c r="I17" i="14"/>
  <c r="J3" i="17"/>
  <c r="C3" i="17"/>
  <c r="C6" i="17"/>
  <c r="E5" i="17"/>
  <c r="C5" i="17"/>
  <c r="C3" i="14"/>
  <c r="I7" i="43"/>
  <c r="I8" i="43"/>
  <c r="B42" i="12"/>
  <c r="C26" i="16"/>
  <c r="C125" i="43"/>
  <c r="C126" i="43"/>
  <c r="C127" i="43"/>
  <c r="C128" i="43"/>
  <c r="C129" i="43"/>
  <c r="C130" i="43"/>
  <c r="C131" i="43"/>
  <c r="C132" i="43"/>
  <c r="C133" i="43"/>
  <c r="C134" i="43"/>
  <c r="C135" i="43"/>
  <c r="C136" i="43"/>
  <c r="C137" i="43"/>
  <c r="C138" i="43"/>
  <c r="C139" i="43"/>
  <c r="C140" i="43"/>
  <c r="C141" i="43"/>
  <c r="C142" i="43"/>
  <c r="C143" i="43"/>
  <c r="C124" i="43"/>
  <c r="C103" i="43"/>
  <c r="C104" i="43"/>
  <c r="C105" i="43"/>
  <c r="C106" i="43"/>
  <c r="C107" i="43"/>
  <c r="C108" i="43"/>
  <c r="C109" i="43"/>
  <c r="C110" i="43"/>
  <c r="C111" i="43"/>
  <c r="C112" i="43"/>
  <c r="C113" i="43"/>
  <c r="C114" i="43"/>
  <c r="C115" i="43"/>
  <c r="C116" i="43"/>
  <c r="C117" i="43"/>
  <c r="C118" i="43"/>
  <c r="C119" i="43"/>
  <c r="C120" i="43"/>
  <c r="C121" i="43"/>
  <c r="C102" i="43"/>
  <c r="C81" i="43"/>
  <c r="C82" i="43"/>
  <c r="C83" i="43"/>
  <c r="C84" i="43"/>
  <c r="C85" i="43"/>
  <c r="C86" i="43"/>
  <c r="C87" i="43"/>
  <c r="C88" i="43"/>
  <c r="C89" i="43"/>
  <c r="C90" i="43"/>
  <c r="C91" i="43"/>
  <c r="C92" i="43"/>
  <c r="C93" i="43"/>
  <c r="C94" i="43"/>
  <c r="C95" i="43"/>
  <c r="C96" i="43"/>
  <c r="C97" i="43"/>
  <c r="C98" i="43"/>
  <c r="C99" i="43"/>
  <c r="C80" i="43"/>
  <c r="C59" i="43"/>
  <c r="C60" i="43"/>
  <c r="C61" i="43"/>
  <c r="C62" i="43"/>
  <c r="C63" i="43"/>
  <c r="C64" i="43"/>
  <c r="C65" i="43"/>
  <c r="C66" i="43"/>
  <c r="C67" i="43"/>
  <c r="C68" i="43"/>
  <c r="C69" i="43"/>
  <c r="C70" i="43"/>
  <c r="C71" i="43"/>
  <c r="C72" i="43"/>
  <c r="C73" i="43"/>
  <c r="C74" i="43"/>
  <c r="C75" i="43"/>
  <c r="C76" i="43"/>
  <c r="C77" i="43"/>
  <c r="C58" i="43"/>
  <c r="C37" i="43"/>
  <c r="C38" i="43"/>
  <c r="C39" i="43"/>
  <c r="C40" i="43"/>
  <c r="C41" i="43"/>
  <c r="C42" i="43"/>
  <c r="C43" i="43"/>
  <c r="C44" i="43"/>
  <c r="C45" i="43"/>
  <c r="C46" i="43"/>
  <c r="C47" i="43"/>
  <c r="C48" i="43"/>
  <c r="C49" i="43"/>
  <c r="C50" i="43"/>
  <c r="C51" i="43"/>
  <c r="C52" i="43"/>
  <c r="C53" i="43"/>
  <c r="C54" i="43"/>
  <c r="C55" i="43"/>
  <c r="C36" i="43"/>
  <c r="C15" i="43"/>
  <c r="C16" i="43"/>
  <c r="C17" i="43"/>
  <c r="C18" i="43"/>
  <c r="C19" i="43"/>
  <c r="C20" i="43"/>
  <c r="C21" i="43"/>
  <c r="C22" i="43"/>
  <c r="C23" i="43"/>
  <c r="C24" i="43"/>
  <c r="C25" i="43"/>
  <c r="C26" i="43"/>
  <c r="C27" i="43"/>
  <c r="C28" i="43"/>
  <c r="C29" i="43"/>
  <c r="C30" i="43"/>
  <c r="C31" i="43"/>
  <c r="C32" i="43"/>
  <c r="C33" i="43"/>
  <c r="C14" i="43"/>
  <c r="K138" i="43"/>
  <c r="K137" i="43"/>
  <c r="K136" i="43"/>
  <c r="K135" i="43"/>
  <c r="K134" i="43"/>
  <c r="K119" i="43"/>
  <c r="K118" i="43"/>
  <c r="K117" i="43"/>
  <c r="K116" i="43"/>
  <c r="K115" i="43"/>
  <c r="K97" i="43"/>
  <c r="K96" i="43"/>
  <c r="K95" i="43"/>
  <c r="K94" i="43"/>
  <c r="K93" i="43"/>
  <c r="K75" i="43"/>
  <c r="K74" i="43"/>
  <c r="K73" i="43"/>
  <c r="K72" i="43"/>
  <c r="K71" i="43"/>
  <c r="K51" i="43"/>
  <c r="K50" i="43"/>
  <c r="K49" i="43"/>
  <c r="K48" i="43"/>
  <c r="K47" i="43"/>
  <c r="K33" i="43"/>
  <c r="K20" i="43"/>
  <c r="K21" i="43"/>
  <c r="K22" i="43"/>
  <c r="K23" i="43"/>
  <c r="K24" i="43"/>
  <c r="K25" i="43"/>
  <c r="K26" i="43"/>
  <c r="K27" i="43"/>
  <c r="K28" i="43"/>
  <c r="K29" i="43"/>
  <c r="K30" i="43"/>
  <c r="K31" i="43"/>
  <c r="K32" i="43"/>
  <c r="B123" i="43"/>
  <c r="K124" i="43"/>
  <c r="K125" i="43"/>
  <c r="K126" i="43"/>
  <c r="K102" i="43"/>
  <c r="K80" i="43"/>
  <c r="K58" i="43"/>
  <c r="B35" i="43"/>
  <c r="K36" i="43"/>
  <c r="B13" i="43"/>
  <c r="E3" i="43"/>
  <c r="G31" i="12"/>
  <c r="G32" i="12"/>
  <c r="G30" i="12"/>
  <c r="B57" i="43"/>
  <c r="B79" i="43"/>
  <c r="B101" i="43"/>
  <c r="K143" i="43"/>
  <c r="K142" i="43"/>
  <c r="K141" i="43"/>
  <c r="K140" i="43"/>
  <c r="K139" i="43"/>
  <c r="K133" i="43"/>
  <c r="K132" i="43"/>
  <c r="K131" i="43"/>
  <c r="K130" i="43"/>
  <c r="K129" i="43"/>
  <c r="K128" i="43"/>
  <c r="K127" i="43"/>
  <c r="K121" i="43"/>
  <c r="K120" i="43"/>
  <c r="K114" i="43"/>
  <c r="K113" i="43"/>
  <c r="K112" i="43"/>
  <c r="K111" i="43"/>
  <c r="K110" i="43"/>
  <c r="K109" i="43"/>
  <c r="K108" i="43"/>
  <c r="K107" i="43"/>
  <c r="K106" i="43"/>
  <c r="K105" i="43"/>
  <c r="K104" i="43"/>
  <c r="K103" i="43"/>
  <c r="L101" i="43"/>
  <c r="K99" i="43"/>
  <c r="K98" i="43"/>
  <c r="K92" i="43"/>
  <c r="K91" i="43"/>
  <c r="K90" i="43"/>
  <c r="K89" i="43"/>
  <c r="K88" i="43"/>
  <c r="K87" i="43"/>
  <c r="K86" i="43"/>
  <c r="K85" i="43"/>
  <c r="K84" i="43"/>
  <c r="K83" i="43"/>
  <c r="K82" i="43"/>
  <c r="K81" i="43"/>
  <c r="K77" i="43"/>
  <c r="K76" i="43"/>
  <c r="K70" i="43"/>
  <c r="K69" i="43"/>
  <c r="K68" i="43"/>
  <c r="K67" i="43"/>
  <c r="K66" i="43"/>
  <c r="K65" i="43"/>
  <c r="K64" i="43"/>
  <c r="K63" i="43"/>
  <c r="K62" i="43"/>
  <c r="K61" i="43"/>
  <c r="K60" i="43"/>
  <c r="K59" i="43"/>
  <c r="L57" i="43"/>
  <c r="K55" i="43"/>
  <c r="K54" i="43"/>
  <c r="K53" i="43"/>
  <c r="K52" i="43"/>
  <c r="K46" i="43"/>
  <c r="K45" i="43"/>
  <c r="K44" i="43"/>
  <c r="K43" i="43"/>
  <c r="K42" i="43"/>
  <c r="K41" i="43"/>
  <c r="K40" i="43"/>
  <c r="K39" i="43"/>
  <c r="K38" i="43"/>
  <c r="K37" i="43"/>
  <c r="K14" i="43"/>
  <c r="K15" i="43"/>
  <c r="K16" i="43"/>
  <c r="K17" i="43"/>
  <c r="K18" i="43"/>
  <c r="K19" i="43"/>
  <c r="F10" i="43"/>
  <c r="H32" i="12"/>
  <c r="F9" i="43"/>
  <c r="H31" i="12"/>
  <c r="F8" i="43"/>
  <c r="H30" i="12"/>
  <c r="H33" i="12"/>
  <c r="K13" i="43"/>
  <c r="I46" i="14"/>
  <c r="E8" i="14"/>
  <c r="D31" i="12"/>
  <c r="I66" i="14"/>
  <c r="E10" i="14"/>
  <c r="I100" i="14"/>
  <c r="E13" i="14"/>
  <c r="I55" i="14"/>
  <c r="E9" i="14"/>
  <c r="I89" i="14"/>
  <c r="E12" i="14"/>
  <c r="I78" i="14"/>
  <c r="E11" i="14"/>
  <c r="E7" i="14"/>
  <c r="I16" i="14"/>
  <c r="E6" i="14"/>
  <c r="L13" i="43"/>
  <c r="L79" i="43"/>
  <c r="L123" i="43"/>
  <c r="L35" i="43"/>
  <c r="F6" i="43"/>
  <c r="E5" i="14"/>
  <c r="D32" i="12"/>
  <c r="D30" i="12"/>
  <c r="F5" i="43"/>
  <c r="H34" i="12"/>
  <c r="D34" i="12"/>
  <c r="D33" i="12"/>
  <c r="B41" i="12"/>
  <c r="A39" i="12"/>
  <c r="D35" i="12"/>
  <c r="D13" i="47" a="1"/>
  <c r="D92" i="47"/>
  <c r="D93" i="47" a="1"/>
  <c r="D8" i="47" a="1"/>
  <c r="D84" i="47" a="1"/>
  <c r="D83" i="47" a="1"/>
  <c r="D82" i="47" a="1"/>
  <c r="D81" i="47" a="1"/>
  <c r="D30" i="47" a="1"/>
  <c r="D100" i="47" a="1"/>
  <c r="D6" i="47" a="1"/>
  <c r="D97" i="47" a="1"/>
  <c r="D11" i="47" a="1"/>
  <c r="D86" i="47" a="1"/>
  <c r="D95" i="47" a="1"/>
  <c r="D5" i="47" a="1"/>
  <c r="D12" i="47"/>
  <c r="D78" i="47" a="1"/>
  <c r="D99" i="47" a="1"/>
  <c r="D102" i="47" a="1"/>
  <c r="D80" i="47" a="1"/>
  <c r="D109" i="47" a="1"/>
  <c r="D28" i="47" a="1"/>
  <c r="D29" i="47" a="1"/>
  <c r="D79" i="47" a="1"/>
  <c r="D33" i="47" a="1"/>
  <c r="D4" i="47" a="1"/>
  <c r="D105" i="47" a="1"/>
  <c r="D90" i="47" a="1"/>
  <c r="D98" i="47" a="1"/>
  <c r="D10" i="47" a="1"/>
  <c r="D34" i="47" a="1"/>
  <c r="D9" i="47" a="1"/>
  <c r="D85" i="47" a="1"/>
  <c r="D94" i="47" a="1"/>
  <c r="D107" i="47" a="1"/>
  <c r="D96" i="47" a="1"/>
  <c r="D103" i="47" a="1"/>
  <c r="D35" i="47"/>
  <c r="D11" i="47" l="1"/>
  <c r="D80" i="47"/>
  <c r="D5" i="47"/>
  <c r="D96" i="47"/>
  <c r="D82" i="47"/>
  <c r="D34" i="47"/>
  <c r="D28" i="47"/>
  <c r="D33" i="47"/>
  <c r="D78" i="47"/>
  <c r="D103" i="47"/>
  <c r="D30" i="47"/>
  <c r="D85" i="47"/>
  <c r="D8" i="47"/>
  <c r="D90" i="47"/>
  <c r="D4" i="47"/>
  <c r="D102" i="47"/>
  <c r="D79" i="47"/>
  <c r="D95" i="47"/>
  <c r="D107" i="47"/>
  <c r="D83" i="47"/>
  <c r="D10" i="47"/>
  <c r="D13" i="47"/>
  <c r="D109" i="47"/>
  <c r="D6" i="47"/>
  <c r="D29" i="47"/>
  <c r="D81" i="47"/>
  <c r="D9" i="47"/>
  <c r="D93" i="47"/>
  <c r="D105" i="47"/>
  <c r="D97" i="47"/>
  <c r="D99" i="47"/>
  <c r="D100" i="47"/>
  <c r="D86" i="47"/>
  <c r="D94" i="47"/>
  <c r="D84" i="47"/>
  <c r="D98" i="47"/>
</calcChain>
</file>

<file path=xl/sharedStrings.xml><?xml version="1.0" encoding="utf-8"?>
<sst xmlns="http://schemas.openxmlformats.org/spreadsheetml/2006/main" count="1116" uniqueCount="771">
  <si>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</si>
  <si>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</si>
  <si>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</si>
  <si>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</si>
  <si>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実施時期</t>
    <rPh sb="0" eb="2">
      <t>ジッシ</t>
    </rPh>
    <rPh sb="2" eb="4">
      <t>ジキ</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</si>
  <si>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</si>
  <si>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</si>
  <si>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</si>
  <si>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</si>
  <si>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t>
  </si>
  <si>
    <t>団体住所（所在地）</t>
  </si>
  <si>
    <t>代表者役職名</t>
  </si>
  <si>
    <t>代表者氏名</t>
  </si>
  <si>
    <t>入場料</t>
  </si>
  <si>
    <t>（ロ） 自己負担金</t>
  </si>
  <si>
    <t>収入総額（イ＋ロ）</t>
  </si>
  <si>
    <t>文化庁補助事業等への応募（予定を含む。）</t>
  </si>
  <si>
    <t>活動名</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</si>
  <si>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</si>
  <si>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</si>
  <si>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</si>
  <si>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</si>
  <si>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</si>
  <si>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</si>
  <si>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</si>
  <si>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その他の収入</t>
    <rPh sb="2" eb="3">
      <t>タ</t>
    </rPh>
    <rPh sb="4" eb="6">
      <t>シュウニュウ</t>
    </rPh>
    <phoneticPr fontId="7"/>
  </si>
  <si>
    <t>共催者以外の補助金・助成金</t>
    <phoneticPr fontId="7"/>
  </si>
  <si>
    <t>寄付金・協賛金</t>
    <phoneticPr fontId="7"/>
  </si>
  <si>
    <t>参加費</t>
    <phoneticPr fontId="7"/>
  </si>
  <si>
    <t>広告料・その他の収入</t>
    <phoneticPr fontId="7"/>
  </si>
  <si>
    <t>謝金</t>
  </si>
  <si>
    <t>医師・看護師謝金</t>
  </si>
  <si>
    <t>手話通訳謝金</t>
  </si>
  <si>
    <t>要約筆記謝金</t>
  </si>
  <si>
    <t>団体名</t>
  </si>
  <si>
    <t>住所〒</t>
    <phoneticPr fontId="7"/>
  </si>
  <si>
    <t>住所</t>
    <rPh sb="0" eb="2">
      <t>ジュウショ</t>
    </rPh>
    <phoneticPr fontId="7"/>
  </si>
  <si>
    <t>組　織</t>
  </si>
  <si>
    <t>経理担当者</t>
  </si>
  <si>
    <t>監査担当者</t>
  </si>
  <si>
    <t>施設名</t>
    <rPh sb="0" eb="2">
      <t>シセツ</t>
    </rPh>
    <rPh sb="2" eb="3">
      <t>メイ</t>
    </rPh>
    <phoneticPr fontId="7"/>
  </si>
  <si>
    <t>施設住所〒</t>
    <phoneticPr fontId="7"/>
  </si>
  <si>
    <t>施設住所</t>
    <phoneticPr fontId="7"/>
  </si>
  <si>
    <t>〔施設の設置条例等〕</t>
    <phoneticPr fontId="7"/>
  </si>
  <si>
    <t>沿　革</t>
  </si>
  <si>
    <t>年度</t>
  </si>
  <si>
    <t>〔中核団体名〕</t>
    <phoneticPr fontId="7"/>
  </si>
  <si>
    <t>〔加入条件〕</t>
    <phoneticPr fontId="7"/>
  </si>
  <si>
    <t>財務状況</t>
    <phoneticPr fontId="7"/>
  </si>
  <si>
    <t>金額（円）</t>
    <rPh sb="3" eb="4">
      <t>エン</t>
    </rPh>
    <phoneticPr fontId="7"/>
  </si>
  <si>
    <t>実施時期</t>
    <rPh sb="0" eb="2">
      <t>ジッシ</t>
    </rPh>
    <rPh sb="2" eb="4">
      <t>ジキ</t>
    </rPh>
    <phoneticPr fontId="6"/>
  </si>
  <si>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</si>
  <si>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</si>
  <si>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</si>
  <si>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</si>
  <si>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</si>
  <si>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</si>
  <si>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</si>
  <si>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</si>
  <si>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</si>
  <si>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参加費</t>
    <phoneticPr fontId="6"/>
  </si>
  <si>
    <t>広告料・その他の収入</t>
    <phoneticPr fontId="6"/>
  </si>
  <si>
    <t>実施文化施設名</t>
    <phoneticPr fontId="6"/>
  </si>
  <si>
    <t>実施文化施設住所〒</t>
    <phoneticPr fontId="6"/>
  </si>
  <si>
    <t>実施文化施設住所</t>
    <rPh sb="6" eb="8">
      <t>ジュウショ</t>
    </rPh>
    <phoneticPr fontId="6"/>
  </si>
  <si>
    <t>都道府県</t>
    <rPh sb="0" eb="4">
      <t>トドウフケン</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</si>
  <si>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</si>
  <si>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</si>
  <si>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記録・配信費</t>
    <rPh sb="0" eb="2">
      <t>キロク</t>
    </rPh>
    <rPh sb="3" eb="5">
      <t>ハイシン</t>
    </rPh>
    <rPh sb="5" eb="6">
      <t>ヒ</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</si>
  <si>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</si>
  <si>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</si>
  <si>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</si>
  <si>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単価等（円）</t>
    <rPh sb="0" eb="2">
      <t>タンカ</t>
    </rPh>
    <rPh sb="2" eb="3">
      <t>トウ</t>
    </rPh>
    <rPh sb="4" eb="5">
      <t>エン</t>
    </rPh>
    <phoneticPr fontId="7"/>
  </si>
  <si>
    <t>【注意】本シートを編集・削除しないでください。</t>
    <rPh sb="1" eb="3">
      <t>チュウイ</t>
    </rPh>
    <rPh sb="4" eb="5">
      <t>ホン</t>
    </rPh>
    <rPh sb="9" eb="11">
      <t>ヘンシュウ</t>
    </rPh>
    <rPh sb="12" eb="14">
      <t>サクジョ</t>
    </rPh>
    <phoneticPr fontId="23"/>
  </si>
  <si>
    <t>連携先</t>
    <rPh sb="0" eb="2">
      <t>レンケイ</t>
    </rPh>
    <rPh sb="2" eb="3">
      <t>サキ</t>
    </rPh>
    <phoneticPr fontId="23"/>
  </si>
  <si>
    <t>行</t>
    <rPh sb="0" eb="1">
      <t>ギョウ</t>
    </rPh>
    <phoneticPr fontId="23"/>
  </si>
  <si>
    <t>連携元</t>
    <rPh sb="0" eb="2">
      <t>レンケイ</t>
    </rPh>
    <rPh sb="2" eb="3">
      <t>モト</t>
    </rPh>
    <phoneticPr fontId="23"/>
  </si>
  <si>
    <t>連携内容</t>
    <rPh sb="0" eb="2">
      <t>レンケイ</t>
    </rPh>
    <rPh sb="2" eb="4">
      <t>ナイヨウ</t>
    </rPh>
    <phoneticPr fontId="23"/>
  </si>
  <si>
    <t>様式の種類</t>
    <rPh sb="0" eb="2">
      <t>ヨウシキ</t>
    </rPh>
    <rPh sb="3" eb="5">
      <t>シュルイ</t>
    </rPh>
    <phoneticPr fontId="23"/>
  </si>
  <si>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</si>
  <si>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</si>
  <si>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</si>
  <si>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</si>
  <si>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</si>
  <si>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</si>
  <si>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要望書登録/要望内容/文化庁チェック</t>
    <rPh sb="0" eb="3">
      <t>ヨウボウショ</t>
    </rPh>
    <rPh sb="3" eb="5">
      <t>トウロク</t>
    </rPh>
    <rPh sb="6" eb="8">
      <t>ヨウボウ</t>
    </rPh>
    <rPh sb="8" eb="10">
      <t>ナイヨウ</t>
    </rPh>
    <rPh sb="11" eb="14">
      <t>ブンカチョウ</t>
    </rPh>
    <phoneticPr fontId="6"/>
  </si>
  <si>
    <t>-</t>
    <phoneticPr fontId="23"/>
  </si>
  <si>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</si>
  <si>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</si>
  <si>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</si>
  <si>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</si>
  <si>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</si>
  <si>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</si>
  <si>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</si>
  <si>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</si>
  <si>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</si>
  <si>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</si>
  <si>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</si>
  <si>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</si>
  <si>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</si>
  <si>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</si>
  <si>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</si>
  <si>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</si>
  <si>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3"/>
  </si>
  <si>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</si>
  <si>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</si>
  <si>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</si>
  <si>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</si>
  <si>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</si>
  <si>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</si>
  <si>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</si>
  <si>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</si>
  <si>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</si>
  <si>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</si>
  <si>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</si>
  <si>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</si>
  <si>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</si>
  <si>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</si>
  <si>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</si>
  <si>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</si>
  <si>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</si>
  <si>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</si>
  <si>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</si>
  <si>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</si>
  <si>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</si>
  <si>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</si>
  <si>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</si>
  <si>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</si>
  <si>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要望書登録/要望内容/控除税額計（C）</t>
    <phoneticPr fontId="6"/>
  </si>
  <si>
    <t>要望書登録/要望内容/備考</t>
    <rPh sb="0" eb="3">
      <t>ヨウボウショ</t>
    </rPh>
    <rPh sb="3" eb="5">
      <t>トウロク</t>
    </rPh>
    <rPh sb="6" eb="8">
      <t>ヨウボウ</t>
    </rPh>
    <rPh sb="8" eb="10">
      <t>ナイヨウ</t>
    </rPh>
    <rPh sb="11" eb="13">
      <t>ビコウ</t>
    </rPh>
    <phoneticPr fontId="6"/>
  </si>
  <si>
    <t>No.</t>
    <phoneticPr fontId="25"/>
  </si>
  <si>
    <t>活動名：</t>
    <rPh sb="0" eb="2">
      <t>カツドウ</t>
    </rPh>
    <rPh sb="2" eb="3">
      <t>メイ</t>
    </rPh>
    <phoneticPr fontId="25"/>
  </si>
  <si>
    <t>団体名：</t>
    <rPh sb="0" eb="2">
      <t>ダンタイ</t>
    </rPh>
    <rPh sb="2" eb="3">
      <t>メイ</t>
    </rPh>
    <phoneticPr fontId="25"/>
  </si>
  <si>
    <t>施設名：</t>
    <rPh sb="0" eb="2">
      <t>シセツ</t>
    </rPh>
    <rPh sb="2" eb="3">
      <t>メイ</t>
    </rPh>
    <phoneticPr fontId="25"/>
  </si>
  <si>
    <t>①【必要書類の確認】</t>
    <rPh sb="2" eb="4">
      <t>ヒツヨウ</t>
    </rPh>
    <rPh sb="4" eb="6">
      <t>ショルイ</t>
    </rPh>
    <rPh sb="7" eb="9">
      <t>カクニン</t>
    </rPh>
    <phoneticPr fontId="25"/>
  </si>
  <si>
    <t>③【応募要件の確認】</t>
    <rPh sb="2" eb="4">
      <t>オウボ</t>
    </rPh>
    <rPh sb="4" eb="6">
      <t>ヨウケン</t>
    </rPh>
    <rPh sb="7" eb="9">
      <t>カクニン</t>
    </rPh>
    <phoneticPr fontId="25"/>
  </si>
  <si>
    <t>□</t>
  </si>
  <si>
    <t>適合</t>
    <rPh sb="0" eb="2">
      <t>テキゴウ</t>
    </rPh>
    <phoneticPr fontId="25"/>
  </si>
  <si>
    <t>②【応募履歴の確認】</t>
    <rPh sb="2" eb="4">
      <t>オウボ</t>
    </rPh>
    <rPh sb="4" eb="6">
      <t>リレキ</t>
    </rPh>
    <phoneticPr fontId="25"/>
  </si>
  <si>
    <t>【最終判断】</t>
    <rPh sb="1" eb="3">
      <t>サイシュウ</t>
    </rPh>
    <rPh sb="3" eb="5">
      <t>ハンダン</t>
    </rPh>
    <phoneticPr fontId="25"/>
  </si>
  <si>
    <t>要望書の作成にあたっては、特に以下の点に注意して作成ください。</t>
    <rPh sb="13" eb="14">
      <t>トク</t>
    </rPh>
    <phoneticPr fontId="23"/>
  </si>
  <si>
    <t>【 要望書作成に際しての注意事項 】</t>
    <rPh sb="2" eb="5">
      <t>ヨウボウショ</t>
    </rPh>
    <rPh sb="5" eb="7">
      <t>サクセイ</t>
    </rPh>
    <rPh sb="8" eb="9">
      <t>サイ</t>
    </rPh>
    <rPh sb="12" eb="14">
      <t>チュウイ</t>
    </rPh>
    <rPh sb="14" eb="16">
      <t>ジコウ</t>
    </rPh>
    <phoneticPr fontId="23"/>
  </si>
  <si>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3"/>
  </si>
  <si>
    <t>　注意事項」を必ず確認し、書類を作成してください。なお、提出の必要がない書類については、</t>
    <phoneticPr fontId="23"/>
  </si>
  <si>
    <t>　空欄のままご提出ください。</t>
    <phoneticPr fontId="23"/>
  </si>
  <si>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3"/>
  </si>
  <si>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3"/>
  </si>
  <si>
    <t>【 入力に際しての注意事項 】</t>
    <rPh sb="2" eb="4">
      <t>ニュウリョク</t>
    </rPh>
    <rPh sb="5" eb="6">
      <t>サイ</t>
    </rPh>
    <rPh sb="9" eb="11">
      <t>チュウイ</t>
    </rPh>
    <rPh sb="11" eb="13">
      <t>ジコウ</t>
    </rPh>
    <phoneticPr fontId="23"/>
  </si>
  <si>
    <t>【 よく使う操作について 】</t>
    <rPh sb="4" eb="5">
      <t>ツカ</t>
    </rPh>
    <rPh sb="6" eb="8">
      <t>ソウサ</t>
    </rPh>
    <phoneticPr fontId="23"/>
  </si>
  <si>
    <t>・改行</t>
    <rPh sb="1" eb="3">
      <t>カイギョウ</t>
    </rPh>
    <phoneticPr fontId="23"/>
  </si>
  <si>
    <t>[Alt] + [Enter]</t>
    <phoneticPr fontId="23"/>
  </si>
  <si>
    <t>・全角⇔半角　変換</t>
    <rPh sb="1" eb="3">
      <t>ゼンカク</t>
    </rPh>
    <rPh sb="4" eb="6">
      <t>ハンカク</t>
    </rPh>
    <rPh sb="7" eb="9">
      <t>ヘンカン</t>
    </rPh>
    <phoneticPr fontId="23"/>
  </si>
  <si>
    <t>[半角/全角]</t>
    <rPh sb="1" eb="3">
      <t>ハンカク</t>
    </rPh>
    <rPh sb="4" eb="6">
      <t>ゼンカク</t>
    </rPh>
    <phoneticPr fontId="23"/>
  </si>
  <si>
    <t>キーボードの左上にある【半角/全角】キーを押すたびに、「ひらがな」→「半角英数」→「ひらがな」の順に入力モードが切り替わります。</t>
    <phoneticPr fontId="23"/>
  </si>
  <si>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</si>
  <si>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</si>
  <si>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担当者氏名</t>
    <phoneticPr fontId="6"/>
  </si>
  <si>
    <t>担当者電話番号</t>
    <phoneticPr fontId="23"/>
  </si>
  <si>
    <t>収入</t>
    <phoneticPr fontId="7"/>
  </si>
  <si>
    <t>支出</t>
    <phoneticPr fontId="6"/>
  </si>
  <si>
    <t>支払先及び備考</t>
    <phoneticPr fontId="8"/>
  </si>
  <si>
    <t>金額</t>
    <rPh sb="0" eb="2">
      <t>キンガク</t>
    </rPh>
    <phoneticPr fontId="8"/>
  </si>
  <si>
    <t>団体名（主催者）</t>
    <phoneticPr fontId="6"/>
  </si>
  <si>
    <t>実施文化施設名：</t>
    <phoneticPr fontId="8"/>
  </si>
  <si>
    <t>活動名：</t>
    <phoneticPr fontId="8"/>
  </si>
  <si>
    <t>①</t>
  </si>
  <si>
    <t>③</t>
  </si>
  <si>
    <t>通称・愛称</t>
    <rPh sb="0" eb="2">
      <t>ツウショウ</t>
    </rPh>
    <rPh sb="3" eb="5">
      <t>アイショウ</t>
    </rPh>
    <phoneticPr fontId="6"/>
  </si>
  <si>
    <t>経費　①</t>
    <phoneticPr fontId="7"/>
  </si>
  <si>
    <t>経費　②</t>
    <phoneticPr fontId="7"/>
  </si>
  <si>
    <t>経費　③</t>
    <phoneticPr fontId="7"/>
  </si>
  <si>
    <t>②</t>
    <phoneticPr fontId="23"/>
  </si>
  <si>
    <t>担当部署名または役職名</t>
    <rPh sb="2" eb="4">
      <t>ブショ</t>
    </rPh>
    <rPh sb="4" eb="5">
      <t>メイ</t>
    </rPh>
    <rPh sb="8" eb="11">
      <t>ヤクショクメイ</t>
    </rPh>
    <phoneticPr fontId="6"/>
  </si>
  <si>
    <t>施設の設置条例　等</t>
    <phoneticPr fontId="6"/>
  </si>
  <si>
    <t>施設情報</t>
    <rPh sb="0" eb="2">
      <t>シセツ</t>
    </rPh>
    <rPh sb="2" eb="4">
      <t>ジョウホウ</t>
    </rPh>
    <phoneticPr fontId="6"/>
  </si>
  <si>
    <t>担当者情報</t>
    <rPh sb="0" eb="3">
      <t>タントウシャ</t>
    </rPh>
    <rPh sb="3" eb="5">
      <t>ジョウホウ</t>
    </rPh>
    <phoneticPr fontId="6"/>
  </si>
  <si>
    <t>←振興会使用欄</t>
    <rPh sb="1" eb="3">
      <t>シンコウ</t>
    </rPh>
    <rPh sb="3" eb="4">
      <t>カイ</t>
    </rPh>
    <rPh sb="4" eb="6">
      <t>シヨウ</t>
    </rPh>
    <rPh sb="6" eb="7">
      <t>ラン</t>
    </rPh>
    <phoneticPr fontId="6"/>
  </si>
  <si>
    <t>-</t>
    <phoneticPr fontId="6"/>
  </si>
  <si>
    <t>団体名（フリガナ）</t>
    <phoneticPr fontId="6"/>
  </si>
  <si>
    <t>小計（千円）</t>
    <rPh sb="0" eb="2">
      <t>ショウケイ</t>
    </rPh>
    <rPh sb="3" eb="4">
      <t>セン</t>
    </rPh>
    <rPh sb="4" eb="5">
      <t>エン</t>
    </rPh>
    <phoneticPr fontId="7"/>
  </si>
  <si>
    <t>項目</t>
    <phoneticPr fontId="23"/>
  </si>
  <si>
    <t>№</t>
    <phoneticPr fontId="8"/>
  </si>
  <si>
    <t>神奈川県</t>
  </si>
  <si>
    <t>和歌山県</t>
  </si>
  <si>
    <t>.</t>
    <phoneticPr fontId="6"/>
  </si>
  <si>
    <t>細目</t>
    <rPh sb="0" eb="2">
      <t>サイモク</t>
    </rPh>
    <phoneticPr fontId="8"/>
  </si>
  <si>
    <t>市町村または特別区</t>
    <rPh sb="0" eb="3">
      <t>シチョウソン</t>
    </rPh>
    <rPh sb="6" eb="9">
      <t>トクベツク</t>
    </rPh>
    <phoneticPr fontId="6"/>
  </si>
  <si>
    <t>東京都</t>
  </si>
  <si>
    <t>活動区分</t>
    <phoneticPr fontId="6"/>
  </si>
  <si>
    <t>細目</t>
    <phoneticPr fontId="8"/>
  </si>
  <si>
    <t>（千円）</t>
  </si>
  <si>
    <t>①総表!D30</t>
  </si>
  <si>
    <t>①総表!D31</t>
  </si>
  <si>
    <t>①総表!D32</t>
  </si>
  <si>
    <t>①総表!C27</t>
  </si>
  <si>
    <t>①総表!C16</t>
  </si>
  <si>
    <t>①総表!C10</t>
  </si>
  <si>
    <t>①総表!C12</t>
  </si>
  <si>
    <t>①総表!C11</t>
  </si>
  <si>
    <t>①総表!C6</t>
  </si>
  <si>
    <t>①総表!C8</t>
  </si>
  <si>
    <t>①総表!D8</t>
  </si>
  <si>
    <t>①総表!F8</t>
  </si>
  <si>
    <t>①総表!C22</t>
  </si>
  <si>
    <t>①総表!C23</t>
  </si>
  <si>
    <t>①総表!C24</t>
  </si>
  <si>
    <t>①総表!I1</t>
  </si>
  <si>
    <t>①総表!J1</t>
  </si>
  <si>
    <t>施設コード</t>
    <rPh sb="0" eb="2">
      <t>シセツ</t>
    </rPh>
    <phoneticPr fontId="23"/>
  </si>
  <si>
    <t>都道府県番号</t>
    <rPh sb="0" eb="4">
      <t>トドウフケン</t>
    </rPh>
    <rPh sb="4" eb="6">
      <t>バンゴウ</t>
    </rPh>
    <phoneticPr fontId="23"/>
  </si>
  <si>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</si>
  <si>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</si>
  <si>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</si>
  <si>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</si>
  <si>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</si>
  <si>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</si>
  <si>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</si>
  <si>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</si>
  <si>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</si>
  <si>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</si>
  <si>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</si>
  <si>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</si>
  <si>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</si>
  <si>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</si>
  <si>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</si>
  <si>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</si>
  <si>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</si>
  <si>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</si>
  <si>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</si>
  <si>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</si>
  <si>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</si>
  <si>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</si>
  <si>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</si>
  <si>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</si>
  <si>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</si>
  <si>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</si>
  <si>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</si>
  <si>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</si>
  <si>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</si>
  <si>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</si>
  <si>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</si>
  <si>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</si>
  <si>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</si>
  <si>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</si>
  <si>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</si>
  <si>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</si>
  <si>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</si>
  <si>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</si>
  <si>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</si>
  <si>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</si>
  <si>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</si>
  <si>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</si>
  <si>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</si>
  <si>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</si>
  <si>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電話番号</t>
    <phoneticPr fontId="23"/>
  </si>
  <si>
    <t>①総表!C28</t>
  </si>
  <si>
    <t>①総表!E28</t>
  </si>
  <si>
    <t>①総表!C17</t>
  </si>
  <si>
    <t>①総表!C14</t>
  </si>
  <si>
    <t>①総表!D16</t>
  </si>
  <si>
    <t>①総表!F16</t>
  </si>
  <si>
    <t>①総表!C19</t>
  </si>
  <si>
    <t>①総表!F21</t>
  </si>
  <si>
    <t>①総表!C25</t>
  </si>
  <si>
    <t>法人設立年月</t>
    <phoneticPr fontId="6"/>
  </si>
  <si>
    <t>法 人 番 号</t>
    <phoneticPr fontId="6"/>
  </si>
  <si>
    <t>団体設立年月</t>
    <phoneticPr fontId="6"/>
  </si>
  <si>
    <t>施設電話</t>
    <phoneticPr fontId="6"/>
  </si>
  <si>
    <t>代表者役職名</t>
    <phoneticPr fontId="6"/>
  </si>
  <si>
    <t>①総表!D33</t>
  </si>
  <si>
    <t>①総表!H33</t>
  </si>
  <si>
    <t>①総表!H35</t>
  </si>
  <si>
    <t>本活動の企画意図</t>
    <rPh sb="0" eb="1">
      <t>ホン</t>
    </rPh>
    <rPh sb="1" eb="3">
      <t>カツドウ</t>
    </rPh>
    <rPh sb="4" eb="6">
      <t>キカク</t>
    </rPh>
    <rPh sb="6" eb="8">
      <t>イト</t>
    </rPh>
    <phoneticPr fontId="6"/>
  </si>
  <si>
    <t>出品点数　　　　</t>
    <phoneticPr fontId="6"/>
  </si>
  <si>
    <t>総数</t>
    <phoneticPr fontId="23"/>
  </si>
  <si>
    <t>（ うち・所蔵品</t>
    <rPh sb="5" eb="8">
      <t>ショゾウヒン</t>
    </rPh>
    <phoneticPr fontId="6"/>
  </si>
  <si>
    <t>・借用品</t>
    <rPh sb="1" eb="4">
      <t>シャクヨウヒン</t>
    </rPh>
    <rPh sb="3" eb="4">
      <t>ヒン</t>
    </rPh>
    <phoneticPr fontId="6"/>
  </si>
  <si>
    <t>ー</t>
  </si>
  <si>
    <t>絵画</t>
    <rPh sb="0" eb="2">
      <t>カイガ</t>
    </rPh>
    <phoneticPr fontId="23"/>
  </si>
  <si>
    <t>彫刻</t>
    <rPh sb="0" eb="2">
      <t>チョウコク</t>
    </rPh>
    <phoneticPr fontId="23"/>
  </si>
  <si>
    <t>インスタレーション</t>
    <phoneticPr fontId="23"/>
  </si>
  <si>
    <t>写真</t>
    <rPh sb="0" eb="2">
      <t>シャシン</t>
    </rPh>
    <phoneticPr fontId="23"/>
  </si>
  <si>
    <t>映像</t>
    <rPh sb="0" eb="2">
      <t>エイゾウ</t>
    </rPh>
    <phoneticPr fontId="23"/>
  </si>
  <si>
    <t>工芸</t>
    <rPh sb="0" eb="2">
      <t>コウゲイ</t>
    </rPh>
    <phoneticPr fontId="23"/>
  </si>
  <si>
    <t>デザイン</t>
    <phoneticPr fontId="23"/>
  </si>
  <si>
    <t>建築</t>
    <rPh sb="0" eb="2">
      <t>ケンチク</t>
    </rPh>
    <phoneticPr fontId="23"/>
  </si>
  <si>
    <t>漫画</t>
    <rPh sb="0" eb="2">
      <t>マンガ</t>
    </rPh>
    <phoneticPr fontId="23"/>
  </si>
  <si>
    <t>アニメーション</t>
    <phoneticPr fontId="23"/>
  </si>
  <si>
    <t>メディアアート</t>
    <phoneticPr fontId="23"/>
  </si>
  <si>
    <t>地域文化施設公演・展示活動（美術館等展示）</t>
    <phoneticPr fontId="6"/>
  </si>
  <si>
    <t>項目</t>
    <phoneticPr fontId="6"/>
  </si>
  <si>
    <t>作品料</t>
    <rPh sb="0" eb="2">
      <t>サクヒン</t>
    </rPh>
    <rPh sb="2" eb="3">
      <t>リョウ</t>
    </rPh>
    <phoneticPr fontId="6"/>
  </si>
  <si>
    <t>作品借料</t>
    <rPh sb="0" eb="2">
      <t>サクヒン</t>
    </rPh>
    <rPh sb="2" eb="4">
      <t>シャクリョウ</t>
    </rPh>
    <phoneticPr fontId="6"/>
  </si>
  <si>
    <t>作品保険料</t>
    <rPh sb="0" eb="2">
      <t>サクヒン</t>
    </rPh>
    <rPh sb="2" eb="5">
      <t>ホケンリョウ</t>
    </rPh>
    <phoneticPr fontId="6"/>
  </si>
  <si>
    <t>著作権使用料</t>
    <rPh sb="0" eb="3">
      <t>チョサクケン</t>
    </rPh>
    <rPh sb="3" eb="6">
      <t>シヨウリョウ</t>
    </rPh>
    <phoneticPr fontId="6"/>
  </si>
  <si>
    <t>ネット配信を行う場合の使用料を含む</t>
    <rPh sb="3" eb="5">
      <t>ハイシン</t>
    </rPh>
    <rPh sb="6" eb="7">
      <t>オコナ</t>
    </rPh>
    <rPh sb="8" eb="10">
      <t>バアイ</t>
    </rPh>
    <rPh sb="11" eb="13">
      <t>シヨウ</t>
    </rPh>
    <rPh sb="13" eb="14">
      <t>リョウ</t>
    </rPh>
    <rPh sb="15" eb="16">
      <t>フク</t>
    </rPh>
    <phoneticPr fontId="23"/>
  </si>
  <si>
    <t>開催分担金</t>
    <rPh sb="0" eb="2">
      <t>カイサイ</t>
    </rPh>
    <rPh sb="2" eb="5">
      <t>ブンタンキン</t>
    </rPh>
    <phoneticPr fontId="6"/>
  </si>
  <si>
    <t>活動終了後、解体・撤去によって主催者の財産とならない形態の展示品（インスタレーション等）については計上できる。</t>
    <rPh sb="0" eb="2">
      <t>カツドウ</t>
    </rPh>
    <rPh sb="2" eb="4">
      <t>シュウリョウ</t>
    </rPh>
    <rPh sb="4" eb="5">
      <t>ゴ</t>
    </rPh>
    <rPh sb="6" eb="8">
      <t>カイタイ</t>
    </rPh>
    <rPh sb="9" eb="11">
      <t>テッキョ</t>
    </rPh>
    <rPh sb="15" eb="18">
      <t>シュサイシャ</t>
    </rPh>
    <rPh sb="19" eb="21">
      <t>ザイサン</t>
    </rPh>
    <rPh sb="26" eb="28">
      <t>ケイタイ</t>
    </rPh>
    <rPh sb="29" eb="31">
      <t>テンジ</t>
    </rPh>
    <rPh sb="31" eb="32">
      <t>ヒン</t>
    </rPh>
    <rPh sb="42" eb="43">
      <t>ナド</t>
    </rPh>
    <rPh sb="49" eb="51">
      <t>ケイジョウ</t>
    </rPh>
    <phoneticPr fontId="6"/>
  </si>
  <si>
    <t>設営・運搬費</t>
    <rPh sb="0" eb="2">
      <t>セツエイ</t>
    </rPh>
    <rPh sb="3" eb="5">
      <t>ウンパン</t>
    </rPh>
    <rPh sb="5" eb="6">
      <t>ヒ</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</si>
  <si>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</si>
  <si>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</si>
  <si>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会場設営・撤去補助人件費</t>
    <rPh sb="0" eb="2">
      <t>カイジョウ</t>
    </rPh>
    <rPh sb="2" eb="4">
      <t>セツエイ</t>
    </rPh>
    <rPh sb="5" eb="7">
      <t>テッキョ</t>
    </rPh>
    <rPh sb="7" eb="9">
      <t>ホジョ</t>
    </rPh>
    <rPh sb="9" eb="12">
      <t>ジンケンヒ</t>
    </rPh>
    <phoneticPr fontId="23"/>
  </si>
  <si>
    <t>作家や専門家等による監修・立会いに係る経費を含む</t>
    <rPh sb="0" eb="2">
      <t>サッカ</t>
    </rPh>
    <rPh sb="3" eb="6">
      <t>センモンカ</t>
    </rPh>
    <rPh sb="6" eb="7">
      <t>トウ</t>
    </rPh>
    <rPh sb="10" eb="12">
      <t>カンシュウ</t>
    </rPh>
    <rPh sb="13" eb="15">
      <t>タチア</t>
    </rPh>
    <rPh sb="17" eb="18">
      <t>カカ</t>
    </rPh>
    <rPh sb="19" eb="21">
      <t>ケイヒ</t>
    </rPh>
    <rPh sb="22" eb="23">
      <t>フク</t>
    </rPh>
    <phoneticPr fontId="23"/>
  </si>
  <si>
    <t>字幕費・音声ガイド費</t>
    <rPh sb="0" eb="2">
      <t>ジマク</t>
    </rPh>
    <rPh sb="2" eb="3">
      <t>ヒ</t>
    </rPh>
    <rPh sb="4" eb="6">
      <t>オンセイ</t>
    </rPh>
    <rPh sb="9" eb="10">
      <t>ヒ</t>
    </rPh>
    <phoneticPr fontId="6"/>
  </si>
  <si>
    <t>機材借料</t>
    <rPh sb="0" eb="2">
      <t>キザイ</t>
    </rPh>
    <rPh sb="2" eb="4">
      <t>シャクリョウ</t>
    </rPh>
    <phoneticPr fontId="6"/>
  </si>
  <si>
    <t>作品梱包・運搬費</t>
    <rPh sb="0" eb="2">
      <t>サクヒン</t>
    </rPh>
    <rPh sb="2" eb="4">
      <t>コンポウ</t>
    </rPh>
    <rPh sb="5" eb="7">
      <t>ウンパン</t>
    </rPh>
    <rPh sb="7" eb="8">
      <t>ヒ</t>
    </rPh>
    <phoneticPr fontId="6"/>
  </si>
  <si>
    <t>謝金</t>
    <rPh sb="0" eb="2">
      <t>シャキン</t>
    </rPh>
    <phoneticPr fontId="6"/>
  </si>
  <si>
    <t>図録等編集謝金</t>
    <rPh sb="0" eb="2">
      <t>ズロク</t>
    </rPh>
    <rPh sb="2" eb="3">
      <t>トウ</t>
    </rPh>
    <rPh sb="3" eb="5">
      <t>ヘンシュウ</t>
    </rPh>
    <rPh sb="5" eb="7">
      <t>シャキン</t>
    </rPh>
    <phoneticPr fontId="6"/>
  </si>
  <si>
    <t>図録等原稿執筆謝金</t>
    <rPh sb="0" eb="2">
      <t>ズロク</t>
    </rPh>
    <rPh sb="2" eb="3">
      <t>トウ</t>
    </rPh>
    <rPh sb="3" eb="5">
      <t>ゲンコウ</t>
    </rPh>
    <rPh sb="5" eb="7">
      <t>シッピツ</t>
    </rPh>
    <rPh sb="7" eb="9">
      <t>シャキン</t>
    </rPh>
    <phoneticPr fontId="6"/>
  </si>
  <si>
    <t>図録等翻訳謝金</t>
    <rPh sb="0" eb="2">
      <t>ズロク</t>
    </rPh>
    <rPh sb="2" eb="3">
      <t>トウ</t>
    </rPh>
    <rPh sb="3" eb="5">
      <t>ホンヤク</t>
    </rPh>
    <rPh sb="5" eb="7">
      <t>シャキン</t>
    </rPh>
    <phoneticPr fontId="23"/>
  </si>
  <si>
    <t>各種翻訳謝金</t>
    <rPh sb="0" eb="2">
      <t>カクシュ</t>
    </rPh>
    <rPh sb="2" eb="4">
      <t>ホンヤク</t>
    </rPh>
    <rPh sb="4" eb="6">
      <t>シャキン</t>
    </rPh>
    <phoneticPr fontId="23"/>
  </si>
  <si>
    <t>駐車場整理謝金</t>
    <rPh sb="0" eb="3">
      <t>チュウシャジョウ</t>
    </rPh>
    <rPh sb="3" eb="5">
      <t>セイリ</t>
    </rPh>
    <rPh sb="5" eb="7">
      <t>シャキン</t>
    </rPh>
    <phoneticPr fontId="6"/>
  </si>
  <si>
    <t>託児謝金</t>
    <rPh sb="0" eb="2">
      <t>タクジ</t>
    </rPh>
    <rPh sb="2" eb="4">
      <t>シャキン</t>
    </rPh>
    <phoneticPr fontId="6"/>
  </si>
  <si>
    <t>パフォーマンス等出演謝金</t>
    <rPh sb="7" eb="8">
      <t>トウ</t>
    </rPh>
    <rPh sb="8" eb="10">
      <t>シュツエン</t>
    </rPh>
    <rPh sb="10" eb="12">
      <t>シャキン</t>
    </rPh>
    <phoneticPr fontId="6"/>
  </si>
  <si>
    <t>関連行事・ワークショップ講師謝金</t>
    <rPh sb="0" eb="2">
      <t>カンレン</t>
    </rPh>
    <rPh sb="2" eb="4">
      <t>ギョウジ</t>
    </rPh>
    <rPh sb="12" eb="14">
      <t>コウシ</t>
    </rPh>
    <rPh sb="14" eb="16">
      <t>シャキン</t>
    </rPh>
    <phoneticPr fontId="6"/>
  </si>
  <si>
    <t>旅費</t>
    <rPh sb="0" eb="2">
      <t>リョヒ</t>
    </rPh>
    <phoneticPr fontId="6"/>
  </si>
  <si>
    <t>交通費</t>
    <rPh sb="0" eb="3">
      <t>コウツウヒ</t>
    </rPh>
    <phoneticPr fontId="6"/>
  </si>
  <si>
    <t>搬入（設営）から搬出（撤去）までの期間で必要な場合にのみ計上できる（ただし作品借用・返却に係る旅費は搬入から搬出までの期間外であっても計上可）。日当、作品の制作に係る旅費は除く。</t>
    <rPh sb="0" eb="2">
      <t>ハンニュウ</t>
    </rPh>
    <rPh sb="3" eb="5">
      <t>セツエイ</t>
    </rPh>
    <rPh sb="8" eb="10">
      <t>ハンシュツ</t>
    </rPh>
    <rPh sb="11" eb="13">
      <t>テッキョ</t>
    </rPh>
    <rPh sb="17" eb="19">
      <t>キカン</t>
    </rPh>
    <rPh sb="20" eb="22">
      <t>ヒツヨウ</t>
    </rPh>
    <rPh sb="23" eb="25">
      <t>バアイ</t>
    </rPh>
    <rPh sb="28" eb="30">
      <t>ケイジョウ</t>
    </rPh>
    <rPh sb="37" eb="39">
      <t>サクヒン</t>
    </rPh>
    <rPh sb="39" eb="41">
      <t>シャクヨウ</t>
    </rPh>
    <rPh sb="42" eb="44">
      <t>ヘンキャク</t>
    </rPh>
    <rPh sb="45" eb="46">
      <t>カカ</t>
    </rPh>
    <rPh sb="47" eb="49">
      <t>リョヒ</t>
    </rPh>
    <rPh sb="50" eb="52">
      <t>ハンニュウ</t>
    </rPh>
    <rPh sb="54" eb="56">
      <t>ハンシュツ</t>
    </rPh>
    <rPh sb="59" eb="61">
      <t>キカン</t>
    </rPh>
    <rPh sb="61" eb="62">
      <t>ガイ</t>
    </rPh>
    <rPh sb="67" eb="69">
      <t>ケイジョウ</t>
    </rPh>
    <rPh sb="69" eb="70">
      <t>カ</t>
    </rPh>
    <rPh sb="75" eb="77">
      <t>サクヒン</t>
    </rPh>
    <rPh sb="78" eb="80">
      <t>セイサク</t>
    </rPh>
    <rPh sb="81" eb="82">
      <t>カカ</t>
    </rPh>
    <rPh sb="83" eb="85">
      <t>リョヒ</t>
    </rPh>
    <rPh sb="86" eb="87">
      <t>ノゾ</t>
    </rPh>
    <phoneticPr fontId="6"/>
  </si>
  <si>
    <t>宿泊費</t>
    <rPh sb="0" eb="3">
      <t>シュクハクヒ</t>
    </rPh>
    <phoneticPr fontId="6"/>
  </si>
  <si>
    <t>食事代は除く</t>
    <rPh sb="0" eb="3">
      <t>ショクジダイ</t>
    </rPh>
    <rPh sb="4" eb="5">
      <t>ノゾ</t>
    </rPh>
    <phoneticPr fontId="6"/>
  </si>
  <si>
    <t>宣伝・印刷費</t>
    <rPh sb="0" eb="2">
      <t>センデン</t>
    </rPh>
    <rPh sb="3" eb="5">
      <t>インサツ</t>
    </rPh>
    <rPh sb="5" eb="6">
      <t>ヒ</t>
    </rPh>
    <phoneticPr fontId="6"/>
  </si>
  <si>
    <t>宣伝物送付料</t>
    <rPh sb="0" eb="2">
      <t>センデン</t>
    </rPh>
    <rPh sb="2" eb="3">
      <t>ブツ</t>
    </rPh>
    <rPh sb="3" eb="5">
      <t>ソウフ</t>
    </rPh>
    <rPh sb="5" eb="6">
      <t>リョウ</t>
    </rPh>
    <phoneticPr fontId="23"/>
  </si>
  <si>
    <t>資料交換を目的とした図録の送付料は除く</t>
    <rPh sb="0" eb="2">
      <t>シリョウ</t>
    </rPh>
    <rPh sb="2" eb="4">
      <t>コウカン</t>
    </rPh>
    <rPh sb="5" eb="7">
      <t>モクテキ</t>
    </rPh>
    <rPh sb="10" eb="12">
      <t>ズロク</t>
    </rPh>
    <rPh sb="13" eb="15">
      <t>ソウフ</t>
    </rPh>
    <rPh sb="15" eb="16">
      <t>リョウ</t>
    </rPh>
    <rPh sb="17" eb="18">
      <t>ノゾ</t>
    </rPh>
    <phoneticPr fontId="23"/>
  </si>
  <si>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</si>
  <si>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</si>
  <si>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</si>
  <si>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当該活動の告知用に限る</t>
    <rPh sb="0" eb="2">
      <t>トウガイ</t>
    </rPh>
    <rPh sb="2" eb="4">
      <t>カツドウ</t>
    </rPh>
    <rPh sb="5" eb="7">
      <t>コクチ</t>
    </rPh>
    <rPh sb="7" eb="8">
      <t>ヨウ</t>
    </rPh>
    <rPh sb="9" eb="10">
      <t>カギ</t>
    </rPh>
    <phoneticPr fontId="6"/>
  </si>
  <si>
    <t>入場券販売手数料</t>
    <rPh sb="0" eb="3">
      <t>ニュウジョウケン</t>
    </rPh>
    <rPh sb="3" eb="5">
      <t>ハンバイ</t>
    </rPh>
    <rPh sb="5" eb="8">
      <t>テスウリョウ</t>
    </rPh>
    <phoneticPr fontId="23"/>
  </si>
  <si>
    <t>各種デザイン料</t>
    <rPh sb="0" eb="2">
      <t>カクシュ</t>
    </rPh>
    <rPh sb="6" eb="7">
      <t>リョウ</t>
    </rPh>
    <phoneticPr fontId="23"/>
  </si>
  <si>
    <t>チラシ印刷費</t>
    <rPh sb="3" eb="5">
      <t>インサツ</t>
    </rPh>
    <rPh sb="5" eb="6">
      <t>ヒ</t>
    </rPh>
    <phoneticPr fontId="6"/>
  </si>
  <si>
    <t>ポスター印刷費</t>
    <rPh sb="4" eb="6">
      <t>インサツ</t>
    </rPh>
    <rPh sb="6" eb="7">
      <t>ヒ</t>
    </rPh>
    <phoneticPr fontId="6"/>
  </si>
  <si>
    <t>入場券印刷費</t>
    <rPh sb="0" eb="3">
      <t>ニュウジョウケン</t>
    </rPh>
    <rPh sb="3" eb="5">
      <t>インサツ</t>
    </rPh>
    <rPh sb="5" eb="6">
      <t>ヒ</t>
    </rPh>
    <phoneticPr fontId="6"/>
  </si>
  <si>
    <t>アンケート用紙印刷費</t>
    <rPh sb="5" eb="7">
      <t>ヨウシ</t>
    </rPh>
    <rPh sb="7" eb="9">
      <t>インサツ</t>
    </rPh>
    <rPh sb="9" eb="10">
      <t>ヒ</t>
    </rPh>
    <phoneticPr fontId="6"/>
  </si>
  <si>
    <t>図録製作費</t>
    <rPh sb="0" eb="2">
      <t>ズロク</t>
    </rPh>
    <rPh sb="2" eb="5">
      <t>セイサクヒ</t>
    </rPh>
    <phoneticPr fontId="6"/>
  </si>
  <si>
    <t>録画費</t>
    <rPh sb="0" eb="2">
      <t>ロクガ</t>
    </rPh>
    <rPh sb="2" eb="3">
      <t>ヒ</t>
    </rPh>
    <phoneticPr fontId="6"/>
  </si>
  <si>
    <t>当該活動の成果として記録するものに限る</t>
    <rPh sb="0" eb="2">
      <t>トウガイ</t>
    </rPh>
    <rPh sb="2" eb="4">
      <t>カツドウ</t>
    </rPh>
    <rPh sb="5" eb="7">
      <t>セイカ</t>
    </rPh>
    <rPh sb="10" eb="12">
      <t>キロク</t>
    </rPh>
    <rPh sb="17" eb="18">
      <t>カギ</t>
    </rPh>
    <phoneticPr fontId="6"/>
  </si>
  <si>
    <t>写真費</t>
    <rPh sb="0" eb="2">
      <t>シャシン</t>
    </rPh>
    <rPh sb="2" eb="3">
      <t>ヒ</t>
    </rPh>
    <phoneticPr fontId="6"/>
  </si>
  <si>
    <t>作品料</t>
  </si>
  <si>
    <t>設営・運搬費</t>
  </si>
  <si>
    <t>旅費</t>
    <phoneticPr fontId="23"/>
  </si>
  <si>
    <t>宣伝・印刷費</t>
    <phoneticPr fontId="23"/>
  </si>
  <si>
    <t>記録・配信費</t>
    <phoneticPr fontId="23"/>
  </si>
  <si>
    <t>券種</t>
    <rPh sb="0" eb="2">
      <t>ケンシュ</t>
    </rPh>
    <phoneticPr fontId="6"/>
  </si>
  <si>
    <t>単価</t>
    <rPh sb="0" eb="2">
      <t>タンカ</t>
    </rPh>
    <phoneticPr fontId="6"/>
  </si>
  <si>
    <t>×</t>
    <phoneticPr fontId="6"/>
  </si>
  <si>
    <t>助成対象経費の総額</t>
    <rPh sb="0" eb="2">
      <t>ジョセイ</t>
    </rPh>
    <rPh sb="2" eb="4">
      <t>タイショウ</t>
    </rPh>
    <rPh sb="4" eb="6">
      <t>ケイヒ</t>
    </rPh>
    <rPh sb="7" eb="9">
      <t>ソウガク</t>
    </rPh>
    <phoneticPr fontId="6"/>
  </si>
  <si>
    <t>助成金要望額</t>
    <rPh sb="0" eb="3">
      <t>ジョセイキン</t>
    </rPh>
    <rPh sb="3" eb="5">
      <t>ヨウボウ</t>
    </rPh>
    <rPh sb="5" eb="6">
      <t>ガク</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</si>
  <si>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</si>
  <si>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①総表!F36</t>
    <phoneticPr fontId="23"/>
  </si>
  <si>
    <t>①総表!C5</t>
    <phoneticPr fontId="23"/>
  </si>
  <si>
    <t>①総表!C9</t>
  </si>
  <si>
    <t>①総表!C13</t>
  </si>
  <si>
    <t>①総表!C17</t>
    <phoneticPr fontId="23"/>
  </si>
  <si>
    <t>要望書登録/連絡先/郵便番号</t>
    <rPh sb="0" eb="3">
      <t>ヨウボウショ</t>
    </rPh>
    <rPh sb="3" eb="5">
      <t>トウロク</t>
    </rPh>
    <rPh sb="6" eb="9">
      <t>レンラクサキ</t>
    </rPh>
    <rPh sb="10" eb="14">
      <t>ユウビンバンゴウ</t>
    </rPh>
    <phoneticPr fontId="23"/>
  </si>
  <si>
    <t>要望書登録/連絡先/住所1</t>
    <rPh sb="0" eb="3">
      <t>ヨウボウショ</t>
    </rPh>
    <rPh sb="3" eb="5">
      <t>トウロク</t>
    </rPh>
    <rPh sb="6" eb="9">
      <t>レンラクサキ</t>
    </rPh>
    <rPh sb="10" eb="12">
      <t>ジュウショ</t>
    </rPh>
    <phoneticPr fontId="23"/>
  </si>
  <si>
    <t>①総表!C21</t>
    <phoneticPr fontId="23"/>
  </si>
  <si>
    <t>要望書登録/連絡先/住所2</t>
    <rPh sb="0" eb="3">
      <t>ヨウボウショ</t>
    </rPh>
    <rPh sb="3" eb="5">
      <t>トウロク</t>
    </rPh>
    <rPh sb="6" eb="9">
      <t>レンラクサキ</t>
    </rPh>
    <rPh sb="10" eb="12">
      <t>ジュウショ</t>
    </rPh>
    <phoneticPr fontId="23"/>
  </si>
  <si>
    <t>要望書登録/連絡先/担当者</t>
    <rPh sb="0" eb="3">
      <t>ヨウボウショ</t>
    </rPh>
    <rPh sb="3" eb="5">
      <t>トウロク</t>
    </rPh>
    <rPh sb="6" eb="9">
      <t>レンラクサキ</t>
    </rPh>
    <rPh sb="10" eb="13">
      <t>タントウシャ</t>
    </rPh>
    <phoneticPr fontId="23"/>
  </si>
  <si>
    <t>要望書登録/連絡先/担当役職</t>
    <rPh sb="0" eb="3">
      <t>ヨウボウショ</t>
    </rPh>
    <rPh sb="3" eb="5">
      <t>トウロク</t>
    </rPh>
    <rPh sb="6" eb="9">
      <t>レンラクサキ</t>
    </rPh>
    <rPh sb="10" eb="12">
      <t>タントウ</t>
    </rPh>
    <rPh sb="12" eb="14">
      <t>ヤクショク</t>
    </rPh>
    <phoneticPr fontId="23"/>
  </si>
  <si>
    <t>要望書登録/連絡先/担当部署</t>
    <rPh sb="0" eb="3">
      <t>ヨウボウショ</t>
    </rPh>
    <rPh sb="3" eb="5">
      <t>トウロク</t>
    </rPh>
    <rPh sb="6" eb="9">
      <t>レンラクサキ</t>
    </rPh>
    <rPh sb="10" eb="12">
      <t>タントウ</t>
    </rPh>
    <rPh sb="12" eb="14">
      <t>ブショ</t>
    </rPh>
    <phoneticPr fontId="23"/>
  </si>
  <si>
    <t>要望書登録/連絡先/電話番号</t>
    <rPh sb="0" eb="3">
      <t>ヨウボウショ</t>
    </rPh>
    <rPh sb="3" eb="5">
      <t>トウロク</t>
    </rPh>
    <rPh sb="6" eb="9">
      <t>レンラクサキ</t>
    </rPh>
    <rPh sb="10" eb="12">
      <t>デンワ</t>
    </rPh>
    <rPh sb="12" eb="14">
      <t>バンゴウ</t>
    </rPh>
    <phoneticPr fontId="23"/>
  </si>
  <si>
    <t>要望書登録/連絡先/FAX</t>
    <rPh sb="0" eb="3">
      <t>ヨウボウショ</t>
    </rPh>
    <rPh sb="3" eb="5">
      <t>トウロク</t>
    </rPh>
    <rPh sb="6" eb="9">
      <t>レンラクサキ</t>
    </rPh>
    <phoneticPr fontId="23"/>
  </si>
  <si>
    <t>要望書登録/連絡先/メールアドレス</t>
    <rPh sb="0" eb="3">
      <t>ヨウボウショ</t>
    </rPh>
    <rPh sb="3" eb="5">
      <t>トウロク</t>
    </rPh>
    <rPh sb="6" eb="9">
      <t>レンラクサキ</t>
    </rPh>
    <phoneticPr fontId="23"/>
  </si>
  <si>
    <t>団体更新フラグ</t>
    <rPh sb="0" eb="2">
      <t>ダンタイ</t>
    </rPh>
    <rPh sb="2" eb="4">
      <t>コウシン</t>
    </rPh>
    <phoneticPr fontId="23"/>
  </si>
  <si>
    <t>団体コード</t>
    <rPh sb="0" eb="2">
      <t>ダンタイ</t>
    </rPh>
    <phoneticPr fontId="23"/>
  </si>
  <si>
    <t>施設更新フラグ</t>
    <rPh sb="0" eb="2">
      <t>シセツ</t>
    </rPh>
    <rPh sb="2" eb="4">
      <t>コウシン</t>
    </rPh>
    <phoneticPr fontId="23"/>
  </si>
  <si>
    <t>地域文化施設公演・展示活動（美術館等展示）</t>
  </si>
  <si>
    <t>額装費</t>
    <rPh sb="0" eb="2">
      <t>ガクソウ</t>
    </rPh>
    <rPh sb="2" eb="3">
      <t>ヒ</t>
    </rPh>
    <phoneticPr fontId="6"/>
  </si>
  <si>
    <t>終了後主催者等の財産にならない場合のみ計上可能</t>
    <rPh sb="0" eb="3">
      <t>シュウリョウゴ</t>
    </rPh>
    <rPh sb="3" eb="6">
      <t>シュサイシャ</t>
    </rPh>
    <rPh sb="6" eb="7">
      <t>トウ</t>
    </rPh>
    <rPh sb="8" eb="10">
      <t>ザイサン</t>
    </rPh>
    <rPh sb="15" eb="17">
      <t>バアイ</t>
    </rPh>
    <rPh sb="19" eb="21">
      <t>ケイジョウ</t>
    </rPh>
    <rPh sb="21" eb="23">
      <t>カノウ</t>
    </rPh>
    <phoneticPr fontId="23"/>
  </si>
  <si>
    <t>設置者</t>
    <rPh sb="0" eb="3">
      <t>セッチシャ</t>
    </rPh>
    <phoneticPr fontId="6"/>
  </si>
  <si>
    <t>指定管理者</t>
    <rPh sb="0" eb="2">
      <t>シテイ</t>
    </rPh>
    <rPh sb="2" eb="4">
      <t>カンリ</t>
    </rPh>
    <rPh sb="4" eb="5">
      <t>シャ</t>
    </rPh>
    <phoneticPr fontId="6"/>
  </si>
  <si>
    <t>指定管理者が共同事業体の場合その構成団体</t>
    <phoneticPr fontId="6"/>
  </si>
  <si>
    <t>その他</t>
    <rPh sb="2" eb="3">
      <t>タ</t>
    </rPh>
    <phoneticPr fontId="6"/>
  </si>
  <si>
    <t>〔施設の管理形態〕</t>
    <phoneticPr fontId="6"/>
  </si>
  <si>
    <t>インスタレーション作品制作謝金</t>
    <rPh sb="9" eb="11">
      <t>サクヒン</t>
    </rPh>
    <rPh sb="11" eb="13">
      <t>セイサク</t>
    </rPh>
    <rPh sb="13" eb="15">
      <t>シャキン</t>
    </rPh>
    <phoneticPr fontId="6"/>
  </si>
  <si>
    <t>インスタレーション作品制作材料費</t>
    <rPh sb="9" eb="11">
      <t>サクヒン</t>
    </rPh>
    <rPh sb="11" eb="13">
      <t>セイサク</t>
    </rPh>
    <rPh sb="13" eb="16">
      <t>ザイリョウヒ</t>
    </rPh>
    <phoneticPr fontId="6"/>
  </si>
  <si>
    <t>図録等売上収入</t>
    <rPh sb="0" eb="2">
      <t>ズロク</t>
    </rPh>
    <phoneticPr fontId="7"/>
  </si>
  <si>
    <t>無料配布の場合は必ず理由を記入</t>
    <rPh sb="0" eb="2">
      <t>ムリョウ</t>
    </rPh>
    <rPh sb="2" eb="4">
      <t>ハイフ</t>
    </rPh>
    <phoneticPr fontId="6"/>
  </si>
  <si>
    <t>助成対象経費の総額</t>
  </si>
  <si>
    <t>助成金要望額</t>
  </si>
  <si>
    <t>500千円（50万円）以上</t>
  </si>
  <si>
    <t>1,000千円（100万円）以上</t>
  </si>
  <si>
    <t>2,000千円（200万円）以上</t>
  </si>
  <si>
    <t>3,000千円（300万円）以上</t>
  </si>
  <si>
    <t>1,500千円（150万円）以上</t>
  </si>
  <si>
    <t>6,000千円（600万円）以上</t>
  </si>
  <si>
    <t>9,000千円（900万円）以上</t>
  </si>
  <si>
    <t>【助成金の額の区分】</t>
    <phoneticPr fontId="6"/>
  </si>
  <si>
    <t>助成金算定基礎経費の合計額</t>
    <rPh sb="0" eb="3">
      <t>ジョセイキン</t>
    </rPh>
    <rPh sb="3" eb="5">
      <t>サンテイ</t>
    </rPh>
    <rPh sb="5" eb="7">
      <t>キソ</t>
    </rPh>
    <rPh sb="7" eb="9">
      <t>ケイヒ</t>
    </rPh>
    <rPh sb="10" eb="12">
      <t>ゴウケイ</t>
    </rPh>
    <rPh sb="12" eb="13">
      <t>ガク</t>
    </rPh>
    <phoneticPr fontId="6"/>
  </si>
  <si>
    <t>助成金算定基礎経費の合計額</t>
    <rPh sb="12" eb="13">
      <t>ガク</t>
    </rPh>
    <phoneticPr fontId="6"/>
  </si>
  <si>
    <t>助成金算定基礎経費の合計額</t>
    <rPh sb="0" eb="3">
      <t>ジョセイキン</t>
    </rPh>
    <rPh sb="3" eb="5">
      <t>サンテイ</t>
    </rPh>
    <rPh sb="5" eb="7">
      <t>キソ</t>
    </rPh>
    <rPh sb="7" eb="9">
      <t>ケイヒ</t>
    </rPh>
    <rPh sb="10" eb="12">
      <t>ゴウケイ</t>
    </rPh>
    <rPh sb="12" eb="13">
      <t>ガク</t>
    </rPh>
    <phoneticPr fontId="23"/>
  </si>
  <si>
    <t>助成対象経費の総額</t>
    <phoneticPr fontId="6"/>
  </si>
  <si>
    <t>①総表!G30</t>
    <phoneticPr fontId="23"/>
  </si>
  <si>
    <t>01</t>
    <phoneticPr fontId="23"/>
  </si>
  <si>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3"/>
  </si>
  <si>
    <t>　助成金要望額が異なりますので、募集案内「助成金の額及び助成の仕組み」を必ず確認してください。</t>
    <rPh sb="16" eb="18">
      <t>ボシュウ</t>
    </rPh>
    <rPh sb="18" eb="20">
      <t>アンナイ</t>
    </rPh>
    <rPh sb="21" eb="24">
      <t>ジョセイキン</t>
    </rPh>
    <rPh sb="25" eb="26">
      <t>ガク</t>
    </rPh>
    <rPh sb="26" eb="27">
      <t>オヨ</t>
    </rPh>
    <rPh sb="28" eb="30">
      <t>ジョセイ</t>
    </rPh>
    <rPh sb="31" eb="33">
      <t>シク</t>
    </rPh>
    <rPh sb="36" eb="37">
      <t>カナラ</t>
    </rPh>
    <rPh sb="38" eb="40">
      <t>カクニン</t>
    </rPh>
    <phoneticPr fontId="23"/>
  </si>
  <si>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3"/>
  </si>
  <si>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3"/>
  </si>
  <si>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3"/>
  </si>
  <si>
    <t>　ダブルクリックし、入力状態にしてから貼り付けてください。</t>
    <phoneticPr fontId="23"/>
  </si>
  <si>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3"/>
  </si>
  <si>
    <t>　をクリックして選択肢を開き、選択してください。</t>
    <rPh sb="8" eb="11">
      <t>センタクシ</t>
    </rPh>
    <rPh sb="12" eb="13">
      <t>ヒラ</t>
    </rPh>
    <rPh sb="15" eb="17">
      <t>センタク</t>
    </rPh>
    <phoneticPr fontId="23"/>
  </si>
  <si>
    <t>例）</t>
    <rPh sb="0" eb="1">
      <t>レイ</t>
    </rPh>
    <phoneticPr fontId="23"/>
  </si>
  <si>
    <t>選択してください。</t>
    <rPh sb="0" eb="2">
      <t>センタク</t>
    </rPh>
    <phoneticPr fontId="23"/>
  </si>
  <si>
    <t>・本応募様式は自動計算やセルの参照機能等を利用しており、「Microsoft Excel」以外の表計算ソフトで</t>
    <rPh sb="1" eb="2">
      <t>ホン</t>
    </rPh>
    <phoneticPr fontId="23"/>
  </si>
  <si>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3"/>
  </si>
  <si>
    <t>※300字・6行以内</t>
    <phoneticPr fontId="6"/>
  </si>
  <si>
    <t>※300字・6行以内</t>
    <rPh sb="4" eb="5">
      <t>ジ</t>
    </rPh>
    <rPh sb="7" eb="8">
      <t>ギョウ</t>
    </rPh>
    <rPh sb="8" eb="10">
      <t>イナイ</t>
    </rPh>
    <phoneticPr fontId="6"/>
  </si>
  <si>
    <t>活動名：</t>
    <phoneticPr fontId="6"/>
  </si>
  <si>
    <t>実施文化施設名：</t>
    <phoneticPr fontId="6"/>
  </si>
  <si>
    <t>共催者名(役割)・後援者名(役割)・協賛者名(役割)・助成団体</t>
    <phoneticPr fontId="6"/>
  </si>
  <si>
    <t xml:space="preserve">） </t>
    <phoneticPr fontId="23"/>
  </si>
  <si>
    <t>展示作品の種類　
　(複数選択可）</t>
    <rPh sb="0" eb="2">
      <t>テンジ</t>
    </rPh>
    <rPh sb="2" eb="4">
      <t>サクヒン</t>
    </rPh>
    <rPh sb="5" eb="7">
      <t>シュルイ</t>
    </rPh>
    <rPh sb="11" eb="13">
      <t>フクスウ</t>
    </rPh>
    <rPh sb="13" eb="15">
      <t>センタク</t>
    </rPh>
    <rPh sb="15" eb="16">
      <t>カ</t>
    </rPh>
    <phoneticPr fontId="23"/>
  </si>
  <si>
    <t>巡回の有無</t>
    <rPh sb="0" eb="2">
      <t>ジュンカイ</t>
    </rPh>
    <rPh sb="3" eb="5">
      <t>ウム</t>
    </rPh>
    <phoneticPr fontId="23"/>
  </si>
  <si>
    <t>（制作する図録の詳細）</t>
    <rPh sb="1" eb="3">
      <t>セイサク</t>
    </rPh>
    <rPh sb="5" eb="7">
      <t>ズロク</t>
    </rPh>
    <rPh sb="8" eb="10">
      <t>ショウサイ</t>
    </rPh>
    <phoneticPr fontId="23"/>
  </si>
  <si>
    <t>巡回展である場合には、当該施設が担当する内容</t>
    <rPh sb="0" eb="2">
      <t>ジュンカイ</t>
    </rPh>
    <rPh sb="2" eb="3">
      <t>テン</t>
    </rPh>
    <rPh sb="6" eb="8">
      <t>バアイ</t>
    </rPh>
    <rPh sb="11" eb="13">
      <t>トウガイ</t>
    </rPh>
    <rPh sb="13" eb="15">
      <t>シセツ</t>
    </rPh>
    <rPh sb="16" eb="18">
      <t>タントウ</t>
    </rPh>
    <rPh sb="20" eb="22">
      <t>ナイヨウ</t>
    </rPh>
    <phoneticPr fontId="23"/>
  </si>
  <si>
    <t>事業費
（千円）</t>
    <rPh sb="5" eb="7">
      <t>センエン</t>
    </rPh>
    <phoneticPr fontId="6"/>
  </si>
  <si>
    <t>助成金・補助金名</t>
    <rPh sb="7" eb="8">
      <t>メイ</t>
    </rPh>
    <phoneticPr fontId="6"/>
  </si>
  <si>
    <t>助成金・補助金
（千円）</t>
    <phoneticPr fontId="6"/>
  </si>
  <si>
    <t>上記以外の助成金・補助金名</t>
    <phoneticPr fontId="6"/>
  </si>
  <si>
    <t>上記以外の助成金・補助金（千円）</t>
    <phoneticPr fontId="6"/>
  </si>
  <si>
    <t>施設で主催した主な展示実績</t>
    <rPh sb="9" eb="10">
      <t>テン</t>
    </rPh>
    <rPh sb="10" eb="11">
      <t>ジ</t>
    </rPh>
    <phoneticPr fontId="6"/>
  </si>
  <si>
    <t>図録等売上収入</t>
    <rPh sb="0" eb="2">
      <t>ズロク</t>
    </rPh>
    <phoneticPr fontId="6"/>
  </si>
  <si>
    <t>内訳</t>
    <rPh sb="0" eb="2">
      <t>ウチワケ</t>
    </rPh>
    <phoneticPr fontId="6"/>
  </si>
  <si>
    <t>部数</t>
    <rPh sb="0" eb="2">
      <t>ブスウ</t>
    </rPh>
    <phoneticPr fontId="6"/>
  </si>
  <si>
    <t>人数</t>
    <rPh sb="0" eb="2">
      <t>ニンズウ</t>
    </rPh>
    <phoneticPr fontId="6"/>
  </si>
  <si>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6"/>
  </si>
  <si>
    <t>（巡回先と期間）</t>
    <rPh sb="0" eb="2">
      <t>ジュンカイ</t>
    </rPh>
    <rPh sb="2" eb="3">
      <t>サキ</t>
    </rPh>
    <rPh sb="4" eb="6">
      <t>キカン</t>
    </rPh>
    <phoneticPr fontId="23"/>
  </si>
  <si>
    <t>共催者負担金</t>
    <phoneticPr fontId="6"/>
  </si>
  <si>
    <t>書籍</t>
    <rPh sb="0" eb="2">
      <t>ショセキ</t>
    </rPh>
    <phoneticPr fontId="23"/>
  </si>
  <si>
    <t>2,000千円（200万円）</t>
    <phoneticPr fontId="6"/>
  </si>
  <si>
    <t>500千円（50万円）</t>
    <phoneticPr fontId="6"/>
  </si>
  <si>
    <t>1,000千円（100万円）</t>
    <phoneticPr fontId="6"/>
  </si>
  <si>
    <t>3,000千円（300万円）</t>
    <phoneticPr fontId="6"/>
  </si>
  <si>
    <t>図録制作の有無</t>
    <rPh sb="0" eb="2">
      <t>ズロク</t>
    </rPh>
    <rPh sb="2" eb="4">
      <t>セイサク</t>
    </rPh>
    <rPh sb="5" eb="7">
      <t>ウム</t>
    </rPh>
    <phoneticPr fontId="23"/>
  </si>
  <si>
    <t>共同企画の場合には共同企画者・
その他の場合にはその詳細</t>
    <rPh sb="0" eb="2">
      <t>キョウドウ</t>
    </rPh>
    <rPh sb="2" eb="4">
      <t>キカク</t>
    </rPh>
    <rPh sb="5" eb="7">
      <t>バアイ</t>
    </rPh>
    <rPh sb="9" eb="11">
      <t>キョウドウ</t>
    </rPh>
    <rPh sb="11" eb="14">
      <t>キカクシャ</t>
    </rPh>
    <rPh sb="18" eb="19">
      <t>タ</t>
    </rPh>
    <rPh sb="20" eb="22">
      <t>バアイ</t>
    </rPh>
    <rPh sb="26" eb="28">
      <t>ショウサイ</t>
    </rPh>
    <phoneticPr fontId="23"/>
  </si>
  <si>
    <t>独立行政法人日本芸術文化振興会理事長　殿
　　　　　　　　下記の活動を行いたいので、芸術文化振興基金助成金交付要綱第3条の規定に基づき、助成金の交付を要望します。</t>
    <rPh sb="0" eb="2">
      <t>ドクリツ</t>
    </rPh>
    <rPh sb="2" eb="4">
      <t>ギョウセイ</t>
    </rPh>
    <rPh sb="4" eb="6">
      <t>ホウジン</t>
    </rPh>
    <rPh sb="6" eb="8">
      <t>ニホン</t>
    </rPh>
    <rPh sb="8" eb="10">
      <t>ゲイジュツ</t>
    </rPh>
    <rPh sb="10" eb="12">
      <t>ブンカ</t>
    </rPh>
    <rPh sb="12" eb="15">
      <t>シンコウカイ</t>
    </rPh>
    <rPh sb="15" eb="18">
      <t>リジチョウ</t>
    </rPh>
    <rPh sb="19" eb="20">
      <t>ドノ</t>
    </rPh>
    <rPh sb="29" eb="31">
      <t>カキ</t>
    </rPh>
    <rPh sb="32" eb="34">
      <t>カツドウ</t>
    </rPh>
    <rPh sb="35" eb="36">
      <t>オコナ</t>
    </rPh>
    <rPh sb="42" eb="44">
      <t>ゲイジュツ</t>
    </rPh>
    <rPh sb="44" eb="46">
      <t>ブンカ</t>
    </rPh>
    <rPh sb="46" eb="48">
      <t>シンコウ</t>
    </rPh>
    <rPh sb="48" eb="50">
      <t>キキン</t>
    </rPh>
    <rPh sb="50" eb="52">
      <t>ジョセイ</t>
    </rPh>
    <rPh sb="52" eb="53">
      <t>キン</t>
    </rPh>
    <rPh sb="53" eb="55">
      <t>コウフ</t>
    </rPh>
    <rPh sb="55" eb="57">
      <t>ヨウコウ</t>
    </rPh>
    <rPh sb="57" eb="58">
      <t>ダイ</t>
    </rPh>
    <rPh sb="59" eb="60">
      <t>ジョウ</t>
    </rPh>
    <rPh sb="61" eb="63">
      <t>キテイ</t>
    </rPh>
    <rPh sb="64" eb="65">
      <t>モト</t>
    </rPh>
    <rPh sb="68" eb="71">
      <t>ジョセイキン</t>
    </rPh>
    <rPh sb="72" eb="74">
      <t>コウフ</t>
    </rPh>
    <rPh sb="75" eb="77">
      <t>ヨウボウ</t>
    </rPh>
    <phoneticPr fontId="6"/>
  </si>
  <si>
    <t>※800字・16行以内</t>
    <phoneticPr fontId="6"/>
  </si>
  <si>
    <t>「あり」の場合は当該活動か他活動を選択し、補助事業等の名称を記入してください。</t>
    <rPh sb="5" eb="7">
      <t>バアイ</t>
    </rPh>
    <rPh sb="8" eb="10">
      <t>トウガイ</t>
    </rPh>
    <rPh sb="10" eb="12">
      <t>カツドウ</t>
    </rPh>
    <rPh sb="13" eb="14">
      <t>タ</t>
    </rPh>
    <rPh sb="14" eb="16">
      <t>カツドウ</t>
    </rPh>
    <rPh sb="17" eb="19">
      <t>センタク</t>
    </rPh>
    <rPh sb="21" eb="23">
      <t>ホジョ</t>
    </rPh>
    <rPh sb="23" eb="25">
      <t>ジギョウ</t>
    </rPh>
    <rPh sb="25" eb="26">
      <t>トウ</t>
    </rPh>
    <rPh sb="27" eb="29">
      <t>メイショウ</t>
    </rPh>
    <rPh sb="30" eb="32">
      <t>キニュウ</t>
    </rPh>
    <phoneticPr fontId="6"/>
  </si>
  <si>
    <t>関連行事</t>
    <rPh sb="0" eb="2">
      <t>カンレン</t>
    </rPh>
    <rPh sb="2" eb="4">
      <t>ギョウジ</t>
    </rPh>
    <phoneticPr fontId="6"/>
  </si>
  <si>
    <t>いいえ</t>
  </si>
  <si>
    <r>
      <rPr>
        <b/>
        <sz val="14"/>
        <color rgb="FFFF0000"/>
        <rFont val="游ゴシック"/>
        <family val="3"/>
        <charset val="128"/>
        <scheme val="minor"/>
      </rPr>
      <t xml:space="preserve">※【⑥団体施設概要】のH1セルで【はい】を選択してください。
</t>
    </r>
    <r>
      <rPr>
        <b/>
        <sz val="14"/>
        <color rgb="FF000000"/>
        <rFont val="游ゴシック"/>
        <family val="3"/>
        <charset val="128"/>
        <scheme val="minor"/>
      </rPr>
      <t xml:space="preserve">
※実行委員会等の形式で応募する場合は、その概要を本紙に
　記入し、⑥団体施設概要に中核団体についての概要を記入して
　ください。</t>
    </r>
    <phoneticPr fontId="6"/>
  </si>
  <si>
    <t>※実行委員会等の形式で応募する場合は、本紙に中核団体についての概要を記入するとともに、⑦実行委員会等概要に実行委員会についての概要を記入してください。
団体名が○○実行委員会という名称であっても、単一の団体である場合には法人格のない団体（任意団体）の扱いとなります。ご注意ください。</t>
    <rPh sb="6" eb="7">
      <t>トウ</t>
    </rPh>
    <phoneticPr fontId="6"/>
  </si>
  <si>
    <t>・③個表２【展示内容】の入力に際して、画面がうまく表示されない場合は、数式バーを活用ください。</t>
    <rPh sb="2" eb="4">
      <t>コヒョウ</t>
    </rPh>
    <rPh sb="6" eb="8">
      <t>テンジ</t>
    </rPh>
    <rPh sb="8" eb="10">
      <t>ナイヨウ</t>
    </rPh>
    <rPh sb="12" eb="14">
      <t>ニュウリョク</t>
    </rPh>
    <rPh sb="15" eb="16">
      <t>サイ</t>
    </rPh>
    <rPh sb="19" eb="21">
      <t>ガメン</t>
    </rPh>
    <rPh sb="25" eb="27">
      <t>ヒョウジ</t>
    </rPh>
    <rPh sb="31" eb="33">
      <t>バアイ</t>
    </rPh>
    <rPh sb="35" eb="37">
      <t>スウシキ</t>
    </rPh>
    <rPh sb="40" eb="42">
      <t>カツヨウ</t>
    </rPh>
    <phoneticPr fontId="23"/>
  </si>
  <si>
    <t>関連行事・ワークショップ材料費</t>
    <phoneticPr fontId="23"/>
  </si>
  <si>
    <t>選択してください。</t>
  </si>
  <si>
    <t>―</t>
  </si>
  <si>
    <t>選択してください</t>
  </si>
  <si>
    <t>様式第1号（第3条関係）
【①総表】</t>
    <rPh sb="15" eb="16">
      <t>ソウ</t>
    </rPh>
    <phoneticPr fontId="6"/>
  </si>
  <si>
    <t>令和5年度</t>
    <phoneticPr fontId="6"/>
  </si>
  <si>
    <t>人数・枚数</t>
    <rPh sb="0" eb="2">
      <t>ニンズウ</t>
    </rPh>
    <rPh sb="3" eb="5">
      <t>マイスウ</t>
    </rPh>
    <phoneticPr fontId="7"/>
  </si>
  <si>
    <t>単位</t>
    <rPh sb="0" eb="2">
      <t>タンイ</t>
    </rPh>
    <phoneticPr fontId="8"/>
  </si>
  <si>
    <t>回数・泊数</t>
    <rPh sb="0" eb="2">
      <t>カイスウ</t>
    </rPh>
    <rPh sb="3" eb="4">
      <t>ハク</t>
    </rPh>
    <rPh sb="4" eb="5">
      <t>スウ</t>
    </rPh>
    <phoneticPr fontId="7"/>
  </si>
  <si>
    <t>単位</t>
    <phoneticPr fontId="8"/>
  </si>
  <si>
    <t>実施文化施設名</t>
    <phoneticPr fontId="23"/>
  </si>
  <si>
    <t>主催した主な活動実績</t>
    <rPh sb="6" eb="7">
      <t>カツ</t>
    </rPh>
    <rPh sb="7" eb="8">
      <t>ドウ</t>
    </rPh>
    <phoneticPr fontId="7"/>
  </si>
  <si>
    <t>日数</t>
    <rPh sb="0" eb="1">
      <t>ニチ</t>
    </rPh>
    <phoneticPr fontId="6"/>
  </si>
  <si>
    <t>入場者数</t>
    <rPh sb="0" eb="2">
      <t>ニュウジョウ</t>
    </rPh>
    <rPh sb="2" eb="3">
      <t>シャ</t>
    </rPh>
    <rPh sb="3" eb="4">
      <t>スウ</t>
    </rPh>
    <phoneticPr fontId="6"/>
  </si>
  <si>
    <t>上記以外の助成金・補助金(千円)</t>
    <phoneticPr fontId="6"/>
  </si>
  <si>
    <t>文化施設に
対する役割</t>
    <rPh sb="0" eb="2">
      <t>ブンカ</t>
    </rPh>
    <rPh sb="2" eb="4">
      <t>シセツ</t>
    </rPh>
    <rPh sb="6" eb="7">
      <t>タイ</t>
    </rPh>
    <rPh sb="9" eb="11">
      <t>ヤクワリ</t>
    </rPh>
    <phoneticPr fontId="6"/>
  </si>
  <si>
    <t>入場者数</t>
    <rPh sb="0" eb="2">
      <t>ニュウジョウ</t>
    </rPh>
    <rPh sb="2" eb="3">
      <t>シャ</t>
    </rPh>
    <phoneticPr fontId="6"/>
  </si>
  <si>
    <t>【団体概要】</t>
    <rPh sb="1" eb="3">
      <t>ダンタイ</t>
    </rPh>
    <phoneticPr fontId="6"/>
  </si>
  <si>
    <t>【施設概要】</t>
    <phoneticPr fontId="6"/>
  </si>
  <si>
    <t>団体名</t>
    <phoneticPr fontId="6"/>
  </si>
  <si>
    <t>主　　な　　役　　職　　員</t>
    <rPh sb="0" eb="1">
      <t>オモ</t>
    </rPh>
    <phoneticPr fontId="6"/>
  </si>
  <si>
    <t>左記以外の住所</t>
    <rPh sb="0" eb="2">
      <t>サキ</t>
    </rPh>
    <rPh sb="2" eb="4">
      <t>イガイ</t>
    </rPh>
    <rPh sb="5" eb="7">
      <t>ジュウショ</t>
    </rPh>
    <phoneticPr fontId="6"/>
  </si>
  <si>
    <t>助成を受けて充実させたい点、その他作家・作品についての補足情報やPR事項等</t>
    <phoneticPr fontId="6"/>
  </si>
  <si>
    <t>見込み
入場者数</t>
    <rPh sb="0" eb="2">
      <t>ミコ</t>
    </rPh>
    <rPh sb="4" eb="6">
      <t>ニュウジョウ</t>
    </rPh>
    <rPh sb="6" eb="7">
      <t>シャ</t>
    </rPh>
    <rPh sb="7" eb="8">
      <t>スウ</t>
    </rPh>
    <phoneticPr fontId="23"/>
  </si>
  <si>
    <r>
      <t xml:space="preserve">実施日数
</t>
    </r>
    <r>
      <rPr>
        <b/>
        <sz val="13"/>
        <rFont val="游ゴシック"/>
        <family val="3"/>
        <charset val="128"/>
        <scheme val="minor"/>
      </rPr>
      <t>(休館日を除く)</t>
    </r>
    <phoneticPr fontId="23"/>
  </si>
  <si>
    <t>～</t>
    <phoneticPr fontId="23"/>
  </si>
  <si>
    <t>開館時間</t>
    <rPh sb="0" eb="4">
      <t>カイカンジカン</t>
    </rPh>
    <phoneticPr fontId="23"/>
  </si>
  <si>
    <t>展示期間</t>
    <rPh sb="0" eb="4">
      <t>テンジキカン</t>
    </rPh>
    <phoneticPr fontId="23"/>
  </si>
  <si>
    <t>特記事項</t>
    <rPh sb="0" eb="4">
      <t>トッキジコウ</t>
    </rPh>
    <phoneticPr fontId="6"/>
  </si>
  <si>
    <t>会場監視員謝金</t>
    <rPh sb="0" eb="7">
      <t>カイジョウカンシインシャキン</t>
    </rPh>
    <phoneticPr fontId="23"/>
  </si>
  <si>
    <t>展示の一環として展示期間中に同一会場内で行われるものに限る</t>
    <rPh sb="0" eb="2">
      <t>テンジ</t>
    </rPh>
    <rPh sb="3" eb="5">
      <t>イッカン</t>
    </rPh>
    <rPh sb="8" eb="10">
      <t>テンジ</t>
    </rPh>
    <rPh sb="10" eb="12">
      <t>キカン</t>
    </rPh>
    <rPh sb="12" eb="13">
      <t>チュウ</t>
    </rPh>
    <rPh sb="14" eb="16">
      <t>ドウイツ</t>
    </rPh>
    <rPh sb="16" eb="18">
      <t>カイジョウ</t>
    </rPh>
    <rPh sb="18" eb="19">
      <t>ナイ</t>
    </rPh>
    <rPh sb="20" eb="21">
      <t>オコナ</t>
    </rPh>
    <rPh sb="27" eb="28">
      <t>カギ</t>
    </rPh>
    <phoneticPr fontId="6"/>
  </si>
  <si>
    <t>展示期間中、当該文化施設で実施される主催行事に限る</t>
    <rPh sb="6" eb="10">
      <t>トウガイブンカ</t>
    </rPh>
    <phoneticPr fontId="23"/>
  </si>
  <si>
    <t>展示期間中、当該文化施設で実施される主催行事に係る経費のみ計上可能</t>
    <rPh sb="8" eb="10">
      <t>ブンカ</t>
    </rPh>
    <rPh sb="18" eb="20">
      <t>シュサイ</t>
    </rPh>
    <rPh sb="20" eb="22">
      <t>ギョウジ</t>
    </rPh>
    <rPh sb="23" eb="24">
      <t>カカ</t>
    </rPh>
    <rPh sb="25" eb="27">
      <t>ケイヒ</t>
    </rPh>
    <rPh sb="29" eb="31">
      <t>ケイジョウ</t>
    </rPh>
    <rPh sb="31" eb="33">
      <t>カノウ</t>
    </rPh>
    <phoneticPr fontId="23"/>
  </si>
  <si>
    <t>　※展示期間中、当該文化施設内で実施される主催行事（助成対象経費として計上できます。）</t>
    <rPh sb="2" eb="4">
      <t>テンジ</t>
    </rPh>
    <rPh sb="4" eb="6">
      <t>キカン</t>
    </rPh>
    <rPh sb="6" eb="7">
      <t>チュウ</t>
    </rPh>
    <rPh sb="8" eb="10">
      <t>トウガイ</t>
    </rPh>
    <rPh sb="10" eb="12">
      <t>ブンカ</t>
    </rPh>
    <rPh sb="12" eb="14">
      <t>シセツ</t>
    </rPh>
    <rPh sb="14" eb="15">
      <t>ナイ</t>
    </rPh>
    <rPh sb="16" eb="18">
      <t>ジッシ</t>
    </rPh>
    <rPh sb="21" eb="25">
      <t>シュサイギョウジ</t>
    </rPh>
    <rPh sb="26" eb="28">
      <t>ジョセイ</t>
    </rPh>
    <rPh sb="28" eb="30">
      <t>タイショウ</t>
    </rPh>
    <rPh sb="30" eb="32">
      <t>ケイヒ</t>
    </rPh>
    <rPh sb="35" eb="37">
      <t>ケイジョウ</t>
    </rPh>
    <phoneticPr fontId="23"/>
  </si>
  <si>
    <t>　※展示期間外もしくは当該文化施設以外の場所で実施される行事等（助成対象経費としては計上できません。）</t>
    <rPh sb="2" eb="4">
      <t>テンジ</t>
    </rPh>
    <rPh sb="4" eb="6">
      <t>キカン</t>
    </rPh>
    <rPh sb="6" eb="7">
      <t>ガイ</t>
    </rPh>
    <rPh sb="11" eb="13">
      <t>トウガイ</t>
    </rPh>
    <rPh sb="13" eb="15">
      <t>ブンカ</t>
    </rPh>
    <rPh sb="15" eb="17">
      <t>シセツ</t>
    </rPh>
    <rPh sb="17" eb="19">
      <t>イガイ</t>
    </rPh>
    <rPh sb="20" eb="22">
      <t>バショ</t>
    </rPh>
    <rPh sb="23" eb="25">
      <t>ジッシ</t>
    </rPh>
    <rPh sb="28" eb="31">
      <t>ギョウジトウ</t>
    </rPh>
    <rPh sb="32" eb="34">
      <t>ジョセイ</t>
    </rPh>
    <rPh sb="34" eb="36">
      <t>タイショウ</t>
    </rPh>
    <rPh sb="36" eb="38">
      <t>ケイヒ</t>
    </rPh>
    <rPh sb="42" eb="44">
      <t>ケイジョウ</t>
    </rPh>
    <phoneticPr fontId="6"/>
  </si>
  <si>
    <t>主　な　役　職　員</t>
    <rPh sb="0" eb="1">
      <t>オモ</t>
    </rPh>
    <phoneticPr fontId="7"/>
  </si>
  <si>
    <t>総収入(A)（千円）</t>
    <rPh sb="7" eb="9">
      <t>センエン</t>
    </rPh>
    <phoneticPr fontId="6"/>
  </si>
  <si>
    <t>総支出(B)（千円）</t>
    <phoneticPr fontId="6"/>
  </si>
  <si>
    <t>収支差(A-B)</t>
    <phoneticPr fontId="6"/>
  </si>
  <si>
    <t>収支差(A-B)</t>
    <rPh sb="0" eb="3">
      <t>シュウシサ</t>
    </rPh>
    <phoneticPr fontId="6"/>
  </si>
  <si>
    <t xml:space="preserve">主　な　施　設　役　職　員 </t>
    <rPh sb="0" eb="1">
      <t>オモ</t>
    </rPh>
    <phoneticPr fontId="6"/>
  </si>
  <si>
    <t>　採択後に選び直すことはできません。</t>
    <rPh sb="1" eb="4">
      <t>サイタクゴ</t>
    </rPh>
    <rPh sb="5" eb="6">
      <t>エラ</t>
    </rPh>
    <rPh sb="7" eb="8">
      <t>ナオ</t>
    </rPh>
    <phoneticPr fontId="23"/>
  </si>
  <si>
    <t>その他（右欄に種類を記入）</t>
    <rPh sb="5" eb="6">
      <t>ラン</t>
    </rPh>
    <phoneticPr fontId="23"/>
  </si>
  <si>
    <t>事業目的</t>
    <rPh sb="0" eb="4">
      <t>ジギョウモクテキ</t>
    </rPh>
    <phoneticPr fontId="6"/>
  </si>
  <si>
    <t>設置目的</t>
    <rPh sb="0" eb="4">
      <t>セッチモクテキ</t>
    </rPh>
    <phoneticPr fontId="6"/>
  </si>
  <si>
    <t>施設の財務状況</t>
    <rPh sb="3" eb="7">
      <t>ザイムジョウキョウ</t>
    </rPh>
    <phoneticPr fontId="6"/>
  </si>
  <si>
    <r>
      <t xml:space="preserve">グレーのセルの数字はすべて自動入力されます。
白いセルの単価、枚数、金額（消費税込）のみ入力してください。
</t>
    </r>
    <r>
      <rPr>
        <b/>
        <sz val="14"/>
        <color rgb="FFFF0000"/>
        <rFont val="游ゴシック"/>
        <family val="3"/>
        <charset val="128"/>
        <scheme val="minor"/>
      </rPr>
      <t>④収入・⑤支出シートの入力が済んだら、①総表シートの【助成金要望額】を選択してください。</t>
    </r>
    <rPh sb="7" eb="9">
      <t>スウジ</t>
    </rPh>
    <rPh sb="13" eb="15">
      <t>ジドウ</t>
    </rPh>
    <rPh sb="15" eb="17">
      <t>ニュウリョク</t>
    </rPh>
    <rPh sb="23" eb="24">
      <t>シロ</t>
    </rPh>
    <rPh sb="28" eb="30">
      <t>タンカ</t>
    </rPh>
    <rPh sb="31" eb="33">
      <t>マイスウ</t>
    </rPh>
    <rPh sb="34" eb="36">
      <t>キンガク</t>
    </rPh>
    <rPh sb="35" eb="36">
      <t>ゼイキン</t>
    </rPh>
    <rPh sb="37" eb="39">
      <t>ショウヒ</t>
    </rPh>
    <rPh sb="39" eb="41">
      <t>ゼイコミ</t>
    </rPh>
    <rPh sb="44" eb="46">
      <t>ニュウリョク</t>
    </rPh>
    <phoneticPr fontId="6"/>
  </si>
  <si>
    <t>グレーのセルは自動入力されます。
白いセルの単価（税込額）や数字のみ入力してください。</t>
    <rPh sb="25" eb="27">
      <t>ゼイコミ</t>
    </rPh>
    <rPh sb="27" eb="28">
      <t>ガク</t>
    </rPh>
    <rPh sb="30" eb="32">
      <t>スウジ</t>
    </rPh>
    <phoneticPr fontId="23"/>
  </si>
  <si>
    <t>　◆助成金算定基礎経費の選択について</t>
    <rPh sb="2" eb="5">
      <t>ジョセイキン</t>
    </rPh>
    <rPh sb="5" eb="7">
      <t>サンテイ</t>
    </rPh>
    <rPh sb="7" eb="9">
      <t>キソ</t>
    </rPh>
    <rPh sb="9" eb="11">
      <t>ケイヒ</t>
    </rPh>
    <rPh sb="12" eb="14">
      <t>センタク</t>
    </rPh>
    <phoneticPr fontId="23"/>
  </si>
  <si>
    <t>　選択できる経費は3項目までです。</t>
    <rPh sb="1" eb="3">
      <t>センタク</t>
    </rPh>
    <rPh sb="6" eb="8">
      <t>ケイヒ</t>
    </rPh>
    <rPh sb="10" eb="12">
      <t>コウモク</t>
    </rPh>
    <phoneticPr fontId="23"/>
  </si>
  <si>
    <t>　応募する活動区分ごとに様式が異なりますので、作成前に必ず確認してください。</t>
    <rPh sb="1" eb="3">
      <t>オウボ</t>
    </rPh>
    <rPh sb="5" eb="7">
      <t>カツドウ</t>
    </rPh>
    <rPh sb="7" eb="9">
      <t>クブン</t>
    </rPh>
    <rPh sb="12" eb="14">
      <t>ヨウシキ</t>
    </rPh>
    <rPh sb="15" eb="16">
      <t>コト</t>
    </rPh>
    <rPh sb="23" eb="25">
      <t>サクセイ</t>
    </rPh>
    <rPh sb="25" eb="26">
      <t>マエ</t>
    </rPh>
    <rPh sb="27" eb="28">
      <t>カナラ</t>
    </rPh>
    <rPh sb="29" eb="31">
      <t>カクニン</t>
    </rPh>
    <phoneticPr fontId="23"/>
  </si>
  <si>
    <r>
      <t>・本応募様式は、「</t>
    </r>
    <r>
      <rPr>
        <b/>
        <u/>
        <sz val="10"/>
        <color theme="1"/>
        <rFont val="游ゴシック"/>
        <family val="3"/>
        <charset val="128"/>
        <scheme val="minor"/>
      </rPr>
      <t>地域文化施設公演・展示活動（美術館等展示）</t>
    </r>
    <r>
      <rPr>
        <sz val="10"/>
        <color theme="1"/>
        <rFont val="游ゴシック"/>
        <family val="3"/>
        <charset val="128"/>
        <scheme val="minor"/>
      </rPr>
      <t>」専用です。</t>
    </r>
    <rPh sb="1" eb="6">
      <t>ホンオウボヨウシキ</t>
    </rPh>
    <rPh sb="31" eb="33">
      <t>センヨウ</t>
    </rPh>
    <phoneticPr fontId="23"/>
  </si>
  <si>
    <t>47</t>
  </si>
  <si>
    <t>46</t>
  </si>
  <si>
    <t>45</t>
  </si>
  <si>
    <t>44</t>
  </si>
  <si>
    <t>43</t>
  </si>
  <si>
    <t>42</t>
  </si>
  <si>
    <t>41</t>
  </si>
  <si>
    <t>40</t>
  </si>
  <si>
    <t>39</t>
  </si>
  <si>
    <t>38</t>
  </si>
  <si>
    <t>37</t>
  </si>
  <si>
    <t>36</t>
  </si>
  <si>
    <t>35</t>
  </si>
  <si>
    <t>34</t>
  </si>
  <si>
    <t>33</t>
  </si>
  <si>
    <t>32</t>
  </si>
  <si>
    <t>31</t>
  </si>
  <si>
    <t>30</t>
  </si>
  <si>
    <t>29</t>
  </si>
  <si>
    <t>28</t>
  </si>
  <si>
    <t>27</t>
  </si>
  <si>
    <t>26</t>
  </si>
  <si>
    <t>25</t>
  </si>
  <si>
    <t>24</t>
  </si>
  <si>
    <t>23</t>
  </si>
  <si>
    <t>22</t>
  </si>
  <si>
    <t>21</t>
  </si>
  <si>
    <t>20</t>
  </si>
  <si>
    <t>19</t>
  </si>
  <si>
    <t>18</t>
  </si>
  <si>
    <t>17</t>
  </si>
  <si>
    <t>16</t>
  </si>
  <si>
    <t>15</t>
  </si>
  <si>
    <t>14</t>
  </si>
  <si>
    <t>13</t>
  </si>
  <si>
    <t>12</t>
  </si>
  <si>
    <t>11</t>
  </si>
  <si>
    <t>10</t>
  </si>
  <si>
    <t>09</t>
  </si>
  <si>
    <t>08</t>
  </si>
  <si>
    <t>07</t>
  </si>
  <si>
    <t>06</t>
  </si>
  <si>
    <t>05</t>
  </si>
  <si>
    <t>04</t>
  </si>
  <si>
    <t>03</t>
  </si>
  <si>
    <t>02</t>
  </si>
  <si>
    <t>【その他審査上の留意事項】</t>
    <rPh sb="3" eb="4">
      <t>タ</t>
    </rPh>
    <rPh sb="4" eb="6">
      <t>シンサ</t>
    </rPh>
    <rPh sb="6" eb="7">
      <t>ジョウ</t>
    </rPh>
    <rPh sb="8" eb="10">
      <t>リュウイ</t>
    </rPh>
    <rPh sb="10" eb="12">
      <t>ジコウ</t>
    </rPh>
    <phoneticPr fontId="25"/>
  </si>
  <si>
    <t>疑問点あり</t>
    <rPh sb="0" eb="3">
      <t>ギモンテン</t>
    </rPh>
    <phoneticPr fontId="25"/>
  </si>
  <si>
    <t>不適合</t>
  </si>
  <si>
    <t>疑問点の内容</t>
  </si>
  <si>
    <t>（回答内容）</t>
    <rPh sb="1" eb="3">
      <t>カイトウ</t>
    </rPh>
    <rPh sb="3" eb="5">
      <t>ナイヨウ</t>
    </rPh>
    <phoneticPr fontId="25"/>
  </si>
  <si>
    <t>（対応等）</t>
    <rPh sb="1" eb="3">
      <t>タイオウ</t>
    </rPh>
    <rPh sb="3" eb="4">
      <t>トウ</t>
    </rPh>
    <phoneticPr fontId="25"/>
  </si>
  <si>
    <t>提出・回答日</t>
    <rPh sb="0" eb="2">
      <t>テイシュツ</t>
    </rPh>
    <rPh sb="3" eb="5">
      <t>カイトウ</t>
    </rPh>
    <rPh sb="5" eb="6">
      <t>ビ</t>
    </rPh>
    <phoneticPr fontId="25"/>
  </si>
  <si>
    <t>期限までに提出・連絡への回答がなかった</t>
    <rPh sb="0" eb="2">
      <t>キゲン</t>
    </rPh>
    <rPh sb="5" eb="7">
      <t>テイシュツ</t>
    </rPh>
    <rPh sb="8" eb="10">
      <t>レンラク</t>
    </rPh>
    <rPh sb="12" eb="14">
      <t>カイトウ</t>
    </rPh>
    <phoneticPr fontId="25"/>
  </si>
  <si>
    <t>期限までに提出・連絡への回答あり</t>
    <rPh sb="0" eb="2">
      <t>キゲン</t>
    </rPh>
    <rPh sb="5" eb="7">
      <t>テイシュツ</t>
    </rPh>
    <rPh sb="8" eb="10">
      <t>レンラク</t>
    </rPh>
    <rPh sb="12" eb="14">
      <t>カイトウ</t>
    </rPh>
    <phoneticPr fontId="25"/>
  </si>
  <si>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5"/>
  </si>
  <si>
    <t>要望額の選択が適切ではなかったため連絡</t>
    <rPh sb="0" eb="2">
      <t>ヨウボウ</t>
    </rPh>
    <rPh sb="2" eb="3">
      <t>ガク</t>
    </rPh>
    <rPh sb="4" eb="6">
      <t>センタク</t>
    </rPh>
    <rPh sb="7" eb="9">
      <t>テキセツ</t>
    </rPh>
    <rPh sb="17" eb="19">
      <t>レンラク</t>
    </rPh>
    <phoneticPr fontId="25"/>
  </si>
  <si>
    <t>要望額の選択がなかったため連絡</t>
    <rPh sb="0" eb="2">
      <t>ヨウボウ</t>
    </rPh>
    <rPh sb="2" eb="3">
      <t>ガク</t>
    </rPh>
    <rPh sb="4" eb="6">
      <t>センタク</t>
    </rPh>
    <rPh sb="13" eb="15">
      <t>レンラク</t>
    </rPh>
    <phoneticPr fontId="25"/>
  </si>
  <si>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5"/>
  </si>
  <si>
    <t>連絡内容</t>
    <phoneticPr fontId="25"/>
  </si>
  <si>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5"/>
  </si>
  <si>
    <t>提出期限</t>
    <rPh sb="0" eb="2">
      <t>テイシュツ</t>
    </rPh>
    <rPh sb="2" eb="4">
      <t>キゲン</t>
    </rPh>
    <phoneticPr fontId="25"/>
  </si>
  <si>
    <t>⇒</t>
    <phoneticPr fontId="25"/>
  </si>
  <si>
    <t>連絡日時</t>
    <rPh sb="0" eb="2">
      <t>レンラク</t>
    </rPh>
    <rPh sb="2" eb="4">
      <t>ニチジ</t>
    </rPh>
    <phoneticPr fontId="25"/>
  </si>
  <si>
    <t>不足書類（規約）の提出を依頼</t>
    <rPh sb="0" eb="2">
      <t>フソク</t>
    </rPh>
    <rPh sb="2" eb="4">
      <t>ショルイ</t>
    </rPh>
    <rPh sb="5" eb="7">
      <t>キヤク</t>
    </rPh>
    <rPh sb="9" eb="11">
      <t>テイシュツ</t>
    </rPh>
    <rPh sb="12" eb="14">
      <t>イライ</t>
    </rPh>
    <phoneticPr fontId="25"/>
  </si>
  <si>
    <t>⑤【連絡概要】</t>
    <rPh sb="2" eb="4">
      <t>レンラク</t>
    </rPh>
    <rPh sb="4" eb="6">
      <t>ガイヨウ</t>
    </rPh>
    <phoneticPr fontId="25"/>
  </si>
  <si>
    <t>連絡内容例文</t>
    <rPh sb="0" eb="2">
      <t>レンラク</t>
    </rPh>
    <rPh sb="2" eb="4">
      <t>ナイヨウ</t>
    </rPh>
    <rPh sb="4" eb="6">
      <t>レイブン</t>
    </rPh>
    <phoneticPr fontId="25"/>
  </si>
  <si>
    <t>新規（応募履歴なし）</t>
    <rPh sb="0" eb="2">
      <t>シンキ</t>
    </rPh>
    <rPh sb="3" eb="5">
      <t>オウボ</t>
    </rPh>
    <phoneticPr fontId="25"/>
  </si>
  <si>
    <t>疑問点</t>
    <rPh sb="0" eb="3">
      <t>ギモンテン</t>
    </rPh>
    <phoneticPr fontId="25"/>
  </si>
  <si>
    <t>・過去（3年以上前）の応募・採択状況</t>
    <rPh sb="1" eb="3">
      <t>カコ</t>
    </rPh>
    <rPh sb="5" eb="6">
      <t>ネン</t>
    </rPh>
    <rPh sb="6" eb="8">
      <t>イジョウ</t>
    </rPh>
    <rPh sb="8" eb="9">
      <t>マエ</t>
    </rPh>
    <phoneticPr fontId="23"/>
  </si>
  <si>
    <t>明らかに不適合</t>
    <rPh sb="0" eb="1">
      <t>アキ</t>
    </rPh>
    <rPh sb="4" eb="7">
      <t>フテキゴウ</t>
    </rPh>
    <phoneticPr fontId="25"/>
  </si>
  <si>
    <t>不備なし</t>
    <rPh sb="0" eb="2">
      <t>フビ</t>
    </rPh>
    <phoneticPr fontId="25"/>
  </si>
  <si>
    <t>④【確認結果】</t>
    <phoneticPr fontId="25"/>
  </si>
  <si>
    <t>要望額の選択に誤りがあるもしくは選択されていない</t>
    <rPh sb="0" eb="2">
      <t>ヨウボウ</t>
    </rPh>
    <rPh sb="2" eb="3">
      <t>ガク</t>
    </rPh>
    <rPh sb="4" eb="6">
      <t>センタク</t>
    </rPh>
    <rPh sb="7" eb="8">
      <t>アヤマ</t>
    </rPh>
    <rPh sb="16" eb="18">
      <t>センタク</t>
    </rPh>
    <phoneticPr fontId="25"/>
  </si>
  <si>
    <t>・3年以内の応募・採択状況</t>
    <phoneticPr fontId="23"/>
  </si>
  <si>
    <t>要望額が正しく選択されている</t>
    <rPh sb="0" eb="2">
      <t>ヨウボウ</t>
    </rPh>
    <rPh sb="2" eb="3">
      <t>ガク</t>
    </rPh>
    <rPh sb="4" eb="5">
      <t>タダ</t>
    </rPh>
    <rPh sb="7" eb="9">
      <t>センタク</t>
    </rPh>
    <phoneticPr fontId="25"/>
  </si>
  <si>
    <t>応募履歴有</t>
  </si>
  <si>
    <t xml:space="preserve"> ≪要望額≫　</t>
    <rPh sb="2" eb="4">
      <t>ヨウボウ</t>
    </rPh>
    <rPh sb="4" eb="5">
      <t>ガク</t>
    </rPh>
    <phoneticPr fontId="25"/>
  </si>
  <si>
    <t>展示作品販売／コンクール・コンテストが主目的／展示を伴わない講演会等／
政治的・宗教的／寄付目的／名称冠公演／振興会と共催</t>
    <rPh sb="0" eb="2">
      <t>テンジ</t>
    </rPh>
    <rPh sb="2" eb="4">
      <t>サクヒン</t>
    </rPh>
    <rPh sb="4" eb="6">
      <t>ハンバイ</t>
    </rPh>
    <rPh sb="19" eb="22">
      <t>シュモクテキ</t>
    </rPh>
    <rPh sb="23" eb="25">
      <t>テンジ</t>
    </rPh>
    <rPh sb="26" eb="27">
      <t>トモナ</t>
    </rPh>
    <rPh sb="30" eb="33">
      <t>コウエンカイ</t>
    </rPh>
    <rPh sb="33" eb="34">
      <t>トウ</t>
    </rPh>
    <phoneticPr fontId="25"/>
  </si>
  <si>
    <t>不足あり（提出なしまたは必須項目に漏れあり）</t>
    <rPh sb="0" eb="2">
      <t>フソク</t>
    </rPh>
    <rPh sb="5" eb="7">
      <t>テイシュツ</t>
    </rPh>
    <rPh sb="12" eb="14">
      <t>ヒッス</t>
    </rPh>
    <rPh sb="14" eb="16">
      <t>コウモク</t>
    </rPh>
    <rPh sb="17" eb="18">
      <t>モ</t>
    </rPh>
    <phoneticPr fontId="25"/>
  </si>
  <si>
    <t>その他 応募できない活動　にあたらない</t>
    <phoneticPr fontId="23"/>
  </si>
  <si>
    <t>不足なし</t>
    <rPh sb="0" eb="2">
      <t>フソク</t>
    </rPh>
    <phoneticPr fontId="25"/>
  </si>
  <si>
    <t>所蔵品・常設展でない（借用品が1点以上ある）</t>
    <rPh sb="0" eb="3">
      <t>ショゾウヒン</t>
    </rPh>
    <rPh sb="4" eb="6">
      <t>ジョウセツ</t>
    </rPh>
    <rPh sb="6" eb="7">
      <t>テン</t>
    </rPh>
    <rPh sb="11" eb="14">
      <t>シャクヨウヒン</t>
    </rPh>
    <rPh sb="16" eb="17">
      <t>テン</t>
    </rPh>
    <rPh sb="17" eb="19">
      <t>イジョウ</t>
    </rPh>
    <phoneticPr fontId="25"/>
  </si>
  <si>
    <t>年度内・文化施設内・自ら主催</t>
    <rPh sb="0" eb="3">
      <t>ネンドナイ</t>
    </rPh>
    <rPh sb="4" eb="6">
      <t>ブンカ</t>
    </rPh>
    <rPh sb="6" eb="8">
      <t>シセツ</t>
    </rPh>
    <rPh sb="8" eb="9">
      <t>ナイ</t>
    </rPh>
    <rPh sb="10" eb="11">
      <t>ミズカ</t>
    </rPh>
    <rPh sb="12" eb="14">
      <t>シュサイ</t>
    </rPh>
    <phoneticPr fontId="25"/>
  </si>
  <si>
    <t xml:space="preserve"> ≪活動内容≫　</t>
    <rPh sb="2" eb="4">
      <t>カツドウ</t>
    </rPh>
    <rPh sb="4" eb="6">
      <t>ナイヨウ</t>
    </rPh>
    <phoneticPr fontId="25"/>
  </si>
  <si>
    <t>指定管理者が共同事業体の場合、共同事業体の協定書</t>
    <rPh sb="0" eb="2">
      <t>シテイ</t>
    </rPh>
    <rPh sb="2" eb="4">
      <t>カンリ</t>
    </rPh>
    <rPh sb="4" eb="5">
      <t>シャ</t>
    </rPh>
    <rPh sb="6" eb="8">
      <t>キョウドウ</t>
    </rPh>
    <rPh sb="8" eb="11">
      <t>ジギョウタイ</t>
    </rPh>
    <rPh sb="12" eb="14">
      <t>バアイ</t>
    </rPh>
    <phoneticPr fontId="25"/>
  </si>
  <si>
    <t>地域の文化の振興普及を目的に展示を行う施設</t>
    <rPh sb="0" eb="2">
      <t>チイキ</t>
    </rPh>
    <rPh sb="3" eb="5">
      <t>ブンカ</t>
    </rPh>
    <rPh sb="6" eb="8">
      <t>シンコウ</t>
    </rPh>
    <rPh sb="8" eb="10">
      <t>フキュウ</t>
    </rPh>
    <rPh sb="11" eb="13">
      <t>モクテキ</t>
    </rPh>
    <rPh sb="14" eb="16">
      <t>テンジ</t>
    </rPh>
    <rPh sb="17" eb="18">
      <t>オコナ</t>
    </rPh>
    <rPh sb="19" eb="21">
      <t>シセツ</t>
    </rPh>
    <phoneticPr fontId="25"/>
  </si>
  <si>
    <t xml:space="preserve"> ≪文化施設≫　</t>
    <rPh sb="2" eb="4">
      <t>ブンカ</t>
    </rPh>
    <rPh sb="4" eb="6">
      <t>シセツ</t>
    </rPh>
    <phoneticPr fontId="25"/>
  </si>
  <si>
    <t>応募団体名・文化施設名・指定期間の確認ができるもの。</t>
    <rPh sb="0" eb="2">
      <t>オウボ</t>
    </rPh>
    <rPh sb="2" eb="5">
      <t>ダンタイメイ</t>
    </rPh>
    <rPh sb="6" eb="8">
      <t>ブンカ</t>
    </rPh>
    <rPh sb="8" eb="10">
      <t>シセツ</t>
    </rPh>
    <rPh sb="10" eb="11">
      <t>メイ</t>
    </rPh>
    <rPh sb="12" eb="14">
      <t>シテイ</t>
    </rPh>
    <rPh sb="14" eb="16">
      <t>キカン</t>
    </rPh>
    <rPh sb="17" eb="19">
      <t>カクニン</t>
    </rPh>
    <phoneticPr fontId="23"/>
  </si>
  <si>
    <t>指定管理に関する資料</t>
    <rPh sb="0" eb="2">
      <t>シテイ</t>
    </rPh>
    <rPh sb="2" eb="4">
      <t>カンリ</t>
    </rPh>
    <rPh sb="5" eb="6">
      <t>カン</t>
    </rPh>
    <rPh sb="8" eb="10">
      <t>シリョウ</t>
    </rPh>
    <phoneticPr fontId="25"/>
  </si>
  <si>
    <t>４ 実行委員会</t>
    <phoneticPr fontId="25"/>
  </si>
  <si>
    <t>規約（自治体の場合には不要）</t>
  </si>
  <si>
    <t>３ 任意団体　組織・経理・事務所・設立後1年以上</t>
    <phoneticPr fontId="25"/>
  </si>
  <si>
    <t>２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5"/>
  </si>
  <si>
    <t>開催分担金・負担金見積書（該当する場合のみ）</t>
    <rPh sb="0" eb="2">
      <t>カイサイ</t>
    </rPh>
    <rPh sb="2" eb="5">
      <t>ブンタンキン</t>
    </rPh>
    <rPh sb="6" eb="9">
      <t>フタンキン</t>
    </rPh>
    <rPh sb="9" eb="11">
      <t>ミツモリ</t>
    </rPh>
    <rPh sb="11" eb="12">
      <t>ショ</t>
    </rPh>
    <rPh sb="13" eb="15">
      <t>ガイトウ</t>
    </rPh>
    <rPh sb="17" eb="19">
      <t>バアイ</t>
    </rPh>
    <phoneticPr fontId="25"/>
  </si>
  <si>
    <t>１ 自治体</t>
    <phoneticPr fontId="25"/>
  </si>
  <si>
    <t>~</t>
    <phoneticPr fontId="25"/>
  </si>
  <si>
    <t>指定管理期間</t>
    <rPh sb="0" eb="2">
      <t>シテイ</t>
    </rPh>
    <rPh sb="2" eb="4">
      <t>カンリ</t>
    </rPh>
    <rPh sb="4" eb="6">
      <t>キカン</t>
    </rPh>
    <phoneticPr fontId="23"/>
  </si>
  <si>
    <t>実行委員会中核団体の規約</t>
    <rPh sb="0" eb="2">
      <t>ジッコウ</t>
    </rPh>
    <rPh sb="2" eb="5">
      <t>イインカイ</t>
    </rPh>
    <rPh sb="5" eb="7">
      <t>チュウカク</t>
    </rPh>
    <rPh sb="7" eb="9">
      <t>ダンタイ</t>
    </rPh>
    <rPh sb="10" eb="12">
      <t>キヤク</t>
    </rPh>
    <phoneticPr fontId="25"/>
  </si>
  <si>
    <t>文化施設の運営者</t>
    <rPh sb="0" eb="2">
      <t>ブンカ</t>
    </rPh>
    <rPh sb="2" eb="4">
      <t>シセツ</t>
    </rPh>
    <rPh sb="5" eb="8">
      <t>ウンエイシャ</t>
    </rPh>
    <phoneticPr fontId="25"/>
  </si>
  <si>
    <t>⑦実行委員会概要</t>
    <rPh sb="1" eb="3">
      <t>ジッコウ</t>
    </rPh>
    <rPh sb="3" eb="6">
      <t>イインカイ</t>
    </rPh>
    <rPh sb="6" eb="8">
      <t>ガイヨウ</t>
    </rPh>
    <phoneticPr fontId="25"/>
  </si>
  <si>
    <t>文化施設の設置者</t>
    <rPh sb="0" eb="2">
      <t>ブンカ</t>
    </rPh>
    <rPh sb="2" eb="4">
      <t>シセツ</t>
    </rPh>
    <rPh sb="5" eb="7">
      <t>セッチ</t>
    </rPh>
    <rPh sb="7" eb="8">
      <t>シャ</t>
    </rPh>
    <phoneticPr fontId="25"/>
  </si>
  <si>
    <t>要望書Excel一式</t>
    <rPh sb="0" eb="3">
      <t>ヨウボウショ</t>
    </rPh>
    <rPh sb="8" eb="10">
      <t>イッシキ</t>
    </rPh>
    <phoneticPr fontId="25"/>
  </si>
  <si>
    <t xml:space="preserve"> ≪主催者≫　</t>
    <rPh sb="2" eb="5">
      <t>シュサイシャ</t>
    </rPh>
    <phoneticPr fontId="25"/>
  </si>
  <si>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5"/>
  </si>
  <si>
    <t>掲載する写真の撮影費を含む。会期後に製作する記録集に係る経費は除く。</t>
    <rPh sb="14" eb="16">
      <t>カイキ</t>
    </rPh>
    <rPh sb="16" eb="17">
      <t>ゴ</t>
    </rPh>
    <rPh sb="18" eb="20">
      <t>セイサク</t>
    </rPh>
    <rPh sb="22" eb="24">
      <t>キロク</t>
    </rPh>
    <rPh sb="24" eb="25">
      <t>シュウ</t>
    </rPh>
    <rPh sb="26" eb="27">
      <t>カカ</t>
    </rPh>
    <rPh sb="28" eb="30">
      <t>ケイヒ</t>
    </rPh>
    <rPh sb="31" eb="32">
      <t>ノゾ</t>
    </rPh>
    <phoneticPr fontId="6"/>
  </si>
  <si>
    <t xml:space="preserve">複製に係る経費は除く。当該活動の成果として記録するものに限る。
</t>
    <rPh sb="0" eb="2">
      <t>フクセイ</t>
    </rPh>
    <rPh sb="3" eb="4">
      <t>カカ</t>
    </rPh>
    <rPh sb="5" eb="7">
      <t>ケイヒ</t>
    </rPh>
    <rPh sb="8" eb="9">
      <t>ノゾ</t>
    </rPh>
    <phoneticPr fontId="6"/>
  </si>
  <si>
    <t>掲載する写真の撮影費を含む</t>
    <phoneticPr fontId="23"/>
  </si>
  <si>
    <t>掲載する写真の撮影費を含む。作品の募集案内に係る経費を含む。</t>
    <rPh sb="0" eb="2">
      <t>ケイサイ</t>
    </rPh>
    <rPh sb="4" eb="6">
      <t>シャシン</t>
    </rPh>
    <rPh sb="7" eb="9">
      <t>サツエイ</t>
    </rPh>
    <rPh sb="9" eb="10">
      <t>ヒ</t>
    </rPh>
    <rPh sb="11" eb="12">
      <t>フク</t>
    </rPh>
    <rPh sb="14" eb="16">
      <t>サクヒン</t>
    </rPh>
    <rPh sb="17" eb="19">
      <t>ボシュウ</t>
    </rPh>
    <rPh sb="19" eb="21">
      <t>アンナイ</t>
    </rPh>
    <rPh sb="22" eb="23">
      <t>カカ</t>
    </rPh>
    <rPh sb="24" eb="26">
      <t>ケイヒ</t>
    </rPh>
    <phoneticPr fontId="6"/>
  </si>
  <si>
    <t>URL</t>
    <phoneticPr fontId="6"/>
  </si>
  <si>
    <t>URL</t>
    <phoneticPr fontId="7"/>
  </si>
  <si>
    <t>収入総額</t>
    <rPh sb="0" eb="2">
      <t>シュウニュウ</t>
    </rPh>
    <phoneticPr fontId="6"/>
  </si>
  <si>
    <t>（千円）</t>
    <phoneticPr fontId="6"/>
  </si>
  <si>
    <t>R6　　　　</t>
    <phoneticPr fontId="23"/>
  </si>
  <si>
    <t>令和6年度</t>
    <phoneticPr fontId="6"/>
  </si>
  <si>
    <t>補足資料（A4　1ページ以内）</t>
    <rPh sb="0" eb="2">
      <t>ホソク</t>
    </rPh>
    <rPh sb="2" eb="4">
      <t>シリョウ</t>
    </rPh>
    <rPh sb="12" eb="14">
      <t>イナイ</t>
    </rPh>
    <phoneticPr fontId="23"/>
  </si>
  <si>
    <t>（招待）</t>
    <rPh sb="1" eb="3">
      <t>ショウタイ</t>
    </rPh>
    <phoneticPr fontId="6"/>
  </si>
  <si>
    <t>見込枚数</t>
    <rPh sb="0" eb="2">
      <t>ミコ</t>
    </rPh>
    <rPh sb="2" eb="4">
      <t>マイスウ</t>
    </rPh>
    <phoneticPr fontId="6"/>
  </si>
  <si>
    <t>（無料）</t>
    <rPh sb="1" eb="3">
      <t>ムリョウ</t>
    </rPh>
    <phoneticPr fontId="6"/>
  </si>
  <si>
    <t xml:space="preserve">  宛名が団体名のもの。</t>
    <rPh sb="2" eb="4">
      <t>アテナ</t>
    </rPh>
    <rPh sb="5" eb="8">
      <t>ダンタイメイ</t>
    </rPh>
    <phoneticPr fontId="23"/>
  </si>
  <si>
    <t>□　目的・設立済・組織・経理・事務所</t>
  </si>
  <si>
    <t>展示構成</t>
    <rPh sb="0" eb="4">
      <t>テンジコウセイ</t>
    </rPh>
    <phoneticPr fontId="23"/>
  </si>
  <si>
    <t>主な展示作品</t>
    <rPh sb="0" eb="1">
      <t>オモ</t>
    </rPh>
    <rPh sb="2" eb="4">
      <t>テンジ</t>
    </rPh>
    <rPh sb="4" eb="6">
      <t>サクヒン</t>
    </rPh>
    <phoneticPr fontId="23"/>
  </si>
  <si>
    <t>作品名</t>
    <rPh sb="0" eb="3">
      <t>サクヒンメイ</t>
    </rPh>
    <phoneticPr fontId="23"/>
  </si>
  <si>
    <t>制作年代</t>
    <rPh sb="0" eb="4">
      <t>セイサクネンダイ</t>
    </rPh>
    <phoneticPr fontId="23"/>
  </si>
  <si>
    <t>サイズ</t>
    <phoneticPr fontId="23"/>
  </si>
  <si>
    <t>所有者</t>
    <rPh sb="0" eb="3">
      <t>ショユウシャ</t>
    </rPh>
    <phoneticPr fontId="23"/>
  </si>
  <si>
    <t>展示内容（展示作品の点数・種類・展示構成・主な作品名・出品者等）</t>
    <rPh sb="0" eb="2">
      <t>テンジ</t>
    </rPh>
    <rPh sb="2" eb="4">
      <t>ナイヨウ</t>
    </rPh>
    <rPh sb="5" eb="7">
      <t>テンジ</t>
    </rPh>
    <rPh sb="7" eb="9">
      <t>サクヒン</t>
    </rPh>
    <rPh sb="10" eb="12">
      <t>テンスウ</t>
    </rPh>
    <rPh sb="13" eb="15">
      <t>シュルイ</t>
    </rPh>
    <rPh sb="16" eb="18">
      <t>テンジ</t>
    </rPh>
    <rPh sb="18" eb="20">
      <t>コウセイ</t>
    </rPh>
    <rPh sb="21" eb="22">
      <t>オモ</t>
    </rPh>
    <rPh sb="23" eb="25">
      <t>サクヒン</t>
    </rPh>
    <rPh sb="25" eb="26">
      <t>メイ</t>
    </rPh>
    <rPh sb="27" eb="30">
      <t>シュッピンシャ</t>
    </rPh>
    <rPh sb="30" eb="31">
      <t>トウ</t>
    </rPh>
    <phoneticPr fontId="6"/>
  </si>
  <si>
    <r>
      <t xml:space="preserve">本活動の企画制作
</t>
    </r>
    <r>
      <rPr>
        <b/>
        <sz val="14"/>
        <color theme="1"/>
        <rFont val="游ゴシック"/>
        <family val="3"/>
        <charset val="128"/>
        <scheme val="minor"/>
      </rPr>
      <t>(自主企画・共同企画・その他)</t>
    </r>
    <rPh sb="0" eb="1">
      <t>ホン</t>
    </rPh>
    <rPh sb="1" eb="3">
      <t>カツドウ</t>
    </rPh>
    <rPh sb="4" eb="6">
      <t>キカク</t>
    </rPh>
    <rPh sb="6" eb="8">
      <t>セイサク</t>
    </rPh>
    <rPh sb="10" eb="12">
      <t>ジシュ</t>
    </rPh>
    <rPh sb="12" eb="14">
      <t>キカク</t>
    </rPh>
    <rPh sb="15" eb="17">
      <t>キョウドウ</t>
    </rPh>
    <rPh sb="17" eb="19">
      <t>キカク</t>
    </rPh>
    <rPh sb="22" eb="23">
      <t>タ</t>
    </rPh>
    <phoneticPr fontId="23"/>
  </si>
  <si>
    <t>作家名</t>
    <phoneticPr fontId="23"/>
  </si>
  <si>
    <r>
      <rPr>
        <b/>
        <sz val="12"/>
        <rFont val="游ゴシック"/>
        <family val="3"/>
        <charset val="128"/>
        <scheme val="minor"/>
      </rPr>
      <t>令和8年度助成対象活動募集　地域の文化振興等の活動</t>
    </r>
    <r>
      <rPr>
        <sz val="12"/>
        <rFont val="游ゴシック"/>
        <family val="3"/>
        <charset val="128"/>
        <scheme val="minor"/>
      </rPr>
      <t xml:space="preserve">
助成金交付要望書の作成にあたっての注意事項</t>
    </r>
    <phoneticPr fontId="23"/>
  </si>
  <si>
    <t>【令和8年度　記載可能経費一覧（美術館等展示）】</t>
    <phoneticPr fontId="23"/>
  </si>
  <si>
    <t>令和8年度　芸術文化振興基金 助成金交付要望書</t>
    <phoneticPr fontId="6"/>
  </si>
  <si>
    <t>搬入・搬出期間は含めず、展示期間を記入してください。 
(2026/4/1～2027/3/31）</t>
    <rPh sb="0" eb="2">
      <t>ハンニュウ</t>
    </rPh>
    <rPh sb="3" eb="5">
      <t>ハンシュツ</t>
    </rPh>
    <rPh sb="8" eb="9">
      <t>フク</t>
    </rPh>
    <rPh sb="12" eb="14">
      <t>テンジ</t>
    </rPh>
    <phoneticPr fontId="6"/>
  </si>
  <si>
    <t>【令和8年度　助成金交付要望書　②個表１（美術館等展示）】</t>
    <rPh sb="21" eb="24">
      <t>ビジュツカン</t>
    </rPh>
    <rPh sb="24" eb="25">
      <t>トウ</t>
    </rPh>
    <rPh sb="25" eb="27">
      <t>テンジ</t>
    </rPh>
    <phoneticPr fontId="6"/>
  </si>
  <si>
    <t>【令和8年度　助成金交付要望書　③個表２（美術館等展示）】</t>
    <rPh sb="21" eb="24">
      <t>ビジュツカン</t>
    </rPh>
    <rPh sb="24" eb="25">
      <t>トウ</t>
    </rPh>
    <rPh sb="25" eb="27">
      <t>テンジ</t>
    </rPh>
    <phoneticPr fontId="6"/>
  </si>
  <si>
    <t>【令和8年度　助成金交付要望書　④収入（美術館等展示）】</t>
    <phoneticPr fontId="6"/>
  </si>
  <si>
    <t>【令和8年度　助成金交付要望書　⑤支出（美術館等展示）】</t>
    <phoneticPr fontId="23"/>
  </si>
  <si>
    <t>【令和8年度　助成金交付要望書　⑥団体施設概要（美術館等展示）】</t>
    <rPh sb="7" eb="10">
      <t>ジョセイキン</t>
    </rPh>
    <rPh sb="10" eb="12">
      <t>コウフ</t>
    </rPh>
    <rPh sb="12" eb="15">
      <t>ヨウボウショ</t>
    </rPh>
    <phoneticPr fontId="6"/>
  </si>
  <si>
    <t>令和7年度</t>
    <phoneticPr fontId="6"/>
  </si>
  <si>
    <t>令和7年度
※予算額</t>
    <phoneticPr fontId="6"/>
  </si>
  <si>
    <t>【令和8年度　助成金交付要望書　⑦実行委員会等概要（美術館等展示）】</t>
    <phoneticPr fontId="6"/>
  </si>
  <si>
    <t>令和6年度</t>
    <rPh sb="3" eb="4">
      <t>ネン</t>
    </rPh>
    <phoneticPr fontId="6"/>
  </si>
  <si>
    <t>令和7年度
（予算額）</t>
    <rPh sb="7" eb="10">
      <t>ヨサンガク</t>
    </rPh>
    <phoneticPr fontId="6"/>
  </si>
  <si>
    <t>令和8年度芸術文化振興基金助成金交付要望書チェック表【美術館等展示】</t>
    <rPh sb="0" eb="2">
      <t>レイワ</t>
    </rPh>
    <rPh sb="27" eb="30">
      <t>ビジュツカン</t>
    </rPh>
    <rPh sb="30" eb="31">
      <t>トウ</t>
    </rPh>
    <rPh sb="31" eb="33">
      <t>テンジ</t>
    </rPh>
    <phoneticPr fontId="25"/>
  </si>
  <si>
    <t>R5　　</t>
    <phoneticPr fontId="23"/>
  </si>
  <si>
    <t>R7　　　　</t>
    <phoneticPr fontId="23"/>
  </si>
  <si>
    <t>運営者（下記の3つから役割を選択し、その他であれば具体的な内容を記入してください）　</t>
    <rPh sb="0" eb="3">
      <t>ウンエイシャ</t>
    </rPh>
    <phoneticPr fontId="6"/>
  </si>
  <si>
    <t>備考</t>
    <phoneticPr fontId="23"/>
  </si>
  <si>
    <t>出版社等からの買取</t>
    <phoneticPr fontId="23"/>
  </si>
  <si>
    <t>館で制作</t>
    <phoneticPr fontId="23"/>
  </si>
  <si>
    <t>制作ありの場合、該当するものを選択してください。</t>
    <phoneticPr fontId="23"/>
  </si>
  <si>
    <t>入力前にこちらを選択してください。
複数の団体によって組織された「実行委員会形式」ですか？→</t>
    <phoneticPr fontId="6"/>
  </si>
  <si>
    <t>(対象者)</t>
    <rPh sb="1" eb="4">
      <t>タイショウシャ</t>
    </rPh>
    <phoneticPr fontId="6"/>
  </si>
  <si>
    <t>(理由)</t>
    <rPh sb="1" eb="3">
      <t>リユウ</t>
    </rPh>
    <phoneticPr fontId="6"/>
  </si>
  <si>
    <t>関係書類送付先E-mail</t>
    <rPh sb="0" eb="4">
      <t>カンケイショルイ</t>
    </rPh>
    <rPh sb="4" eb="7">
      <t>ソウフサキ</t>
    </rPh>
    <phoneticPr fontId="6"/>
  </si>
  <si>
    <t>本活動の企画意図は採択後に変更することはできません。</t>
    <rPh sb="0" eb="3">
      <t>ホンカツドウ</t>
    </rPh>
    <rPh sb="4" eb="8">
      <t>キカクイト</t>
    </rPh>
    <rPh sb="9" eb="12">
      <t>サイタクゴ</t>
    </rPh>
    <rPh sb="13" eb="15">
      <t>ヘンコウ</t>
    </rPh>
    <phoneticPr fontId="23"/>
  </si>
  <si>
    <t>地域の振興に資する本活動の特色は採択後に変更することはできません。</t>
    <rPh sb="16" eb="19">
      <t>サイタクゴ</t>
    </rPh>
    <rPh sb="20" eb="22">
      <t>ヘンコウ</t>
    </rPh>
    <phoneticPr fontId="23"/>
  </si>
  <si>
    <t>監査担当者は団体代表及び経理担当との同一者の兼務は不可</t>
  </si>
  <si>
    <t>監査担当者は団体代表及び経理担当との同一者の兼務は不可</t>
    <rPh sb="0" eb="5">
      <t>カンサタントウシャ</t>
    </rPh>
    <rPh sb="6" eb="11">
      <t>ダンタイダイヒョウオヨ</t>
    </rPh>
    <phoneticPr fontId="6"/>
  </si>
  <si>
    <t>←メールアドレスは4月以降も連絡が取れるものを記入してください。
重要書類の送付先となりますので、主催団体または施設や部署の共有アドレスの記入を推奨します。</t>
    <rPh sb="10" eb="13">
      <t>ガツイコウ</t>
    </rPh>
    <rPh sb="14" eb="16">
      <t>レンラク</t>
    </rPh>
    <rPh sb="17" eb="18">
      <t>ト</t>
    </rPh>
    <rPh sb="23" eb="25">
      <t>キニュウ</t>
    </rPh>
    <rPh sb="33" eb="37">
      <t>ジュウヨウショルイ</t>
    </rPh>
    <rPh sb="38" eb="41">
      <t>ソウフサキ</t>
    </rPh>
    <rPh sb="49" eb="53">
      <t>シュサイダンタイ</t>
    </rPh>
    <rPh sb="56" eb="58">
      <t>シセツ</t>
    </rPh>
    <rPh sb="59" eb="61">
      <t>ブショ</t>
    </rPh>
    <rPh sb="62" eb="64">
      <t>キョウユウ</t>
    </rPh>
    <rPh sb="69" eb="71">
      <t>キニュウ</t>
    </rPh>
    <rPh sb="72" eb="74">
      <t>スイショウ</t>
    </rPh>
    <phoneticPr fontId="6"/>
  </si>
  <si>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</si>
  <si>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 xml:space="preserve">
単価欄は整数のみ入力できます。
単価に小数点以下が発生する場合には、1式として入力した上で備考欄に数量を記入してください。
</t>
    <rPh sb="50" eb="52">
      <t>スウリョウ</t>
    </rPh>
    <phoneticPr fontId="23"/>
  </si>
  <si>
    <t>入場料無料の場合は必ず対象者と理由を記入</t>
    <rPh sb="11" eb="14">
      <t>タイショウシャ</t>
    </rPh>
    <phoneticPr fontId="6"/>
  </si>
  <si>
    <t>招待がある場合は必ず対象者と理由を記入</t>
    <rPh sb="0" eb="2">
      <t>ショウタイ</t>
    </rPh>
    <rPh sb="5" eb="7">
      <t>バアイ</t>
    </rPh>
    <phoneticPr fontId="6"/>
  </si>
  <si>
    <t>r8</t>
    <phoneticPr fontId="6"/>
  </si>
  <si>
    <t>　対象経費の入力後は、助成金算定基礎経費を選択し、①総表に戻って助成金要望額を必ず選択してください。</t>
    <phoneticPr fontId="23"/>
  </si>
  <si>
    <t>実行委員会を組織する構成団体及び加入条件</t>
    <rPh sb="0" eb="5">
      <t>ジッコウイインカイ</t>
    </rPh>
    <rPh sb="6" eb="8">
      <t>ソシキ</t>
    </rPh>
    <rPh sb="10" eb="12">
      <t>コウセイ</t>
    </rPh>
    <rPh sb="12" eb="14">
      <t>ダンタイ</t>
    </rPh>
    <rPh sb="14" eb="15">
      <t>オヨ</t>
    </rPh>
    <rPh sb="16" eb="18">
      <t>カニュウ</t>
    </rPh>
    <rPh sb="18" eb="20">
      <t>ジョウケン</t>
    </rPh>
    <phoneticPr fontId="7"/>
  </si>
  <si>
    <t>〔中核団体以外の構成団体名〕</t>
    <rPh sb="1" eb="5">
      <t>チュウカクダンタイ</t>
    </rPh>
    <rPh sb="5" eb="7">
      <t>イガイ</t>
    </rPh>
    <rPh sb="8" eb="13">
      <t>コウセイダンタイメイ</t>
    </rPh>
    <phoneticPr fontId="7"/>
  </si>
  <si>
    <t>【⑧自己申告書】</t>
    <rPh sb="2" eb="7">
      <t>ジコシンコクショ</t>
    </rPh>
    <phoneticPr fontId="23"/>
  </si>
  <si>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5"/>
  </si>
  <si>
    <t>組織運営等に関する自己申告書</t>
    <rPh sb="0" eb="4">
      <t>ソシキウンエイ</t>
    </rPh>
    <rPh sb="4" eb="5">
      <t>トウ</t>
    </rPh>
    <rPh sb="6" eb="7">
      <t>カン</t>
    </rPh>
    <rPh sb="9" eb="14">
      <t>ジコシンコクショ</t>
    </rPh>
    <phoneticPr fontId="23"/>
  </si>
  <si>
    <t>団体名</t>
    <rPh sb="0" eb="2">
      <t>ダンタイ</t>
    </rPh>
    <rPh sb="2" eb="3">
      <t>メイ</t>
    </rPh>
    <phoneticPr fontId="23"/>
  </si>
  <si>
    <t>代表者役職名・氏名</t>
    <rPh sb="0" eb="3">
      <t>ダイヒョウシャ</t>
    </rPh>
    <rPh sb="3" eb="4">
      <t>ヤク</t>
    </rPh>
    <rPh sb="4" eb="6">
      <t>ショクメイ</t>
    </rPh>
    <rPh sb="7" eb="9">
      <t>シメイ</t>
    </rPh>
    <phoneticPr fontId="23"/>
  </si>
  <si>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3"/>
  </si>
  <si>
    <t>運営</t>
    <rPh sb="0" eb="2">
      <t>ウンエイ</t>
    </rPh>
    <phoneticPr fontId="25"/>
  </si>
  <si>
    <t>１．意思決定機関</t>
    <rPh sb="2" eb="4">
      <t>イシ</t>
    </rPh>
    <rPh sb="4" eb="6">
      <t>ケッテイ</t>
    </rPh>
    <rPh sb="6" eb="8">
      <t>キカン</t>
    </rPh>
    <phoneticPr fontId="23"/>
  </si>
  <si>
    <t>定款等</t>
    <rPh sb="0" eb="2">
      <t>テイカン</t>
    </rPh>
    <rPh sb="2" eb="3">
      <t>トウ</t>
    </rPh>
    <phoneticPr fontId="25"/>
  </si>
  <si>
    <t>〇定款等を適切に定めている。</t>
    <rPh sb="1" eb="3">
      <t>テイカン</t>
    </rPh>
    <rPh sb="3" eb="4">
      <t>トウ</t>
    </rPh>
    <rPh sb="5" eb="7">
      <t>テキセツ</t>
    </rPh>
    <rPh sb="8" eb="9">
      <t>サダ</t>
    </rPh>
    <phoneticPr fontId="23"/>
  </si>
  <si>
    <t>２．意思決定機関</t>
    <rPh sb="2" eb="4">
      <t>イシ</t>
    </rPh>
    <rPh sb="4" eb="6">
      <t>ケッテイ</t>
    </rPh>
    <rPh sb="6" eb="8">
      <t>キカン</t>
    </rPh>
    <phoneticPr fontId="23"/>
  </si>
  <si>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3"/>
  </si>
  <si>
    <t>○理事会等を定期的に開催している。</t>
    <rPh sb="6" eb="9">
      <t>テイキテキ</t>
    </rPh>
    <phoneticPr fontId="23"/>
  </si>
  <si>
    <t>○理事会等の議事録を作成している。</t>
    <phoneticPr fontId="23"/>
  </si>
  <si>
    <t>○事業計画及び収支予算並びに事業報告及び収支決算について理事会等の決議を経ている。</t>
    <phoneticPr fontId="23"/>
  </si>
  <si>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5"/>
  </si>
  <si>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5"/>
  </si>
  <si>
    <t>（「はい」の場合）配慮の具体的な内容</t>
    <rPh sb="6" eb="8">
      <t>バアイ</t>
    </rPh>
    <rPh sb="9" eb="11">
      <t>ハイリョ</t>
    </rPh>
    <rPh sb="12" eb="15">
      <t>グタイテキ</t>
    </rPh>
    <rPh sb="16" eb="18">
      <t>ナイヨウ</t>
    </rPh>
    <phoneticPr fontId="25"/>
  </si>
  <si>
    <t>３．運営事務</t>
    <rPh sb="2" eb="6">
      <t>ウンエイジム</t>
    </rPh>
    <phoneticPr fontId="23"/>
  </si>
  <si>
    <t>○経理責任者は明確になっている。</t>
    <phoneticPr fontId="23"/>
  </si>
  <si>
    <t xml:space="preserve">○現預金の出納責任者は明確になっている。 </t>
    <phoneticPr fontId="23"/>
  </si>
  <si>
    <t>○銀行印の管理責任者は明確になっている。</t>
    <phoneticPr fontId="23"/>
  </si>
  <si>
    <t>○事務の執行に当たっては、各担当者の権限と責任が明確になっている。</t>
    <rPh sb="1" eb="3">
      <t>ジム</t>
    </rPh>
    <rPh sb="4" eb="6">
      <t>シッコウ</t>
    </rPh>
    <phoneticPr fontId="23"/>
  </si>
  <si>
    <t>〇業者選定等に関する規程等を整備している。</t>
    <rPh sb="1" eb="5">
      <t>カイケイキテイ</t>
    </rPh>
    <rPh sb="5" eb="6">
      <t>トウ</t>
    </rPh>
    <rPh sb="7" eb="9">
      <t>セイビ</t>
    </rPh>
    <phoneticPr fontId="25"/>
  </si>
  <si>
    <t>（「はい」の場合）整備している規程等の具体的な内容</t>
    <rPh sb="9" eb="11">
      <t>セイビ</t>
    </rPh>
    <rPh sb="15" eb="17">
      <t>キテイ</t>
    </rPh>
    <rPh sb="17" eb="18">
      <t>トウ</t>
    </rPh>
    <rPh sb="19" eb="22">
      <t>グタイテキ</t>
    </rPh>
    <rPh sb="23" eb="25">
      <t>ナイヨウ</t>
    </rPh>
    <phoneticPr fontId="25"/>
  </si>
  <si>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3"/>
  </si>
  <si>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5"/>
  </si>
  <si>
    <t>※利益相反行為とは、複数の当事者がいる場合における、一方の利益となり、かつ他方の不利益となる行為を指す。</t>
    <rPh sb="46" eb="48">
      <t>コウイ</t>
    </rPh>
    <rPh sb="49" eb="50">
      <t>サ</t>
    </rPh>
    <phoneticPr fontId="25"/>
  </si>
  <si>
    <t>○手許現金有高は、定期的に出納担当者以外の者が出納簿と照合している。</t>
    <rPh sb="1" eb="3">
      <t>テモト</t>
    </rPh>
    <rPh sb="3" eb="5">
      <t>ゲンキン</t>
    </rPh>
    <rPh sb="5" eb="7">
      <t>アリタカ</t>
    </rPh>
    <rPh sb="23" eb="26">
      <t>スイトウボ</t>
    </rPh>
    <phoneticPr fontId="23"/>
  </si>
  <si>
    <t>○法人税や消費税、源泉所得税等で必要な申告義務を適切に実施している。</t>
    <phoneticPr fontId="23"/>
  </si>
  <si>
    <t>財務</t>
    <rPh sb="0" eb="2">
      <t>ザイム</t>
    </rPh>
    <phoneticPr fontId="25"/>
  </si>
  <si>
    <t>４．財務諸表等</t>
    <rPh sb="2" eb="6">
      <t>ザイムショヒョウ</t>
    </rPh>
    <rPh sb="6" eb="7">
      <t>トウ</t>
    </rPh>
    <phoneticPr fontId="23"/>
  </si>
  <si>
    <t xml:space="preserve">○会計帳簿（仕訳帳・総勘定元帳等）を作成している。 </t>
    <phoneticPr fontId="23"/>
  </si>
  <si>
    <t>○財務諸表（貸借対照表・損益計算書等）を作成している。</t>
    <rPh sb="1" eb="5">
      <t>ザイムショヒョウ</t>
    </rPh>
    <phoneticPr fontId="23"/>
  </si>
  <si>
    <t>○財務諸表（貸借対照表・損益計算書等）を公表している。</t>
    <phoneticPr fontId="23"/>
  </si>
  <si>
    <t>※本項目における「公表」とは、ウェブサイトに掲載していること、もしくは事務所に備え付け一般からの要望があれば常に閲覧できる状態にしていることを指す。</t>
    <phoneticPr fontId="25"/>
  </si>
  <si>
    <t>５．監査</t>
    <rPh sb="2" eb="4">
      <t>カンサ</t>
    </rPh>
    <phoneticPr fontId="23"/>
  </si>
  <si>
    <t>〇監事・監査役等による会計監査またはこれに準じた内部監査を実施している。</t>
    <phoneticPr fontId="25"/>
  </si>
  <si>
    <t>　（「はい」の場合は当てはまるものにチェック）</t>
    <phoneticPr fontId="23"/>
  </si>
  <si>
    <t>　　外部監査（監査法人、公認会計士による会計監査）</t>
    <rPh sb="20" eb="22">
      <t>カイケイ</t>
    </rPh>
    <rPh sb="22" eb="24">
      <t>カンサ</t>
    </rPh>
    <phoneticPr fontId="25"/>
  </si>
  <si>
    <t>　　内部監査（監事監査、監査役監査による会計監査）</t>
    <rPh sb="20" eb="22">
      <t>カイケイ</t>
    </rPh>
    <rPh sb="22" eb="24">
      <t>カンサ</t>
    </rPh>
    <phoneticPr fontId="25"/>
  </si>
  <si>
    <t>　　内部監査に準じた監査</t>
    <phoneticPr fontId="25"/>
  </si>
  <si>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5"/>
  </si>
  <si>
    <t>①　監査法人による外部監査を受けている場合</t>
    <rPh sb="2" eb="4">
      <t>カンサ</t>
    </rPh>
    <rPh sb="4" eb="6">
      <t>ホウジン</t>
    </rPh>
    <rPh sb="9" eb="11">
      <t>ガイブ</t>
    </rPh>
    <rPh sb="11" eb="13">
      <t>カンサ</t>
    </rPh>
    <rPh sb="14" eb="15">
      <t>ウ</t>
    </rPh>
    <rPh sb="19" eb="21">
      <t>バアイ</t>
    </rPh>
    <phoneticPr fontId="25"/>
  </si>
  <si>
    <t>監査法人の名称</t>
    <phoneticPr fontId="25"/>
  </si>
  <si>
    <t>直近の外部監査報告書の提出日</t>
    <rPh sb="0" eb="2">
      <t>チョッキン</t>
    </rPh>
    <rPh sb="3" eb="7">
      <t>ガイブカンサ</t>
    </rPh>
    <rPh sb="7" eb="10">
      <t>ホウコクショ</t>
    </rPh>
    <rPh sb="11" eb="13">
      <t>テイシュツ</t>
    </rPh>
    <rPh sb="13" eb="14">
      <t>ビ</t>
    </rPh>
    <phoneticPr fontId="25"/>
  </si>
  <si>
    <t>令和　年　月　日</t>
    <rPh sb="0" eb="2">
      <t>レイワ</t>
    </rPh>
    <phoneticPr fontId="25"/>
  </si>
  <si>
    <t>②　公認会計士による外部監査を受けている場合</t>
    <rPh sb="2" eb="7">
      <t>コウニンカイケイシ</t>
    </rPh>
    <rPh sb="10" eb="12">
      <t>ガイブ</t>
    </rPh>
    <rPh sb="12" eb="14">
      <t>カンサ</t>
    </rPh>
    <rPh sb="15" eb="16">
      <t>ウ</t>
    </rPh>
    <rPh sb="20" eb="22">
      <t>バアイ</t>
    </rPh>
    <phoneticPr fontId="25"/>
  </si>
  <si>
    <t>公認会計士の氏名</t>
    <rPh sb="0" eb="5">
      <t>コウニンカイケイシ</t>
    </rPh>
    <rPh sb="6" eb="8">
      <t>シメイ</t>
    </rPh>
    <phoneticPr fontId="25"/>
  </si>
  <si>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5"/>
  </si>
  <si>
    <t>③　内部監査に準じた監査の具体的内容</t>
    <rPh sb="2" eb="6">
      <t>ナイブカンサ</t>
    </rPh>
    <rPh sb="7" eb="8">
      <t>ジュン</t>
    </rPh>
    <rPh sb="10" eb="12">
      <t>カンサ</t>
    </rPh>
    <rPh sb="13" eb="16">
      <t>グタイテキ</t>
    </rPh>
    <rPh sb="16" eb="18">
      <t>ナイヨウ</t>
    </rPh>
    <phoneticPr fontId="25"/>
  </si>
  <si>
    <t xml:space="preserve">○監事等による監査報告書を作成している。 </t>
    <phoneticPr fontId="23"/>
  </si>
  <si>
    <t>活動環境</t>
    <rPh sb="0" eb="4">
      <t>カツドウカンキョウ</t>
    </rPh>
    <phoneticPr fontId="25"/>
  </si>
  <si>
    <t>６．労務管理・契約状況</t>
    <rPh sb="2" eb="6">
      <t>ロウムカンリ</t>
    </rPh>
    <rPh sb="7" eb="11">
      <t>ケイヤクジョウキョウ</t>
    </rPh>
    <phoneticPr fontId="23"/>
  </si>
  <si>
    <t>〇団体として出演者・スタッフ等の雇用を行っている。</t>
    <rPh sb="1" eb="3">
      <t>ダンタイ</t>
    </rPh>
    <rPh sb="6" eb="9">
      <t>シュツエンシャ</t>
    </rPh>
    <rPh sb="14" eb="15">
      <t>トウ</t>
    </rPh>
    <rPh sb="16" eb="18">
      <t>コヨウ</t>
    </rPh>
    <rPh sb="19" eb="20">
      <t>オコナ</t>
    </rPh>
    <phoneticPr fontId="23"/>
  </si>
  <si>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3"/>
  </si>
  <si>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3"/>
  </si>
  <si>
    <t>〇2024年11月1日に施行された「フリーランス・事業者間取引適正化等法」を遵守していますか。</t>
    <phoneticPr fontId="25"/>
  </si>
  <si>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3"/>
  </si>
  <si>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3"/>
  </si>
  <si>
    <t>・書面等により取引条件を事前に明示している。</t>
    <phoneticPr fontId="23"/>
  </si>
  <si>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5"/>
  </si>
  <si>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5"/>
  </si>
  <si>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5"/>
  </si>
  <si>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5"/>
  </si>
  <si>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5"/>
  </si>
  <si>
    <t>・育児や介護などと業務の両立に配慮している。</t>
    <rPh sb="1" eb="3">
      <t>イクジ</t>
    </rPh>
    <rPh sb="4" eb="6">
      <t>カイゴ</t>
    </rPh>
    <rPh sb="9" eb="11">
      <t>ギョウム</t>
    </rPh>
    <rPh sb="12" eb="14">
      <t>リョウリツ</t>
    </rPh>
    <rPh sb="15" eb="17">
      <t>ハイリョ</t>
    </rPh>
    <phoneticPr fontId="25"/>
  </si>
  <si>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5"/>
  </si>
  <si>
    <t>団体内部 雇用契約状況について</t>
    <rPh sb="0" eb="2">
      <t>ダンタイ</t>
    </rPh>
    <rPh sb="2" eb="4">
      <t>ナイブ</t>
    </rPh>
    <rPh sb="5" eb="7">
      <t>コヨウ</t>
    </rPh>
    <rPh sb="7" eb="9">
      <t>ケイヤク</t>
    </rPh>
    <rPh sb="9" eb="11">
      <t>ジョウキョウ</t>
    </rPh>
    <phoneticPr fontId="23"/>
  </si>
  <si>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3"/>
  </si>
  <si>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3"/>
  </si>
  <si>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5"/>
  </si>
  <si>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5"/>
  </si>
  <si>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3"/>
  </si>
  <si>
    <t>その他の場合には具体的方法を記入→</t>
    <rPh sb="2" eb="3">
      <t>タ</t>
    </rPh>
    <rPh sb="4" eb="6">
      <t>バアイ</t>
    </rPh>
    <rPh sb="8" eb="11">
      <t>グタイテキ</t>
    </rPh>
    <rPh sb="11" eb="13">
      <t>ホウホウ</t>
    </rPh>
    <rPh sb="14" eb="16">
      <t>キニュウ</t>
    </rPh>
    <phoneticPr fontId="23"/>
  </si>
  <si>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3"/>
  </si>
  <si>
    <t>　※報酬（賃金）は通貨で、直接全額を、毎月１回以上、一定の期日を定め、最低賃金以上にて、支払う必要があります。</t>
    <phoneticPr fontId="25"/>
  </si>
  <si>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3"/>
  </si>
  <si>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3"/>
  </si>
  <si>
    <t>　※加入義務を有する有給職員を雇用していない場合等については、「なし」を選択してください。</t>
    <phoneticPr fontId="25"/>
  </si>
  <si>
    <t>○雇用者を労働保険（労災保険、雇用保険）に加入させている。</t>
    <rPh sb="1" eb="4">
      <t>コヨウシャ</t>
    </rPh>
    <rPh sb="10" eb="14">
      <t>ロウサイホケン</t>
    </rPh>
    <rPh sb="15" eb="19">
      <t>コヨウホケン</t>
    </rPh>
    <phoneticPr fontId="23"/>
  </si>
  <si>
    <t>外部との取引</t>
    <rPh sb="0" eb="2">
      <t>ガイブ</t>
    </rPh>
    <rPh sb="4" eb="6">
      <t>トリヒキ</t>
    </rPh>
    <phoneticPr fontId="25"/>
  </si>
  <si>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5"/>
  </si>
  <si>
    <t>　（「はい」の場合は以下の当てはまるものにチェック）</t>
    <rPh sb="10" eb="12">
      <t>イカ</t>
    </rPh>
    <phoneticPr fontId="23"/>
  </si>
  <si>
    <t>①契約を行う相手方</t>
    <rPh sb="1" eb="3">
      <t>ケイヤク</t>
    </rPh>
    <rPh sb="4" eb="5">
      <t>オコナ</t>
    </rPh>
    <rPh sb="6" eb="9">
      <t>アイテカタ</t>
    </rPh>
    <phoneticPr fontId="25"/>
  </si>
  <si>
    <t>出演者</t>
    <rPh sb="0" eb="3">
      <t>シュツエンシャ</t>
    </rPh>
    <phoneticPr fontId="23"/>
  </si>
  <si>
    <t>スタッフ</t>
    <phoneticPr fontId="25"/>
  </si>
  <si>
    <t>外部業者</t>
    <rPh sb="0" eb="4">
      <t>ガイブギョウシャ</t>
    </rPh>
    <phoneticPr fontId="25"/>
  </si>
  <si>
    <t>その他</t>
    <rPh sb="2" eb="3">
      <t>タ</t>
    </rPh>
    <phoneticPr fontId="25"/>
  </si>
  <si>
    <t>（　　　　　　　　　　　　　　　）</t>
    <phoneticPr fontId="25"/>
  </si>
  <si>
    <t>②契約方法</t>
    <rPh sb="1" eb="3">
      <t>ケイヤク</t>
    </rPh>
    <rPh sb="3" eb="5">
      <t>ホウホウ</t>
    </rPh>
    <phoneticPr fontId="25"/>
  </si>
  <si>
    <t>契約書</t>
    <rPh sb="0" eb="3">
      <t>ケイヤクショ</t>
    </rPh>
    <phoneticPr fontId="23"/>
  </si>
  <si>
    <t>メール</t>
    <phoneticPr fontId="25"/>
  </si>
  <si>
    <t>（　　　　　　　　　　　　　　　　　　　　　　）</t>
    <phoneticPr fontId="25"/>
  </si>
  <si>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5"/>
  </si>
  <si>
    <t>　（「はい」の場合は以下の当てはまるもの全てにチェック）</t>
    <rPh sb="10" eb="12">
      <t>イカ</t>
    </rPh>
    <rPh sb="20" eb="21">
      <t>スベ</t>
    </rPh>
    <phoneticPr fontId="23"/>
  </si>
  <si>
    <t xml:space="preserve"> 　  給与　　　  出演料　　　  稽古料　　　　報酬等（　　　　　　　　　　　　　　　　　　　　　　　　）</t>
    <rPh sb="4" eb="6">
      <t>キュウヨ</t>
    </rPh>
    <rPh sb="11" eb="13">
      <t>シュツエン</t>
    </rPh>
    <rPh sb="13" eb="14">
      <t>リョウ</t>
    </rPh>
    <rPh sb="19" eb="22">
      <t>ケイコリョウ</t>
    </rPh>
    <rPh sb="26" eb="29">
      <t>ホウシュウトウ</t>
    </rPh>
    <phoneticPr fontId="23"/>
  </si>
  <si>
    <t>ハラスメント防止対策　</t>
    <rPh sb="6" eb="10">
      <t>ボウシタイサク</t>
    </rPh>
    <phoneticPr fontId="23"/>
  </si>
  <si>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5"/>
  </si>
  <si>
    <t>（「はい」の場合）具体的な内容について記入してください。</t>
    <rPh sb="9" eb="11">
      <t>グタイ</t>
    </rPh>
    <rPh sb="11" eb="12">
      <t>テキ</t>
    </rPh>
    <rPh sb="13" eb="15">
      <t>ナイヨウ</t>
    </rPh>
    <rPh sb="19" eb="21">
      <t>キニュウ</t>
    </rPh>
    <phoneticPr fontId="25"/>
  </si>
  <si>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3"/>
  </si>
  <si>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3"/>
  </si>
  <si>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3"/>
  </si>
  <si>
    <t>安全管理（事故防止）対策　</t>
    <rPh sb="0" eb="2">
      <t>アンゼン</t>
    </rPh>
    <rPh sb="2" eb="4">
      <t>カンリ</t>
    </rPh>
    <rPh sb="5" eb="7">
      <t>ジコ</t>
    </rPh>
    <rPh sb="7" eb="9">
      <t>ボウシ</t>
    </rPh>
    <rPh sb="10" eb="12">
      <t>タイサク</t>
    </rPh>
    <phoneticPr fontId="23"/>
  </si>
  <si>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3"/>
  </si>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</sst>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176" formatCode="#,##0_ "/>
    <numFmt numFmtId="177" formatCode="#,##0_);[Red]\(#,##0\)"/>
    <numFmt numFmtId="178" formatCode="#,##0_ ;[Red]\-#,##0\ "/>
    <numFmt numFmtId="179" formatCode="000"/>
    <numFmt numFmtId="180" formatCode="0000"/>
    <numFmt numFmtId="181" formatCode="[$-411]ggge&quot;年&quot;m&quot;月&quot;d&quot;日&quot;;@"/>
    <numFmt numFmtId="182" formatCode="m&quot;月&quot;d&quot;日&quot;;@"/>
    <numFmt numFmtId="183" formatCode="#,###"/>
    <numFmt numFmtId="184" formatCode="0_);[Red]\(0\)"/>
    <numFmt numFmtId="185" formatCode="#,##0&quot;  点&quot;"/>
    <numFmt numFmtId="186" formatCode="#,###\ &quot;千&quot;&quot;円&quot;"/>
    <numFmt numFmtId="187" formatCode="###&quot;日&quot;"/>
    <numFmt numFmtId="188" formatCode="###&quot; 日&quot;"/>
    <numFmt numFmtId="189" formatCode="##,###&quot; 人&quot;"/>
    <numFmt numFmtId="190" formatCode="[$]ggge&quot;年&quot;m&quot;月&quot;d&quot;日&quot;;@" x16r2:formatCode16="[$-ja-JP-x-gannen]ggge&quot;年&quot;m&quot;月&quot;d&quot;日&quot;;@"/>
    <numFmt numFmtId="191" formatCode="###,###&quot; 千円 &quot;;\△\ ###,###&quot; 千円 &quot;;0&quot; 千円 &quot;"/>
    <numFmt numFmtId="192" formatCode="##0&quot; 日 &quot;"/>
    <numFmt numFmtId="193" formatCode="##,##0&quot; 人 &quot;"/>
    <numFmt numFmtId="194" formatCode="###,###&quot; 千円 &quot;;\△\ ###,###&quot; 千円 &quot;;0\ &quot;千円 &quot;"/>
  </numFmts>
  <fonts count="8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2"/>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0"/>
      <name val="游ゴシック"/>
      <family val="3"/>
      <charset val="128"/>
      <scheme val="minor"/>
    </font>
    <font>
      <u/>
      <sz val="14"/>
      <color theme="1"/>
      <name val="游ゴシック"/>
      <family val="3"/>
      <charset val="128"/>
      <scheme val="minor"/>
    </font>
    <font>
      <sz val="12"/>
      <color theme="0"/>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1"/>
      <color indexed="8"/>
      <name val="游ゴシック"/>
      <family val="3"/>
      <charset val="128"/>
    </font>
    <font>
      <b/>
      <u/>
      <sz val="14"/>
      <color rgb="FFFF0000"/>
      <name val="游ゴシック"/>
      <family val="3"/>
      <charset val="128"/>
      <scheme val="minor"/>
    </font>
    <font>
      <b/>
      <sz val="14"/>
      <name val="游ゴシック"/>
      <family val="3"/>
      <charset val="128"/>
      <scheme val="minor"/>
    </font>
    <font>
      <u/>
      <sz val="10"/>
      <color theme="1"/>
      <name val="游ゴシック"/>
      <family val="3"/>
      <charset val="128"/>
      <scheme val="minor"/>
    </font>
    <font>
      <b/>
      <sz val="12"/>
      <name val="游ゴシック"/>
      <family val="3"/>
      <charset val="128"/>
      <scheme val="minor"/>
    </font>
    <font>
      <b/>
      <sz val="14"/>
      <color rgb="FF000000"/>
      <name val="游ゴシック"/>
      <family val="3"/>
      <charset val="128"/>
      <scheme val="minor"/>
    </font>
    <font>
      <b/>
      <sz val="12"/>
      <color theme="1"/>
      <name val="游ゴシック"/>
      <family val="3"/>
      <charset val="128"/>
      <scheme val="minor"/>
    </font>
    <font>
      <b/>
      <sz val="16"/>
      <name val="游ゴシック"/>
      <family val="3"/>
      <charset val="128"/>
      <scheme val="minor"/>
    </font>
    <font>
      <sz val="11"/>
      <color rgb="FF000000"/>
      <name val="游ゴシック"/>
      <family val="3"/>
      <charset val="128"/>
      <scheme val="minor"/>
    </font>
    <font>
      <sz val="12"/>
      <color rgb="FF000000"/>
      <name val="游ゴシック"/>
      <family val="3"/>
      <charset val="128"/>
      <scheme val="minor"/>
    </font>
    <font>
      <sz val="14"/>
      <color rgb="FF000000"/>
      <name val="游ゴシック"/>
      <family val="3"/>
      <charset val="128"/>
      <scheme val="minor"/>
    </font>
    <font>
      <u/>
      <sz val="12"/>
      <color theme="1"/>
      <name val="游ゴシック"/>
      <family val="3"/>
      <charset val="128"/>
      <scheme val="minor"/>
    </font>
    <font>
      <u/>
      <sz val="16"/>
      <color theme="1"/>
      <name val="游ゴシック"/>
      <family val="3"/>
      <charset val="128"/>
      <scheme val="minor"/>
    </font>
    <font>
      <b/>
      <sz val="22"/>
      <color theme="1"/>
      <name val="游ゴシック"/>
      <family val="3"/>
      <charset val="128"/>
      <scheme val="minor"/>
    </font>
    <font>
      <b/>
      <sz val="13"/>
      <name val="游ゴシック"/>
      <family val="3"/>
      <charset val="128"/>
      <scheme val="minor"/>
    </font>
    <font>
      <sz val="6"/>
      <color theme="1"/>
      <name val="游ゴシック"/>
      <family val="3"/>
      <charset val="128"/>
      <scheme val="minor"/>
    </font>
    <font>
      <sz val="12"/>
      <color theme="1"/>
      <name val="HGPｺﾞｼｯｸM"/>
      <family val="3"/>
      <charset val="128"/>
    </font>
    <font>
      <sz val="12"/>
      <color theme="1"/>
      <name val="ＭＳ Ｐゴシック"/>
      <family val="3"/>
      <charset val="128"/>
    </font>
    <font>
      <sz val="12"/>
      <color theme="1"/>
      <name val="游ゴシック"/>
      <family val="3"/>
      <charset val="128"/>
    </font>
    <font>
      <sz val="12"/>
      <color theme="1"/>
      <name val="Segoe UI Symbol"/>
      <family val="3"/>
    </font>
    <font>
      <strike/>
      <sz val="10"/>
      <color theme="1"/>
      <name val="游ゴシック"/>
      <family val="3"/>
      <charset val="128"/>
      <scheme val="minor"/>
    </font>
    <font>
      <sz val="14"/>
      <color theme="1"/>
      <name val="HGPｺﾞｼｯｸM"/>
      <family val="3"/>
      <charset val="128"/>
    </font>
    <font>
      <b/>
      <sz val="12"/>
      <color theme="1"/>
      <name val="AR丸ゴシック体E"/>
      <family val="3"/>
      <charset val="128"/>
    </font>
    <font>
      <b/>
      <sz val="12"/>
      <color theme="1"/>
      <name val="Segoe UI Symbol"/>
      <family val="2"/>
    </font>
    <font>
      <sz val="14"/>
      <color theme="1"/>
      <name val="ＭＳ Ｐゴシック"/>
      <family val="3"/>
      <charset val="128"/>
    </font>
    <font>
      <b/>
      <sz val="16"/>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0"/>
        <bgColor indexed="64"/>
      </patternFill>
    </fill>
    <fill>
      <patternFill patternType="solid">
        <fgColor rgb="FFF7C1D4"/>
        <bgColor indexed="64"/>
      </patternFill>
    </fill>
  </fills>
  <borders count="20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hair">
        <color indexed="64"/>
      </left>
      <right style="thin">
        <color indexed="64"/>
      </right>
      <top/>
      <bottom style="medium">
        <color indexed="64"/>
      </bottom>
      <diagonal/>
    </border>
    <border>
      <left style="hair">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medium">
        <color indexed="64"/>
      </top>
      <bottom style="thin">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style="thin">
        <color indexed="64"/>
      </top>
      <bottom/>
      <diagonal/>
    </border>
    <border>
      <left style="hair">
        <color indexed="64"/>
      </left>
      <right/>
      <top style="thin">
        <color indexed="64"/>
      </top>
      <bottom/>
      <diagonal/>
    </border>
  </borders>
  <cellStyleXfs count="19">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5" fillId="0" borderId="0">
      <alignment vertical="center"/>
    </xf>
    <xf numFmtId="0" fontId="47" fillId="0" borderId="0">
      <alignment vertical="center"/>
    </xf>
    <xf numFmtId="0" fontId="47" fillId="0" borderId="0">
      <alignment vertical="center"/>
    </xf>
    <xf numFmtId="181" fontId="9" fillId="0" borderId="0">
      <alignment vertical="center"/>
    </xf>
    <xf numFmtId="181" fontId="9" fillId="0" borderId="0">
      <alignment vertical="center"/>
    </xf>
    <xf numFmtId="181" fontId="9" fillId="0" borderId="0">
      <alignment vertical="center"/>
    </xf>
    <xf numFmtId="181"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73" fillId="0" borderId="0"/>
    <xf numFmtId="0" fontId="1" fillId="0" borderId="0">
      <alignment vertical="center"/>
    </xf>
    <xf numFmtId="0" fontId="1" fillId="0" borderId="0">
      <alignment vertical="center"/>
    </xf>
  </cellStyleXfs>
  <cellXfs count="1576">
    <xf numFmtId="0" fontId="0" fillId="0" borderId="0" xfId="0">
      <alignment vertical="center"/>
    </xf>
    <xf numFmtId="0" fontId="13" fillId="0" borderId="0" xfId="3" applyFont="1">
      <alignment vertical="center"/>
    </xf>
    <xf numFmtId="0" fontId="14" fillId="0" borderId="0" xfId="3" applyFont="1" applyAlignment="1">
      <alignment horizontal="left" vertical="center"/>
    </xf>
    <xf numFmtId="0" fontId="14" fillId="0" borderId="0" xfId="3" applyFont="1" applyAlignment="1">
      <alignment horizontal="left" vertical="center" indent="1"/>
    </xf>
    <xf numFmtId="0" fontId="13" fillId="0" borderId="0" xfId="3" applyFont="1" applyAlignment="1">
      <alignment horizontal="justify" vertical="center"/>
    </xf>
    <xf numFmtId="179" fontId="0" fillId="0" borderId="134" xfId="0" applyNumberFormat="1" applyBorder="1" applyAlignment="1" applyProtection="1">
      <alignment horizontal="center" vertical="center"/>
      <protection locked="0"/>
    </xf>
    <xf numFmtId="180" fontId="0" fillId="0" borderId="109" xfId="0" applyNumberFormat="1" applyBorder="1" applyAlignment="1" applyProtection="1">
      <alignment horizontal="center" vertical="center"/>
      <protection locked="0"/>
    </xf>
    <xf numFmtId="0" fontId="22" fillId="5" borderId="135" xfId="0" applyFont="1" applyFill="1" applyBorder="1" applyAlignment="1" applyProtection="1">
      <alignment vertical="center" wrapText="1"/>
      <protection locked="0"/>
    </xf>
    <xf numFmtId="14" fontId="0" fillId="0" borderId="111" xfId="0" applyNumberFormat="1" applyBorder="1" applyAlignment="1" applyProtection="1">
      <alignment horizontal="center" vertical="center"/>
      <protection locked="0"/>
    </xf>
    <xf numFmtId="14" fontId="0" fillId="0" borderId="112" xfId="0" applyNumberFormat="1" applyBorder="1" applyAlignment="1" applyProtection="1">
      <alignment horizontal="center" vertical="center"/>
      <protection locked="0"/>
    </xf>
    <xf numFmtId="177" fontId="9" fillId="0" borderId="8" xfId="3" applyNumberFormat="1" applyBorder="1" applyAlignment="1" applyProtection="1">
      <alignment horizontal="right" vertical="center"/>
      <protection locked="0"/>
    </xf>
    <xf numFmtId="177" fontId="9" fillId="0" borderId="9" xfId="3" applyNumberFormat="1" applyBorder="1" applyAlignment="1" applyProtection="1">
      <alignment horizontal="right" vertical="center"/>
      <protection locked="0"/>
    </xf>
    <xf numFmtId="177" fontId="9" fillId="0" borderId="10" xfId="3" applyNumberFormat="1" applyBorder="1" applyAlignment="1" applyProtection="1">
      <alignment horizontal="right" vertical="center"/>
      <protection locked="0"/>
    </xf>
    <xf numFmtId="177" fontId="9" fillId="0" borderId="4" xfId="3" applyNumberFormat="1" applyBorder="1" applyAlignment="1" applyProtection="1">
      <alignment horizontal="right" vertical="center"/>
      <protection locked="0"/>
    </xf>
    <xf numFmtId="177" fontId="9" fillId="0" borderId="5" xfId="3" applyNumberFormat="1" applyBorder="1" applyAlignment="1" applyProtection="1">
      <alignment horizontal="right" vertical="center"/>
      <protection locked="0"/>
    </xf>
    <xf numFmtId="177" fontId="9" fillId="0" borderId="7" xfId="3" applyNumberFormat="1" applyBorder="1" applyAlignment="1" applyProtection="1">
      <alignment horizontal="right" vertical="center"/>
      <protection locked="0"/>
    </xf>
    <xf numFmtId="177" fontId="9" fillId="0" borderId="41" xfId="3" applyNumberFormat="1" applyBorder="1" applyAlignment="1" applyProtection="1">
      <alignment horizontal="right" vertical="center"/>
      <protection locked="0"/>
    </xf>
    <xf numFmtId="0" fontId="22" fillId="0" borderId="1" xfId="3" applyFont="1" applyBorder="1" applyAlignment="1">
      <alignment horizontal="left" vertical="top"/>
    </xf>
    <xf numFmtId="0" fontId="21" fillId="0" borderId="0" xfId="0" applyFont="1">
      <alignment vertical="center"/>
    </xf>
    <xf numFmtId="0" fontId="13" fillId="0" borderId="0" xfId="0" applyFont="1">
      <alignment vertical="center"/>
    </xf>
    <xf numFmtId="0" fontId="27" fillId="0" borderId="0" xfId="0" applyFont="1">
      <alignment vertical="center"/>
    </xf>
    <xf numFmtId="0" fontId="28" fillId="0" borderId="0" xfId="0" applyFont="1">
      <alignment vertical="center"/>
    </xf>
    <xf numFmtId="0" fontId="13" fillId="0" borderId="16" xfId="0" applyFont="1" applyBorder="1">
      <alignment vertical="center"/>
    </xf>
    <xf numFmtId="0" fontId="13" fillId="0" borderId="51" xfId="0" applyFont="1" applyBorder="1">
      <alignment vertical="center"/>
    </xf>
    <xf numFmtId="0" fontId="13" fillId="0" borderId="44" xfId="0" applyFont="1" applyBorder="1">
      <alignment vertical="center"/>
    </xf>
    <xf numFmtId="0" fontId="13" fillId="0" borderId="79" xfId="0" applyFont="1" applyBorder="1">
      <alignment vertical="center"/>
    </xf>
    <xf numFmtId="0" fontId="13" fillId="0" borderId="121" xfId="0" applyFont="1" applyBorder="1">
      <alignment vertical="center"/>
    </xf>
    <xf numFmtId="0" fontId="13" fillId="0" borderId="16" xfId="0" applyFont="1" applyBorder="1" applyAlignment="1">
      <alignment vertical="center" wrapText="1"/>
    </xf>
    <xf numFmtId="0" fontId="13" fillId="0" borderId="17" xfId="0" applyFont="1" applyBorder="1" applyAlignment="1">
      <alignment vertical="center" wrapText="1"/>
    </xf>
    <xf numFmtId="179" fontId="0" fillId="0" borderId="106" xfId="0" applyNumberFormat="1" applyBorder="1" applyAlignment="1" applyProtection="1">
      <alignment horizontal="center" vertical="center"/>
      <protection locked="0"/>
    </xf>
    <xf numFmtId="180" fontId="0" fillId="0" borderId="152" xfId="0" applyNumberFormat="1" applyBorder="1" applyAlignment="1" applyProtection="1">
      <alignment horizontal="center" vertical="center"/>
      <protection locked="0"/>
    </xf>
    <xf numFmtId="0" fontId="0" fillId="0" borderId="0" xfId="0" applyAlignment="1"/>
    <xf numFmtId="178" fontId="10"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3"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10" borderId="67" xfId="0" applyNumberFormat="1" applyFill="1" applyBorder="1" applyAlignment="1">
      <alignment vertical="top"/>
    </xf>
    <xf numFmtId="0" fontId="0" fillId="10" borderId="67" xfId="0" applyFill="1" applyBorder="1" applyAlignment="1">
      <alignment vertical="top"/>
    </xf>
    <xf numFmtId="0" fontId="0" fillId="10" borderId="103" xfId="0" applyFill="1" applyBorder="1" applyAlignment="1">
      <alignment vertical="top"/>
    </xf>
    <xf numFmtId="0" fontId="9" fillId="0" borderId="0" xfId="3">
      <alignment vertical="center"/>
    </xf>
    <xf numFmtId="0" fontId="9" fillId="0" borderId="0" xfId="3" applyAlignment="1">
      <alignment horizontal="left" vertical="center"/>
    </xf>
    <xf numFmtId="0" fontId="24" fillId="0" borderId="0" xfId="3" applyFont="1" applyAlignment="1">
      <alignment horizontal="center" vertical="center" wrapText="1"/>
    </xf>
    <xf numFmtId="177" fontId="9" fillId="0" borderId="0" xfId="2" applyNumberFormat="1" applyFont="1" applyFill="1" applyBorder="1" applyAlignment="1" applyProtection="1">
      <alignment horizontal="right" vertical="top"/>
    </xf>
    <xf numFmtId="0" fontId="21" fillId="0" borderId="0" xfId="0" applyFont="1" applyAlignment="1">
      <alignment horizontal="right" vertical="top"/>
    </xf>
    <xf numFmtId="0" fontId="9" fillId="0" borderId="0" xfId="0" applyFont="1">
      <alignment vertical="center"/>
    </xf>
    <xf numFmtId="178" fontId="11" fillId="0" borderId="0" xfId="2" applyNumberFormat="1" applyFont="1" applyFill="1" applyBorder="1" applyProtection="1">
      <alignment vertical="center"/>
    </xf>
    <xf numFmtId="0" fontId="11" fillId="0" borderId="0" xfId="3" applyFont="1">
      <alignment vertical="center"/>
    </xf>
    <xf numFmtId="0" fontId="11" fillId="0" borderId="0" xfId="0" applyFont="1">
      <alignment vertical="center"/>
    </xf>
    <xf numFmtId="0" fontId="16" fillId="11" borderId="43" xfId="3" applyFont="1" applyFill="1" applyBorder="1" applyAlignment="1">
      <alignment horizontal="left" vertical="center"/>
    </xf>
    <xf numFmtId="0" fontId="11" fillId="11" borderId="15" xfId="3" applyFont="1" applyFill="1" applyBorder="1" applyAlignment="1">
      <alignment horizontal="left" vertical="center"/>
    </xf>
    <xf numFmtId="0" fontId="35" fillId="0" borderId="0" xfId="3" applyFont="1">
      <alignment vertical="center"/>
    </xf>
    <xf numFmtId="0" fontId="11" fillId="11" borderId="16" xfId="3" applyFont="1" applyFill="1" applyBorder="1" applyAlignment="1">
      <alignment horizontal="left" vertical="center"/>
    </xf>
    <xf numFmtId="0" fontId="33" fillId="0" borderId="0" xfId="0" applyFont="1" applyAlignment="1">
      <alignment vertical="center" wrapText="1" shrinkToFit="1"/>
    </xf>
    <xf numFmtId="0" fontId="11" fillId="11" borderId="16" xfId="3" applyFont="1" applyFill="1" applyBorder="1">
      <alignment vertical="center"/>
    </xf>
    <xf numFmtId="0" fontId="33" fillId="0" borderId="0" xfId="0" applyFont="1">
      <alignment vertical="center"/>
    </xf>
    <xf numFmtId="177" fontId="11" fillId="0" borderId="0" xfId="2" applyNumberFormat="1" applyFont="1" applyBorder="1" applyAlignment="1" applyProtection="1">
      <alignment vertical="top" wrapText="1" shrinkToFit="1"/>
    </xf>
    <xf numFmtId="0" fontId="11" fillId="0" borderId="0" xfId="0" applyFont="1" applyAlignment="1">
      <alignment horizontal="center" vertical="center"/>
    </xf>
    <xf numFmtId="0" fontId="11" fillId="3" borderId="160" xfId="0" applyFont="1" applyFill="1" applyBorder="1" applyAlignment="1">
      <alignment horizontal="center" vertical="center" shrinkToFit="1"/>
    </xf>
    <xf numFmtId="183" fontId="12" fillId="3" borderId="91" xfId="0" applyNumberFormat="1" applyFont="1" applyFill="1" applyBorder="1" applyAlignment="1">
      <alignment horizontal="center" vertical="center" shrinkToFit="1"/>
    </xf>
    <xf numFmtId="0" fontId="32" fillId="11" borderId="16" xfId="0" applyFont="1" applyFill="1" applyBorder="1">
      <alignment vertical="center"/>
    </xf>
    <xf numFmtId="177" fontId="0" fillId="11" borderId="30" xfId="0" applyNumberFormat="1" applyFill="1" applyBorder="1" applyAlignment="1">
      <alignment horizontal="right" vertical="center" shrinkToFit="1"/>
    </xf>
    <xf numFmtId="0" fontId="11" fillId="3" borderId="133" xfId="0" applyFont="1" applyFill="1" applyBorder="1" applyAlignment="1">
      <alignment horizontal="center" vertical="center" shrinkToFit="1"/>
    </xf>
    <xf numFmtId="177" fontId="11" fillId="3" borderId="133" xfId="0" applyNumberFormat="1" applyFont="1" applyFill="1" applyBorder="1" applyAlignment="1">
      <alignment horizontal="center" vertical="center" shrinkToFit="1"/>
    </xf>
    <xf numFmtId="177" fontId="11" fillId="3" borderId="108" xfId="0" applyNumberFormat="1" applyFont="1" applyFill="1" applyBorder="1" applyAlignment="1">
      <alignment horizontal="center" vertical="center" shrinkToFit="1"/>
    </xf>
    <xf numFmtId="177" fontId="11" fillId="3" borderId="162" xfId="0" applyNumberFormat="1" applyFont="1" applyFill="1" applyBorder="1" applyAlignment="1">
      <alignment horizontal="center" vertical="center" shrinkToFit="1"/>
    </xf>
    <xf numFmtId="177" fontId="11" fillId="3" borderId="161" xfId="0" applyNumberFormat="1" applyFont="1" applyFill="1" applyBorder="1" applyAlignment="1">
      <alignment horizontal="center" vertical="center" shrinkToFit="1"/>
    </xf>
    <xf numFmtId="0" fontId="0" fillId="11" borderId="163" xfId="0" applyFill="1" applyBorder="1" applyAlignment="1">
      <alignment vertical="center" shrinkToFit="1"/>
    </xf>
    <xf numFmtId="0" fontId="0" fillId="11" borderId="163" xfId="0" applyFill="1" applyBorder="1" applyAlignment="1">
      <alignment horizontal="left" vertical="center" wrapText="1"/>
    </xf>
    <xf numFmtId="177" fontId="0" fillId="11" borderId="163" xfId="0" applyNumberFormat="1" applyFill="1" applyBorder="1" applyAlignment="1">
      <alignment horizontal="right" vertical="center" shrinkToFit="1"/>
    </xf>
    <xf numFmtId="0" fontId="0" fillId="11" borderId="107" xfId="0" applyFill="1" applyBorder="1" applyAlignment="1">
      <alignment vertical="center" shrinkToFit="1"/>
    </xf>
    <xf numFmtId="0" fontId="11" fillId="3" borderId="141" xfId="0" applyFont="1" applyFill="1" applyBorder="1" applyAlignment="1">
      <alignment vertical="center" shrinkToFit="1"/>
    </xf>
    <xf numFmtId="0" fontId="36" fillId="11" borderId="142" xfId="0" applyFont="1" applyFill="1" applyBorder="1">
      <alignment vertical="center"/>
    </xf>
    <xf numFmtId="0" fontId="36" fillId="11" borderId="108" xfId="0" applyFont="1" applyFill="1" applyBorder="1">
      <alignment vertical="center"/>
    </xf>
    <xf numFmtId="0" fontId="37" fillId="11" borderId="29" xfId="0" applyFont="1" applyFill="1" applyBorder="1" applyAlignment="1">
      <alignment vertical="center" shrinkToFit="1"/>
    </xf>
    <xf numFmtId="0" fontId="37" fillId="11" borderId="136" xfId="0" applyFont="1" applyFill="1" applyBorder="1" applyAlignment="1">
      <alignment vertical="center" shrinkToFit="1"/>
    </xf>
    <xf numFmtId="0" fontId="37" fillId="11" borderId="29" xfId="0" applyFont="1" applyFill="1" applyBorder="1">
      <alignment vertical="center"/>
    </xf>
    <xf numFmtId="0" fontId="37" fillId="11" borderId="136" xfId="0" applyFont="1" applyFill="1" applyBorder="1">
      <alignment vertical="center"/>
    </xf>
    <xf numFmtId="0" fontId="18" fillId="0" borderId="0" xfId="3" applyFont="1">
      <alignment vertical="center"/>
    </xf>
    <xf numFmtId="0" fontId="29" fillId="0" borderId="0" xfId="0" applyFont="1" applyAlignment="1">
      <alignment vertical="center" shrinkToFit="1"/>
    </xf>
    <xf numFmtId="0" fontId="14" fillId="0" borderId="0" xfId="3" applyFont="1">
      <alignment vertical="center"/>
    </xf>
    <xf numFmtId="0" fontId="16" fillId="12" borderId="34" xfId="3" applyFont="1" applyFill="1" applyBorder="1" applyAlignment="1">
      <alignment horizontal="left" vertical="center"/>
    </xf>
    <xf numFmtId="0" fontId="11" fillId="12" borderId="34" xfId="3" applyFont="1" applyFill="1" applyBorder="1" applyAlignment="1">
      <alignment horizontal="left" vertical="center"/>
    </xf>
    <xf numFmtId="0" fontId="11" fillId="3" borderId="54" xfId="3" applyFont="1" applyFill="1" applyBorder="1" applyAlignment="1">
      <alignment horizontal="center" vertical="center"/>
    </xf>
    <xf numFmtId="0" fontId="11" fillId="11" borderId="39" xfId="3" applyFont="1" applyFill="1" applyBorder="1">
      <alignment vertical="center"/>
    </xf>
    <xf numFmtId="0" fontId="41" fillId="0" borderId="0" xfId="0" applyFont="1" applyAlignment="1">
      <alignment vertical="center" shrinkToFit="1"/>
    </xf>
    <xf numFmtId="0" fontId="0" fillId="0" borderId="0" xfId="3" applyFont="1">
      <alignment vertical="center"/>
    </xf>
    <xf numFmtId="0" fontId="10" fillId="12" borderId="35" xfId="3" applyFont="1" applyFill="1" applyBorder="1" applyAlignment="1">
      <alignment horizontal="left" vertical="center"/>
    </xf>
    <xf numFmtId="0" fontId="0" fillId="12" borderId="35" xfId="3" applyFont="1" applyFill="1" applyBorder="1" applyAlignment="1">
      <alignment horizontal="left" vertical="center"/>
    </xf>
    <xf numFmtId="0" fontId="0" fillId="12" borderId="35" xfId="3" applyFont="1" applyFill="1" applyBorder="1">
      <alignment vertical="center"/>
    </xf>
    <xf numFmtId="0" fontId="0" fillId="12" borderId="36" xfId="3" applyFont="1" applyFill="1" applyBorder="1">
      <alignment vertical="center"/>
    </xf>
    <xf numFmtId="183" fontId="0" fillId="0" borderId="0" xfId="3" applyNumberFormat="1" applyFont="1" applyAlignment="1">
      <alignment horizontal="center" vertical="center"/>
    </xf>
    <xf numFmtId="183" fontId="0" fillId="3" borderId="91" xfId="0" applyNumberFormat="1" applyFill="1" applyBorder="1" applyAlignment="1">
      <alignment horizontal="center" vertical="top" shrinkToFit="1"/>
    </xf>
    <xf numFmtId="183" fontId="0" fillId="3" borderId="91" xfId="0" applyNumberFormat="1" applyFill="1" applyBorder="1" applyAlignment="1">
      <alignment horizontal="center" vertical="center" shrinkToFit="1"/>
    </xf>
    <xf numFmtId="183" fontId="0" fillId="3" borderId="92" xfId="0" applyNumberFormat="1" applyFill="1" applyBorder="1" applyAlignment="1">
      <alignment horizontal="center" vertical="center" shrinkToFit="1"/>
    </xf>
    <xf numFmtId="183" fontId="0" fillId="3" borderId="150" xfId="0" applyNumberFormat="1" applyFill="1" applyBorder="1" applyAlignment="1">
      <alignment horizontal="center" vertical="center" shrinkToFit="1"/>
    </xf>
    <xf numFmtId="0" fontId="11" fillId="3" borderId="164" xfId="0" applyFont="1" applyFill="1" applyBorder="1" applyAlignment="1">
      <alignment horizontal="center" vertical="center" shrinkToFit="1"/>
    </xf>
    <xf numFmtId="177" fontId="11" fillId="3" borderId="164" xfId="0" applyNumberFormat="1" applyFont="1" applyFill="1" applyBorder="1" applyAlignment="1">
      <alignment horizontal="center" vertical="center" shrinkToFit="1"/>
    </xf>
    <xf numFmtId="177" fontId="11" fillId="3" borderId="129" xfId="0" applyNumberFormat="1" applyFont="1" applyFill="1" applyBorder="1" applyAlignment="1">
      <alignment horizontal="center" vertical="center" shrinkToFit="1"/>
    </xf>
    <xf numFmtId="0" fontId="42" fillId="3" borderId="164" xfId="0" applyFont="1" applyFill="1" applyBorder="1" applyAlignment="1">
      <alignment horizontal="center" vertical="center" shrinkToFit="1"/>
    </xf>
    <xf numFmtId="0" fontId="0" fillId="0" borderId="0" xfId="0" applyAlignment="1">
      <alignment vertical="center" shrinkToFit="1"/>
    </xf>
    <xf numFmtId="0" fontId="13" fillId="0" borderId="0" xfId="3" applyFont="1" applyAlignment="1">
      <alignment vertical="center" shrinkToFit="1"/>
    </xf>
    <xf numFmtId="0" fontId="11" fillId="12" borderId="34" xfId="3" applyFont="1" applyFill="1" applyBorder="1" applyAlignment="1">
      <alignment horizontal="left" vertical="center" shrinkToFit="1"/>
    </xf>
    <xf numFmtId="0" fontId="11" fillId="11" borderId="15" xfId="3" applyFont="1" applyFill="1" applyBorder="1" applyAlignment="1">
      <alignment horizontal="left" vertical="center" shrinkToFit="1"/>
    </xf>
    <xf numFmtId="0" fontId="11" fillId="3" borderId="62" xfId="3" applyFont="1" applyFill="1" applyBorder="1" applyAlignment="1">
      <alignment vertical="center" shrinkToFit="1"/>
    </xf>
    <xf numFmtId="183" fontId="11" fillId="10" borderId="44" xfId="3" applyNumberFormat="1" applyFont="1" applyFill="1" applyBorder="1" applyAlignment="1">
      <alignment horizontal="center" vertical="center" shrinkToFit="1"/>
    </xf>
    <xf numFmtId="183" fontId="11" fillId="10" borderId="16" xfId="3" applyNumberFormat="1" applyFont="1" applyFill="1" applyBorder="1" applyAlignment="1">
      <alignment horizontal="center" vertical="center" shrinkToFit="1"/>
    </xf>
    <xf numFmtId="183" fontId="11" fillId="10" borderId="40" xfId="3" applyNumberFormat="1" applyFont="1" applyFill="1" applyBorder="1" applyAlignment="1">
      <alignment horizontal="center" vertical="center" shrinkToFit="1"/>
    </xf>
    <xf numFmtId="0" fontId="9" fillId="0" borderId="0" xfId="3" applyAlignment="1">
      <alignment horizontal="left" vertical="center" shrinkToFit="1"/>
    </xf>
    <xf numFmtId="0" fontId="22" fillId="11" borderId="30"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9" xfId="0" applyFill="1" applyBorder="1" applyAlignment="1" applyProtection="1">
      <alignment vertical="center" shrinkToFit="1"/>
      <protection locked="0"/>
    </xf>
    <xf numFmtId="0" fontId="0" fillId="5" borderId="40" xfId="0" applyFill="1" applyBorder="1" applyAlignment="1" applyProtection="1">
      <alignment vertical="center" shrinkToFit="1"/>
      <protection locked="0"/>
    </xf>
    <xf numFmtId="0" fontId="0" fillId="0" borderId="3" xfId="0" applyBorder="1" applyAlignment="1" applyProtection="1">
      <alignment horizontal="left" vertical="center" wrapText="1"/>
      <protection locked="0"/>
    </xf>
    <xf numFmtId="177" fontId="0" fillId="0" borderId="3" xfId="0" applyNumberFormat="1" applyBorder="1" applyAlignment="1" applyProtection="1">
      <alignment horizontal="right" vertical="center" shrinkToFit="1"/>
      <protection locked="0"/>
    </xf>
    <xf numFmtId="0" fontId="0" fillId="0" borderId="12" xfId="0" applyBorder="1" applyAlignment="1" applyProtection="1">
      <alignment horizontal="left" vertical="center" wrapText="1"/>
      <protection locked="0"/>
    </xf>
    <xf numFmtId="177" fontId="0" fillId="0" borderId="12" xfId="0" applyNumberFormat="1" applyBorder="1" applyAlignment="1" applyProtection="1">
      <alignment horizontal="right" vertical="center" shrinkToFit="1"/>
      <protection locked="0"/>
    </xf>
    <xf numFmtId="0" fontId="0" fillId="0" borderId="99" xfId="0" applyBorder="1" applyAlignment="1" applyProtection="1">
      <alignment horizontal="left" vertical="center" wrapText="1"/>
      <protection locked="0"/>
    </xf>
    <xf numFmtId="177" fontId="0" fillId="0" borderId="99" xfId="0" applyNumberFormat="1" applyBorder="1" applyAlignment="1" applyProtection="1">
      <alignment horizontal="right" vertical="center" shrinkToFit="1"/>
      <protection locked="0"/>
    </xf>
    <xf numFmtId="0" fontId="43" fillId="0" borderId="159" xfId="0" applyFont="1" applyBorder="1" applyAlignment="1" applyProtection="1">
      <alignment vertical="center" wrapText="1"/>
      <protection locked="0"/>
    </xf>
    <xf numFmtId="0" fontId="43" fillId="0" borderId="159" xfId="0" applyFont="1" applyBorder="1" applyProtection="1">
      <alignment vertical="center"/>
      <protection locked="0"/>
    </xf>
    <xf numFmtId="184" fontId="43" fillId="0" borderId="159" xfId="0" applyNumberFormat="1" applyFont="1" applyBorder="1" applyProtection="1">
      <alignment vertical="center"/>
      <protection locked="0"/>
    </xf>
    <xf numFmtId="0" fontId="22" fillId="0" borderId="1" xfId="3" applyFont="1" applyBorder="1">
      <alignment vertical="center"/>
    </xf>
    <xf numFmtId="0" fontId="0" fillId="6" borderId="88" xfId="0" applyFill="1" applyBorder="1">
      <alignment vertical="center"/>
    </xf>
    <xf numFmtId="0" fontId="0" fillId="6" borderId="88" xfId="0" applyFill="1" applyBorder="1" applyAlignment="1">
      <alignment vertical="center" shrinkToFit="1"/>
    </xf>
    <xf numFmtId="0" fontId="0" fillId="0" borderId="16" xfId="0" applyBorder="1">
      <alignment vertical="center"/>
    </xf>
    <xf numFmtId="0" fontId="0" fillId="0" borderId="169" xfId="0" applyBorder="1" applyAlignment="1">
      <alignment vertical="center" shrinkToFit="1"/>
    </xf>
    <xf numFmtId="0" fontId="0" fillId="0" borderId="170" xfId="0" applyBorder="1" applyAlignment="1">
      <alignment vertical="center" shrinkToFit="1"/>
    </xf>
    <xf numFmtId="0" fontId="0" fillId="13" borderId="171" xfId="0" applyFill="1" applyBorder="1">
      <alignment vertical="center"/>
    </xf>
    <xf numFmtId="0" fontId="0" fillId="0" borderId="0" xfId="0" applyAlignment="1">
      <alignment horizontal="right" vertical="center"/>
    </xf>
    <xf numFmtId="0" fontId="22" fillId="0" borderId="77" xfId="0" applyFont="1" applyBorder="1" applyAlignment="1">
      <alignment vertical="center" shrinkToFit="1"/>
    </xf>
    <xf numFmtId="0" fontId="22" fillId="0" borderId="172" xfId="0" applyFont="1" applyBorder="1" applyAlignment="1">
      <alignment vertical="center" shrinkToFit="1"/>
    </xf>
    <xf numFmtId="0" fontId="22" fillId="13" borderId="77" xfId="0" applyFont="1" applyFill="1" applyBorder="1" applyAlignment="1">
      <alignment vertical="center" shrinkToFit="1"/>
    </xf>
    <xf numFmtId="0" fontId="0" fillId="0" borderId="77" xfId="0" applyBorder="1">
      <alignment vertical="center"/>
    </xf>
    <xf numFmtId="0" fontId="22" fillId="0" borderId="59" xfId="0" applyFont="1" applyBorder="1" applyAlignment="1">
      <alignment vertical="center" shrinkToFit="1"/>
    </xf>
    <xf numFmtId="0" fontId="22" fillId="0" borderId="173" xfId="0" applyFont="1" applyBorder="1" applyAlignment="1">
      <alignment vertical="center" shrinkToFit="1"/>
    </xf>
    <xf numFmtId="0" fontId="22" fillId="13" borderId="59" xfId="0" applyFont="1" applyFill="1" applyBorder="1" applyAlignment="1">
      <alignment vertical="center" shrinkToFit="1"/>
    </xf>
    <xf numFmtId="0" fontId="0" fillId="0" borderId="59" xfId="0" applyBorder="1">
      <alignment vertical="center"/>
    </xf>
    <xf numFmtId="0" fontId="22" fillId="13" borderId="59" xfId="0" applyFont="1" applyFill="1" applyBorder="1" applyAlignment="1">
      <alignment horizontal="center" vertical="center" shrinkToFit="1"/>
    </xf>
    <xf numFmtId="0" fontId="22" fillId="0" borderId="20" xfId="0" applyFont="1" applyBorder="1" applyAlignment="1">
      <alignment vertical="center" shrinkToFit="1"/>
    </xf>
    <xf numFmtId="0" fontId="22" fillId="0" borderId="174" xfId="0" applyFont="1" applyBorder="1" applyAlignment="1">
      <alignment vertical="center" shrinkToFit="1"/>
    </xf>
    <xf numFmtId="0" fontId="22" fillId="13" borderId="20" xfId="0" applyFont="1" applyFill="1" applyBorder="1" applyAlignment="1">
      <alignment vertical="center" shrinkToFit="1"/>
    </xf>
    <xf numFmtId="0" fontId="0" fillId="7" borderId="20" xfId="0" applyFill="1" applyBorder="1">
      <alignment vertical="center"/>
    </xf>
    <xf numFmtId="0" fontId="0" fillId="0" borderId="61" xfId="0" applyBorder="1">
      <alignment vertical="center"/>
    </xf>
    <xf numFmtId="0" fontId="0" fillId="0" borderId="175" xfId="0" applyBorder="1">
      <alignment vertical="center"/>
    </xf>
    <xf numFmtId="0" fontId="22" fillId="13" borderId="61" xfId="0" applyFont="1" applyFill="1" applyBorder="1" applyAlignment="1">
      <alignment horizontal="center" vertical="center" shrinkToFit="1"/>
    </xf>
    <xf numFmtId="0" fontId="0" fillId="0" borderId="173" xfId="0" applyBorder="1">
      <alignment vertical="center"/>
    </xf>
    <xf numFmtId="14" fontId="0" fillId="0" borderId="59" xfId="0" applyNumberFormat="1" applyBorder="1">
      <alignment vertical="center"/>
    </xf>
    <xf numFmtId="0" fontId="10" fillId="0" borderId="0" xfId="0" applyFont="1">
      <alignment vertical="center"/>
    </xf>
    <xf numFmtId="0" fontId="0" fillId="0" borderId="20" xfId="0" applyBorder="1">
      <alignment vertical="center"/>
    </xf>
    <xf numFmtId="0" fontId="0" fillId="0" borderId="174" xfId="0" applyBorder="1">
      <alignment vertical="center"/>
    </xf>
    <xf numFmtId="14" fontId="0" fillId="0" borderId="20" xfId="0" applyNumberFormat="1" applyBorder="1">
      <alignment vertical="center"/>
    </xf>
    <xf numFmtId="0" fontId="0" fillId="0" borderId="59" xfId="0" applyBorder="1" applyAlignment="1">
      <alignment vertical="center" wrapText="1"/>
    </xf>
    <xf numFmtId="0" fontId="0" fillId="13" borderId="59" xfId="0" applyFill="1" applyBorder="1" applyAlignment="1">
      <alignment vertical="center" shrinkToFit="1"/>
    </xf>
    <xf numFmtId="0" fontId="0" fillId="0" borderId="59" xfId="0" applyBorder="1" applyAlignment="1">
      <alignment vertical="center" wrapText="1" shrinkToFit="1"/>
    </xf>
    <xf numFmtId="0" fontId="22" fillId="0" borderId="59" xfId="0" applyFont="1" applyBorder="1" applyAlignment="1">
      <alignment vertical="center" wrapText="1" shrinkToFit="1"/>
    </xf>
    <xf numFmtId="0" fontId="22" fillId="0" borderId="20" xfId="0" applyFont="1" applyBorder="1" applyAlignment="1">
      <alignment vertical="center" wrapText="1" shrinkToFit="1"/>
    </xf>
    <xf numFmtId="0" fontId="22" fillId="0" borderId="61" xfId="0" applyFont="1" applyBorder="1" applyAlignment="1">
      <alignment vertical="center" shrinkToFit="1"/>
    </xf>
    <xf numFmtId="0" fontId="0" fillId="13" borderId="61" xfId="0" applyFill="1" applyBorder="1" applyAlignment="1">
      <alignment vertical="center" shrinkToFit="1"/>
    </xf>
    <xf numFmtId="14" fontId="0" fillId="0" borderId="61" xfId="0" applyNumberFormat="1" applyBorder="1">
      <alignment vertical="center"/>
    </xf>
    <xf numFmtId="0" fontId="0" fillId="7" borderId="59" xfId="0" applyFill="1" applyBorder="1">
      <alignment vertical="center"/>
    </xf>
    <xf numFmtId="0" fontId="22" fillId="0" borderId="175" xfId="0" applyFont="1" applyBorder="1" applyAlignment="1">
      <alignment vertical="center" shrinkToFit="1"/>
    </xf>
    <xf numFmtId="0" fontId="22" fillId="13" borderId="61" xfId="0" applyFont="1" applyFill="1" applyBorder="1" applyAlignment="1">
      <alignment vertical="center" shrinkToFit="1"/>
    </xf>
    <xf numFmtId="0" fontId="0" fillId="0" borderId="60" xfId="0" applyBorder="1">
      <alignment vertical="center"/>
    </xf>
    <xf numFmtId="0" fontId="0" fillId="0" borderId="176" xfId="0" applyBorder="1">
      <alignment vertical="center"/>
    </xf>
    <xf numFmtId="0" fontId="22" fillId="13" borderId="60" xfId="0" applyFont="1" applyFill="1" applyBorder="1" applyAlignment="1">
      <alignment horizontal="center" vertical="center" shrinkToFit="1"/>
    </xf>
    <xf numFmtId="14" fontId="0" fillId="0" borderId="60" xfId="0" applyNumberFormat="1" applyBorder="1">
      <alignment vertical="center"/>
    </xf>
    <xf numFmtId="0" fontId="22" fillId="13" borderId="20" xfId="0" applyFont="1" applyFill="1" applyBorder="1" applyAlignment="1">
      <alignment horizontal="center" vertical="center" shrinkToFit="1"/>
    </xf>
    <xf numFmtId="0" fontId="0" fillId="7" borderId="61" xfId="0" applyFill="1" applyBorder="1">
      <alignment vertical="center"/>
    </xf>
    <xf numFmtId="0" fontId="22" fillId="0" borderId="78" xfId="0" applyFont="1" applyBorder="1" applyAlignment="1">
      <alignment vertical="center" shrinkToFit="1"/>
    </xf>
    <xf numFmtId="0" fontId="22" fillId="0" borderId="177" xfId="0" applyFont="1" applyBorder="1" applyAlignment="1">
      <alignment vertical="center" shrinkToFit="1"/>
    </xf>
    <xf numFmtId="0" fontId="22" fillId="13" borderId="78" xfId="0" applyFont="1" applyFill="1" applyBorder="1" applyAlignment="1">
      <alignment horizontal="center" vertical="center" shrinkToFit="1"/>
    </xf>
    <xf numFmtId="0" fontId="0" fillId="0" borderId="78" xfId="0" applyBorder="1">
      <alignment vertical="center"/>
    </xf>
    <xf numFmtId="0" fontId="22" fillId="0" borderId="178" xfId="0" applyFont="1" applyBorder="1" applyAlignment="1">
      <alignment vertical="center" shrinkToFit="1"/>
    </xf>
    <xf numFmtId="0" fontId="22" fillId="0" borderId="179" xfId="0" applyFont="1" applyBorder="1" applyAlignment="1">
      <alignment vertical="center" shrinkToFit="1"/>
    </xf>
    <xf numFmtId="0" fontId="22" fillId="13" borderId="58" xfId="0" applyFont="1" applyFill="1" applyBorder="1" applyAlignment="1">
      <alignment horizontal="center" vertical="center" shrinkToFit="1"/>
    </xf>
    <xf numFmtId="0" fontId="0" fillId="13" borderId="180" xfId="0" applyFill="1" applyBorder="1">
      <alignment vertical="center"/>
    </xf>
    <xf numFmtId="0" fontId="22" fillId="0" borderId="181" xfId="0" applyFont="1" applyBorder="1" applyAlignment="1">
      <alignment vertical="center" shrinkToFit="1"/>
    </xf>
    <xf numFmtId="0" fontId="0" fillId="13" borderId="182" xfId="0" applyFill="1" applyBorder="1">
      <alignment vertical="center"/>
    </xf>
    <xf numFmtId="0" fontId="22" fillId="0" borderId="183" xfId="0" applyFont="1" applyBorder="1" applyAlignment="1">
      <alignment vertical="center" shrinkToFit="1"/>
    </xf>
    <xf numFmtId="0" fontId="0" fillId="13" borderId="184" xfId="0" applyFill="1" applyBorder="1">
      <alignment vertical="center"/>
    </xf>
    <xf numFmtId="0" fontId="45" fillId="0" borderId="0" xfId="3" applyFont="1">
      <alignment vertical="center"/>
    </xf>
    <xf numFmtId="0" fontId="22" fillId="0" borderId="0" xfId="3" applyFont="1">
      <alignment vertical="center"/>
    </xf>
    <xf numFmtId="0" fontId="46" fillId="3" borderId="1" xfId="3" applyFont="1" applyFill="1" applyBorder="1" applyAlignment="1">
      <alignment horizontal="center" vertical="center"/>
    </xf>
    <xf numFmtId="0" fontId="22" fillId="3" borderId="1" xfId="3" applyFont="1" applyFill="1" applyBorder="1">
      <alignment vertical="center"/>
    </xf>
    <xf numFmtId="0" fontId="22" fillId="0" borderId="1" xfId="3" applyFont="1" applyBorder="1" applyAlignment="1">
      <alignment vertical="center" wrapText="1"/>
    </xf>
    <xf numFmtId="0" fontId="22" fillId="0" borderId="1" xfId="3" applyFont="1" applyBorder="1" applyAlignment="1">
      <alignment horizontal="left" vertical="top" wrapText="1"/>
    </xf>
    <xf numFmtId="0" fontId="0" fillId="0" borderId="0" xfId="0" applyAlignment="1">
      <alignment vertical="center" wrapText="1"/>
    </xf>
    <xf numFmtId="0" fontId="22" fillId="0" borderId="0" xfId="0" applyFont="1">
      <alignment vertical="center"/>
    </xf>
    <xf numFmtId="0" fontId="0" fillId="6" borderId="141" xfId="0" applyFill="1" applyBorder="1">
      <alignment vertical="center"/>
    </xf>
    <xf numFmtId="0" fontId="0" fillId="6" borderId="109" xfId="0" applyFill="1" applyBorder="1" applyAlignment="1">
      <alignment horizontal="center" vertical="center"/>
    </xf>
    <xf numFmtId="0" fontId="22" fillId="6" borderId="63" xfId="0" applyFont="1" applyFill="1" applyBorder="1" applyAlignment="1">
      <alignment vertical="center" wrapText="1"/>
    </xf>
    <xf numFmtId="0" fontId="0" fillId="6" borderId="63" xfId="0" applyFill="1" applyBorder="1">
      <alignment vertical="center"/>
    </xf>
    <xf numFmtId="0" fontId="0" fillId="6" borderId="50" xfId="0" applyFill="1" applyBorder="1">
      <alignment vertical="center"/>
    </xf>
    <xf numFmtId="0" fontId="0" fillId="8" borderId="95" xfId="0" applyFill="1" applyBorder="1">
      <alignment vertical="center"/>
    </xf>
    <xf numFmtId="0" fontId="0" fillId="6" borderId="157" xfId="0" applyFill="1" applyBorder="1">
      <alignment vertical="center"/>
    </xf>
    <xf numFmtId="0" fontId="0" fillId="6" borderId="152" xfId="0" applyFill="1" applyBorder="1" applyAlignment="1">
      <alignment horizontal="center" vertical="center"/>
    </xf>
    <xf numFmtId="0" fontId="22" fillId="0" borderId="0" xfId="0" applyFont="1" applyAlignment="1">
      <alignment vertical="top" wrapText="1"/>
    </xf>
    <xf numFmtId="0" fontId="0" fillId="6" borderId="51" xfId="0" applyFill="1" applyBorder="1">
      <alignment vertical="center"/>
    </xf>
    <xf numFmtId="0" fontId="22" fillId="6" borderId="158" xfId="0" applyFont="1" applyFill="1" applyBorder="1" applyAlignment="1">
      <alignment vertical="center" shrinkToFit="1"/>
    </xf>
    <xf numFmtId="0" fontId="0" fillId="8" borderId="157" xfId="0" applyFill="1" applyBorder="1" applyAlignment="1">
      <alignment vertical="center" shrinkToFit="1"/>
    </xf>
    <xf numFmtId="0" fontId="22" fillId="0" borderId="0" xfId="0" applyFont="1" applyAlignment="1">
      <alignment vertical="center" wrapText="1"/>
    </xf>
    <xf numFmtId="0" fontId="22" fillId="8" borderId="63" xfId="0" applyFont="1" applyFill="1" applyBorder="1" applyAlignment="1">
      <alignment vertical="center" shrinkToFit="1"/>
    </xf>
    <xf numFmtId="0" fontId="0" fillId="8" borderId="63" xfId="0" applyFill="1" applyBorder="1">
      <alignment vertical="center"/>
    </xf>
    <xf numFmtId="0" fontId="0" fillId="6" borderId="58" xfId="0" applyFill="1" applyBorder="1">
      <alignment vertical="center"/>
    </xf>
    <xf numFmtId="0" fontId="0" fillId="6" borderId="20" xfId="0" applyFill="1" applyBorder="1" applyAlignment="1">
      <alignment vertical="center" wrapText="1"/>
    </xf>
    <xf numFmtId="0" fontId="0" fillId="6" borderId="29" xfId="0" applyFill="1" applyBorder="1">
      <alignment vertical="center"/>
    </xf>
    <xf numFmtId="0" fontId="0" fillId="6" borderId="112" xfId="0" applyFill="1" applyBorder="1" applyAlignment="1">
      <alignment horizontal="center" vertical="center"/>
    </xf>
    <xf numFmtId="0" fontId="22" fillId="0" borderId="0" xfId="0" applyFont="1" applyAlignment="1">
      <alignment horizontal="left" vertical="top" wrapText="1"/>
    </xf>
    <xf numFmtId="0" fontId="0" fillId="6" borderId="123" xfId="0" applyFill="1" applyBorder="1">
      <alignment vertical="center"/>
    </xf>
    <xf numFmtId="0" fontId="0" fillId="6" borderId="46" xfId="0" applyFill="1" applyBorder="1">
      <alignment vertical="center"/>
    </xf>
    <xf numFmtId="0" fontId="10" fillId="6" borderId="74" xfId="0" applyFont="1" applyFill="1" applyBorder="1" applyAlignment="1">
      <alignment vertical="center" shrinkToFit="1"/>
    </xf>
    <xf numFmtId="176" fontId="0" fillId="6" borderId="22" xfId="0" applyNumberFormat="1" applyFill="1" applyBorder="1" applyAlignment="1">
      <alignment horizontal="right" vertical="center"/>
    </xf>
    <xf numFmtId="0" fontId="0" fillId="6" borderId="19" xfId="0" applyFill="1" applyBorder="1">
      <alignment vertical="center"/>
    </xf>
    <xf numFmtId="0" fontId="0" fillId="6" borderId="143" xfId="0" applyFill="1" applyBorder="1">
      <alignment vertical="center"/>
    </xf>
    <xf numFmtId="0" fontId="0" fillId="6" borderId="85" xfId="0" applyFill="1" applyBorder="1" applyAlignment="1">
      <alignment vertical="center" wrapText="1"/>
    </xf>
    <xf numFmtId="176" fontId="10" fillId="6" borderId="156" xfId="0" applyNumberFormat="1" applyFont="1" applyFill="1" applyBorder="1" applyAlignment="1">
      <alignment horizontal="right" vertical="center"/>
    </xf>
    <xf numFmtId="0" fontId="0" fillId="6" borderId="6" xfId="0" applyFill="1" applyBorder="1">
      <alignment vertical="center"/>
    </xf>
    <xf numFmtId="0" fontId="23" fillId="0" borderId="0" xfId="0" applyFont="1" applyAlignment="1">
      <alignment horizontal="left" vertical="center" wrapText="1"/>
    </xf>
    <xf numFmtId="0" fontId="36" fillId="6" borderId="62" xfId="0" applyFont="1" applyFill="1" applyBorder="1" applyAlignment="1">
      <alignment horizontal="righ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wrapText="1"/>
    </xf>
    <xf numFmtId="186" fontId="26" fillId="5" borderId="28" xfId="0" applyNumberFormat="1" applyFont="1" applyFill="1" applyBorder="1" applyAlignment="1" applyProtection="1">
      <alignment horizontal="right" vertical="center" shrinkToFit="1"/>
      <protection locked="0"/>
    </xf>
    <xf numFmtId="0" fontId="9" fillId="0" borderId="0" xfId="3" applyAlignment="1">
      <alignment vertical="center" textRotation="255"/>
    </xf>
    <xf numFmtId="177" fontId="9" fillId="0" borderId="0" xfId="3" applyNumberFormat="1">
      <alignment vertical="center"/>
    </xf>
    <xf numFmtId="0" fontId="9" fillId="0" borderId="0" xfId="3" applyAlignment="1">
      <alignment horizontal="left" vertical="top"/>
    </xf>
    <xf numFmtId="0" fontId="17" fillId="0" borderId="0" xfId="3" applyFont="1">
      <alignment vertical="center"/>
    </xf>
    <xf numFmtId="0" fontId="18" fillId="3" borderId="33" xfId="3" applyFont="1" applyFill="1" applyBorder="1">
      <alignment vertical="center"/>
    </xf>
    <xf numFmtId="0" fontId="18" fillId="3" borderId="34" xfId="3" applyFont="1" applyFill="1" applyBorder="1">
      <alignment vertical="center"/>
    </xf>
    <xf numFmtId="177" fontId="9" fillId="0" borderId="0" xfId="2" applyNumberFormat="1" applyFont="1" applyBorder="1" applyProtection="1">
      <alignment vertical="center"/>
    </xf>
    <xf numFmtId="0" fontId="18" fillId="3" borderId="35" xfId="3" applyFont="1" applyFill="1" applyBorder="1">
      <alignment vertical="center"/>
    </xf>
    <xf numFmtId="177" fontId="13" fillId="0" borderId="0" xfId="2" applyNumberFormat="1" applyFont="1" applyBorder="1" applyAlignment="1" applyProtection="1">
      <alignment horizontal="left" vertical="top"/>
    </xf>
    <xf numFmtId="0" fontId="18" fillId="4" borderId="43" xfId="3" applyFont="1" applyFill="1" applyBorder="1">
      <alignment vertical="center"/>
    </xf>
    <xf numFmtId="0" fontId="18" fillId="4" borderId="16" xfId="3" applyFont="1" applyFill="1" applyBorder="1">
      <alignment vertical="center"/>
    </xf>
    <xf numFmtId="0" fontId="18" fillId="3" borderId="36" xfId="3" applyFont="1" applyFill="1" applyBorder="1">
      <alignment vertical="center"/>
    </xf>
    <xf numFmtId="0" fontId="18" fillId="4" borderId="39" xfId="3" applyFont="1" applyFill="1" applyBorder="1">
      <alignment vertical="center"/>
    </xf>
    <xf numFmtId="0" fontId="9" fillId="3" borderId="31" xfId="3" applyFill="1" applyBorder="1" applyAlignment="1">
      <alignment horizontal="center" vertical="center"/>
    </xf>
    <xf numFmtId="177" fontId="9" fillId="3" borderId="31" xfId="3" applyNumberFormat="1" applyFill="1" applyBorder="1" applyAlignment="1">
      <alignment horizontal="center" vertical="center"/>
    </xf>
    <xf numFmtId="177" fontId="9" fillId="3" borderId="32" xfId="3" applyNumberFormat="1" applyFill="1" applyBorder="1" applyAlignment="1">
      <alignment horizontal="center" vertical="center"/>
    </xf>
    <xf numFmtId="0" fontId="9" fillId="0" borderId="0" xfId="3" applyAlignment="1">
      <alignment horizontal="center" vertical="center"/>
    </xf>
    <xf numFmtId="177" fontId="9" fillId="3" borderId="34" xfId="3" applyNumberFormat="1" applyFill="1" applyBorder="1" applyAlignment="1">
      <alignment horizontal="center" vertical="center"/>
    </xf>
    <xf numFmtId="0" fontId="39" fillId="3" borderId="35" xfId="3" applyFont="1" applyFill="1" applyBorder="1" applyAlignment="1">
      <alignment horizontal="left" vertical="center" textRotation="255"/>
    </xf>
    <xf numFmtId="0" fontId="15" fillId="4" borderId="43" xfId="3" applyFont="1" applyFill="1" applyBorder="1" applyAlignment="1">
      <alignment horizontal="left" vertical="center"/>
    </xf>
    <xf numFmtId="0" fontId="9" fillId="4" borderId="15" xfId="3" applyFill="1" applyBorder="1" applyAlignment="1">
      <alignment horizontal="center" vertical="center" textRotation="255"/>
    </xf>
    <xf numFmtId="177" fontId="9" fillId="4" borderId="15" xfId="3" applyNumberFormat="1" applyFill="1" applyBorder="1" applyAlignment="1">
      <alignment horizontal="center" vertical="center"/>
    </xf>
    <xf numFmtId="0" fontId="9" fillId="4" borderId="16" xfId="3" applyFill="1" applyBorder="1" applyAlignment="1">
      <alignment vertical="center" textRotation="255"/>
    </xf>
    <xf numFmtId="177" fontId="0" fillId="6" borderId="15" xfId="3" applyNumberFormat="1" applyFont="1" applyFill="1" applyBorder="1" applyAlignment="1">
      <alignment horizontal="center" vertical="center"/>
    </xf>
    <xf numFmtId="38" fontId="9" fillId="6" borderId="67" xfId="4" applyFont="1" applyFill="1" applyBorder="1" applyAlignment="1" applyProtection="1">
      <alignment horizontal="right" vertical="top"/>
    </xf>
    <xf numFmtId="0" fontId="9" fillId="0" borderId="0" xfId="3" applyAlignment="1">
      <alignment vertical="top" wrapText="1"/>
    </xf>
    <xf numFmtId="0" fontId="16" fillId="6" borderId="43" xfId="3" applyFont="1" applyFill="1" applyBorder="1">
      <alignment vertical="center"/>
    </xf>
    <xf numFmtId="0" fontId="9" fillId="6" borderId="15" xfId="3" applyFill="1" applyBorder="1">
      <alignment vertical="center"/>
    </xf>
    <xf numFmtId="177" fontId="9" fillId="6" borderId="37" xfId="3" applyNumberFormat="1" applyFill="1" applyBorder="1" applyAlignment="1">
      <alignment vertical="top"/>
    </xf>
    <xf numFmtId="0" fontId="9" fillId="6" borderId="16" xfId="3" applyFill="1" applyBorder="1" applyAlignment="1">
      <alignment vertical="center" textRotation="255"/>
    </xf>
    <xf numFmtId="0" fontId="9" fillId="4" borderId="29" xfId="3" applyFill="1" applyBorder="1" applyAlignment="1">
      <alignment vertical="center" textRotation="255"/>
    </xf>
    <xf numFmtId="0" fontId="9" fillId="6" borderId="89" xfId="3" applyFill="1" applyBorder="1" applyAlignment="1">
      <alignment vertical="center" textRotation="255"/>
    </xf>
    <xf numFmtId="0" fontId="15" fillId="4" borderId="43" xfId="3" applyFont="1" applyFill="1" applyBorder="1">
      <alignment vertical="center"/>
    </xf>
    <xf numFmtId="0" fontId="9" fillId="4" borderId="15" xfId="3" applyFill="1" applyBorder="1" applyAlignment="1">
      <alignment horizontal="left" vertical="center"/>
    </xf>
    <xf numFmtId="177" fontId="9" fillId="4" borderId="37" xfId="3" applyNumberFormat="1" applyFill="1" applyBorder="1" applyAlignment="1">
      <alignment horizontal="right" vertical="top"/>
    </xf>
    <xf numFmtId="0" fontId="9" fillId="0" borderId="0" xfId="3" applyAlignment="1">
      <alignment horizontal="left" vertical="top" wrapText="1"/>
    </xf>
    <xf numFmtId="0" fontId="40" fillId="3" borderId="35" xfId="3" applyFont="1" applyFill="1" applyBorder="1" applyAlignment="1">
      <alignment horizontal="left" vertical="center" textRotation="255"/>
    </xf>
    <xf numFmtId="0" fontId="20" fillId="4" borderId="16" xfId="3" applyFont="1" applyFill="1" applyBorder="1">
      <alignment vertical="center"/>
    </xf>
    <xf numFmtId="0" fontId="20" fillId="0" borderId="0" xfId="3" applyFont="1" applyAlignment="1">
      <alignment horizontal="left" vertical="top" wrapText="1"/>
    </xf>
    <xf numFmtId="0" fontId="20" fillId="0" borderId="0" xfId="3" applyFont="1">
      <alignment vertical="center"/>
    </xf>
    <xf numFmtId="0" fontId="9" fillId="4" borderId="16" xfId="3" applyFill="1" applyBorder="1">
      <alignment vertical="center"/>
    </xf>
    <xf numFmtId="0" fontId="16" fillId="6" borderId="43" xfId="3" applyFont="1" applyFill="1" applyBorder="1" applyAlignment="1">
      <alignment horizontal="left" vertical="center"/>
    </xf>
    <xf numFmtId="177" fontId="9" fillId="6" borderId="52" xfId="3" applyNumberFormat="1" applyFill="1" applyBorder="1" applyAlignment="1">
      <alignment horizontal="left" vertical="center"/>
    </xf>
    <xf numFmtId="177" fontId="9" fillId="6" borderId="65" xfId="3" applyNumberFormat="1" applyFill="1" applyBorder="1" applyAlignment="1">
      <alignment horizontal="right" vertical="top"/>
    </xf>
    <xf numFmtId="0" fontId="9" fillId="6" borderId="17" xfId="3" applyFill="1" applyBorder="1" applyAlignment="1">
      <alignment vertical="center" textRotation="255"/>
    </xf>
    <xf numFmtId="177" fontId="9" fillId="6" borderId="15" xfId="3" applyNumberFormat="1" applyFill="1" applyBorder="1">
      <alignment vertical="center"/>
    </xf>
    <xf numFmtId="0" fontId="9" fillId="6" borderId="16" xfId="3" applyFill="1" applyBorder="1" applyAlignment="1">
      <alignment vertical="center" textRotation="255" shrinkToFit="1"/>
    </xf>
    <xf numFmtId="0" fontId="9" fillId="6" borderId="17" xfId="3" applyFill="1" applyBorder="1" applyAlignment="1">
      <alignment vertical="center" textRotation="255" shrinkToFit="1"/>
    </xf>
    <xf numFmtId="177" fontId="9" fillId="6" borderId="37" xfId="3" applyNumberFormat="1" applyFill="1" applyBorder="1" applyAlignment="1">
      <alignment horizontal="right" vertical="top"/>
    </xf>
    <xf numFmtId="0" fontId="9" fillId="4" borderId="39" xfId="3" applyFill="1" applyBorder="1" applyAlignment="1">
      <alignment vertical="center" textRotation="255"/>
    </xf>
    <xf numFmtId="0" fontId="9" fillId="6" borderId="39" xfId="3" applyFill="1" applyBorder="1" applyAlignment="1">
      <alignment vertical="center" textRotation="255" shrinkToFit="1"/>
    </xf>
    <xf numFmtId="0" fontId="9" fillId="0" borderId="34" xfId="3" applyBorder="1" applyAlignment="1">
      <alignment vertical="center" textRotation="255"/>
    </xf>
    <xf numFmtId="0" fontId="11" fillId="5" borderId="3" xfId="0" applyFont="1" applyFill="1" applyBorder="1" applyAlignment="1" applyProtection="1">
      <alignment vertical="center" shrinkToFit="1"/>
      <protection locked="0"/>
    </xf>
    <xf numFmtId="0" fontId="11" fillId="5" borderId="9" xfId="3" applyFont="1" applyFill="1" applyBorder="1" applyProtection="1">
      <alignment vertical="center"/>
      <protection locked="0"/>
    </xf>
    <xf numFmtId="0" fontId="11" fillId="5" borderId="132" xfId="3" applyFont="1" applyFill="1" applyBorder="1" applyProtection="1">
      <alignment vertical="center"/>
      <protection locked="0"/>
    </xf>
    <xf numFmtId="0" fontId="16" fillId="6" borderId="29" xfId="3" applyFont="1" applyFill="1" applyBorder="1">
      <alignment vertical="center"/>
    </xf>
    <xf numFmtId="0" fontId="0" fillId="0" borderId="0" xfId="3" applyFont="1" applyAlignment="1">
      <alignment vertical="top" wrapText="1"/>
    </xf>
    <xf numFmtId="0" fontId="9" fillId="0" borderId="0" xfId="3" applyAlignment="1">
      <alignment vertical="center" wrapText="1"/>
    </xf>
    <xf numFmtId="0" fontId="18" fillId="3" borderId="34" xfId="3" applyFont="1" applyFill="1" applyBorder="1" applyAlignment="1">
      <alignment vertical="center" wrapText="1"/>
    </xf>
    <xf numFmtId="0" fontId="18" fillId="4" borderId="15" xfId="3" applyFont="1" applyFill="1" applyBorder="1" applyAlignment="1">
      <alignment vertical="center" wrapText="1"/>
    </xf>
    <xf numFmtId="0" fontId="18" fillId="3" borderId="44" xfId="3" applyFont="1" applyFill="1" applyBorder="1" applyAlignment="1">
      <alignment vertical="center" wrapText="1"/>
    </xf>
    <xf numFmtId="0" fontId="18" fillId="3" borderId="19" xfId="3" applyFont="1" applyFill="1" applyBorder="1" applyAlignment="1">
      <alignment vertical="center" wrapText="1"/>
    </xf>
    <xf numFmtId="0" fontId="18" fillId="3" borderId="19" xfId="3" applyFont="1" applyFill="1" applyBorder="1" applyAlignment="1">
      <alignment horizontal="left" vertical="center" wrapText="1"/>
    </xf>
    <xf numFmtId="0" fontId="18" fillId="3" borderId="40" xfId="3" applyFont="1" applyFill="1" applyBorder="1" applyAlignment="1">
      <alignment horizontal="left" vertical="center" wrapText="1"/>
    </xf>
    <xf numFmtId="0" fontId="9" fillId="3" borderId="31" xfId="3" applyFill="1" applyBorder="1" applyAlignment="1">
      <alignment horizontal="center" vertical="center" wrapText="1"/>
    </xf>
    <xf numFmtId="0" fontId="9" fillId="4" borderId="15" xfId="3" applyFill="1" applyBorder="1" applyAlignment="1">
      <alignment horizontal="center" vertical="center" wrapText="1"/>
    </xf>
    <xf numFmtId="0" fontId="9" fillId="6" borderId="43" xfId="3" applyFill="1" applyBorder="1" applyAlignment="1">
      <alignment vertical="center" wrapText="1"/>
    </xf>
    <xf numFmtId="0" fontId="9" fillId="4" borderId="15" xfId="3" applyFill="1" applyBorder="1" applyAlignment="1">
      <alignment horizontal="left" vertical="center" wrapText="1"/>
    </xf>
    <xf numFmtId="0" fontId="9" fillId="6" borderId="15" xfId="3" applyFill="1" applyBorder="1" applyAlignment="1">
      <alignment horizontal="left" vertical="center" wrapText="1"/>
    </xf>
    <xf numFmtId="0" fontId="0" fillId="0" borderId="2" xfId="3" applyFont="1" applyBorder="1" applyAlignment="1" applyProtection="1">
      <alignment horizontal="left" vertical="center" wrapText="1"/>
      <protection locked="0"/>
    </xf>
    <xf numFmtId="0" fontId="0" fillId="0" borderId="19" xfId="3" applyFont="1" applyBorder="1" applyAlignment="1" applyProtection="1">
      <alignment horizontal="left" vertical="center" wrapText="1"/>
      <protection locked="0"/>
    </xf>
    <xf numFmtId="0" fontId="9" fillId="0" borderId="19" xfId="3" applyBorder="1" applyAlignment="1" applyProtection="1">
      <alignment horizontal="left" vertical="center" wrapText="1"/>
      <protection locked="0"/>
    </xf>
    <xf numFmtId="0" fontId="9" fillId="0" borderId="6" xfId="3" applyBorder="1" applyAlignment="1" applyProtection="1">
      <alignment horizontal="left" vertical="center" wrapText="1"/>
      <protection locked="0"/>
    </xf>
    <xf numFmtId="0" fontId="9" fillId="6" borderId="15" xfId="3" applyFill="1" applyBorder="1" applyAlignment="1">
      <alignment vertical="center" wrapText="1"/>
    </xf>
    <xf numFmtId="0" fontId="9" fillId="0" borderId="40" xfId="3" applyBorder="1" applyAlignment="1" applyProtection="1">
      <alignment horizontal="left" vertical="center" wrapText="1"/>
      <protection locked="0"/>
    </xf>
    <xf numFmtId="0" fontId="9" fillId="0" borderId="0" xfId="3" applyAlignment="1">
      <alignment vertical="top"/>
    </xf>
    <xf numFmtId="0" fontId="24" fillId="0" borderId="0" xfId="3" applyFont="1">
      <alignment vertical="center"/>
    </xf>
    <xf numFmtId="0" fontId="24" fillId="0" borderId="0" xfId="3" applyFont="1" applyAlignment="1">
      <alignment vertical="center" wrapText="1"/>
    </xf>
    <xf numFmtId="0" fontId="22" fillId="0" borderId="0" xfId="3" applyFont="1" applyAlignment="1">
      <alignment vertical="top"/>
    </xf>
    <xf numFmtId="0" fontId="22" fillId="13" borderId="59" xfId="0" applyFont="1" applyFill="1" applyBorder="1" applyAlignment="1">
      <alignment horizontal="left" vertical="center" shrinkToFit="1"/>
    </xf>
    <xf numFmtId="0" fontId="31" fillId="0" borderId="44" xfId="0" applyFont="1" applyBorder="1">
      <alignment vertical="center"/>
    </xf>
    <xf numFmtId="0" fontId="13" fillId="0" borderId="143" xfId="0" applyFont="1" applyBorder="1">
      <alignment vertical="center"/>
    </xf>
    <xf numFmtId="0" fontId="13" fillId="0" borderId="190" xfId="0" applyFont="1" applyBorder="1">
      <alignment vertical="center"/>
    </xf>
    <xf numFmtId="0" fontId="13" fillId="0" borderId="148" xfId="0" applyFont="1" applyBorder="1">
      <alignment vertical="center"/>
    </xf>
    <xf numFmtId="0" fontId="13" fillId="0" borderId="85" xfId="0" applyFont="1" applyBorder="1">
      <alignment vertical="center"/>
    </xf>
    <xf numFmtId="0" fontId="13" fillId="0" borderId="86" xfId="0" applyFont="1" applyBorder="1">
      <alignment vertical="center"/>
    </xf>
    <xf numFmtId="0" fontId="13" fillId="0" borderId="116" xfId="0" applyFont="1" applyBorder="1">
      <alignment vertical="center"/>
    </xf>
    <xf numFmtId="0" fontId="41" fillId="0" borderId="85" xfId="0" applyFont="1" applyBorder="1">
      <alignment vertical="center"/>
    </xf>
    <xf numFmtId="0" fontId="41" fillId="0" borderId="143" xfId="0" applyFont="1" applyBorder="1">
      <alignment vertical="center"/>
    </xf>
    <xf numFmtId="0" fontId="13" fillId="0" borderId="17" xfId="0" applyFont="1" applyBorder="1">
      <alignment vertical="center"/>
    </xf>
    <xf numFmtId="0" fontId="13" fillId="0" borderId="30" xfId="0" applyFont="1" applyBorder="1">
      <alignment vertical="center"/>
    </xf>
    <xf numFmtId="0" fontId="13" fillId="0" borderId="98" xfId="0" applyFont="1" applyBorder="1">
      <alignment vertical="center"/>
    </xf>
    <xf numFmtId="0" fontId="13" fillId="0" borderId="86" xfId="0" applyFont="1" applyBorder="1" applyAlignment="1">
      <alignment vertical="center" wrapText="1"/>
    </xf>
    <xf numFmtId="0" fontId="13" fillId="0" borderId="116" xfId="0" applyFont="1" applyBorder="1" applyAlignment="1">
      <alignment vertical="center" wrapText="1"/>
    </xf>
    <xf numFmtId="0" fontId="13" fillId="0" borderId="190" xfId="0" applyFont="1" applyBorder="1" applyAlignment="1">
      <alignment vertical="center" wrapText="1"/>
    </xf>
    <xf numFmtId="0" fontId="13" fillId="0" borderId="148" xfId="0" applyFont="1" applyBorder="1" applyAlignment="1">
      <alignment vertical="center" wrapText="1"/>
    </xf>
    <xf numFmtId="0" fontId="13" fillId="0" borderId="85" xfId="0" applyFont="1" applyBorder="1" applyAlignment="1">
      <alignment horizontal="left" vertical="center"/>
    </xf>
    <xf numFmtId="0" fontId="13" fillId="0" borderId="86" xfId="0" applyFont="1" applyBorder="1" applyAlignment="1">
      <alignment horizontal="left" vertical="center"/>
    </xf>
    <xf numFmtId="0" fontId="13" fillId="0" borderId="116" xfId="0" applyFont="1" applyBorder="1" applyAlignment="1">
      <alignment horizontal="left" vertical="center"/>
    </xf>
    <xf numFmtId="0" fontId="13" fillId="0" borderId="0" xfId="0" applyFont="1" applyAlignment="1">
      <alignment horizontal="left" vertical="center"/>
    </xf>
    <xf numFmtId="0" fontId="13" fillId="0" borderId="51"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30" xfId="0" applyFont="1" applyBorder="1" applyAlignment="1">
      <alignment horizontal="left" vertical="center"/>
    </xf>
    <xf numFmtId="0" fontId="13" fillId="0" borderId="98" xfId="0" applyFont="1" applyBorder="1" applyAlignment="1">
      <alignment horizontal="left" vertical="center"/>
    </xf>
    <xf numFmtId="0" fontId="31" fillId="0" borderId="43" xfId="0" applyFont="1" applyBorder="1">
      <alignment vertical="center"/>
    </xf>
    <xf numFmtId="0" fontId="13" fillId="0" borderId="15" xfId="0" applyFont="1" applyBorder="1">
      <alignment vertical="center"/>
    </xf>
    <xf numFmtId="0" fontId="13" fillId="0" borderId="50" xfId="0" applyFont="1" applyBorder="1">
      <alignment vertical="center"/>
    </xf>
    <xf numFmtId="0" fontId="13" fillId="0" borderId="80" xfId="0" applyFont="1" applyBorder="1">
      <alignment vertical="center"/>
    </xf>
    <xf numFmtId="0" fontId="13" fillId="0" borderId="168" xfId="0" applyFont="1" applyBorder="1">
      <alignment vertical="center"/>
    </xf>
    <xf numFmtId="0" fontId="13" fillId="0" borderId="47" xfId="0" applyFont="1" applyBorder="1">
      <alignment vertical="center"/>
    </xf>
    <xf numFmtId="0" fontId="13" fillId="0" borderId="151" xfId="0" applyFont="1" applyBorder="1">
      <alignment vertical="center"/>
    </xf>
    <xf numFmtId="0" fontId="13" fillId="0" borderId="146" xfId="0" applyFont="1" applyBorder="1" applyAlignment="1">
      <alignment vertical="center" wrapText="1"/>
    </xf>
    <xf numFmtId="0" fontId="13" fillId="0" borderId="122" xfId="0" applyFont="1" applyBorder="1" applyAlignment="1">
      <alignment vertical="center" wrapText="1"/>
    </xf>
    <xf numFmtId="0" fontId="13" fillId="0" borderId="16" xfId="0" applyFont="1" applyBorder="1" applyAlignment="1">
      <alignment horizontal="right" vertical="center"/>
    </xf>
    <xf numFmtId="0" fontId="9" fillId="0" borderId="0" xfId="3" applyAlignment="1">
      <alignment vertical="center" shrinkToFit="1"/>
    </xf>
    <xf numFmtId="0" fontId="9" fillId="3" borderId="34" xfId="3" applyFill="1" applyBorder="1" applyAlignment="1">
      <alignment horizontal="center" vertical="center" shrinkToFit="1"/>
    </xf>
    <xf numFmtId="0" fontId="9" fillId="4" borderId="15" xfId="3" applyFill="1" applyBorder="1" applyAlignment="1">
      <alignment horizontal="center" vertical="center" shrinkToFit="1"/>
    </xf>
    <xf numFmtId="0" fontId="9" fillId="6" borderId="15" xfId="3" applyFill="1" applyBorder="1" applyAlignment="1">
      <alignment horizontal="center" vertical="center" shrinkToFit="1"/>
    </xf>
    <xf numFmtId="0" fontId="9" fillId="6" borderId="12" xfId="3" applyFill="1" applyBorder="1" applyAlignment="1">
      <alignment horizontal="center" vertical="center" shrinkToFit="1"/>
    </xf>
    <xf numFmtId="0" fontId="9" fillId="6" borderId="167" xfId="3" applyFill="1" applyBorder="1" applyAlignment="1">
      <alignment horizontal="center" vertical="center" shrinkToFit="1"/>
    </xf>
    <xf numFmtId="0" fontId="9" fillId="6" borderId="15" xfId="3" applyFill="1" applyBorder="1" applyAlignment="1">
      <alignment vertical="center" shrinkToFit="1"/>
    </xf>
    <xf numFmtId="0" fontId="9" fillId="4" borderId="15" xfId="3" applyFill="1" applyBorder="1" applyAlignment="1">
      <alignment horizontal="left" vertical="center" shrinkToFit="1"/>
    </xf>
    <xf numFmtId="0" fontId="9" fillId="6" borderId="15" xfId="3" applyFill="1" applyBorder="1" applyAlignment="1">
      <alignment horizontal="left" vertical="center" shrinkToFit="1"/>
    </xf>
    <xf numFmtId="0" fontId="9" fillId="6" borderId="52" xfId="3" applyFill="1" applyBorder="1" applyAlignment="1">
      <alignment horizontal="left" vertical="center" shrinkToFit="1"/>
    </xf>
    <xf numFmtId="0" fontId="16" fillId="0" borderId="0" xfId="0" applyFont="1">
      <alignment vertical="center"/>
    </xf>
    <xf numFmtId="0" fontId="49" fillId="0" borderId="0" xfId="0" applyFont="1">
      <alignment vertical="center"/>
    </xf>
    <xf numFmtId="0" fontId="49" fillId="14" borderId="160" xfId="0" applyFont="1" applyFill="1" applyBorder="1" applyAlignment="1">
      <alignment vertical="center" shrinkToFit="1"/>
    </xf>
    <xf numFmtId="0" fontId="49" fillId="14" borderId="186" xfId="0" applyFont="1" applyFill="1" applyBorder="1" applyAlignment="1">
      <alignment vertical="center" shrinkToFit="1"/>
    </xf>
    <xf numFmtId="0" fontId="49" fillId="14" borderId="1" xfId="0" applyFont="1" applyFill="1" applyBorder="1" applyAlignment="1">
      <alignment vertical="center" shrinkToFit="1"/>
    </xf>
    <xf numFmtId="0" fontId="49" fillId="14" borderId="187" xfId="0" applyFont="1" applyFill="1" applyBorder="1" applyAlignment="1">
      <alignment vertical="center" shrinkToFit="1"/>
    </xf>
    <xf numFmtId="0" fontId="49" fillId="14" borderId="185" xfId="0" applyFont="1" applyFill="1" applyBorder="1" applyAlignment="1">
      <alignment vertical="center" shrinkToFit="1"/>
    </xf>
    <xf numFmtId="0" fontId="49" fillId="14" borderId="188" xfId="0" applyFont="1" applyFill="1" applyBorder="1" applyAlignment="1">
      <alignment vertical="center" shrinkToFit="1"/>
    </xf>
    <xf numFmtId="0" fontId="35" fillId="0" borderId="0" xfId="0" applyFont="1">
      <alignment vertical="center"/>
    </xf>
    <xf numFmtId="177" fontId="49" fillId="0" borderId="0" xfId="0" applyNumberFormat="1" applyFont="1">
      <alignment vertical="center"/>
    </xf>
    <xf numFmtId="0" fontId="16" fillId="0" borderId="0" xfId="3" applyFont="1">
      <alignment vertical="center"/>
    </xf>
    <xf numFmtId="0" fontId="16" fillId="0" borderId="0" xfId="3" applyFont="1" applyAlignment="1">
      <alignment horizontal="left" vertical="center"/>
    </xf>
    <xf numFmtId="0" fontId="16" fillId="0" borderId="35" xfId="3" applyFont="1" applyBorder="1" applyAlignment="1">
      <alignment horizontal="left" vertical="center"/>
    </xf>
    <xf numFmtId="0" fontId="49" fillId="0" borderId="0" xfId="0" applyFont="1" applyAlignment="1">
      <alignment horizontal="left" vertical="center"/>
    </xf>
    <xf numFmtId="0" fontId="36" fillId="12" borderId="33" xfId="3" applyFont="1" applyFill="1" applyBorder="1" applyAlignment="1">
      <alignment horizontal="left" vertical="center"/>
    </xf>
    <xf numFmtId="0" fontId="49" fillId="0" borderId="0" xfId="0" applyFont="1" applyAlignment="1">
      <alignment horizontal="left" vertical="center" wrapText="1"/>
    </xf>
    <xf numFmtId="0" fontId="16" fillId="0" borderId="0" xfId="0" applyFont="1" applyAlignment="1">
      <alignment vertical="top" wrapText="1"/>
    </xf>
    <xf numFmtId="0" fontId="49" fillId="0" borderId="0" xfId="0" applyFont="1" applyAlignment="1">
      <alignment vertical="top" wrapText="1"/>
    </xf>
    <xf numFmtId="0" fontId="46" fillId="0" borderId="0" xfId="0" applyFont="1" applyAlignment="1">
      <alignment vertical="top" wrapText="1"/>
    </xf>
    <xf numFmtId="0" fontId="36" fillId="0" borderId="0" xfId="0" applyFont="1">
      <alignment vertical="center"/>
    </xf>
    <xf numFmtId="0" fontId="0" fillId="0" borderId="0" xfId="0" applyAlignment="1">
      <alignment vertical="top"/>
    </xf>
    <xf numFmtId="0" fontId="24" fillId="0" borderId="0" xfId="0" applyFont="1" applyAlignment="1">
      <alignment vertical="top" wrapText="1"/>
    </xf>
    <xf numFmtId="0" fontId="36" fillId="0" borderId="0" xfId="0" applyFont="1" applyAlignment="1">
      <alignment horizontal="right" vertical="top"/>
    </xf>
    <xf numFmtId="0" fontId="54" fillId="0" borderId="0" xfId="0" applyFont="1" applyAlignment="1">
      <alignment vertical="top" wrapText="1"/>
    </xf>
    <xf numFmtId="0" fontId="12" fillId="0" borderId="0" xfId="0" applyFont="1">
      <alignment vertical="center"/>
    </xf>
    <xf numFmtId="0" fontId="49" fillId="0" borderId="0" xfId="0" applyFont="1" applyAlignment="1">
      <alignment vertical="top"/>
    </xf>
    <xf numFmtId="0" fontId="55" fillId="6" borderId="54" xfId="3" applyFont="1" applyFill="1" applyBorder="1" applyAlignment="1">
      <alignment horizontal="center" vertical="center" wrapText="1"/>
    </xf>
    <xf numFmtId="0" fontId="55" fillId="6" borderId="25" xfId="3" applyFont="1" applyFill="1" applyBorder="1" applyAlignment="1">
      <alignment horizontal="center" vertical="center" wrapText="1"/>
    </xf>
    <xf numFmtId="0" fontId="55" fillId="6" borderId="56" xfId="3" applyFont="1" applyFill="1" applyBorder="1" applyAlignment="1">
      <alignment horizontal="center" vertical="center" wrapText="1"/>
    </xf>
    <xf numFmtId="179" fontId="11" fillId="9" borderId="146" xfId="0" applyNumberFormat="1" applyFont="1" applyFill="1" applyBorder="1" applyAlignment="1" applyProtection="1">
      <alignment horizontal="center" vertical="center" shrinkToFit="1"/>
      <protection locked="0"/>
    </xf>
    <xf numFmtId="0" fontId="11" fillId="6" borderId="147" xfId="0" applyFont="1" applyFill="1" applyBorder="1" applyAlignment="1">
      <alignment horizontal="center" vertical="center"/>
    </xf>
    <xf numFmtId="180" fontId="11" fillId="9" borderId="147" xfId="0" applyNumberFormat="1" applyFont="1" applyFill="1" applyBorder="1" applyAlignment="1" applyProtection="1">
      <alignment horizontal="center" vertical="center" shrinkToFit="1"/>
      <protection locked="0"/>
    </xf>
    <xf numFmtId="0" fontId="33" fillId="0" borderId="0" xfId="3" applyFont="1">
      <alignment vertical="center"/>
    </xf>
    <xf numFmtId="0" fontId="11" fillId="6" borderId="132" xfId="3" applyFont="1" applyFill="1" applyBorder="1" applyAlignment="1">
      <alignment horizontal="center" vertical="center" wrapText="1"/>
    </xf>
    <xf numFmtId="0" fontId="57" fillId="6" borderId="53" xfId="3" applyFont="1" applyFill="1" applyBorder="1" applyAlignment="1">
      <alignment horizontal="center" vertical="center"/>
    </xf>
    <xf numFmtId="0" fontId="57" fillId="6" borderId="55" xfId="3" applyFont="1" applyFill="1" applyBorder="1" applyAlignment="1">
      <alignment horizontal="center" vertical="center"/>
    </xf>
    <xf numFmtId="0" fontId="11" fillId="6" borderId="53" xfId="3" applyFont="1" applyFill="1" applyBorder="1" applyAlignment="1">
      <alignment horizontal="center" vertical="center" wrapText="1"/>
    </xf>
    <xf numFmtId="0" fontId="11" fillId="6" borderId="57" xfId="3" applyFont="1" applyFill="1" applyBorder="1" applyAlignment="1">
      <alignment horizontal="center" vertical="center" wrapText="1"/>
    </xf>
    <xf numFmtId="179" fontId="11" fillId="9" borderId="146" xfId="0" applyNumberFormat="1" applyFont="1" applyFill="1" applyBorder="1" applyAlignment="1">
      <alignment horizontal="center" vertical="center"/>
    </xf>
    <xf numFmtId="180" fontId="11" fillId="9" borderId="147" xfId="0" applyNumberFormat="1" applyFont="1" applyFill="1" applyBorder="1" applyAlignment="1">
      <alignment horizontal="center" vertical="center"/>
    </xf>
    <xf numFmtId="0" fontId="0" fillId="0" borderId="6" xfId="3" applyFont="1" applyBorder="1" applyAlignment="1" applyProtection="1">
      <alignment horizontal="left" vertical="center" wrapText="1"/>
      <protection locked="0"/>
    </xf>
    <xf numFmtId="0" fontId="18" fillId="0" borderId="0" xfId="3" applyFont="1" applyAlignment="1">
      <alignment vertical="center" textRotation="255"/>
    </xf>
    <xf numFmtId="0" fontId="18" fillId="0" borderId="0" xfId="3" applyFont="1" applyAlignment="1">
      <alignment vertical="center" wrapText="1"/>
    </xf>
    <xf numFmtId="0" fontId="18" fillId="0" borderId="0" xfId="3" applyFont="1" applyAlignment="1">
      <alignment vertical="center" shrinkToFit="1"/>
    </xf>
    <xf numFmtId="177" fontId="18" fillId="0" borderId="0" xfId="3" applyNumberFormat="1" applyFont="1">
      <alignment vertical="center"/>
    </xf>
    <xf numFmtId="183" fontId="11" fillId="0" borderId="0" xfId="0" applyNumberFormat="1" applyFont="1" applyAlignment="1">
      <alignment horizontal="center" vertical="center"/>
    </xf>
    <xf numFmtId="0" fontId="11" fillId="0" borderId="0" xfId="0" applyFont="1" applyAlignment="1">
      <alignment vertical="center" shrinkToFit="1"/>
    </xf>
    <xf numFmtId="0" fontId="11" fillId="0" borderId="0" xfId="0" applyFont="1" applyAlignment="1">
      <alignment vertical="center" wrapText="1" shrinkToFit="1"/>
    </xf>
    <xf numFmtId="177" fontId="11" fillId="0" borderId="0" xfId="0" applyNumberFormat="1" applyFont="1">
      <alignment vertical="center"/>
    </xf>
    <xf numFmtId="176" fontId="10" fillId="6" borderId="22" xfId="0" applyNumberFormat="1" applyFont="1" applyFill="1" applyBorder="1" applyAlignment="1">
      <alignment horizontal="right" vertical="center"/>
    </xf>
    <xf numFmtId="176" fontId="9" fillId="0" borderId="12" xfId="3" applyNumberFormat="1" applyBorder="1" applyAlignment="1" applyProtection="1">
      <alignment vertical="center" shrinkToFit="1"/>
      <protection locked="0"/>
    </xf>
    <xf numFmtId="176" fontId="9" fillId="0" borderId="167" xfId="3" applyNumberFormat="1" applyBorder="1" applyAlignment="1" applyProtection="1">
      <alignment vertical="center" shrinkToFit="1"/>
      <protection locked="0"/>
    </xf>
    <xf numFmtId="177" fontId="12" fillId="10" borderId="161" xfId="0" applyNumberFormat="1" applyFont="1" applyFill="1" applyBorder="1" applyAlignment="1">
      <alignment vertical="top" shrinkToFit="1"/>
    </xf>
    <xf numFmtId="0" fontId="14" fillId="0" borderId="0" xfId="3" applyFont="1" applyAlignment="1">
      <alignment vertical="center" wrapText="1"/>
    </xf>
    <xf numFmtId="0" fontId="11" fillId="5" borderId="52" xfId="0" applyFont="1" applyFill="1" applyBorder="1" applyAlignment="1" applyProtection="1">
      <alignment horizontal="center" vertical="center"/>
      <protection locked="0"/>
    </xf>
    <xf numFmtId="0" fontId="16" fillId="0" borderId="0" xfId="0" applyFont="1" applyAlignment="1">
      <alignment vertical="center" wrapText="1"/>
    </xf>
    <xf numFmtId="0" fontId="11" fillId="0" borderId="0" xfId="0" applyFont="1" applyAlignment="1">
      <alignment vertical="center" wrapText="1"/>
    </xf>
    <xf numFmtId="179" fontId="17" fillId="6" borderId="80" xfId="0" applyNumberFormat="1" applyFont="1" applyFill="1" applyBorder="1" applyAlignment="1">
      <alignment horizontal="left" vertical="center"/>
    </xf>
    <xf numFmtId="0" fontId="51" fillId="0" borderId="0" xfId="0" applyFont="1" applyAlignment="1">
      <alignment vertical="top" wrapText="1"/>
    </xf>
    <xf numFmtId="0" fontId="12" fillId="0" borderId="0" xfId="0" applyFont="1" applyAlignment="1">
      <alignment horizontal="left" vertical="top" wrapText="1"/>
    </xf>
    <xf numFmtId="0" fontId="9" fillId="4" borderId="30" xfId="3" applyFill="1" applyBorder="1" applyAlignment="1">
      <alignment horizontal="center" vertical="center"/>
    </xf>
    <xf numFmtId="0" fontId="9" fillId="4" borderId="30" xfId="3" applyFill="1" applyBorder="1" applyAlignment="1">
      <alignment horizontal="center" vertical="center" wrapText="1"/>
    </xf>
    <xf numFmtId="177" fontId="9" fillId="4" borderId="30" xfId="3" applyNumberFormat="1" applyFill="1" applyBorder="1" applyAlignment="1">
      <alignment horizontal="center" vertical="center"/>
    </xf>
    <xf numFmtId="177" fontId="9" fillId="4" borderId="49" xfId="3" applyNumberFormat="1" applyFill="1" applyBorder="1" applyAlignment="1">
      <alignment horizontal="center" vertical="center"/>
    </xf>
    <xf numFmtId="0" fontId="34" fillId="0" borderId="0" xfId="3" applyFont="1">
      <alignment vertical="center"/>
    </xf>
    <xf numFmtId="0" fontId="49" fillId="0" borderId="0" xfId="3" applyFont="1" applyAlignment="1">
      <alignment vertical="top" wrapText="1"/>
    </xf>
    <xf numFmtId="177" fontId="11" fillId="0" borderId="0" xfId="0" applyNumberFormat="1" applyFont="1" applyAlignment="1">
      <alignment horizontal="right" vertical="center" shrinkToFit="1"/>
    </xf>
    <xf numFmtId="0" fontId="13" fillId="0" borderId="0" xfId="0" applyFont="1" applyAlignment="1">
      <alignment vertical="center" shrinkToFit="1"/>
    </xf>
    <xf numFmtId="0" fontId="33" fillId="0" borderId="0" xfId="0" applyFont="1" applyAlignment="1">
      <alignment vertical="center" shrinkToFit="1"/>
    </xf>
    <xf numFmtId="177" fontId="11" fillId="0" borderId="0" xfId="2" applyNumberFormat="1" applyFont="1" applyBorder="1" applyAlignment="1" applyProtection="1">
      <alignment horizontal="right" vertical="top" shrinkToFit="1"/>
    </xf>
    <xf numFmtId="177" fontId="9" fillId="0" borderId="0" xfId="2" applyNumberFormat="1" applyFont="1" applyFill="1" applyBorder="1" applyAlignment="1" applyProtection="1">
      <alignment horizontal="left" vertical="top" shrinkToFit="1"/>
    </xf>
    <xf numFmtId="177" fontId="0" fillId="11" borderId="157" xfId="0" applyNumberFormat="1" applyFill="1" applyBorder="1" applyAlignment="1">
      <alignment vertical="center" shrinkToFit="1"/>
    </xf>
    <xf numFmtId="177" fontId="0" fillId="6" borderId="4" xfId="0" applyNumberFormat="1" applyFill="1" applyBorder="1" applyAlignment="1">
      <alignment vertical="center" shrinkToFit="1"/>
    </xf>
    <xf numFmtId="177" fontId="0" fillId="6" borderId="5" xfId="0" applyNumberFormat="1" applyFill="1" applyBorder="1" applyAlignment="1">
      <alignment vertical="center" shrinkToFit="1"/>
    </xf>
    <xf numFmtId="177" fontId="0" fillId="6" borderId="41" xfId="0" applyNumberFormat="1" applyFill="1" applyBorder="1" applyAlignment="1">
      <alignment vertical="center" shrinkToFit="1"/>
    </xf>
    <xf numFmtId="177" fontId="0" fillId="11" borderId="163" xfId="0" applyNumberFormat="1" applyFill="1" applyBorder="1" applyAlignment="1">
      <alignment vertical="center" shrinkToFit="1"/>
    </xf>
    <xf numFmtId="177" fontId="0" fillId="0" borderId="0" xfId="0" applyNumberFormat="1" applyAlignment="1">
      <alignment vertical="center" shrinkToFit="1"/>
    </xf>
    <xf numFmtId="176" fontId="9" fillId="0" borderId="12" xfId="3" applyNumberFormat="1" applyBorder="1" applyAlignment="1" applyProtection="1">
      <alignment horizontal="right" vertical="center" shrinkToFit="1"/>
      <protection locked="0"/>
    </xf>
    <xf numFmtId="0" fontId="12" fillId="0" borderId="71" xfId="0" applyFont="1" applyBorder="1" applyAlignment="1">
      <alignment horizontal="left" vertical="top" wrapText="1"/>
    </xf>
    <xf numFmtId="0" fontId="13" fillId="0" borderId="132" xfId="0" applyFont="1" applyBorder="1" applyAlignment="1">
      <alignment horizontal="left" vertical="center" wrapText="1"/>
    </xf>
    <xf numFmtId="0" fontId="13" fillId="0" borderId="132" xfId="0" applyFont="1" applyBorder="1" applyAlignment="1">
      <alignment horizontal="left" vertical="center"/>
    </xf>
    <xf numFmtId="0" fontId="0" fillId="15" borderId="59" xfId="0" applyFill="1" applyBorder="1" applyAlignment="1">
      <alignment horizontal="center" vertical="center" shrinkToFit="1"/>
    </xf>
    <xf numFmtId="0" fontId="0" fillId="15" borderId="20" xfId="0" applyFill="1" applyBorder="1" applyAlignment="1">
      <alignment horizontal="center" vertical="center" shrinkToFit="1"/>
    </xf>
    <xf numFmtId="0" fontId="43" fillId="0" borderId="0" xfId="0" applyFont="1">
      <alignment vertical="center"/>
    </xf>
    <xf numFmtId="0" fontId="57" fillId="6" borderId="54" xfId="3" applyFont="1" applyFill="1" applyBorder="1" applyAlignment="1">
      <alignment horizontal="center" vertical="center" wrapText="1"/>
    </xf>
    <xf numFmtId="177" fontId="11" fillId="3" borderId="28" xfId="3" applyNumberFormat="1" applyFont="1" applyFill="1" applyBorder="1" applyAlignment="1">
      <alignment horizontal="right" vertical="center"/>
    </xf>
    <xf numFmtId="177" fontId="11" fillId="4" borderId="28" xfId="3" applyNumberFormat="1" applyFont="1" applyFill="1" applyBorder="1" applyAlignment="1">
      <alignment horizontal="right" vertical="center"/>
    </xf>
    <xf numFmtId="178" fontId="9" fillId="6" borderId="67" xfId="4" applyNumberFormat="1" applyFont="1" applyFill="1" applyBorder="1" applyAlignment="1" applyProtection="1">
      <alignment horizontal="right" vertical="top"/>
    </xf>
    <xf numFmtId="183" fontId="9" fillId="6" borderId="5" xfId="3" applyNumberFormat="1" applyFill="1" applyBorder="1">
      <alignment vertical="center"/>
    </xf>
    <xf numFmtId="183" fontId="9" fillId="6" borderId="9" xfId="3" applyNumberFormat="1" applyFill="1" applyBorder="1">
      <alignment vertical="center"/>
    </xf>
    <xf numFmtId="183" fontId="9" fillId="6" borderId="7" xfId="3" applyNumberFormat="1" applyFill="1" applyBorder="1">
      <alignment vertical="center"/>
    </xf>
    <xf numFmtId="0" fontId="11" fillId="6" borderId="1" xfId="3" applyFont="1" applyFill="1" applyBorder="1" applyAlignment="1">
      <alignment horizontal="center" vertical="center" wrapText="1"/>
    </xf>
    <xf numFmtId="0" fontId="56" fillId="6" borderId="54" xfId="3" applyFont="1" applyFill="1" applyBorder="1" applyAlignment="1">
      <alignment horizontal="center" vertical="center" wrapText="1"/>
    </xf>
    <xf numFmtId="0" fontId="12" fillId="0" borderId="0" xfId="3" applyFont="1">
      <alignment vertical="center"/>
    </xf>
    <xf numFmtId="0" fontId="11" fillId="14" borderId="0" xfId="3" applyFont="1" applyFill="1">
      <alignment vertical="center"/>
    </xf>
    <xf numFmtId="0" fontId="56" fillId="6" borderId="25" xfId="3" applyFont="1" applyFill="1" applyBorder="1" applyAlignment="1">
      <alignment horizontal="center" vertical="center" wrapText="1"/>
    </xf>
    <xf numFmtId="0" fontId="11" fillId="14" borderId="0" xfId="3" applyFont="1" applyFill="1" applyAlignment="1">
      <alignment horizontal="center" vertical="center" wrapText="1"/>
    </xf>
    <xf numFmtId="0" fontId="11" fillId="14" borderId="0" xfId="3" applyFont="1" applyFill="1" applyAlignment="1">
      <alignment horizontal="left" vertical="center" wrapText="1"/>
    </xf>
    <xf numFmtId="0" fontId="49" fillId="0" borderId="0" xfId="0" applyFont="1" applyAlignment="1">
      <alignment vertical="center" wrapText="1"/>
    </xf>
    <xf numFmtId="0" fontId="0" fillId="0" borderId="132" xfId="0" applyBorder="1" applyAlignment="1">
      <alignment vertical="top" wrapText="1"/>
    </xf>
    <xf numFmtId="0" fontId="0" fillId="0" borderId="35" xfId="0" applyBorder="1" applyAlignment="1">
      <alignment vertical="top" wrapText="1"/>
    </xf>
    <xf numFmtId="0" fontId="49" fillId="0" borderId="33" xfId="0" applyFont="1" applyBorder="1" applyAlignment="1">
      <alignment vertical="center" wrapText="1"/>
    </xf>
    <xf numFmtId="0" fontId="49" fillId="0" borderId="34" xfId="0" applyFont="1" applyBorder="1" applyAlignment="1">
      <alignment vertical="center" wrapText="1"/>
    </xf>
    <xf numFmtId="0" fontId="49" fillId="0" borderId="35" xfId="0" applyFont="1" applyBorder="1" applyAlignment="1">
      <alignment vertical="center" wrapText="1"/>
    </xf>
    <xf numFmtId="0" fontId="49" fillId="0" borderId="35" xfId="0" applyFont="1" applyBorder="1" applyAlignment="1">
      <alignment vertical="top"/>
    </xf>
    <xf numFmtId="0" fontId="9" fillId="3" borderId="42" xfId="3" applyFill="1" applyBorder="1" applyAlignment="1">
      <alignment horizontal="center" vertical="center"/>
    </xf>
    <xf numFmtId="0" fontId="45" fillId="5" borderId="44" xfId="0" applyFont="1" applyFill="1" applyBorder="1" applyAlignment="1" applyProtection="1">
      <alignment horizontal="center" vertical="center" wrapText="1"/>
      <protection locked="0"/>
    </xf>
    <xf numFmtId="0" fontId="45" fillId="5" borderId="46" xfId="0" applyFont="1" applyFill="1" applyBorder="1" applyAlignment="1" applyProtection="1">
      <alignment horizontal="center" vertical="center" wrapText="1"/>
      <protection locked="0"/>
    </xf>
    <xf numFmtId="0" fontId="45" fillId="5" borderId="100" xfId="0" applyFont="1" applyFill="1" applyBorder="1" applyAlignment="1" applyProtection="1">
      <alignment horizontal="center" vertical="center" wrapText="1"/>
      <protection locked="0"/>
    </xf>
    <xf numFmtId="0" fontId="45" fillId="5" borderId="15" xfId="0" applyFont="1" applyFill="1" applyBorder="1" applyAlignment="1" applyProtection="1">
      <alignment horizontal="center" vertical="center" wrapText="1"/>
      <protection locked="0"/>
    </xf>
    <xf numFmtId="192" fontId="57" fillId="2" borderId="12" xfId="2" applyNumberFormat="1" applyFont="1" applyFill="1" applyBorder="1" applyAlignment="1" applyProtection="1">
      <alignment horizontal="right" vertical="center" shrinkToFit="1"/>
      <protection locked="0"/>
    </xf>
    <xf numFmtId="192" fontId="57" fillId="2" borderId="13" xfId="2" applyNumberFormat="1" applyFont="1" applyFill="1" applyBorder="1" applyAlignment="1" applyProtection="1">
      <alignment horizontal="right" vertical="center" shrinkToFit="1"/>
      <protection locked="0"/>
    </xf>
    <xf numFmtId="192" fontId="57" fillId="2" borderId="3" xfId="2" applyNumberFormat="1" applyFont="1" applyFill="1" applyBorder="1" applyAlignment="1" applyProtection="1">
      <alignment horizontal="right" vertical="center" shrinkToFit="1"/>
      <protection locked="0"/>
    </xf>
    <xf numFmtId="192" fontId="57" fillId="2" borderId="11" xfId="2" applyNumberFormat="1" applyFont="1" applyFill="1" applyBorder="1" applyAlignment="1" applyProtection="1">
      <alignment horizontal="right" vertical="center" shrinkToFit="1"/>
      <protection locked="0"/>
    </xf>
    <xf numFmtId="193" fontId="57" fillId="2" borderId="11" xfId="2" applyNumberFormat="1" applyFont="1" applyFill="1" applyBorder="1" applyAlignment="1" applyProtection="1">
      <alignment horizontal="right" vertical="center" shrinkToFit="1"/>
      <protection locked="0"/>
    </xf>
    <xf numFmtId="193" fontId="57" fillId="2" borderId="12" xfId="2" applyNumberFormat="1" applyFont="1" applyFill="1" applyBorder="1" applyAlignment="1" applyProtection="1">
      <alignment horizontal="right" vertical="center" shrinkToFit="1"/>
      <protection locked="0"/>
    </xf>
    <xf numFmtId="193" fontId="57" fillId="2" borderId="13" xfId="2" applyNumberFormat="1" applyFont="1" applyFill="1" applyBorder="1" applyAlignment="1" applyProtection="1">
      <alignment horizontal="right" vertical="center" shrinkToFit="1"/>
      <protection locked="0"/>
    </xf>
    <xf numFmtId="193" fontId="57" fillId="2" borderId="3" xfId="2" applyNumberFormat="1" applyFont="1" applyFill="1" applyBorder="1" applyAlignment="1" applyProtection="1">
      <alignment horizontal="right" vertical="center" shrinkToFit="1"/>
      <protection locked="0"/>
    </xf>
    <xf numFmtId="0" fontId="54" fillId="0" borderId="104" xfId="0" applyFont="1" applyBorder="1" applyAlignment="1">
      <alignment horizontal="left" vertical="center"/>
    </xf>
    <xf numFmtId="0" fontId="54" fillId="0" borderId="71" xfId="0" applyFont="1" applyBorder="1" applyAlignment="1">
      <alignment horizontal="left" vertical="center"/>
    </xf>
    <xf numFmtId="0" fontId="54" fillId="0" borderId="72" xfId="0" applyFont="1" applyBorder="1" applyAlignment="1">
      <alignment horizontal="left" vertical="center"/>
    </xf>
    <xf numFmtId="0" fontId="16" fillId="0" borderId="35" xfId="3" applyFont="1" applyBorder="1">
      <alignment vertical="center"/>
    </xf>
    <xf numFmtId="179" fontId="11" fillId="9" borderId="2" xfId="0" applyNumberFormat="1" applyFont="1" applyFill="1" applyBorder="1" applyAlignment="1">
      <alignment horizontal="center" vertical="center"/>
    </xf>
    <xf numFmtId="0" fontId="22" fillId="0" borderId="185" xfId="3" applyFont="1" applyBorder="1" applyAlignment="1">
      <alignment horizontal="left" vertical="top"/>
    </xf>
    <xf numFmtId="0" fontId="22" fillId="0" borderId="185" xfId="3" applyFont="1" applyBorder="1" applyAlignment="1">
      <alignment horizontal="left" vertical="top" wrapText="1"/>
    </xf>
    <xf numFmtId="0" fontId="16" fillId="6" borderId="16" xfId="3" applyFont="1" applyFill="1" applyBorder="1">
      <alignment vertical="center"/>
    </xf>
    <xf numFmtId="177" fontId="9" fillId="6" borderId="38" xfId="3" applyNumberFormat="1" applyFill="1" applyBorder="1" applyAlignment="1">
      <alignment vertical="top"/>
    </xf>
    <xf numFmtId="176" fontId="9" fillId="0" borderId="3" xfId="3" applyNumberFormat="1" applyBorder="1" applyAlignment="1" applyProtection="1">
      <alignment horizontal="right" vertical="center" shrinkToFit="1"/>
      <protection locked="0"/>
    </xf>
    <xf numFmtId="0" fontId="9" fillId="6" borderId="3" xfId="3" applyFill="1" applyBorder="1" applyAlignment="1">
      <alignment horizontal="center" vertical="center" shrinkToFit="1"/>
    </xf>
    <xf numFmtId="183" fontId="9" fillId="6" borderId="4" xfId="3" applyNumberFormat="1" applyFill="1" applyBorder="1">
      <alignment vertical="center"/>
    </xf>
    <xf numFmtId="176" fontId="9" fillId="0" borderId="13" xfId="3" applyNumberFormat="1" applyBorder="1" applyAlignment="1" applyProtection="1">
      <alignment horizontal="right" vertical="center" shrinkToFit="1"/>
      <protection locked="0"/>
    </xf>
    <xf numFmtId="0" fontId="9" fillId="6" borderId="13" xfId="3" applyFill="1" applyBorder="1" applyAlignment="1">
      <alignment horizontal="center" vertical="center" shrinkToFit="1"/>
    </xf>
    <xf numFmtId="183" fontId="9" fillId="6" borderId="10" xfId="3" applyNumberFormat="1" applyFill="1" applyBorder="1">
      <alignment vertical="center"/>
    </xf>
    <xf numFmtId="0" fontId="9" fillId="6" borderId="29" xfId="3" applyFill="1" applyBorder="1" applyAlignment="1">
      <alignment vertical="center" textRotation="255"/>
    </xf>
    <xf numFmtId="0" fontId="9" fillId="6" borderId="30" xfId="3" applyFill="1" applyBorder="1" applyAlignment="1">
      <alignment horizontal="center" vertical="center" shrinkToFit="1"/>
    </xf>
    <xf numFmtId="0" fontId="0" fillId="6" borderId="30" xfId="3" applyFont="1" applyFill="1" applyBorder="1" applyAlignment="1">
      <alignment horizontal="center" vertical="center" shrinkToFit="1"/>
    </xf>
    <xf numFmtId="177" fontId="0" fillId="6" borderId="30" xfId="3" applyNumberFormat="1" applyFont="1" applyFill="1" applyBorder="1" applyAlignment="1">
      <alignment horizontal="center" vertical="center"/>
    </xf>
    <xf numFmtId="0" fontId="9" fillId="0" borderId="0" xfId="14" applyFont="1">
      <alignment vertical="center"/>
    </xf>
    <xf numFmtId="49" fontId="62" fillId="0" borderId="1" xfId="0" applyNumberFormat="1" applyFont="1" applyBorder="1" applyAlignment="1">
      <alignment horizontal="left" vertical="center" wrapText="1"/>
    </xf>
    <xf numFmtId="0" fontId="62" fillId="0" borderId="1" xfId="0" applyFont="1" applyBorder="1" applyAlignment="1">
      <alignment horizontal="left" vertical="center" wrapText="1"/>
    </xf>
    <xf numFmtId="0" fontId="62" fillId="0" borderId="0" xfId="0" applyFont="1" applyAlignment="1">
      <alignment horizontal="left" vertical="center" wrapText="1"/>
    </xf>
    <xf numFmtId="0" fontId="17" fillId="0" borderId="0" xfId="14" applyFont="1">
      <alignment vertical="center"/>
    </xf>
    <xf numFmtId="0" fontId="17" fillId="0" borderId="0" xfId="14" applyFont="1" applyAlignment="1">
      <alignment horizontal="center" vertical="center"/>
    </xf>
    <xf numFmtId="0" fontId="18" fillId="0" borderId="0" xfId="14" applyFont="1">
      <alignment vertical="center"/>
    </xf>
    <xf numFmtId="0" fontId="18" fillId="0" borderId="98" xfId="14" applyFont="1" applyBorder="1" applyAlignment="1">
      <alignment horizontal="center" vertical="center"/>
    </xf>
    <xf numFmtId="0" fontId="18" fillId="0" borderId="30" xfId="14" applyFont="1" applyBorder="1" applyAlignment="1">
      <alignment horizontal="left" vertical="center" wrapText="1"/>
    </xf>
    <xf numFmtId="0" fontId="18" fillId="0" borderId="17" xfId="14" applyFont="1" applyBorder="1">
      <alignment vertical="center"/>
    </xf>
    <xf numFmtId="0" fontId="18" fillId="0" borderId="51" xfId="14" applyFont="1" applyBorder="1">
      <alignment vertical="center"/>
    </xf>
    <xf numFmtId="0" fontId="18" fillId="0" borderId="0" xfId="14" applyFont="1" applyAlignment="1">
      <alignment horizontal="left" vertical="center" wrapText="1"/>
    </xf>
    <xf numFmtId="0" fontId="18" fillId="0" borderId="16" xfId="14" applyFont="1" applyBorder="1">
      <alignment vertical="center"/>
    </xf>
    <xf numFmtId="0" fontId="18" fillId="0" borderId="0" xfId="14" applyFont="1" applyAlignment="1">
      <alignment horizontal="center" vertical="center"/>
    </xf>
    <xf numFmtId="0" fontId="18" fillId="0" borderId="98" xfId="14" applyFont="1" applyBorder="1">
      <alignment vertical="center"/>
    </xf>
    <xf numFmtId="0" fontId="18" fillId="0" borderId="30" xfId="14" applyFont="1" applyBorder="1">
      <alignment vertical="center"/>
    </xf>
    <xf numFmtId="0" fontId="18" fillId="0" borderId="30" xfId="14" applyFont="1" applyBorder="1" applyAlignment="1">
      <alignment horizontal="right" vertical="center"/>
    </xf>
    <xf numFmtId="0" fontId="18" fillId="0" borderId="0" xfId="14" applyFont="1" applyAlignment="1">
      <alignment horizontal="left" vertical="top"/>
    </xf>
    <xf numFmtId="0" fontId="18" fillId="0" borderId="0" xfId="14" applyFont="1" applyAlignment="1">
      <alignment horizontal="left" vertical="center" wrapText="1" shrinkToFit="1"/>
    </xf>
    <xf numFmtId="0" fontId="63" fillId="0" borderId="0" xfId="14" applyFont="1" applyAlignment="1">
      <alignment horizontal="right" vertical="center"/>
    </xf>
    <xf numFmtId="0" fontId="64" fillId="0" borderId="0" xfId="14" applyFont="1" applyAlignment="1">
      <alignment horizontal="right" vertical="center"/>
    </xf>
    <xf numFmtId="0" fontId="18" fillId="0" borderId="50" xfId="14" applyFont="1" applyBorder="1">
      <alignment vertical="center"/>
    </xf>
    <xf numFmtId="0" fontId="18" fillId="0" borderId="15" xfId="14" applyFont="1" applyBorder="1">
      <alignment vertical="center"/>
    </xf>
    <xf numFmtId="0" fontId="18" fillId="0" borderId="15" xfId="14" applyFont="1" applyBorder="1" applyAlignment="1">
      <alignment horizontal="center" vertical="center"/>
    </xf>
    <xf numFmtId="0" fontId="18" fillId="0" borderId="43" xfId="14" applyFont="1" applyBorder="1">
      <alignment vertical="center"/>
    </xf>
    <xf numFmtId="0" fontId="18" fillId="0" borderId="98" xfId="14" applyFont="1" applyBorder="1" applyAlignment="1">
      <alignment horizontal="left" vertical="center" wrapText="1"/>
    </xf>
    <xf numFmtId="0" fontId="18" fillId="0" borderId="30" xfId="14" applyFont="1" applyBorder="1" applyAlignment="1">
      <alignment horizontal="center" vertical="center"/>
    </xf>
    <xf numFmtId="0" fontId="18" fillId="0" borderId="51" xfId="14" applyFont="1" applyBorder="1" applyAlignment="1">
      <alignment vertical="top"/>
    </xf>
    <xf numFmtId="0" fontId="18" fillId="0" borderId="0" xfId="14" applyFont="1" applyAlignment="1">
      <alignment horizontal="left" vertical="center"/>
    </xf>
    <xf numFmtId="0" fontId="18" fillId="0" borderId="0" xfId="14" applyFont="1" applyAlignment="1">
      <alignment vertical="top"/>
    </xf>
    <xf numFmtId="0" fontId="18" fillId="0" borderId="12" xfId="14" applyFont="1" applyBorder="1">
      <alignment vertical="center"/>
    </xf>
    <xf numFmtId="0" fontId="18" fillId="0" borderId="0" xfId="14" applyFont="1" applyAlignment="1">
      <alignment vertical="center" wrapText="1"/>
    </xf>
    <xf numFmtId="182" fontId="18" fillId="0" borderId="0" xfId="14" applyNumberFormat="1" applyFont="1">
      <alignment vertical="center"/>
    </xf>
    <xf numFmtId="182" fontId="18" fillId="0" borderId="74" xfId="14" applyNumberFormat="1" applyFont="1" applyBorder="1">
      <alignment vertical="center"/>
    </xf>
    <xf numFmtId="182" fontId="18" fillId="0" borderId="47" xfId="14" applyNumberFormat="1" applyFont="1" applyBorder="1">
      <alignment vertical="center"/>
    </xf>
    <xf numFmtId="182" fontId="18" fillId="0" borderId="9" xfId="14" applyNumberFormat="1" applyFont="1" applyBorder="1" applyAlignment="1">
      <alignment horizontal="center" vertical="center"/>
    </xf>
    <xf numFmtId="0" fontId="18" fillId="0" borderId="50" xfId="14" applyFont="1" applyBorder="1" applyAlignment="1">
      <alignment horizontal="left" vertical="center" wrapText="1"/>
    </xf>
    <xf numFmtId="0" fontId="18" fillId="0" borderId="15" xfId="14" applyFont="1" applyBorder="1" applyAlignment="1">
      <alignment horizontal="left" vertical="center"/>
    </xf>
    <xf numFmtId="0" fontId="18" fillId="0" borderId="79" xfId="14" applyFont="1" applyBorder="1" applyAlignment="1">
      <alignment horizontal="left" vertical="center"/>
    </xf>
    <xf numFmtId="0" fontId="18" fillId="0" borderId="15" xfId="14" applyFont="1" applyBorder="1" applyAlignment="1">
      <alignment vertical="center" wrapText="1"/>
    </xf>
    <xf numFmtId="0" fontId="18" fillId="0" borderId="0" xfId="14" applyFont="1" applyAlignment="1">
      <alignment horizontal="left" vertical="top" wrapText="1"/>
    </xf>
    <xf numFmtId="0" fontId="18" fillId="0" borderId="98" xfId="14" applyFont="1" applyBorder="1" applyAlignment="1">
      <alignment vertical="top"/>
    </xf>
    <xf numFmtId="0" fontId="18" fillId="0" borderId="30" xfId="14" applyFont="1" applyBorder="1" applyAlignment="1">
      <alignment vertical="top"/>
    </xf>
    <xf numFmtId="0" fontId="18" fillId="0" borderId="98" xfId="14" applyFont="1" applyBorder="1" applyAlignment="1">
      <alignment horizontal="left" vertical="center" shrinkToFit="1"/>
    </xf>
    <xf numFmtId="0" fontId="18" fillId="0" borderId="30" xfId="14" applyFont="1" applyBorder="1" applyAlignment="1">
      <alignment horizontal="left" vertical="center" shrinkToFit="1"/>
    </xf>
    <xf numFmtId="0" fontId="18" fillId="0" borderId="30" xfId="14" applyFont="1" applyBorder="1" applyAlignment="1">
      <alignment vertical="center" shrinkToFit="1"/>
    </xf>
    <xf numFmtId="0" fontId="18" fillId="0" borderId="0" xfId="14" applyFont="1" applyAlignment="1">
      <alignment horizontal="left" vertical="center" shrinkToFit="1"/>
    </xf>
    <xf numFmtId="0" fontId="18" fillId="0" borderId="0" xfId="14" applyFont="1" applyAlignment="1">
      <alignment vertical="center" shrinkToFit="1"/>
    </xf>
    <xf numFmtId="0" fontId="18" fillId="0" borderId="51" xfId="14" applyFont="1" applyBorder="1" applyAlignment="1">
      <alignment horizontal="center" vertical="center" shrinkToFit="1"/>
    </xf>
    <xf numFmtId="0" fontId="30" fillId="0" borderId="0" xfId="14" applyFont="1" applyAlignment="1">
      <alignment horizontal="left" vertical="center"/>
    </xf>
    <xf numFmtId="0" fontId="30" fillId="0" borderId="0" xfId="14" applyFont="1" applyAlignment="1">
      <alignment horizontal="right" vertical="center"/>
    </xf>
    <xf numFmtId="0" fontId="30" fillId="0" borderId="0" xfId="14" applyFont="1" applyAlignment="1">
      <alignment vertical="center" shrinkToFit="1"/>
    </xf>
    <xf numFmtId="0" fontId="30" fillId="0" borderId="0" xfId="14" applyFont="1" applyAlignment="1">
      <alignment horizontal="left" vertical="center" shrinkToFit="1"/>
    </xf>
    <xf numFmtId="0" fontId="18" fillId="0" borderId="51" xfId="14" applyFont="1" applyBorder="1" applyAlignment="1">
      <alignment vertical="center" shrinkToFit="1"/>
    </xf>
    <xf numFmtId="0" fontId="18" fillId="0" borderId="0" xfId="14" applyFont="1" applyAlignment="1">
      <alignment horizontal="right" vertical="center"/>
    </xf>
    <xf numFmtId="0" fontId="18" fillId="0" borderId="51" xfId="14" applyFont="1" applyBorder="1" applyAlignment="1">
      <alignment vertical="top" wrapText="1"/>
    </xf>
    <xf numFmtId="0" fontId="18" fillId="0" borderId="0" xfId="14" applyFont="1" applyAlignment="1">
      <alignment vertical="top" wrapText="1"/>
    </xf>
    <xf numFmtId="0" fontId="30" fillId="0" borderId="12" xfId="14" applyFont="1" applyBorder="1" applyAlignment="1">
      <alignment horizontal="center" vertical="top" wrapText="1"/>
    </xf>
    <xf numFmtId="0" fontId="30" fillId="0" borderId="0" xfId="14" applyFont="1">
      <alignment vertical="center"/>
    </xf>
    <xf numFmtId="0" fontId="18" fillId="0" borderId="50" xfId="14" applyFont="1" applyBorder="1" applyAlignment="1">
      <alignment horizontal="left" vertical="center"/>
    </xf>
    <xf numFmtId="0" fontId="18" fillId="0" borderId="51" xfId="14" applyFont="1" applyBorder="1" applyAlignment="1">
      <alignment horizontal="left" vertical="center" wrapText="1"/>
    </xf>
    <xf numFmtId="0" fontId="18" fillId="0" borderId="0" xfId="14" applyFont="1" applyAlignment="1">
      <alignment horizontal="center" vertical="center" shrinkToFit="1"/>
    </xf>
    <xf numFmtId="0" fontId="18" fillId="0" borderId="51" xfId="14" applyFont="1" applyBorder="1" applyAlignment="1">
      <alignment horizontal="left" vertical="center" shrinkToFit="1"/>
    </xf>
    <xf numFmtId="0" fontId="63" fillId="0" borderId="0" xfId="14" applyFont="1" applyAlignment="1">
      <alignment vertical="top"/>
    </xf>
    <xf numFmtId="0" fontId="18" fillId="0" borderId="30" xfId="14" applyFont="1" applyBorder="1" applyAlignment="1">
      <alignment horizontal="left" vertical="center"/>
    </xf>
    <xf numFmtId="0" fontId="18" fillId="0" borderId="0" xfId="14" applyFont="1" applyAlignment="1">
      <alignment horizontal="right" vertical="center" shrinkToFit="1"/>
    </xf>
    <xf numFmtId="0" fontId="63" fillId="0" borderId="51" xfId="14" applyFont="1" applyBorder="1">
      <alignment vertical="center"/>
    </xf>
    <xf numFmtId="0" fontId="63" fillId="0" borderId="0" xfId="14" applyFont="1">
      <alignment vertical="center"/>
    </xf>
    <xf numFmtId="0" fontId="66" fillId="0" borderId="0" xfId="14" applyFont="1" applyAlignment="1">
      <alignment vertical="center" wrapText="1"/>
    </xf>
    <xf numFmtId="0" fontId="13" fillId="0" borderId="0" xfId="14" applyFont="1" applyAlignment="1">
      <alignment horizontal="right" vertical="center"/>
    </xf>
    <xf numFmtId="0" fontId="66" fillId="0" borderId="0" xfId="14" applyFont="1">
      <alignment vertical="center"/>
    </xf>
    <xf numFmtId="0" fontId="18" fillId="0" borderId="51" xfId="14" applyFont="1" applyBorder="1" applyAlignment="1">
      <alignment horizontal="center" vertical="center"/>
    </xf>
    <xf numFmtId="0" fontId="18" fillId="0" borderId="0" xfId="14" applyFont="1" applyAlignment="1"/>
    <xf numFmtId="0" fontId="11" fillId="0" borderId="0" xfId="14" applyFont="1">
      <alignment vertical="center"/>
    </xf>
    <xf numFmtId="0" fontId="26" fillId="0" borderId="0" xfId="14" applyFont="1" applyAlignment="1">
      <alignment horizontal="center" vertical="center"/>
    </xf>
    <xf numFmtId="0" fontId="68" fillId="0" borderId="0" xfId="14" applyFont="1" applyAlignment="1">
      <alignment horizontal="right" vertical="center"/>
    </xf>
    <xf numFmtId="0" fontId="69" fillId="0" borderId="0" xfId="14" applyFont="1" applyAlignment="1">
      <alignment horizontal="left" vertical="center"/>
    </xf>
    <xf numFmtId="0" fontId="70" fillId="0" borderId="0" xfId="14" applyFont="1" applyAlignment="1">
      <alignment horizontal="left" vertical="center"/>
    </xf>
    <xf numFmtId="0" fontId="71" fillId="0" borderId="0" xfId="14" applyFont="1" applyAlignment="1">
      <alignment horizontal="right" vertical="center"/>
    </xf>
    <xf numFmtId="0" fontId="22" fillId="0" borderId="0" xfId="14" applyFont="1" applyAlignment="1">
      <alignment horizontal="left" vertical="center"/>
    </xf>
    <xf numFmtId="0" fontId="22" fillId="0" borderId="132" xfId="14" applyFont="1" applyBorder="1" applyAlignment="1">
      <alignment horizontal="left" vertical="center"/>
    </xf>
    <xf numFmtId="0" fontId="22" fillId="0" borderId="0" xfId="14" applyFont="1" applyAlignment="1">
      <alignment horizontal="right" vertical="center"/>
    </xf>
    <xf numFmtId="0" fontId="18" fillId="0" borderId="0" xfId="3" applyFont="1" applyAlignment="1">
      <alignment horizontal="right" vertical="center" shrinkToFit="1"/>
    </xf>
    <xf numFmtId="0" fontId="9" fillId="6" borderId="52" xfId="3" applyFill="1" applyBorder="1" applyAlignment="1">
      <alignment vertical="center" wrapText="1"/>
    </xf>
    <xf numFmtId="0" fontId="9" fillId="6" borderId="52" xfId="3" applyFill="1" applyBorder="1" applyAlignment="1">
      <alignment horizontal="center" vertical="center" shrinkToFit="1"/>
    </xf>
    <xf numFmtId="177" fontId="9" fillId="6" borderId="52" xfId="3" applyNumberFormat="1" applyFill="1" applyBorder="1">
      <alignment vertical="center"/>
    </xf>
    <xf numFmtId="0" fontId="49" fillId="0" borderId="0" xfId="3" applyFont="1" applyAlignment="1">
      <alignment horizontal="left" vertical="center" wrapText="1"/>
    </xf>
    <xf numFmtId="0" fontId="16" fillId="0" borderId="0" xfId="3" applyFont="1" applyAlignment="1">
      <alignment vertical="center" wrapText="1"/>
    </xf>
    <xf numFmtId="0" fontId="9" fillId="4" borderId="89" xfId="3" applyFill="1" applyBorder="1" applyAlignment="1">
      <alignment vertical="center" textRotation="255"/>
    </xf>
    <xf numFmtId="176" fontId="9" fillId="8" borderId="167" xfId="3" applyNumberFormat="1" applyFill="1" applyBorder="1" applyAlignment="1">
      <alignment vertical="center" shrinkToFit="1"/>
    </xf>
    <xf numFmtId="0" fontId="0" fillId="6" borderId="15" xfId="3" applyFont="1" applyFill="1" applyBorder="1" applyAlignment="1">
      <alignment horizontal="center" vertical="center" shrinkToFit="1"/>
    </xf>
    <xf numFmtId="176" fontId="9" fillId="8" borderId="12" xfId="3" applyNumberFormat="1" applyFill="1" applyBorder="1" applyAlignment="1">
      <alignment vertical="center" shrinkToFit="1"/>
    </xf>
    <xf numFmtId="0" fontId="12" fillId="0" borderId="34" xfId="0" applyFont="1" applyBorder="1" applyAlignment="1">
      <alignment horizontal="left" vertical="center" wrapText="1"/>
    </xf>
    <xf numFmtId="0" fontId="16" fillId="0" borderId="34" xfId="0" applyFont="1" applyBorder="1" applyAlignment="1">
      <alignment horizontal="center" vertical="center" wrapText="1"/>
    </xf>
    <xf numFmtId="0" fontId="60" fillId="0" borderId="34" xfId="0" applyFont="1" applyBorder="1" applyAlignment="1" applyProtection="1">
      <alignment horizontal="center" vertical="center"/>
      <protection locked="0"/>
    </xf>
    <xf numFmtId="177" fontId="9" fillId="6" borderId="49" xfId="3" applyNumberFormat="1" applyFill="1" applyBorder="1" applyAlignment="1">
      <alignment horizontal="right" vertical="top"/>
    </xf>
    <xf numFmtId="0" fontId="63" fillId="0" borderId="0" xfId="14" applyFont="1" applyAlignment="1" applyProtection="1">
      <alignment horizontal="right" vertical="center"/>
      <protection locked="0"/>
    </xf>
    <xf numFmtId="0" fontId="63" fillId="0" borderId="30" xfId="14" applyFont="1" applyBorder="1" applyAlignment="1" applyProtection="1">
      <alignment horizontal="right" vertical="center"/>
      <protection locked="0"/>
    </xf>
    <xf numFmtId="0" fontId="30" fillId="0" borderId="12" xfId="14" applyFont="1" applyBorder="1" applyAlignment="1" applyProtection="1">
      <alignment vertical="top"/>
      <protection locked="0"/>
    </xf>
    <xf numFmtId="0" fontId="63" fillId="0" borderId="12" xfId="14" applyFont="1" applyBorder="1" applyProtection="1">
      <alignment vertical="center"/>
      <protection locked="0"/>
    </xf>
    <xf numFmtId="0" fontId="18" fillId="0" borderId="12" xfId="14" applyFont="1" applyBorder="1" applyAlignment="1" applyProtection="1">
      <alignment horizontal="center" vertical="center"/>
      <protection locked="0"/>
    </xf>
    <xf numFmtId="0" fontId="9" fillId="0" borderId="12" xfId="14" applyFont="1" applyBorder="1" applyProtection="1">
      <alignment vertical="center"/>
      <protection locked="0"/>
    </xf>
    <xf numFmtId="0" fontId="18" fillId="0" borderId="12" xfId="14" applyFont="1" applyBorder="1" applyAlignment="1" applyProtection="1">
      <alignment horizontal="left" vertical="center"/>
      <protection locked="0"/>
    </xf>
    <xf numFmtId="49" fontId="18" fillId="0" borderId="12" xfId="14" applyNumberFormat="1" applyFont="1" applyBorder="1" applyAlignment="1" applyProtection="1">
      <alignment horizontal="left" vertical="center"/>
      <protection locked="0"/>
    </xf>
    <xf numFmtId="0" fontId="18" fillId="0" borderId="0" xfId="14" applyFont="1" applyProtection="1">
      <alignment vertical="center"/>
      <protection locked="0"/>
    </xf>
    <xf numFmtId="182" fontId="18" fillId="0" borderId="12" xfId="14" applyNumberFormat="1" applyFont="1" applyBorder="1" applyAlignment="1" applyProtection="1">
      <alignment horizontal="center" vertical="center" shrinkToFit="1"/>
      <protection locked="0"/>
    </xf>
    <xf numFmtId="183" fontId="0" fillId="0" borderId="34" xfId="0" applyNumberFormat="1" applyBorder="1" applyAlignment="1">
      <alignment horizontal="center" vertical="center"/>
    </xf>
    <xf numFmtId="0" fontId="0" fillId="0" borderId="34" xfId="0" applyBorder="1">
      <alignment vertical="center"/>
    </xf>
    <xf numFmtId="0" fontId="0" fillId="0" borderId="34" xfId="0" applyBorder="1" applyAlignment="1">
      <alignment vertical="center" shrinkToFit="1"/>
    </xf>
    <xf numFmtId="0" fontId="0" fillId="0" borderId="34" xfId="0" applyBorder="1" applyAlignment="1">
      <alignment vertical="center" wrapText="1" shrinkToFit="1"/>
    </xf>
    <xf numFmtId="177" fontId="0" fillId="0" borderId="34" xfId="0" applyNumberFormat="1" applyBorder="1">
      <alignment vertical="center"/>
    </xf>
    <xf numFmtId="177" fontId="0" fillId="0" borderId="34" xfId="0" applyNumberFormat="1" applyBorder="1" applyAlignment="1">
      <alignment horizontal="right" vertical="center"/>
    </xf>
    <xf numFmtId="177" fontId="0" fillId="0" borderId="34" xfId="0" applyNumberFormat="1" applyBorder="1" applyAlignment="1">
      <alignment vertical="center" shrinkToFit="1"/>
    </xf>
    <xf numFmtId="0" fontId="0" fillId="0" borderId="34" xfId="0" applyBorder="1" applyAlignment="1">
      <alignment horizontal="right" vertical="top"/>
    </xf>
    <xf numFmtId="176" fontId="57" fillId="2" borderId="11" xfId="2" applyNumberFormat="1" applyFont="1" applyFill="1" applyBorder="1" applyAlignment="1" applyProtection="1">
      <alignment horizontal="right" vertical="center" shrinkToFit="1"/>
      <protection locked="0"/>
    </xf>
    <xf numFmtId="176" fontId="57" fillId="2" borderId="12" xfId="2" applyNumberFormat="1" applyFont="1" applyFill="1" applyBorder="1" applyAlignment="1" applyProtection="1">
      <alignment horizontal="right" vertical="center" shrinkToFit="1"/>
      <protection locked="0"/>
    </xf>
    <xf numFmtId="176" fontId="57" fillId="2" borderId="13" xfId="2" applyNumberFormat="1" applyFont="1" applyFill="1" applyBorder="1" applyAlignment="1" applyProtection="1">
      <alignment horizontal="right" vertical="center" shrinkToFit="1"/>
      <protection locked="0"/>
    </xf>
    <xf numFmtId="176" fontId="57" fillId="2" borderId="3" xfId="2" applyNumberFormat="1" applyFont="1" applyFill="1" applyBorder="1" applyAlignment="1" applyProtection="1">
      <alignment horizontal="right" vertical="center" shrinkToFit="1"/>
      <protection locked="0"/>
    </xf>
    <xf numFmtId="176" fontId="57" fillId="2" borderId="21" xfId="2" applyNumberFormat="1" applyFont="1" applyFill="1" applyBorder="1" applyAlignment="1" applyProtection="1">
      <alignment horizontal="right" vertical="center" shrinkToFit="1"/>
      <protection locked="0"/>
    </xf>
    <xf numFmtId="176" fontId="57" fillId="2" borderId="22" xfId="2" applyNumberFormat="1" applyFont="1" applyFill="1" applyBorder="1" applyAlignment="1" applyProtection="1">
      <alignment horizontal="right" vertical="center" shrinkToFit="1"/>
      <protection locked="0"/>
    </xf>
    <xf numFmtId="176" fontId="57" fillId="2" borderId="23" xfId="2" applyNumberFormat="1" applyFont="1" applyFill="1" applyBorder="1" applyAlignment="1" applyProtection="1">
      <alignment horizontal="right" vertical="center" shrinkToFit="1"/>
      <protection locked="0"/>
    </xf>
    <xf numFmtId="176" fontId="57" fillId="2" borderId="24" xfId="2" applyNumberFormat="1" applyFont="1" applyFill="1" applyBorder="1" applyAlignment="1" applyProtection="1">
      <alignment horizontal="right" vertical="center" shrinkToFit="1"/>
      <protection locked="0"/>
    </xf>
    <xf numFmtId="176" fontId="11" fillId="2" borderId="25" xfId="2" applyNumberFormat="1" applyFont="1" applyFill="1" applyBorder="1" applyAlignment="1" applyProtection="1">
      <alignment horizontal="right" vertical="center" shrinkToFit="1"/>
      <protection locked="0"/>
    </xf>
    <xf numFmtId="176" fontId="11" fillId="2" borderId="26" xfId="2" applyNumberFormat="1" applyFont="1" applyFill="1" applyBorder="1" applyAlignment="1" applyProtection="1">
      <alignment horizontal="right" vertical="center" shrinkToFit="1"/>
      <protection locked="0"/>
    </xf>
    <xf numFmtId="0" fontId="12" fillId="0" borderId="3" xfId="0" applyFont="1" applyBorder="1" applyAlignment="1" applyProtection="1">
      <alignment horizontal="left" vertical="top" wrapText="1"/>
      <protection locked="0"/>
    </xf>
    <xf numFmtId="0" fontId="12" fillId="0" borderId="12" xfId="0" applyFont="1" applyBorder="1" applyAlignment="1" applyProtection="1">
      <alignment horizontal="left" vertical="top" wrapText="1"/>
      <protection locked="0"/>
    </xf>
    <xf numFmtId="0" fontId="12" fillId="0" borderId="13" xfId="0" applyFont="1" applyBorder="1" applyAlignment="1" applyProtection="1">
      <alignment horizontal="left" vertical="top" wrapText="1"/>
      <protection locked="0"/>
    </xf>
    <xf numFmtId="185" fontId="36" fillId="0" borderId="0" xfId="0" applyNumberFormat="1" applyFont="1" applyAlignment="1" applyProtection="1">
      <alignment horizontal="right" vertical="center" wrapText="1"/>
      <protection locked="0"/>
    </xf>
    <xf numFmtId="0" fontId="12" fillId="0" borderId="11" xfId="0" applyFont="1" applyBorder="1" applyAlignment="1" applyProtection="1">
      <alignment horizontal="left" vertical="top" wrapText="1"/>
      <protection locked="0"/>
    </xf>
    <xf numFmtId="0" fontId="36" fillId="6" borderId="96" xfId="0" applyFont="1" applyFill="1" applyBorder="1" applyAlignment="1">
      <alignment horizontal="left" vertical="center" wrapText="1"/>
    </xf>
    <xf numFmtId="0" fontId="36" fillId="6" borderId="15" xfId="0" applyFont="1" applyFill="1" applyBorder="1" applyAlignment="1">
      <alignment horizontal="right" vertical="center" wrapText="1"/>
    </xf>
    <xf numFmtId="0" fontId="36" fillId="6" borderId="0" xfId="0" applyFont="1" applyFill="1" applyAlignment="1">
      <alignment horizontal="right" vertical="center" wrapText="1"/>
    </xf>
    <xf numFmtId="0" fontId="54" fillId="6" borderId="52" xfId="0" applyFont="1" applyFill="1" applyBorder="1" applyAlignment="1">
      <alignment vertical="center" wrapText="1"/>
    </xf>
    <xf numFmtId="0" fontId="54" fillId="6" borderId="65" xfId="0" applyFont="1" applyFill="1" applyBorder="1" applyAlignment="1">
      <alignment vertical="center" wrapText="1"/>
    </xf>
    <xf numFmtId="0" fontId="34" fillId="11" borderId="15" xfId="0" applyFont="1" applyFill="1" applyBorder="1" applyAlignment="1">
      <alignment horizontal="left" vertical="center" shrinkToFit="1"/>
    </xf>
    <xf numFmtId="0" fontId="34" fillId="11" borderId="50" xfId="0" applyFont="1" applyFill="1" applyBorder="1" applyAlignment="1">
      <alignment horizontal="left" vertical="center" shrinkToFit="1"/>
    </xf>
    <xf numFmtId="0" fontId="34" fillId="11" borderId="45" xfId="0" applyFont="1" applyFill="1" applyBorder="1" applyAlignment="1">
      <alignment horizontal="left" vertical="center" shrinkToFit="1"/>
    </xf>
    <xf numFmtId="0" fontId="34" fillId="11" borderId="151" xfId="0" applyFont="1" applyFill="1" applyBorder="1" applyAlignment="1">
      <alignment horizontal="left" vertical="center" shrinkToFit="1"/>
    </xf>
    <xf numFmtId="0" fontId="34" fillId="11" borderId="48" xfId="0" applyFont="1" applyFill="1" applyBorder="1" applyAlignment="1">
      <alignment horizontal="left" vertical="center" shrinkToFit="1"/>
    </xf>
    <xf numFmtId="0" fontId="34" fillId="11" borderId="120" xfId="0" applyFont="1" applyFill="1" applyBorder="1" applyAlignment="1">
      <alignment horizontal="left" vertical="center" shrinkToFit="1"/>
    </xf>
    <xf numFmtId="0" fontId="16" fillId="0" borderId="0" xfId="0" applyFont="1" applyAlignment="1">
      <alignment horizontal="left" vertical="top"/>
    </xf>
    <xf numFmtId="0" fontId="35" fillId="0" borderId="0" xfId="0" applyFont="1" applyAlignment="1">
      <alignment vertical="top" wrapText="1"/>
    </xf>
    <xf numFmtId="0" fontId="16" fillId="0" borderId="0" xfId="0" applyFont="1" applyAlignment="1">
      <alignment vertical="top"/>
    </xf>
    <xf numFmtId="0" fontId="53" fillId="0" borderId="0" xfId="0" applyFont="1">
      <alignment vertical="center"/>
    </xf>
    <xf numFmtId="0" fontId="18" fillId="0" borderId="0" xfId="0" applyFont="1">
      <alignment vertical="center"/>
    </xf>
    <xf numFmtId="0" fontId="16" fillId="11" borderId="1" xfId="0" applyFont="1" applyFill="1" applyBorder="1" applyAlignment="1">
      <alignment horizontal="center" vertical="center" wrapText="1"/>
    </xf>
    <xf numFmtId="0" fontId="11" fillId="6" borderId="10" xfId="3" applyFont="1" applyFill="1" applyBorder="1" applyAlignment="1">
      <alignment vertical="center" wrapText="1"/>
    </xf>
    <xf numFmtId="0" fontId="45" fillId="5" borderId="44" xfId="0" applyFont="1" applyFill="1" applyBorder="1" applyAlignment="1" applyProtection="1">
      <alignment horizontal="center" vertical="center" shrinkToFit="1"/>
      <protection locked="0"/>
    </xf>
    <xf numFmtId="0" fontId="45" fillId="5" borderId="143" xfId="0" applyFont="1" applyFill="1" applyBorder="1" applyAlignment="1" applyProtection="1">
      <alignment horizontal="center" vertical="center" shrinkToFit="1"/>
      <protection locked="0"/>
    </xf>
    <xf numFmtId="0" fontId="45" fillId="5" borderId="17" xfId="0" applyFont="1" applyFill="1" applyBorder="1" applyAlignment="1" applyProtection="1">
      <alignment horizontal="center" vertical="center" shrinkToFit="1"/>
      <protection locked="0"/>
    </xf>
    <xf numFmtId="0" fontId="12" fillId="5" borderId="52" xfId="0" applyFont="1" applyFill="1" applyBorder="1" applyAlignment="1" applyProtection="1">
      <alignment horizontal="center" vertical="center" shrinkToFit="1"/>
      <protection locked="0"/>
    </xf>
    <xf numFmtId="0" fontId="18" fillId="0" borderId="38" xfId="0" applyFont="1" applyBorder="1" applyAlignment="1">
      <alignment horizontal="center" vertical="center"/>
    </xf>
    <xf numFmtId="0" fontId="38" fillId="0" borderId="0" xfId="3" applyFont="1" applyAlignment="1">
      <alignment vertical="center" wrapText="1"/>
    </xf>
    <xf numFmtId="0" fontId="53" fillId="0" borderId="0" xfId="0" applyFont="1" applyAlignment="1">
      <alignment vertical="center" wrapText="1"/>
    </xf>
    <xf numFmtId="0" fontId="54" fillId="0" borderId="0" xfId="0" applyFont="1" applyAlignment="1">
      <alignment vertical="center" wrapText="1"/>
    </xf>
    <xf numFmtId="0" fontId="9" fillId="4" borderId="0" xfId="3" applyFill="1" applyAlignment="1">
      <alignment horizontal="left" vertical="center" shrinkToFit="1"/>
    </xf>
    <xf numFmtId="177" fontId="9" fillId="4" borderId="0" xfId="3" applyNumberFormat="1" applyFill="1" applyAlignment="1">
      <alignment horizontal="left" vertical="center"/>
    </xf>
    <xf numFmtId="0" fontId="9" fillId="6" borderId="0" xfId="3" applyFill="1" applyAlignment="1">
      <alignment horizontal="center" vertical="center" shrinkToFit="1"/>
    </xf>
    <xf numFmtId="0" fontId="0" fillId="6" borderId="0" xfId="3" applyFont="1" applyFill="1" applyAlignment="1">
      <alignment horizontal="center" vertical="center" shrinkToFit="1"/>
    </xf>
    <xf numFmtId="177" fontId="0" fillId="6" borderId="0" xfId="3" applyNumberFormat="1" applyFont="1" applyFill="1" applyAlignment="1">
      <alignment horizontal="center" vertical="center"/>
    </xf>
    <xf numFmtId="0" fontId="39" fillId="3" borderId="36" xfId="3" applyFont="1" applyFill="1" applyBorder="1" applyAlignment="1">
      <alignment horizontal="left" vertical="center" textRotation="255"/>
    </xf>
    <xf numFmtId="0" fontId="74" fillId="0" borderId="0" xfId="15" applyFont="1">
      <alignment vertical="center"/>
    </xf>
    <xf numFmtId="0" fontId="74" fillId="14" borderId="0" xfId="15" applyFont="1" applyFill="1">
      <alignment vertical="center"/>
    </xf>
    <xf numFmtId="0" fontId="76" fillId="0" borderId="0" xfId="15" applyFont="1" applyAlignment="1">
      <alignment horizontal="center" vertical="center"/>
    </xf>
    <xf numFmtId="0" fontId="75" fillId="0" borderId="0" xfId="15" applyFont="1">
      <alignment vertical="center"/>
    </xf>
    <xf numFmtId="0" fontId="76" fillId="0" borderId="0" xfId="15" applyFont="1">
      <alignment vertical="center"/>
    </xf>
    <xf numFmtId="0" fontId="76" fillId="0" borderId="30" xfId="15" applyFont="1" applyBorder="1" applyAlignment="1">
      <alignment horizontal="right" vertical="center"/>
    </xf>
    <xf numFmtId="0" fontId="76" fillId="0" borderId="52" xfId="15" applyFont="1" applyBorder="1" applyAlignment="1">
      <alignment horizontal="right" vertical="center"/>
    </xf>
    <xf numFmtId="0" fontId="77" fillId="0" borderId="0" xfId="15" applyFont="1">
      <alignment vertical="center"/>
    </xf>
    <xf numFmtId="0" fontId="76" fillId="0" borderId="1" xfId="15" applyFont="1" applyBorder="1" applyAlignment="1" applyProtection="1">
      <alignment horizontal="center" vertical="center"/>
      <protection locked="0"/>
    </xf>
    <xf numFmtId="0" fontId="76" fillId="0" borderId="0" xfId="15" applyFont="1" applyAlignment="1">
      <alignment vertical="center" wrapText="1"/>
    </xf>
    <xf numFmtId="0" fontId="76" fillId="0" borderId="0" xfId="16" applyFont="1" applyAlignment="1">
      <alignment vertical="center"/>
    </xf>
    <xf numFmtId="0" fontId="76" fillId="0" borderId="88" xfId="16" applyFont="1" applyBorder="1" applyAlignment="1" applyProtection="1">
      <alignment horizontal="center" vertical="center"/>
      <protection locked="0"/>
    </xf>
    <xf numFmtId="0" fontId="74" fillId="14" borderId="0" xfId="16" applyFont="1" applyFill="1" applyAlignment="1">
      <alignment vertical="center"/>
    </xf>
    <xf numFmtId="0" fontId="74" fillId="0" borderId="0" xfId="16" applyFont="1" applyAlignment="1">
      <alignment vertical="center"/>
    </xf>
    <xf numFmtId="0" fontId="76" fillId="0" borderId="63" xfId="16" applyFont="1" applyBorder="1" applyAlignment="1" applyProtection="1">
      <alignment horizontal="center" vertical="center"/>
      <protection locked="0"/>
    </xf>
    <xf numFmtId="0" fontId="76" fillId="0" borderId="0" xfId="16" applyFont="1" applyAlignment="1">
      <alignment vertical="center" wrapText="1"/>
    </xf>
    <xf numFmtId="0" fontId="76" fillId="0" borderId="88" xfId="15" applyFont="1" applyBorder="1" applyAlignment="1" applyProtection="1">
      <alignment horizontal="center" vertical="center"/>
      <protection locked="0"/>
    </xf>
    <xf numFmtId="0" fontId="76" fillId="8" borderId="16" xfId="15" applyFont="1" applyFill="1" applyBorder="1" applyAlignment="1">
      <alignment horizontal="left" vertical="center" wrapText="1"/>
    </xf>
    <xf numFmtId="0" fontId="76" fillId="8" borderId="62" xfId="15" applyFont="1" applyFill="1" applyBorder="1" applyAlignment="1">
      <alignment horizontal="left" vertical="center" wrapText="1"/>
    </xf>
    <xf numFmtId="0" fontId="76" fillId="8" borderId="52" xfId="15" applyFont="1" applyFill="1" applyBorder="1" applyAlignment="1">
      <alignment horizontal="left" vertical="center" wrapText="1"/>
    </xf>
    <xf numFmtId="0" fontId="76" fillId="8" borderId="29" xfId="15" applyFont="1" applyFill="1" applyBorder="1" applyAlignment="1">
      <alignment vertical="center" wrapText="1"/>
    </xf>
    <xf numFmtId="0" fontId="76" fillId="8" borderId="17" xfId="15" applyFont="1" applyFill="1" applyBorder="1" applyAlignment="1">
      <alignment horizontal="left" vertical="center" wrapText="1"/>
    </xf>
    <xf numFmtId="0" fontId="76" fillId="0" borderId="89" xfId="15" applyFont="1" applyBorder="1" applyAlignment="1" applyProtection="1">
      <alignment horizontal="center" vertical="center"/>
      <protection locked="0"/>
    </xf>
    <xf numFmtId="0" fontId="76" fillId="0" borderId="30" xfId="15" applyFont="1" applyBorder="1" applyAlignment="1">
      <alignment vertical="center" wrapText="1"/>
    </xf>
    <xf numFmtId="0" fontId="76" fillId="8" borderId="17" xfId="15" applyFont="1" applyFill="1" applyBorder="1" applyAlignment="1">
      <alignment vertical="center" wrapText="1"/>
    </xf>
    <xf numFmtId="0" fontId="80" fillId="8" borderId="16" xfId="15" applyFont="1" applyFill="1" applyBorder="1" applyAlignment="1">
      <alignment horizontal="right" vertical="center" wrapText="1"/>
    </xf>
    <xf numFmtId="0" fontId="76" fillId="8" borderId="16" xfId="15" applyFont="1" applyFill="1" applyBorder="1" applyAlignment="1">
      <alignment vertical="center" wrapText="1"/>
    </xf>
    <xf numFmtId="0" fontId="76" fillId="8" borderId="0" xfId="15" applyFont="1" applyFill="1" applyAlignment="1">
      <alignment horizontal="left" vertical="center" wrapText="1"/>
    </xf>
    <xf numFmtId="0" fontId="76" fillId="8" borderId="51" xfId="15" applyFont="1" applyFill="1" applyBorder="1" applyAlignment="1">
      <alignment horizontal="left" vertical="center" wrapText="1"/>
    </xf>
    <xf numFmtId="0" fontId="79" fillId="8" borderId="16" xfId="15" applyFont="1" applyFill="1" applyBorder="1" applyAlignment="1">
      <alignment horizontal="left" vertical="center" wrapText="1"/>
    </xf>
    <xf numFmtId="0" fontId="79" fillId="8" borderId="51" xfId="15" applyFont="1" applyFill="1" applyBorder="1" applyAlignment="1">
      <alignment horizontal="left" vertical="center" wrapText="1"/>
    </xf>
    <xf numFmtId="0" fontId="76" fillId="8" borderId="16" xfId="15" applyFont="1" applyFill="1" applyBorder="1" applyAlignment="1">
      <alignment horizontal="right" vertical="center" wrapText="1"/>
    </xf>
    <xf numFmtId="0" fontId="81" fillId="0" borderId="0" xfId="15" applyFont="1">
      <alignment vertical="center"/>
    </xf>
    <xf numFmtId="0" fontId="76" fillId="0" borderId="51" xfId="17" applyFont="1" applyBorder="1">
      <alignment vertical="center"/>
    </xf>
    <xf numFmtId="0" fontId="76" fillId="0" borderId="1" xfId="17" applyFont="1" applyBorder="1" applyAlignment="1" applyProtection="1">
      <alignment horizontal="center" vertical="center"/>
      <protection locked="0"/>
    </xf>
    <xf numFmtId="0" fontId="76" fillId="0" borderId="0" xfId="17" applyFont="1">
      <alignment vertical="center"/>
    </xf>
    <xf numFmtId="0" fontId="76" fillId="0" borderId="0" xfId="17" applyFont="1" applyAlignment="1">
      <alignment vertical="center" wrapText="1"/>
    </xf>
    <xf numFmtId="0" fontId="74" fillId="14" borderId="16" xfId="15" applyFont="1" applyFill="1" applyBorder="1" applyAlignment="1">
      <alignment horizontal="left" vertical="center" wrapText="1"/>
    </xf>
    <xf numFmtId="0" fontId="76" fillId="14" borderId="52" xfId="15" applyFont="1" applyFill="1" applyBorder="1" applyAlignment="1" applyProtection="1">
      <alignment vertical="center" wrapText="1"/>
      <protection locked="0"/>
    </xf>
    <xf numFmtId="0" fontId="76" fillId="14" borderId="52" xfId="15" applyFont="1" applyFill="1" applyBorder="1" applyAlignment="1" applyProtection="1">
      <alignment horizontal="left" vertical="center" wrapText="1"/>
      <protection locked="0"/>
    </xf>
    <xf numFmtId="0" fontId="74" fillId="14" borderId="0" xfId="15" applyFont="1" applyFill="1" applyAlignment="1">
      <alignment horizontal="left" vertical="top" wrapText="1"/>
    </xf>
    <xf numFmtId="0" fontId="76" fillId="8" borderId="16" xfId="17" applyFont="1" applyFill="1" applyBorder="1" applyAlignment="1">
      <alignment vertical="center" wrapText="1"/>
    </xf>
    <xf numFmtId="0" fontId="76" fillId="8" borderId="0" xfId="17" applyFont="1" applyFill="1" applyAlignment="1">
      <alignment horizontal="left" vertical="center" wrapText="1"/>
    </xf>
    <xf numFmtId="0" fontId="79" fillId="8" borderId="16" xfId="17" applyFont="1" applyFill="1" applyBorder="1" applyAlignment="1">
      <alignment horizontal="left" vertical="center" wrapText="1"/>
    </xf>
    <xf numFmtId="0" fontId="76" fillId="14" borderId="62" xfId="17" applyFont="1" applyFill="1" applyBorder="1" applyAlignment="1" applyProtection="1">
      <alignment horizontal="center" vertical="center" wrapText="1"/>
      <protection locked="0"/>
    </xf>
    <xf numFmtId="0" fontId="76" fillId="14" borderId="52" xfId="17" applyFont="1" applyFill="1" applyBorder="1" applyAlignment="1" applyProtection="1">
      <alignment horizontal="center" vertical="center" wrapText="1"/>
      <protection locked="0"/>
    </xf>
    <xf numFmtId="0" fontId="76" fillId="14" borderId="52" xfId="17" applyFont="1" applyFill="1" applyBorder="1" applyAlignment="1" applyProtection="1">
      <alignment horizontal="right" vertical="center" wrapText="1"/>
      <protection locked="0"/>
    </xf>
    <xf numFmtId="0" fontId="76" fillId="14" borderId="63" xfId="17" applyFont="1" applyFill="1" applyBorder="1" applyAlignment="1" applyProtection="1">
      <alignment vertical="center" wrapText="1"/>
      <protection locked="0"/>
    </xf>
    <xf numFmtId="0" fontId="76" fillId="8" borderId="17" xfId="17" applyFont="1" applyFill="1" applyBorder="1" applyAlignment="1">
      <alignment vertical="center" wrapText="1"/>
    </xf>
    <xf numFmtId="0" fontId="76" fillId="0" borderId="0" xfId="18" applyFont="1">
      <alignment vertical="center"/>
    </xf>
    <xf numFmtId="0" fontId="76" fillId="8" borderId="16" xfId="18" applyFont="1" applyFill="1" applyBorder="1" applyAlignment="1">
      <alignment vertical="center" wrapText="1"/>
    </xf>
    <xf numFmtId="0" fontId="76" fillId="8" borderId="0" xfId="18" applyFont="1" applyFill="1" applyAlignment="1">
      <alignment horizontal="left" vertical="center" wrapText="1"/>
    </xf>
    <xf numFmtId="0" fontId="79" fillId="8" borderId="16" xfId="18" applyFont="1" applyFill="1" applyBorder="1" applyAlignment="1">
      <alignment horizontal="left" vertical="center" wrapText="1"/>
    </xf>
    <xf numFmtId="0" fontId="76" fillId="8" borderId="17" xfId="18" applyFont="1" applyFill="1" applyBorder="1" applyAlignment="1">
      <alignment vertical="center" wrapText="1"/>
    </xf>
    <xf numFmtId="0" fontId="76" fillId="8" borderId="16" xfId="17" applyFont="1" applyFill="1" applyBorder="1" applyAlignment="1">
      <alignment horizontal="left" vertical="center" wrapText="1"/>
    </xf>
    <xf numFmtId="0" fontId="76" fillId="14" borderId="0" xfId="17" applyFont="1" applyFill="1">
      <alignment vertical="center"/>
    </xf>
    <xf numFmtId="0" fontId="76" fillId="8" borderId="98" xfId="17" applyFont="1" applyFill="1" applyBorder="1" applyAlignment="1" applyProtection="1">
      <alignment horizontal="center" vertical="top" wrapText="1"/>
      <protection locked="0"/>
    </xf>
    <xf numFmtId="0" fontId="30" fillId="0" borderId="52" xfId="0" applyFont="1" applyBorder="1" applyAlignment="1">
      <alignment horizontal="center" vertical="center" wrapText="1"/>
    </xf>
    <xf numFmtId="0" fontId="30" fillId="0" borderId="52" xfId="0" applyFont="1" applyBorder="1" applyAlignment="1">
      <alignment horizontal="center" vertical="center"/>
    </xf>
    <xf numFmtId="0" fontId="13" fillId="5" borderId="62" xfId="0" applyFont="1" applyFill="1" applyBorder="1" applyAlignment="1">
      <alignment horizontal="center" vertical="center"/>
    </xf>
    <xf numFmtId="0" fontId="13" fillId="5" borderId="63" xfId="0" applyFont="1" applyFill="1" applyBorder="1" applyAlignment="1">
      <alignment horizontal="center" vertical="center"/>
    </xf>
    <xf numFmtId="0" fontId="13" fillId="0" borderId="47" xfId="0" applyFont="1" applyBorder="1" applyAlignment="1">
      <alignment horizontal="left" vertical="center" wrapText="1"/>
    </xf>
    <xf numFmtId="0" fontId="13" fillId="0" borderId="151" xfId="0" applyFont="1" applyBorder="1" applyAlignment="1">
      <alignment horizontal="left" vertical="center" wrapText="1"/>
    </xf>
    <xf numFmtId="0" fontId="13" fillId="0" borderId="101" xfId="0" applyFont="1" applyBorder="1" applyAlignment="1">
      <alignment horizontal="left" vertical="center" wrapText="1"/>
    </xf>
    <xf numFmtId="0" fontId="13" fillId="0" borderId="120" xfId="0" applyFont="1" applyBorder="1" applyAlignment="1">
      <alignment horizontal="left" vertical="center" wrapText="1"/>
    </xf>
    <xf numFmtId="0" fontId="18" fillId="0" borderId="0" xfId="14" applyFont="1" applyAlignment="1" applyProtection="1">
      <alignment horizontal="left" vertical="center" wrapText="1"/>
      <protection locked="0"/>
    </xf>
    <xf numFmtId="0" fontId="18" fillId="0" borderId="30" xfId="14" applyFont="1" applyBorder="1" applyAlignment="1" applyProtection="1">
      <alignment horizontal="left" vertical="center" wrapText="1"/>
      <protection locked="0"/>
    </xf>
    <xf numFmtId="0" fontId="18" fillId="0" borderId="0" xfId="14" applyFont="1" applyAlignment="1">
      <alignment horizontal="left" vertical="top" wrapText="1"/>
    </xf>
    <xf numFmtId="0" fontId="18" fillId="0" borderId="9" xfId="14" applyFont="1" applyBorder="1" applyAlignment="1">
      <alignment horizontal="center" vertical="center" shrinkToFit="1"/>
    </xf>
    <xf numFmtId="0" fontId="18" fillId="0" borderId="74" xfId="14" applyFont="1" applyBorder="1" applyAlignment="1">
      <alignment horizontal="center" vertical="center" shrinkToFit="1"/>
    </xf>
    <xf numFmtId="182" fontId="18" fillId="0" borderId="9" xfId="14" applyNumberFormat="1" applyFont="1" applyBorder="1" applyAlignment="1">
      <alignment horizontal="center" vertical="center"/>
    </xf>
    <xf numFmtId="182" fontId="18" fillId="0" borderId="47" xfId="14" applyNumberFormat="1" applyFont="1" applyBorder="1" applyAlignment="1">
      <alignment horizontal="center" vertical="center"/>
    </xf>
    <xf numFmtId="182" fontId="18" fillId="0" borderId="74" xfId="14" applyNumberFormat="1" applyFont="1" applyBorder="1" applyAlignment="1">
      <alignment horizontal="center" vertical="center"/>
    </xf>
    <xf numFmtId="182" fontId="18" fillId="0" borderId="9" xfId="14" applyNumberFormat="1" applyFont="1" applyBorder="1" applyAlignment="1" applyProtection="1">
      <alignment horizontal="center" vertical="center"/>
      <protection locked="0"/>
    </xf>
    <xf numFmtId="182" fontId="18" fillId="0" borderId="47" xfId="14" applyNumberFormat="1" applyFont="1" applyBorder="1" applyAlignment="1" applyProtection="1">
      <alignment horizontal="center" vertical="center"/>
      <protection locked="0"/>
    </xf>
    <xf numFmtId="182" fontId="18" fillId="0" borderId="74" xfId="14" applyNumberFormat="1" applyFont="1" applyBorder="1" applyAlignment="1" applyProtection="1">
      <alignment horizontal="center" vertical="center"/>
      <protection locked="0"/>
    </xf>
    <xf numFmtId="0" fontId="18" fillId="0" borderId="18" xfId="14" applyFont="1" applyBorder="1" applyAlignment="1">
      <alignment horizontal="center" vertical="center"/>
    </xf>
    <xf numFmtId="0" fontId="18" fillId="0" borderId="168" xfId="14" applyFont="1" applyBorder="1" applyAlignment="1">
      <alignment horizontal="center" vertical="center"/>
    </xf>
    <xf numFmtId="0" fontId="18" fillId="0" borderId="204" xfId="14" applyFont="1" applyBorder="1" applyAlignment="1">
      <alignment horizontal="center" vertical="center"/>
    </xf>
    <xf numFmtId="0" fontId="18" fillId="0" borderId="146" xfId="14" applyFont="1" applyBorder="1" applyAlignment="1">
      <alignment horizontal="center" vertical="center"/>
    </xf>
    <xf numFmtId="0" fontId="18" fillId="0" borderId="144" xfId="14" applyFont="1" applyBorder="1" applyAlignment="1">
      <alignment horizontal="center" vertical="center"/>
    </xf>
    <xf numFmtId="0" fontId="18" fillId="0" borderId="203" xfId="14" applyFont="1" applyBorder="1" applyAlignment="1">
      <alignment horizontal="center" vertical="center"/>
    </xf>
    <xf numFmtId="0" fontId="18" fillId="0" borderId="206" xfId="14" applyFont="1" applyBorder="1" applyAlignment="1" applyProtection="1">
      <alignment horizontal="center" vertical="center"/>
      <protection locked="0"/>
    </xf>
    <xf numFmtId="0" fontId="18" fillId="0" borderId="205" xfId="14" applyFont="1" applyBorder="1" applyAlignment="1" applyProtection="1">
      <alignment horizontal="center" vertical="center"/>
      <protection locked="0"/>
    </xf>
    <xf numFmtId="0" fontId="18" fillId="0" borderId="18" xfId="14" applyFont="1" applyBorder="1" applyAlignment="1" applyProtection="1">
      <alignment horizontal="left" vertical="top"/>
      <protection locked="0"/>
    </xf>
    <xf numFmtId="0" fontId="18" fillId="0" borderId="86" xfId="14" applyFont="1" applyBorder="1" applyAlignment="1" applyProtection="1">
      <alignment horizontal="left" vertical="top"/>
      <protection locked="0"/>
    </xf>
    <xf numFmtId="0" fontId="18" fillId="0" borderId="168" xfId="14" applyFont="1" applyBorder="1" applyAlignment="1" applyProtection="1">
      <alignment horizontal="left" vertical="top"/>
      <protection locked="0"/>
    </xf>
    <xf numFmtId="0" fontId="18" fillId="0" borderId="204" xfId="14" applyFont="1" applyBorder="1" applyAlignment="1" applyProtection="1">
      <alignment horizontal="left" vertical="top"/>
      <protection locked="0"/>
    </xf>
    <xf numFmtId="0" fontId="18" fillId="0" borderId="0" xfId="14" applyFont="1" applyAlignment="1" applyProtection="1">
      <alignment horizontal="left" vertical="top"/>
      <protection locked="0"/>
    </xf>
    <xf numFmtId="0" fontId="18" fillId="0" borderId="146" xfId="14" applyFont="1" applyBorder="1" applyAlignment="1" applyProtection="1">
      <alignment horizontal="left" vertical="top"/>
      <protection locked="0"/>
    </xf>
    <xf numFmtId="0" fontId="18" fillId="0" borderId="144" xfId="14" applyFont="1" applyBorder="1" applyAlignment="1" applyProtection="1">
      <alignment horizontal="left" vertical="top"/>
      <protection locked="0"/>
    </xf>
    <xf numFmtId="0" fontId="18" fillId="0" borderId="190" xfId="14" applyFont="1" applyBorder="1" applyAlignment="1" applyProtection="1">
      <alignment horizontal="left" vertical="top"/>
      <protection locked="0"/>
    </xf>
    <xf numFmtId="0" fontId="18" fillId="0" borderId="203" xfId="14" applyFont="1" applyBorder="1" applyAlignment="1" applyProtection="1">
      <alignment horizontal="left" vertical="top"/>
      <protection locked="0"/>
    </xf>
    <xf numFmtId="0" fontId="18" fillId="0" borderId="0" xfId="14" applyFont="1" applyAlignment="1">
      <alignment horizontal="left" vertical="center" wrapText="1" shrinkToFit="1"/>
    </xf>
    <xf numFmtId="182" fontId="18" fillId="0" borderId="9" xfId="14" applyNumberFormat="1" applyFont="1" applyBorder="1" applyAlignment="1" applyProtection="1">
      <alignment horizontal="left" vertical="top"/>
      <protection locked="0"/>
    </xf>
    <xf numFmtId="182" fontId="18" fillId="0" borderId="74" xfId="14" applyNumberFormat="1" applyFont="1" applyBorder="1" applyAlignment="1" applyProtection="1">
      <alignment horizontal="left" vertical="top"/>
      <protection locked="0"/>
    </xf>
    <xf numFmtId="0" fontId="18" fillId="0" borderId="18" xfId="14" applyFont="1" applyBorder="1" applyAlignment="1" applyProtection="1">
      <alignment horizontal="left" vertical="center" wrapText="1" shrinkToFit="1"/>
      <protection locked="0"/>
    </xf>
    <xf numFmtId="0" fontId="18" fillId="0" borderId="86" xfId="14" applyFont="1" applyBorder="1" applyAlignment="1" applyProtection="1">
      <alignment horizontal="left" vertical="center" wrapText="1" shrinkToFit="1"/>
      <protection locked="0"/>
    </xf>
    <xf numFmtId="0" fontId="18" fillId="0" borderId="168" xfId="14" applyFont="1" applyBorder="1" applyAlignment="1" applyProtection="1">
      <alignment horizontal="left" vertical="center" wrapText="1" shrinkToFit="1"/>
      <protection locked="0"/>
    </xf>
    <xf numFmtId="0" fontId="18" fillId="0" borderId="204" xfId="14" applyFont="1" applyBorder="1" applyAlignment="1" applyProtection="1">
      <alignment horizontal="left" vertical="center" wrapText="1" shrinkToFit="1"/>
      <protection locked="0"/>
    </xf>
    <xf numFmtId="0" fontId="18" fillId="0" borderId="0" xfId="14" applyFont="1" applyAlignment="1" applyProtection="1">
      <alignment horizontal="left" vertical="center" wrapText="1" shrinkToFit="1"/>
      <protection locked="0"/>
    </xf>
    <xf numFmtId="0" fontId="18" fillId="0" borderId="146" xfId="14" applyFont="1" applyBorder="1" applyAlignment="1" applyProtection="1">
      <alignment horizontal="left" vertical="center" wrapText="1" shrinkToFit="1"/>
      <protection locked="0"/>
    </xf>
    <xf numFmtId="0" fontId="18" fillId="0" borderId="144" xfId="14" applyFont="1" applyBorder="1" applyAlignment="1" applyProtection="1">
      <alignment horizontal="left" vertical="center" wrapText="1" shrinkToFit="1"/>
      <protection locked="0"/>
    </xf>
    <xf numFmtId="0" fontId="18" fillId="0" borderId="190" xfId="14" applyFont="1" applyBorder="1" applyAlignment="1" applyProtection="1">
      <alignment horizontal="left" vertical="center" wrapText="1" shrinkToFit="1"/>
      <protection locked="0"/>
    </xf>
    <xf numFmtId="0" fontId="18" fillId="0" borderId="203" xfId="14" applyFont="1" applyBorder="1" applyAlignment="1" applyProtection="1">
      <alignment horizontal="left" vertical="center" wrapText="1" shrinkToFit="1"/>
      <protection locked="0"/>
    </xf>
    <xf numFmtId="0" fontId="18" fillId="0" borderId="0" xfId="14" applyFont="1" applyAlignment="1">
      <alignment horizontal="left" vertical="center"/>
    </xf>
    <xf numFmtId="0" fontId="18" fillId="0" borderId="0" xfId="14" applyFont="1" applyAlignment="1">
      <alignment horizontal="left" vertical="center" shrinkToFit="1"/>
    </xf>
    <xf numFmtId="0" fontId="65" fillId="0" borderId="0" xfId="14" applyFont="1" applyAlignment="1">
      <alignment horizontal="left" vertical="center"/>
    </xf>
    <xf numFmtId="0" fontId="30" fillId="0" borderId="147" xfId="14" applyFont="1" applyBorder="1" applyAlignment="1">
      <alignment horizontal="center" vertical="top" wrapText="1"/>
    </xf>
    <xf numFmtId="0" fontId="30" fillId="0" borderId="204" xfId="14" applyFont="1" applyBorder="1" applyAlignment="1">
      <alignment horizontal="center" vertical="top" wrapText="1"/>
    </xf>
    <xf numFmtId="0" fontId="30" fillId="0" borderId="147" xfId="14" applyFont="1" applyBorder="1" applyAlignment="1">
      <alignment horizontal="center" vertical="top"/>
    </xf>
    <xf numFmtId="0" fontId="30" fillId="0" borderId="204" xfId="14" applyFont="1" applyBorder="1" applyAlignment="1">
      <alignment horizontal="center" vertical="top"/>
    </xf>
    <xf numFmtId="0" fontId="30" fillId="0" borderId="9" xfId="14" applyFont="1" applyBorder="1" applyAlignment="1" applyProtection="1">
      <alignment horizontal="left" vertical="center"/>
      <protection locked="0"/>
    </xf>
    <xf numFmtId="0" fontId="30" fillId="0" borderId="74" xfId="14" applyFont="1" applyBorder="1" applyAlignment="1" applyProtection="1">
      <alignment horizontal="left" vertical="center"/>
      <protection locked="0"/>
    </xf>
    <xf numFmtId="0" fontId="30" fillId="0" borderId="0" xfId="14" applyFont="1" applyAlignment="1">
      <alignment horizontal="left" vertical="center"/>
    </xf>
    <xf numFmtId="0" fontId="18" fillId="0" borderId="0" xfId="14" applyFont="1" applyAlignment="1">
      <alignment horizontal="left" vertical="center" wrapText="1"/>
    </xf>
    <xf numFmtId="0" fontId="18" fillId="0" borderId="30" xfId="14" applyFont="1" applyBorder="1" applyAlignment="1">
      <alignment horizontal="left" vertical="center" wrapText="1"/>
    </xf>
    <xf numFmtId="0" fontId="13" fillId="0" borderId="0" xfId="14" applyFont="1" applyAlignment="1">
      <alignment horizontal="left" vertical="center" wrapText="1"/>
    </xf>
    <xf numFmtId="0" fontId="18" fillId="0" borderId="51" xfId="14" applyFont="1" applyBorder="1" applyAlignment="1">
      <alignment horizontal="left" vertical="center" shrinkToFit="1"/>
    </xf>
    <xf numFmtId="0" fontId="18" fillId="0" borderId="9" xfId="14" applyFont="1" applyBorder="1" applyAlignment="1" applyProtection="1">
      <alignment horizontal="left" vertical="center" shrinkToFit="1"/>
      <protection locked="0"/>
    </xf>
    <xf numFmtId="0" fontId="18" fillId="0" borderId="47" xfId="14" applyFont="1" applyBorder="1" applyAlignment="1" applyProtection="1">
      <alignment horizontal="left" vertical="center" shrinkToFit="1"/>
      <protection locked="0"/>
    </xf>
    <xf numFmtId="0" fontId="18" fillId="0" borderId="74" xfId="14" applyFont="1" applyBorder="1" applyAlignment="1" applyProtection="1">
      <alignment horizontal="left" vertical="center" shrinkToFit="1"/>
      <protection locked="0"/>
    </xf>
    <xf numFmtId="0" fontId="18" fillId="0" borderId="0" xfId="14" applyFont="1" applyAlignment="1">
      <alignment horizontal="center" vertical="center"/>
    </xf>
    <xf numFmtId="0" fontId="18" fillId="0" borderId="0" xfId="14" applyFont="1" applyAlignment="1">
      <alignment horizontal="center" vertical="center" shrinkToFit="1"/>
    </xf>
    <xf numFmtId="0" fontId="13" fillId="0" borderId="0" xfId="14" applyFont="1" applyAlignment="1">
      <alignment horizontal="left" vertical="center"/>
    </xf>
    <xf numFmtId="0" fontId="32" fillId="0" borderId="0" xfId="14" applyFont="1" applyAlignment="1">
      <alignment horizontal="left" vertical="center"/>
    </xf>
    <xf numFmtId="0" fontId="30" fillId="0" borderId="0" xfId="14" applyFont="1" applyAlignment="1">
      <alignment horizontal="right" vertical="center"/>
    </xf>
    <xf numFmtId="0" fontId="11" fillId="0" borderId="0" xfId="14" applyFont="1" applyAlignment="1">
      <alignment horizontal="center" vertical="center"/>
    </xf>
    <xf numFmtId="0" fontId="16" fillId="0" borderId="0" xfId="14" applyFont="1" applyAlignment="1">
      <alignment horizontal="center" vertical="center" wrapText="1"/>
    </xf>
    <xf numFmtId="0" fontId="70" fillId="0" borderId="0" xfId="14" applyFont="1" applyAlignment="1">
      <alignment horizontal="left" vertical="center"/>
    </xf>
    <xf numFmtId="0" fontId="69" fillId="0" borderId="0" xfId="14" applyFont="1" applyAlignment="1">
      <alignment horizontal="left" vertical="center"/>
    </xf>
    <xf numFmtId="0" fontId="13" fillId="0" borderId="0" xfId="14" applyFont="1" applyAlignment="1">
      <alignment horizontal="center" vertical="center" wrapText="1"/>
    </xf>
    <xf numFmtId="0" fontId="49" fillId="0" borderId="34" xfId="0" applyFont="1" applyBorder="1" applyAlignment="1">
      <alignment horizontal="left" vertical="center" wrapText="1"/>
    </xf>
    <xf numFmtId="0" fontId="49" fillId="0" borderId="130" xfId="0" applyFont="1" applyBorder="1" applyAlignment="1">
      <alignment horizontal="left" vertical="center" wrapText="1"/>
    </xf>
    <xf numFmtId="0" fontId="49" fillId="0" borderId="132" xfId="0" applyFont="1" applyBorder="1" applyAlignment="1">
      <alignment horizontal="left" vertical="center" wrapText="1"/>
    </xf>
    <xf numFmtId="0" fontId="49" fillId="0" borderId="66" xfId="0" applyFont="1" applyBorder="1" applyAlignment="1">
      <alignment horizontal="left" vertical="center" wrapText="1"/>
    </xf>
    <xf numFmtId="0" fontId="0" fillId="0" borderId="0" xfId="0" applyAlignment="1">
      <alignment horizontal="left" vertical="top" wrapText="1"/>
    </xf>
    <xf numFmtId="0" fontId="72" fillId="0" borderId="35" xfId="0" applyFont="1" applyBorder="1" applyAlignment="1">
      <alignment horizontal="left" vertical="center"/>
    </xf>
    <xf numFmtId="0" fontId="72" fillId="0" borderId="0" xfId="0" applyFont="1" applyAlignment="1">
      <alignment horizontal="left" vertical="center"/>
    </xf>
    <xf numFmtId="0" fontId="46" fillId="14" borderId="193" xfId="0" applyFont="1" applyFill="1" applyBorder="1" applyAlignment="1">
      <alignment vertical="center" shrinkToFit="1"/>
    </xf>
    <xf numFmtId="0" fontId="10" fillId="0" borderId="95" xfId="0" applyFont="1" applyBorder="1" applyAlignment="1">
      <alignment vertical="center" shrinkToFit="1"/>
    </xf>
    <xf numFmtId="0" fontId="46" fillId="14" borderId="191" xfId="0" applyFont="1" applyFill="1" applyBorder="1" applyAlignment="1">
      <alignment vertical="center" shrinkToFit="1"/>
    </xf>
    <xf numFmtId="0" fontId="10" fillId="0" borderId="157" xfId="0" applyFont="1" applyBorder="1" applyAlignment="1">
      <alignment vertical="center" shrinkToFit="1"/>
    </xf>
    <xf numFmtId="0" fontId="46" fillId="14" borderId="192" xfId="0" applyFont="1" applyFill="1" applyBorder="1" applyAlignment="1">
      <alignment vertical="center" shrinkToFit="1"/>
    </xf>
    <xf numFmtId="0" fontId="10" fillId="0" borderId="63" xfId="0" applyFont="1" applyBorder="1" applyAlignment="1">
      <alignment vertical="center" shrinkToFit="1"/>
    </xf>
    <xf numFmtId="0" fontId="0" fillId="6" borderId="107" xfId="0" applyFill="1" applyBorder="1" applyAlignment="1">
      <alignment horizontal="left" vertical="center"/>
    </xf>
    <xf numFmtId="0" fontId="0" fillId="6" borderId="163" xfId="0" applyFill="1" applyBorder="1" applyAlignment="1">
      <alignment horizontal="left" vertical="center"/>
    </xf>
    <xf numFmtId="0" fontId="0" fillId="6" borderId="189" xfId="0" applyFill="1" applyBorder="1" applyAlignment="1">
      <alignment horizontal="left" vertical="center"/>
    </xf>
    <xf numFmtId="0" fontId="0" fillId="0" borderId="10" xfId="0" applyBorder="1" applyAlignment="1" applyProtection="1">
      <alignment horizontal="left" vertical="center" wrapText="1"/>
      <protection locked="0"/>
    </xf>
    <xf numFmtId="0" fontId="0" fillId="0" borderId="135" xfId="0"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101" xfId="0" applyNumberFormat="1" applyBorder="1" applyAlignment="1" applyProtection="1">
      <alignment horizontal="left" vertical="center" wrapText="1"/>
      <protection locked="0"/>
    </xf>
    <xf numFmtId="49" fontId="0" fillId="0" borderId="102" xfId="0" applyNumberFormat="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17" fillId="6" borderId="8" xfId="0" applyFont="1" applyFill="1" applyBorder="1" applyAlignment="1">
      <alignment horizontal="left" vertical="center"/>
    </xf>
    <xf numFmtId="0" fontId="17" fillId="6" borderId="79" xfId="0" applyFont="1" applyFill="1" applyBorder="1" applyAlignment="1">
      <alignment horizontal="left" vertical="center"/>
    </xf>
    <xf numFmtId="0" fontId="17" fillId="6" borderId="45" xfId="0" applyFont="1" applyFill="1" applyBorder="1" applyAlignment="1">
      <alignment horizontal="left" vertical="center"/>
    </xf>
    <xf numFmtId="0" fontId="44" fillId="6" borderId="8" xfId="0" applyFont="1" applyFill="1" applyBorder="1" applyAlignment="1">
      <alignment horizontal="left" vertical="center"/>
    </xf>
    <xf numFmtId="0" fontId="44" fillId="6" borderId="80" xfId="0" applyFont="1" applyFill="1" applyBorder="1" applyAlignment="1">
      <alignment horizontal="left" vertical="center"/>
    </xf>
    <xf numFmtId="0" fontId="0" fillId="6" borderId="152" xfId="0" applyFill="1" applyBorder="1" applyAlignment="1">
      <alignment horizontal="left" vertical="center"/>
    </xf>
    <xf numFmtId="0" fontId="0" fillId="6" borderId="64" xfId="0" applyFill="1" applyBorder="1" applyAlignment="1">
      <alignment horizontal="left" vertical="center"/>
    </xf>
    <xf numFmtId="0" fontId="19" fillId="0" borderId="0" xfId="0" applyFont="1" applyAlignment="1">
      <alignment horizontal="center" vertical="center"/>
    </xf>
    <xf numFmtId="0" fontId="0" fillId="0" borderId="117"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6" borderId="50" xfId="0" applyFill="1" applyBorder="1" applyAlignment="1">
      <alignment horizontal="left" vertical="center"/>
    </xf>
    <xf numFmtId="0" fontId="0" fillId="6" borderId="98" xfId="0" applyFill="1" applyBorder="1" applyAlignment="1">
      <alignment horizontal="left" vertical="center"/>
    </xf>
    <xf numFmtId="0" fontId="0" fillId="6" borderId="104" xfId="0" applyFill="1" applyBorder="1" applyAlignment="1">
      <alignment horizontal="left" vertical="center"/>
    </xf>
    <xf numFmtId="0" fontId="0" fillId="6" borderId="137" xfId="0" applyFill="1" applyBorder="1" applyAlignment="1">
      <alignment horizontal="left" vertical="center"/>
    </xf>
    <xf numFmtId="0" fontId="12" fillId="6" borderId="70" xfId="0" applyFont="1" applyFill="1" applyBorder="1" applyAlignment="1">
      <alignment horizontal="left" vertical="center"/>
    </xf>
    <xf numFmtId="0" fontId="12" fillId="6" borderId="71" xfId="0" applyFont="1" applyFill="1" applyBorder="1" applyAlignment="1">
      <alignment horizontal="left" vertical="center"/>
    </xf>
    <xf numFmtId="0" fontId="12" fillId="6" borderId="72" xfId="0" applyFont="1" applyFill="1" applyBorder="1" applyAlignment="1">
      <alignment horizontal="left" vertical="center"/>
    </xf>
    <xf numFmtId="0" fontId="22" fillId="6" borderId="91" xfId="0" applyFont="1" applyFill="1" applyBorder="1" applyAlignment="1">
      <alignment horizontal="center" vertical="center" textRotation="255"/>
    </xf>
    <xf numFmtId="0" fontId="22" fillId="6" borderId="92" xfId="0" applyFont="1" applyFill="1" applyBorder="1" applyAlignment="1">
      <alignment horizontal="center" vertical="center" textRotation="255"/>
    </xf>
    <xf numFmtId="0" fontId="22" fillId="6" borderId="150" xfId="0" applyFont="1" applyFill="1" applyBorder="1" applyAlignment="1">
      <alignment horizontal="center" vertical="center" textRotation="255"/>
    </xf>
    <xf numFmtId="0" fontId="0" fillId="0" borderId="53"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13" fillId="0" borderId="0" xfId="0" applyFont="1" applyAlignment="1">
      <alignment horizontal="left" vertical="center" wrapText="1"/>
    </xf>
    <xf numFmtId="0" fontId="13" fillId="0" borderId="0" xfId="0" applyFont="1" applyAlignment="1">
      <alignment horizontal="left" vertical="center"/>
    </xf>
    <xf numFmtId="0" fontId="22" fillId="0" borderId="10" xfId="0" applyFont="1" applyBorder="1" applyAlignment="1" applyProtection="1">
      <alignment horizontal="left" vertical="center" wrapText="1"/>
      <protection locked="0"/>
    </xf>
    <xf numFmtId="0" fontId="22" fillId="0" borderId="135" xfId="0" applyFont="1" applyBorder="1" applyAlignment="1" applyProtection="1">
      <alignment horizontal="left" vertical="center" wrapText="1"/>
      <protection locked="0"/>
    </xf>
    <xf numFmtId="0" fontId="0" fillId="8" borderId="50" xfId="0" applyFill="1" applyBorder="1" applyAlignment="1">
      <alignment horizontal="left" vertical="center"/>
    </xf>
    <xf numFmtId="0" fontId="0" fillId="8" borderId="98" xfId="0" applyFill="1" applyBorder="1" applyAlignment="1">
      <alignment horizontal="left" vertical="center"/>
    </xf>
    <xf numFmtId="0" fontId="22" fillId="0" borderId="117" xfId="0" applyFont="1" applyBorder="1" applyAlignment="1" applyProtection="1">
      <alignment horizontal="left" vertical="center" wrapText="1"/>
      <protection locked="0"/>
    </xf>
    <xf numFmtId="0" fontId="22" fillId="0" borderId="54" xfId="0" applyFont="1" applyBorder="1" applyAlignment="1" applyProtection="1">
      <alignment horizontal="left" vertical="center" wrapText="1"/>
      <protection locked="0"/>
    </xf>
    <xf numFmtId="0" fontId="22" fillId="0" borderId="84" xfId="0" applyFont="1" applyBorder="1" applyAlignment="1" applyProtection="1">
      <alignment horizontal="left" vertical="center" wrapText="1"/>
      <protection locked="0"/>
    </xf>
    <xf numFmtId="0" fontId="22" fillId="0" borderId="25" xfId="0" applyFont="1" applyBorder="1" applyAlignment="1" applyProtection="1">
      <alignment horizontal="left" vertical="center" wrapText="1"/>
      <protection locked="0"/>
    </xf>
    <xf numFmtId="0" fontId="22" fillId="0" borderId="81" xfId="0" applyFont="1" applyBorder="1" applyAlignment="1" applyProtection="1">
      <alignment horizontal="left" vertical="center" wrapTex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79"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0" fontId="0" fillId="6" borderId="109" xfId="0" applyFill="1" applyBorder="1" applyAlignment="1">
      <alignment horizontal="left" vertical="center"/>
    </xf>
    <xf numFmtId="0" fontId="0" fillId="6" borderId="154" xfId="0" applyFill="1" applyBorder="1" applyAlignment="1">
      <alignment horizontal="left" vertical="center"/>
    </xf>
    <xf numFmtId="0" fontId="0" fillId="6" borderId="110" xfId="0" applyFill="1" applyBorder="1" applyAlignment="1">
      <alignment horizontal="left" vertical="center"/>
    </xf>
    <xf numFmtId="0" fontId="0" fillId="6" borderId="33" xfId="0" applyFill="1" applyBorder="1" applyAlignment="1">
      <alignment horizontal="center" vertical="center" textRotation="255"/>
    </xf>
    <xf numFmtId="0" fontId="0" fillId="6" borderId="35" xfId="0" applyFill="1" applyBorder="1" applyAlignment="1">
      <alignment horizontal="center" vertical="center" textRotation="255"/>
    </xf>
    <xf numFmtId="0" fontId="0" fillId="6" borderId="36" xfId="0" applyFill="1" applyBorder="1" applyAlignment="1">
      <alignment horizontal="center" vertical="center" textRotation="255"/>
    </xf>
    <xf numFmtId="0" fontId="0" fillId="6" borderId="61" xfId="0" applyFill="1" applyBorder="1">
      <alignment vertical="center"/>
    </xf>
    <xf numFmtId="0" fontId="0" fillId="6" borderId="59" xfId="0" applyFill="1" applyBorder="1">
      <alignment vertical="center"/>
    </xf>
    <xf numFmtId="0" fontId="0" fillId="6" borderId="60" xfId="0" applyFill="1" applyBorder="1">
      <alignment vertical="center"/>
    </xf>
    <xf numFmtId="0" fontId="0" fillId="6" borderId="20" xfId="0" applyFill="1" applyBorder="1">
      <alignment vertical="center"/>
    </xf>
    <xf numFmtId="0" fontId="0" fillId="6" borderId="77" xfId="0" applyFill="1" applyBorder="1" applyAlignment="1">
      <alignment vertical="center" wrapText="1"/>
    </xf>
    <xf numFmtId="0" fontId="0" fillId="6" borderId="78" xfId="0" applyFill="1" applyBorder="1" applyAlignment="1">
      <alignment vertical="center" wrapText="1"/>
    </xf>
    <xf numFmtId="0" fontId="0" fillId="5" borderId="44" xfId="0" applyFill="1" applyBorder="1" applyAlignment="1" applyProtection="1">
      <alignment horizontal="center" vertical="center"/>
      <protection locked="0"/>
    </xf>
    <xf numFmtId="0" fontId="0" fillId="5" borderId="7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0" borderId="81" xfId="0" applyBorder="1" applyAlignment="1" applyProtection="1">
      <alignment horizontal="left" vertical="center"/>
      <protection locked="0"/>
    </xf>
    <xf numFmtId="0" fontId="0" fillId="0" borderId="82" xfId="0" applyBorder="1" applyAlignment="1" applyProtection="1">
      <alignment horizontal="left" vertical="center"/>
      <protection locked="0"/>
    </xf>
    <xf numFmtId="0" fontId="0" fillId="0" borderId="83" xfId="0" applyBorder="1" applyAlignment="1" applyProtection="1">
      <alignment horizontal="left" vertical="center"/>
      <protection locked="0"/>
    </xf>
    <xf numFmtId="176" fontId="0" fillId="6" borderId="11" xfId="0" applyNumberFormat="1" applyFill="1" applyBorder="1" applyAlignment="1">
      <alignment horizontal="right" vertical="center"/>
    </xf>
    <xf numFmtId="176" fontId="0" fillId="6" borderId="153" xfId="0" applyNumberFormat="1" applyFill="1" applyBorder="1" applyAlignment="1">
      <alignment horizontal="right" vertical="center"/>
    </xf>
    <xf numFmtId="0" fontId="0" fillId="0" borderId="144"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201" xfId="0"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6" borderId="44" xfId="0" applyFill="1" applyBorder="1" applyAlignment="1">
      <alignment horizontal="center" vertical="center"/>
    </xf>
    <xf numFmtId="0" fontId="0" fillId="6" borderId="79" xfId="0" applyFill="1" applyBorder="1" applyAlignment="1">
      <alignment horizontal="center" vertical="center"/>
    </xf>
    <xf numFmtId="0" fontId="10" fillId="6" borderId="100" xfId="0" applyFont="1" applyFill="1" applyBorder="1" applyAlignment="1">
      <alignment horizontal="left" vertical="center"/>
    </xf>
    <xf numFmtId="0" fontId="10" fillId="6" borderId="135" xfId="0" applyFont="1" applyFill="1" applyBorder="1" applyAlignment="1">
      <alignment horizontal="left" vertical="center"/>
    </xf>
    <xf numFmtId="176" fontId="0" fillId="6" borderId="13" xfId="0" applyNumberFormat="1" applyFill="1" applyBorder="1" applyAlignment="1">
      <alignment horizontal="right" vertical="center"/>
    </xf>
    <xf numFmtId="176" fontId="0" fillId="6" borderId="7" xfId="0" applyNumberFormat="1" applyFill="1" applyBorder="1" applyAlignment="1">
      <alignment horizontal="right" vertical="center"/>
    </xf>
    <xf numFmtId="0" fontId="10" fillId="6" borderId="46" xfId="0" applyFont="1" applyFill="1" applyBorder="1" applyAlignment="1">
      <alignment horizontal="left" vertical="center" shrinkToFit="1"/>
    </xf>
    <xf numFmtId="0" fontId="10" fillId="6" borderId="74" xfId="0" applyFont="1" applyFill="1" applyBorder="1" applyAlignment="1">
      <alignment horizontal="left" vertical="center" shrinkToFit="1"/>
    </xf>
    <xf numFmtId="0" fontId="0" fillId="6" borderId="44" xfId="0" applyFill="1" applyBorder="1" applyAlignment="1">
      <alignment horizontal="center" vertical="center" shrinkToFit="1"/>
    </xf>
    <xf numFmtId="0" fontId="0" fillId="6" borderId="79" xfId="0" applyFill="1" applyBorder="1" applyAlignment="1">
      <alignment horizontal="center" vertical="center" shrinkToFit="1"/>
    </xf>
    <xf numFmtId="0" fontId="0" fillId="6" borderId="45" xfId="0" applyFill="1" applyBorder="1" applyAlignment="1">
      <alignment horizontal="center" vertical="center" shrinkToFit="1"/>
    </xf>
    <xf numFmtId="0" fontId="0" fillId="0" borderId="75"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31" fillId="6" borderId="52" xfId="0" applyFont="1" applyFill="1" applyBorder="1" applyAlignment="1">
      <alignment horizontal="left" vertical="center" wrapText="1"/>
    </xf>
    <xf numFmtId="0" fontId="35" fillId="0" borderId="35" xfId="0" applyFont="1" applyBorder="1" applyAlignment="1">
      <alignment horizontal="left" vertical="center" wrapText="1"/>
    </xf>
    <xf numFmtId="0" fontId="35" fillId="0" borderId="0" xfId="0" applyFont="1" applyAlignment="1">
      <alignment horizontal="left" vertical="center" wrapText="1"/>
    </xf>
    <xf numFmtId="176" fontId="0" fillId="6" borderId="12" xfId="0" applyNumberFormat="1" applyFill="1" applyBorder="1" applyAlignment="1">
      <alignment horizontal="right" vertical="center"/>
    </xf>
    <xf numFmtId="176" fontId="0" fillId="6" borderId="5" xfId="0" applyNumberFormat="1" applyFill="1" applyBorder="1" applyAlignment="1">
      <alignment horizontal="right" vertical="center"/>
    </xf>
    <xf numFmtId="0" fontId="41" fillId="6" borderId="112" xfId="0" applyFont="1" applyFill="1" applyBorder="1" applyAlignment="1">
      <alignment horizontal="left" vertical="center" wrapText="1"/>
    </xf>
    <xf numFmtId="0" fontId="41" fillId="6" borderId="118" xfId="0" applyFont="1" applyFill="1" applyBorder="1" applyAlignment="1">
      <alignment horizontal="left" vertical="center" wrapText="1"/>
    </xf>
    <xf numFmtId="0" fontId="41" fillId="6" borderId="113" xfId="0" applyFont="1" applyFill="1" applyBorder="1" applyAlignment="1">
      <alignment horizontal="left" vertical="center" wrapText="1"/>
    </xf>
    <xf numFmtId="0" fontId="54" fillId="0" borderId="71" xfId="0" applyFont="1" applyBorder="1" applyAlignment="1">
      <alignment horizontal="left" vertical="center" wrapText="1"/>
    </xf>
    <xf numFmtId="0" fontId="54" fillId="0" borderId="72" xfId="0" applyFont="1" applyBorder="1" applyAlignment="1">
      <alignment horizontal="left" vertical="center" wrapText="1"/>
    </xf>
    <xf numFmtId="0" fontId="54" fillId="0" borderId="104" xfId="0" applyFont="1" applyBorder="1" applyAlignment="1">
      <alignment horizontal="left" vertical="center"/>
    </xf>
    <xf numFmtId="0" fontId="54" fillId="0" borderId="71" xfId="0" applyFont="1" applyBorder="1" applyAlignment="1">
      <alignment horizontal="left" vertical="center"/>
    </xf>
    <xf numFmtId="0" fontId="54" fillId="0" borderId="72" xfId="0" applyFont="1" applyBorder="1" applyAlignment="1">
      <alignment horizontal="left" vertical="center"/>
    </xf>
    <xf numFmtId="0" fontId="12" fillId="0" borderId="114" xfId="0" applyFont="1" applyBorder="1" applyAlignment="1" applyProtection="1">
      <alignment horizontal="left" vertical="top" wrapText="1"/>
      <protection locked="0"/>
    </xf>
    <xf numFmtId="0" fontId="12" fillId="0" borderId="86" xfId="0" applyFont="1" applyBorder="1" applyAlignment="1" applyProtection="1">
      <alignment horizontal="left" vertical="top" wrapText="1"/>
      <protection locked="0"/>
    </xf>
    <xf numFmtId="0" fontId="12" fillId="0" borderId="87" xfId="0" applyFont="1" applyBorder="1" applyAlignment="1" applyProtection="1">
      <alignment horizontal="left" vertical="top" wrapText="1"/>
      <protection locked="0"/>
    </xf>
    <xf numFmtId="0" fontId="12" fillId="0" borderId="35"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38" xfId="0" applyFont="1" applyBorder="1" applyAlignment="1" applyProtection="1">
      <alignment horizontal="left" vertical="top" wrapText="1"/>
      <protection locked="0"/>
    </xf>
    <xf numFmtId="0" fontId="12" fillId="0" borderId="36" xfId="0" applyFont="1" applyBorder="1" applyAlignment="1" applyProtection="1">
      <alignment horizontal="left" vertical="top" wrapText="1"/>
      <protection locked="0"/>
    </xf>
    <xf numFmtId="0" fontId="12" fillId="0" borderId="132" xfId="0" applyFont="1" applyBorder="1" applyAlignment="1" applyProtection="1">
      <alignment horizontal="left" vertical="top" wrapText="1"/>
      <protection locked="0"/>
    </xf>
    <xf numFmtId="0" fontId="12" fillId="0" borderId="66" xfId="0" applyFont="1" applyBorder="1" applyAlignment="1" applyProtection="1">
      <alignment horizontal="left" vertical="top" wrapText="1"/>
      <protection locked="0"/>
    </xf>
    <xf numFmtId="0" fontId="36" fillId="6" borderId="178" xfId="0" applyFont="1" applyFill="1" applyBorder="1" applyAlignment="1">
      <alignment horizontal="left" vertical="center"/>
    </xf>
    <xf numFmtId="0" fontId="36" fillId="6" borderId="58" xfId="0" applyFont="1" applyFill="1" applyBorder="1" applyAlignment="1">
      <alignment horizontal="left" vertical="center"/>
    </xf>
    <xf numFmtId="0" fontId="36" fillId="6" borderId="165" xfId="0" applyFont="1" applyFill="1" applyBorder="1" applyAlignment="1">
      <alignment horizontal="left" vertical="center"/>
    </xf>
    <xf numFmtId="0" fontId="36" fillId="6" borderId="180" xfId="0" applyFont="1" applyFill="1" applyBorder="1" applyAlignment="1">
      <alignment horizontal="left" vertical="center"/>
    </xf>
    <xf numFmtId="0" fontId="12" fillId="0" borderId="195" xfId="0" applyFont="1" applyBorder="1" applyAlignment="1" applyProtection="1">
      <alignment horizontal="left" vertical="top" wrapText="1"/>
      <protection locked="0"/>
    </xf>
    <xf numFmtId="0" fontId="12" fillId="0" borderId="47" xfId="0" applyFont="1" applyBorder="1" applyAlignment="1" applyProtection="1">
      <alignment horizontal="left" vertical="top" wrapText="1"/>
      <protection locked="0"/>
    </xf>
    <xf numFmtId="0" fontId="12" fillId="0" borderId="48" xfId="0" applyFont="1" applyBorder="1" applyAlignment="1" applyProtection="1">
      <alignment horizontal="left" vertical="top" wrapText="1"/>
      <protection locked="0"/>
    </xf>
    <xf numFmtId="0" fontId="12" fillId="0" borderId="194" xfId="0" applyFont="1" applyBorder="1" applyAlignment="1" applyProtection="1">
      <alignment horizontal="left" vertical="top" wrapText="1"/>
      <protection locked="0"/>
    </xf>
    <xf numFmtId="0" fontId="12" fillId="0" borderId="82" xfId="0" applyFont="1" applyBorder="1" applyAlignment="1" applyProtection="1">
      <alignment horizontal="left" vertical="top" wrapText="1"/>
      <protection locked="0"/>
    </xf>
    <xf numFmtId="0" fontId="12" fillId="0" borderId="83" xfId="0" applyFont="1" applyBorder="1" applyAlignment="1" applyProtection="1">
      <alignment horizontal="left" vertical="top" wrapText="1"/>
      <protection locked="0"/>
    </xf>
    <xf numFmtId="0" fontId="36" fillId="6" borderId="178" xfId="0" applyFont="1" applyFill="1" applyBorder="1" applyAlignment="1">
      <alignment horizontal="left" vertical="center" wrapText="1"/>
    </xf>
    <xf numFmtId="0" fontId="36" fillId="6" borderId="58" xfId="0" applyFont="1" applyFill="1" applyBorder="1" applyAlignment="1">
      <alignment horizontal="left" vertical="center" wrapText="1"/>
    </xf>
    <xf numFmtId="0" fontId="36" fillId="6" borderId="180" xfId="0" applyFont="1" applyFill="1" applyBorder="1" applyAlignment="1">
      <alignment horizontal="left" vertical="center" wrapText="1"/>
    </xf>
    <xf numFmtId="0" fontId="54" fillId="0" borderId="33" xfId="0" applyFont="1" applyBorder="1" applyAlignment="1">
      <alignment horizontal="left" vertical="center" wrapText="1"/>
    </xf>
    <xf numFmtId="0" fontId="54" fillId="0" borderId="34" xfId="0" applyFont="1" applyBorder="1" applyAlignment="1">
      <alignment horizontal="left" vertical="center" wrapText="1"/>
    </xf>
    <xf numFmtId="0" fontId="54" fillId="0" borderId="130" xfId="0" applyFont="1" applyBorder="1" applyAlignment="1">
      <alignment horizontal="left" vertical="center" wrapText="1"/>
    </xf>
    <xf numFmtId="0" fontId="54" fillId="0" borderId="35" xfId="0" applyFont="1" applyBorder="1" applyAlignment="1">
      <alignment horizontal="left" vertical="center" wrapText="1"/>
    </xf>
    <xf numFmtId="0" fontId="54" fillId="0" borderId="0" xfId="0" applyFont="1" applyAlignment="1">
      <alignment horizontal="left" vertical="center" wrapText="1"/>
    </xf>
    <xf numFmtId="0" fontId="54" fillId="0" borderId="38" xfId="0" applyFont="1" applyBorder="1" applyAlignment="1">
      <alignment horizontal="left" vertical="center" wrapText="1"/>
    </xf>
    <xf numFmtId="0" fontId="54" fillId="0" borderId="36" xfId="0" applyFont="1" applyBorder="1" applyAlignment="1">
      <alignment horizontal="left" vertical="center" wrapText="1"/>
    </xf>
    <xf numFmtId="0" fontId="54" fillId="0" borderId="132" xfId="0" applyFont="1" applyBorder="1" applyAlignment="1">
      <alignment horizontal="left" vertical="center" wrapText="1"/>
    </xf>
    <xf numFmtId="0" fontId="54" fillId="0" borderId="66" xfId="0" applyFont="1" applyBorder="1" applyAlignment="1">
      <alignment horizontal="left" vertical="center" wrapText="1"/>
    </xf>
    <xf numFmtId="0" fontId="59" fillId="0" borderId="0" xfId="0" applyFont="1" applyAlignment="1">
      <alignment horizontal="right" vertical="center" shrinkToFit="1"/>
    </xf>
    <xf numFmtId="0" fontId="59" fillId="0" borderId="132" xfId="0" applyFont="1" applyBorder="1" applyAlignment="1">
      <alignment horizontal="right" vertical="center" shrinkToFit="1"/>
    </xf>
    <xf numFmtId="0" fontId="59" fillId="0" borderId="0" xfId="0" applyFont="1" applyAlignment="1">
      <alignment horizontal="left" vertical="center" shrinkToFit="1"/>
    </xf>
    <xf numFmtId="0" fontId="59" fillId="0" borderId="132" xfId="0" applyFont="1" applyBorder="1" applyAlignment="1">
      <alignment horizontal="left" vertical="center" shrinkToFit="1"/>
    </xf>
    <xf numFmtId="0" fontId="36" fillId="6" borderId="196" xfId="0" applyFont="1" applyFill="1" applyBorder="1" applyAlignment="1">
      <alignment horizontal="left" vertical="center"/>
    </xf>
    <xf numFmtId="0" fontId="36" fillId="6" borderId="160" xfId="0" applyFont="1" applyFill="1" applyBorder="1" applyAlignment="1">
      <alignment horizontal="left" vertical="center"/>
    </xf>
    <xf numFmtId="0" fontId="36" fillId="6" borderId="166" xfId="0" applyFont="1" applyFill="1" applyBorder="1" applyAlignment="1">
      <alignment horizontal="left" vertical="center"/>
    </xf>
    <xf numFmtId="0" fontId="36" fillId="6" borderId="186" xfId="0" applyFont="1" applyFill="1" applyBorder="1" applyAlignment="1">
      <alignment horizontal="left" vertical="center"/>
    </xf>
    <xf numFmtId="0" fontId="12" fillId="0" borderId="74" xfId="0" applyFont="1" applyBorder="1" applyAlignment="1" applyProtection="1">
      <alignment horizontal="left" vertical="top" wrapText="1"/>
      <protection locked="0"/>
    </xf>
    <xf numFmtId="0" fontId="36" fillId="11" borderId="96" xfId="0" applyFont="1" applyFill="1" applyBorder="1" applyAlignment="1">
      <alignment horizontal="center" vertical="center"/>
    </xf>
    <xf numFmtId="0" fontId="36" fillId="11" borderId="50" xfId="0" applyFont="1" applyFill="1" applyBorder="1" applyAlignment="1">
      <alignment horizontal="center" vertical="center"/>
    </xf>
    <xf numFmtId="0" fontId="36" fillId="11" borderId="36" xfId="0" applyFont="1" applyFill="1" applyBorder="1" applyAlignment="1">
      <alignment horizontal="center" vertical="center"/>
    </xf>
    <xf numFmtId="0" fontId="36" fillId="11" borderId="138" xfId="0" applyFont="1" applyFill="1" applyBorder="1" applyAlignment="1">
      <alignment horizontal="center" vertical="center"/>
    </xf>
    <xf numFmtId="0" fontId="11" fillId="0" borderId="15" xfId="0" applyFont="1" applyBorder="1" applyAlignment="1" applyProtection="1">
      <alignment horizontal="left" vertical="center" wrapText="1"/>
      <protection locked="0"/>
    </xf>
    <xf numFmtId="0" fontId="11" fillId="0" borderId="37" xfId="0" applyFont="1" applyBorder="1" applyAlignment="1" applyProtection="1">
      <alignment horizontal="left" vertical="center" wrapText="1"/>
      <protection locked="0"/>
    </xf>
    <xf numFmtId="0" fontId="11" fillId="0" borderId="132"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11" fillId="0" borderId="17"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11" fillId="0" borderId="52"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6" fillId="6" borderId="192" xfId="0" applyFont="1" applyFill="1" applyBorder="1" applyAlignment="1">
      <alignment horizontal="center" vertical="center" wrapText="1"/>
    </xf>
    <xf numFmtId="0" fontId="36" fillId="6" borderId="63" xfId="0" applyFont="1" applyFill="1" applyBorder="1" applyAlignment="1">
      <alignment horizontal="center" vertical="center" wrapText="1"/>
    </xf>
    <xf numFmtId="0" fontId="12" fillId="5" borderId="62" xfId="0" applyFont="1" applyFill="1" applyBorder="1" applyAlignment="1" applyProtection="1">
      <alignment horizontal="center" vertical="center"/>
      <protection locked="0"/>
    </xf>
    <xf numFmtId="0" fontId="12" fillId="5" borderId="52" xfId="0" applyFont="1" applyFill="1" applyBorder="1" applyAlignment="1" applyProtection="1">
      <alignment horizontal="center" vertical="center"/>
      <protection locked="0"/>
    </xf>
    <xf numFmtId="0" fontId="12" fillId="5" borderId="117" xfId="0" applyFont="1" applyFill="1" applyBorder="1" applyAlignment="1" applyProtection="1">
      <alignment horizontal="center" vertical="center"/>
      <protection locked="0"/>
    </xf>
    <xf numFmtId="0" fontId="53" fillId="0" borderId="84" xfId="0" applyFont="1" applyBorder="1" applyAlignment="1">
      <alignment horizontal="left" vertical="center" wrapText="1" shrinkToFit="1"/>
    </xf>
    <xf numFmtId="0" fontId="53" fillId="0" borderId="52" xfId="0" applyFont="1" applyBorder="1" applyAlignment="1">
      <alignment horizontal="left" vertical="center" wrapText="1" shrinkToFit="1"/>
    </xf>
    <xf numFmtId="0" fontId="36" fillId="11" borderId="97" xfId="0" applyFont="1" applyFill="1" applyBorder="1" applyAlignment="1">
      <alignment horizontal="center" vertical="center"/>
    </xf>
    <xf numFmtId="0" fontId="36" fillId="11" borderId="98" xfId="0" applyFont="1" applyFill="1" applyBorder="1" applyAlignment="1">
      <alignment horizontal="center" vertical="center"/>
    </xf>
    <xf numFmtId="0" fontId="12" fillId="0" borderId="9" xfId="0" applyFont="1" applyBorder="1" applyAlignment="1" applyProtection="1">
      <alignment horizontal="left" vertical="top" wrapText="1"/>
      <protection locked="0"/>
    </xf>
    <xf numFmtId="0" fontId="12" fillId="0" borderId="10" xfId="0" applyFont="1" applyBorder="1" applyAlignment="1" applyProtection="1">
      <alignment horizontal="left" vertical="top" wrapText="1"/>
      <protection locked="0"/>
    </xf>
    <xf numFmtId="0" fontId="12" fillId="0" borderId="135" xfId="0" applyFont="1" applyBorder="1" applyAlignment="1" applyProtection="1">
      <alignment horizontal="left" vertical="top" wrapText="1"/>
      <protection locked="0"/>
    </xf>
    <xf numFmtId="0" fontId="12" fillId="0" borderId="10" xfId="0" applyFont="1" applyBorder="1" applyAlignment="1" applyProtection="1">
      <alignment horizontal="center" vertical="top" wrapText="1"/>
      <protection locked="0"/>
    </xf>
    <xf numFmtId="0" fontId="12" fillId="0" borderId="135" xfId="0" applyFont="1" applyBorder="1" applyAlignment="1" applyProtection="1">
      <alignment horizontal="center" vertical="top" wrapText="1"/>
      <protection locked="0"/>
    </xf>
    <xf numFmtId="0" fontId="53" fillId="11" borderId="52" xfId="0" applyFont="1" applyFill="1" applyBorder="1" applyAlignment="1">
      <alignment horizontal="left" vertical="center" wrapText="1"/>
    </xf>
    <xf numFmtId="0" fontId="53" fillId="11" borderId="65" xfId="0" applyFont="1" applyFill="1" applyBorder="1" applyAlignment="1">
      <alignment horizontal="left" vertical="center" wrapText="1"/>
    </xf>
    <xf numFmtId="0" fontId="16" fillId="0" borderId="52" xfId="0" applyFont="1" applyBorder="1" applyAlignment="1" applyProtection="1">
      <alignment horizontal="left" vertical="center" wrapText="1"/>
      <protection locked="0"/>
    </xf>
    <xf numFmtId="0" fontId="16" fillId="0" borderId="65" xfId="0" applyFont="1" applyBorder="1" applyAlignment="1" applyProtection="1">
      <alignment horizontal="left" vertical="center" wrapText="1"/>
      <protection locked="0"/>
    </xf>
    <xf numFmtId="0" fontId="36" fillId="6" borderId="96" xfId="0" applyFont="1" applyFill="1" applyBorder="1" applyAlignment="1">
      <alignment horizontal="left" vertical="center" wrapText="1"/>
    </xf>
    <xf numFmtId="0" fontId="16" fillId="6" borderId="15" xfId="0" applyFont="1" applyFill="1" applyBorder="1" applyAlignment="1">
      <alignment horizontal="left" vertical="center" wrapText="1"/>
    </xf>
    <xf numFmtId="0" fontId="16" fillId="6" borderId="37" xfId="0" applyFont="1" applyFill="1" applyBorder="1" applyAlignment="1">
      <alignment horizontal="left" vertical="center" wrapText="1"/>
    </xf>
    <xf numFmtId="0" fontId="16" fillId="6" borderId="200" xfId="0" applyFont="1" applyFill="1" applyBorder="1" applyAlignment="1">
      <alignment horizontal="left" vertical="center" wrapText="1"/>
    </xf>
    <xf numFmtId="0" fontId="16" fillId="6" borderId="190" xfId="0" applyFont="1" applyFill="1" applyBorder="1" applyAlignment="1">
      <alignment horizontal="left" vertical="center" wrapText="1"/>
    </xf>
    <xf numFmtId="0" fontId="16" fillId="6" borderId="201" xfId="0" applyFont="1" applyFill="1" applyBorder="1" applyAlignment="1">
      <alignment horizontal="left" vertical="center" wrapText="1"/>
    </xf>
    <xf numFmtId="0" fontId="16" fillId="6" borderId="200" xfId="0" applyFont="1" applyFill="1" applyBorder="1" applyAlignment="1">
      <alignment horizontal="left" vertical="center"/>
    </xf>
    <xf numFmtId="0" fontId="16" fillId="6" borderId="190" xfId="0" applyFont="1" applyFill="1" applyBorder="1" applyAlignment="1">
      <alignment horizontal="left" vertical="center"/>
    </xf>
    <xf numFmtId="0" fontId="16" fillId="6" borderId="201" xfId="0" applyFont="1" applyFill="1" applyBorder="1" applyAlignment="1">
      <alignment horizontal="left" vertical="center"/>
    </xf>
    <xf numFmtId="0" fontId="11" fillId="0" borderId="114" xfId="0" applyFont="1" applyBorder="1" applyAlignment="1" applyProtection="1">
      <alignment horizontal="left" vertical="top" wrapText="1"/>
      <protection locked="0"/>
    </xf>
    <xf numFmtId="0" fontId="11" fillId="0" borderId="86" xfId="0" applyFont="1" applyBorder="1" applyAlignment="1" applyProtection="1">
      <alignment horizontal="left" vertical="top" wrapText="1"/>
      <protection locked="0"/>
    </xf>
    <xf numFmtId="0" fontId="11" fillId="0" borderId="87" xfId="0" applyFont="1" applyBorder="1" applyAlignment="1" applyProtection="1">
      <alignment horizontal="left" vertical="top" wrapText="1"/>
      <protection locked="0"/>
    </xf>
    <xf numFmtId="0" fontId="11" fillId="0" borderId="35"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38" xfId="0" applyFont="1" applyBorder="1" applyAlignment="1" applyProtection="1">
      <alignment horizontal="left" vertical="top" wrapText="1"/>
      <protection locked="0"/>
    </xf>
    <xf numFmtId="0" fontId="53" fillId="11" borderId="52" xfId="0" applyFont="1" applyFill="1" applyBorder="1" applyAlignment="1">
      <alignment horizontal="left" vertical="center"/>
    </xf>
    <xf numFmtId="0" fontId="16" fillId="6" borderId="15" xfId="0" applyFont="1" applyFill="1" applyBorder="1" applyAlignment="1">
      <alignment horizontal="left" vertical="center" wrapText="1" shrinkToFit="1"/>
    </xf>
    <xf numFmtId="0" fontId="16" fillId="6" borderId="30" xfId="0" applyFont="1" applyFill="1" applyBorder="1" applyAlignment="1">
      <alignment horizontal="left" vertical="center" wrapText="1" shrinkToFit="1"/>
    </xf>
    <xf numFmtId="0" fontId="36" fillId="6" borderId="96" xfId="0" applyFont="1" applyFill="1" applyBorder="1" applyAlignment="1">
      <alignment horizontal="center" vertical="center" wrapText="1"/>
    </xf>
    <xf numFmtId="0" fontId="36" fillId="6" borderId="50" xfId="0" applyFont="1" applyFill="1" applyBorder="1" applyAlignment="1">
      <alignment horizontal="center" vertical="center" wrapText="1"/>
    </xf>
    <xf numFmtId="0" fontId="36" fillId="6" borderId="97" xfId="0" applyFont="1" applyFill="1" applyBorder="1" applyAlignment="1">
      <alignment horizontal="center" vertical="center" wrapText="1"/>
    </xf>
    <xf numFmtId="0" fontId="36" fillId="6" borderId="98" xfId="0" applyFont="1" applyFill="1" applyBorder="1" applyAlignment="1">
      <alignment horizontal="center" vertical="center" wrapText="1"/>
    </xf>
    <xf numFmtId="0" fontId="12" fillId="5" borderId="43"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5" borderId="205"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center" vertical="center" wrapText="1"/>
      <protection locked="0"/>
    </xf>
    <xf numFmtId="0" fontId="12" fillId="5" borderId="30" xfId="0" applyFont="1" applyFill="1" applyBorder="1" applyAlignment="1" applyProtection="1">
      <alignment horizontal="center" vertical="center" wrapText="1"/>
      <protection locked="0"/>
    </xf>
    <xf numFmtId="0" fontId="12" fillId="5" borderId="122" xfId="0" applyFont="1" applyFill="1" applyBorder="1" applyAlignment="1" applyProtection="1">
      <alignment horizontal="center" vertical="center" wrapText="1"/>
      <protection locked="0"/>
    </xf>
    <xf numFmtId="0" fontId="12" fillId="0" borderId="9" xfId="0" applyFont="1" applyBorder="1" applyAlignment="1" applyProtection="1">
      <alignment horizontal="center" vertical="top" wrapText="1"/>
      <protection locked="0"/>
    </xf>
    <xf numFmtId="0" fontId="12" fillId="0" borderId="74" xfId="0" applyFont="1" applyBorder="1" applyAlignment="1" applyProtection="1">
      <alignment horizontal="center" vertical="top" wrapText="1"/>
      <protection locked="0"/>
    </xf>
    <xf numFmtId="0" fontId="16" fillId="0" borderId="0" xfId="0" applyFont="1" applyAlignment="1">
      <alignment horizontal="left" vertical="center" wrapText="1"/>
    </xf>
    <xf numFmtId="0" fontId="49" fillId="0" borderId="0" xfId="0" applyFont="1" applyAlignment="1">
      <alignment horizontal="left" vertical="top" wrapText="1"/>
    </xf>
    <xf numFmtId="0" fontId="35" fillId="0" borderId="0" xfId="0" applyFont="1" applyAlignment="1">
      <alignment horizontal="left" vertical="top" wrapText="1"/>
    </xf>
    <xf numFmtId="0" fontId="45" fillId="5" borderId="100" xfId="0" applyFont="1" applyFill="1" applyBorder="1" applyAlignment="1" applyProtection="1">
      <alignment horizontal="center" vertical="center" wrapText="1"/>
      <protection locked="0"/>
    </xf>
    <xf numFmtId="0" fontId="45" fillId="5" borderId="101" xfId="0" applyFont="1" applyFill="1" applyBorder="1" applyAlignment="1" applyProtection="1">
      <alignment horizontal="center" vertical="center" wrapText="1"/>
      <protection locked="0"/>
    </xf>
    <xf numFmtId="0" fontId="16" fillId="0" borderId="0" xfId="0" applyFont="1" applyAlignment="1">
      <alignment horizontal="left" vertical="top" wrapText="1"/>
    </xf>
    <xf numFmtId="0" fontId="36" fillId="6" borderId="142" xfId="0" applyFont="1" applyFill="1" applyBorder="1" applyAlignment="1">
      <alignment horizontal="left" vertical="center"/>
    </xf>
    <xf numFmtId="0" fontId="36" fillId="6" borderId="34" xfId="0" applyFont="1" applyFill="1" applyBorder="1" applyAlignment="1">
      <alignment horizontal="left" vertical="center"/>
    </xf>
    <xf numFmtId="0" fontId="36" fillId="6" borderId="130" xfId="0" applyFont="1" applyFill="1" applyBorder="1" applyAlignment="1">
      <alignment horizontal="left" vertical="center"/>
    </xf>
    <xf numFmtId="0" fontId="36" fillId="6" borderId="143" xfId="0" applyFont="1" applyFill="1" applyBorder="1" applyAlignment="1">
      <alignment horizontal="left" vertical="center"/>
    </xf>
    <xf numFmtId="0" fontId="36" fillId="6" borderId="190" xfId="0" applyFont="1" applyFill="1" applyBorder="1" applyAlignment="1">
      <alignment horizontal="left" vertical="center"/>
    </xf>
    <xf numFmtId="0" fontId="36" fillId="6" borderId="201" xfId="0" applyFont="1" applyFill="1" applyBorder="1" applyAlignment="1">
      <alignment horizontal="left" vertical="center"/>
    </xf>
    <xf numFmtId="0" fontId="36" fillId="6" borderId="199" xfId="0" applyFont="1" applyFill="1" applyBorder="1" applyAlignment="1">
      <alignment horizontal="center" vertical="center"/>
    </xf>
    <xf numFmtId="0" fontId="36" fillId="6" borderId="105" xfId="0" applyFont="1" applyFill="1" applyBorder="1" applyAlignment="1">
      <alignment horizontal="center" vertical="center"/>
    </xf>
    <xf numFmtId="0" fontId="36" fillId="6" borderId="198" xfId="0" applyFont="1" applyFill="1" applyBorder="1" applyAlignment="1">
      <alignment horizontal="center" vertical="center"/>
    </xf>
    <xf numFmtId="181" fontId="34" fillId="6" borderId="86" xfId="0" applyNumberFormat="1" applyFont="1" applyFill="1" applyBorder="1" applyAlignment="1">
      <alignment horizontal="center" vertical="center" wrapText="1"/>
    </xf>
    <xf numFmtId="181" fontId="34" fillId="6" borderId="168" xfId="0" applyNumberFormat="1" applyFont="1" applyFill="1" applyBorder="1" applyAlignment="1">
      <alignment horizontal="center" vertical="center" wrapText="1"/>
    </xf>
    <xf numFmtId="181" fontId="34" fillId="6" borderId="132" xfId="0" applyNumberFormat="1" applyFont="1" applyFill="1" applyBorder="1" applyAlignment="1">
      <alignment horizontal="center" vertical="center" wrapText="1"/>
    </xf>
    <xf numFmtId="181" fontId="34" fillId="6" borderId="202" xfId="0" applyNumberFormat="1" applyFont="1" applyFill="1" applyBorder="1" applyAlignment="1">
      <alignment horizontal="center" vertical="center" wrapText="1"/>
    </xf>
    <xf numFmtId="187" fontId="11" fillId="0" borderId="86" xfId="0" applyNumberFormat="1" applyFont="1" applyBorder="1" applyAlignment="1" applyProtection="1">
      <alignment horizontal="center" vertical="center" wrapText="1"/>
      <protection locked="0"/>
    </xf>
    <xf numFmtId="187" fontId="11" fillId="0" borderId="86" xfId="0" applyNumberFormat="1" applyFont="1" applyBorder="1" applyAlignment="1" applyProtection="1">
      <alignment horizontal="center" vertical="center"/>
      <protection locked="0"/>
    </xf>
    <xf numFmtId="187" fontId="11" fillId="0" borderId="116" xfId="0" applyNumberFormat="1" applyFont="1" applyBorder="1" applyAlignment="1" applyProtection="1">
      <alignment horizontal="center" vertical="center"/>
      <protection locked="0"/>
    </xf>
    <xf numFmtId="187" fontId="11" fillId="0" borderId="132" xfId="0" applyNumberFormat="1" applyFont="1" applyBorder="1" applyAlignment="1" applyProtection="1">
      <alignment horizontal="center" vertical="center"/>
      <protection locked="0"/>
    </xf>
    <xf numFmtId="187" fontId="11" fillId="0" borderId="138" xfId="0" applyNumberFormat="1" applyFont="1" applyBorder="1" applyAlignment="1" applyProtection="1">
      <alignment horizontal="center" vertical="center"/>
      <protection locked="0"/>
    </xf>
    <xf numFmtId="0" fontId="36" fillId="6" borderId="47" xfId="0" applyFont="1" applyFill="1" applyBorder="1" applyAlignment="1">
      <alignment horizontal="center" vertical="center" wrapText="1"/>
    </xf>
    <xf numFmtId="0" fontId="36" fillId="6" borderId="151" xfId="0" applyFont="1" applyFill="1" applyBorder="1" applyAlignment="1">
      <alignment horizontal="center" vertical="center" wrapText="1"/>
    </xf>
    <xf numFmtId="0" fontId="36" fillId="6" borderId="195" xfId="0" applyFont="1" applyFill="1" applyBorder="1" applyAlignment="1">
      <alignment horizontal="center" vertical="center" wrapText="1"/>
    </xf>
    <xf numFmtId="0" fontId="36" fillId="6" borderId="74" xfId="0" applyFont="1" applyFill="1" applyBorder="1" applyAlignment="1">
      <alignment horizontal="center" vertical="center" wrapText="1"/>
    </xf>
    <xf numFmtId="0" fontId="54" fillId="6" borderId="96" xfId="0" applyFont="1" applyFill="1" applyBorder="1" applyAlignment="1">
      <alignment horizontal="center" vertical="center" wrapText="1"/>
    </xf>
    <xf numFmtId="0" fontId="54" fillId="6" borderId="50" xfId="0" applyFont="1" applyFill="1" applyBorder="1" applyAlignment="1">
      <alignment horizontal="center" vertical="center" wrapText="1"/>
    </xf>
    <xf numFmtId="0" fontId="54" fillId="6" borderId="35" xfId="0" applyFont="1" applyFill="1" applyBorder="1" applyAlignment="1">
      <alignment horizontal="center" vertical="center" wrapText="1"/>
    </xf>
    <xf numFmtId="0" fontId="54" fillId="6" borderId="51" xfId="0" applyFont="1" applyFill="1" applyBorder="1" applyAlignment="1">
      <alignment horizontal="center" vertical="center" wrapText="1"/>
    </xf>
    <xf numFmtId="0" fontId="54" fillId="6" borderId="97" xfId="0" applyFont="1" applyFill="1" applyBorder="1" applyAlignment="1">
      <alignment horizontal="center" vertical="center" wrapText="1"/>
    </xf>
    <xf numFmtId="0" fontId="54" fillId="6" borderId="98" xfId="0" applyFont="1" applyFill="1" applyBorder="1" applyAlignment="1">
      <alignment horizontal="center" vertical="center" wrapText="1"/>
    </xf>
    <xf numFmtId="0" fontId="34" fillId="11" borderId="101" xfId="0" applyFont="1" applyFill="1" applyBorder="1" applyAlignment="1">
      <alignment horizontal="center" vertical="center" shrinkToFit="1"/>
    </xf>
    <xf numFmtId="188" fontId="11" fillId="0" borderId="60" xfId="0" applyNumberFormat="1" applyFont="1" applyBorder="1" applyAlignment="1" applyProtection="1">
      <alignment horizontal="center" vertical="center" wrapText="1"/>
      <protection locked="0"/>
    </xf>
    <xf numFmtId="188" fontId="11" fillId="0" borderId="136" xfId="0" applyNumberFormat="1" applyFont="1" applyBorder="1" applyAlignment="1" applyProtection="1">
      <alignment horizontal="center" vertical="center" wrapText="1"/>
      <protection locked="0"/>
    </xf>
    <xf numFmtId="189" fontId="11" fillId="0" borderId="60" xfId="0" applyNumberFormat="1" applyFont="1" applyBorder="1" applyAlignment="1" applyProtection="1">
      <alignment horizontal="center" vertical="center" wrapText="1"/>
      <protection locked="0"/>
    </xf>
    <xf numFmtId="189" fontId="11" fillId="0" borderId="136" xfId="0" applyNumberFormat="1" applyFont="1" applyBorder="1" applyAlignment="1" applyProtection="1">
      <alignment horizontal="center" vertical="center" wrapText="1"/>
      <protection locked="0"/>
    </xf>
    <xf numFmtId="0" fontId="11" fillId="6" borderId="85" xfId="0" applyFont="1" applyFill="1" applyBorder="1" applyAlignment="1">
      <alignment horizontal="left" vertical="center" wrapText="1"/>
    </xf>
    <xf numFmtId="0" fontId="11" fillId="6" borderId="86" xfId="0" applyFont="1" applyFill="1" applyBorder="1" applyAlignment="1">
      <alignment horizontal="left" vertical="center" wrapText="1"/>
    </xf>
    <xf numFmtId="0" fontId="11" fillId="6" borderId="87" xfId="0" applyFont="1" applyFill="1" applyBorder="1" applyAlignment="1">
      <alignment horizontal="left" vertical="center" wrapText="1"/>
    </xf>
    <xf numFmtId="0" fontId="11" fillId="6" borderId="39" xfId="0" applyFont="1" applyFill="1" applyBorder="1" applyAlignment="1">
      <alignment horizontal="left" vertical="center"/>
    </xf>
    <xf numFmtId="0" fontId="11" fillId="6" borderId="132" xfId="0" applyFont="1" applyFill="1" applyBorder="1" applyAlignment="1">
      <alignment horizontal="left" vertical="center"/>
    </xf>
    <xf numFmtId="0" fontId="11" fillId="6" borderId="66" xfId="0" applyFont="1" applyFill="1" applyBorder="1" applyAlignment="1">
      <alignment horizontal="left" vertical="center"/>
    </xf>
    <xf numFmtId="0" fontId="36" fillId="6" borderId="197" xfId="0" applyFont="1" applyFill="1" applyBorder="1" applyAlignment="1">
      <alignment horizontal="left" vertical="center"/>
    </xf>
    <xf numFmtId="0" fontId="36" fillId="6" borderId="79" xfId="0" applyFont="1" applyFill="1" applyBorder="1" applyAlignment="1">
      <alignment horizontal="left" vertical="center"/>
    </xf>
    <xf numFmtId="0" fontId="36" fillId="6" borderId="45" xfId="0" applyFont="1" applyFill="1" applyBorder="1" applyAlignment="1">
      <alignment horizontal="left" vertical="center"/>
    </xf>
    <xf numFmtId="0" fontId="49" fillId="6" borderId="133" xfId="0" applyFont="1" applyFill="1" applyBorder="1" applyAlignment="1">
      <alignment horizontal="center" vertical="center" wrapText="1"/>
    </xf>
    <xf numFmtId="0" fontId="49" fillId="6" borderId="77" xfId="0" applyFont="1" applyFill="1" applyBorder="1" applyAlignment="1">
      <alignment horizontal="center" vertical="center" wrapText="1"/>
    </xf>
    <xf numFmtId="0" fontId="45" fillId="5" borderId="46" xfId="0" applyFont="1" applyFill="1" applyBorder="1" applyAlignment="1" applyProtection="1">
      <alignment horizontal="center" vertical="center" wrapText="1"/>
      <protection locked="0"/>
    </xf>
    <xf numFmtId="0" fontId="45" fillId="5" borderId="47" xfId="0" applyFont="1" applyFill="1" applyBorder="1" applyAlignment="1" applyProtection="1">
      <alignment horizontal="center" vertical="center" wrapText="1"/>
      <protection locked="0"/>
    </xf>
    <xf numFmtId="0" fontId="45" fillId="5" borderId="44" xfId="0" applyFont="1" applyFill="1" applyBorder="1" applyAlignment="1" applyProtection="1">
      <alignment horizontal="center" vertical="center" wrapText="1"/>
      <protection locked="0"/>
    </xf>
    <xf numFmtId="0" fontId="45" fillId="5" borderId="79" xfId="0" applyFont="1" applyFill="1" applyBorder="1" applyAlignment="1" applyProtection="1">
      <alignment horizontal="center" vertical="center" wrapText="1"/>
      <protection locked="0"/>
    </xf>
    <xf numFmtId="190" fontId="34" fillId="6" borderId="114" xfId="0" applyNumberFormat="1" applyFont="1" applyFill="1" applyBorder="1" applyAlignment="1">
      <alignment horizontal="center" vertical="center" wrapText="1"/>
    </xf>
    <xf numFmtId="190" fontId="34" fillId="6" borderId="86" xfId="0" applyNumberFormat="1" applyFont="1" applyFill="1" applyBorder="1" applyAlignment="1">
      <alignment horizontal="center" vertical="center" wrapText="1"/>
    </xf>
    <xf numFmtId="190" fontId="34" fillId="6" borderId="36" xfId="0" applyNumberFormat="1" applyFont="1" applyFill="1" applyBorder="1" applyAlignment="1">
      <alignment horizontal="center" vertical="center" wrapText="1"/>
    </xf>
    <xf numFmtId="190" fontId="34" fillId="6" borderId="132" xfId="0" applyNumberFormat="1" applyFont="1" applyFill="1" applyBorder="1" applyAlignment="1">
      <alignment horizontal="center" vertical="center" wrapText="1"/>
    </xf>
    <xf numFmtId="0" fontId="34" fillId="6" borderId="86" xfId="0" applyFont="1" applyFill="1" applyBorder="1" applyAlignment="1">
      <alignment horizontal="center" vertical="center" wrapText="1"/>
    </xf>
    <xf numFmtId="0" fontId="34" fillId="6" borderId="132" xfId="0" applyFont="1" applyFill="1" applyBorder="1" applyAlignment="1">
      <alignment horizontal="center" vertical="center" wrapText="1"/>
    </xf>
    <xf numFmtId="0" fontId="30" fillId="0" borderId="101" xfId="0" applyFont="1" applyBorder="1" applyAlignment="1" applyProtection="1">
      <alignment horizontal="left" vertical="center" wrapText="1"/>
      <protection locked="0"/>
    </xf>
    <xf numFmtId="0" fontId="30" fillId="0" borderId="102" xfId="0" applyFont="1" applyBorder="1" applyAlignment="1" applyProtection="1">
      <alignment horizontal="left" vertical="center" wrapText="1"/>
      <protection locked="0"/>
    </xf>
    <xf numFmtId="0" fontId="36" fillId="11" borderId="192" xfId="0" applyFont="1" applyFill="1" applyBorder="1" applyAlignment="1">
      <alignment horizontal="left" vertical="center" wrapText="1"/>
    </xf>
    <xf numFmtId="0" fontId="36" fillId="11" borderId="52" xfId="0" applyFont="1" applyFill="1" applyBorder="1" applyAlignment="1">
      <alignment horizontal="left" vertical="center" wrapText="1"/>
    </xf>
    <xf numFmtId="0" fontId="36" fillId="11" borderId="65" xfId="0" applyFont="1" applyFill="1" applyBorder="1" applyAlignment="1">
      <alignment horizontal="left" vertical="center" wrapText="1"/>
    </xf>
    <xf numFmtId="0" fontId="36" fillId="11" borderId="97" xfId="0" applyFont="1" applyFill="1" applyBorder="1" applyAlignment="1">
      <alignment horizontal="left" vertical="center" wrapText="1"/>
    </xf>
    <xf numFmtId="0" fontId="36" fillId="11" borderId="30" xfId="0" applyFont="1" applyFill="1" applyBorder="1" applyAlignment="1">
      <alignment horizontal="left" vertical="center" wrapText="1"/>
    </xf>
    <xf numFmtId="0" fontId="36" fillId="11" borderId="49" xfId="0" applyFont="1" applyFill="1" applyBorder="1" applyAlignment="1">
      <alignment horizontal="left" vertical="center" wrapText="1"/>
    </xf>
    <xf numFmtId="0" fontId="36" fillId="6" borderId="52" xfId="0" applyFont="1" applyFill="1" applyBorder="1" applyAlignment="1">
      <alignment horizontal="center" vertical="center" wrapText="1"/>
    </xf>
    <xf numFmtId="0" fontId="12" fillId="0" borderId="101" xfId="0" applyFont="1" applyBorder="1" applyAlignment="1" applyProtection="1">
      <alignment horizontal="center" vertical="top" wrapText="1"/>
      <protection locked="0"/>
    </xf>
    <xf numFmtId="0" fontId="12" fillId="0" borderId="102" xfId="0" applyFont="1" applyBorder="1" applyAlignment="1" applyProtection="1">
      <alignment horizontal="center" vertical="top" wrapText="1"/>
      <protection locked="0"/>
    </xf>
    <xf numFmtId="0" fontId="12" fillId="0" borderId="79" xfId="0" applyFont="1" applyBorder="1" applyAlignment="1" applyProtection="1">
      <alignment horizontal="center" vertical="top" wrapText="1"/>
      <protection locked="0"/>
    </xf>
    <xf numFmtId="0" fontId="12" fillId="0" borderId="45" xfId="0" applyFont="1" applyBorder="1" applyAlignment="1" applyProtection="1">
      <alignment horizontal="center" vertical="top" wrapText="1"/>
      <protection locked="0"/>
    </xf>
    <xf numFmtId="0" fontId="12" fillId="0" borderId="47" xfId="0" applyFont="1" applyBorder="1" applyAlignment="1" applyProtection="1">
      <alignment horizontal="center" vertical="top" wrapText="1"/>
      <protection locked="0"/>
    </xf>
    <xf numFmtId="0" fontId="12" fillId="0" borderId="48" xfId="0" applyFont="1" applyBorder="1" applyAlignment="1" applyProtection="1">
      <alignment horizontal="center" vertical="top" wrapText="1"/>
      <protection locked="0"/>
    </xf>
    <xf numFmtId="0" fontId="16" fillId="11" borderId="62" xfId="0" applyFont="1" applyFill="1" applyBorder="1" applyAlignment="1">
      <alignment horizontal="center" vertical="center" wrapText="1"/>
    </xf>
    <xf numFmtId="0" fontId="16" fillId="11" borderId="65" xfId="0" applyFont="1" applyFill="1" applyBorder="1" applyAlignment="1">
      <alignment horizontal="center" vertical="center" wrapText="1"/>
    </xf>
    <xf numFmtId="0" fontId="12" fillId="0" borderId="197" xfId="0" applyFont="1" applyBorder="1" applyAlignment="1" applyProtection="1">
      <alignment horizontal="left" vertical="top" wrapText="1"/>
      <protection locked="0"/>
    </xf>
    <xf numFmtId="0" fontId="12" fillId="0" borderId="79" xfId="0" applyFont="1" applyBorder="1" applyAlignment="1" applyProtection="1">
      <alignment horizontal="left" vertical="top" wrapText="1"/>
      <protection locked="0"/>
    </xf>
    <xf numFmtId="0" fontId="12" fillId="0" borderId="80" xfId="0" applyFont="1" applyBorder="1" applyAlignment="1" applyProtection="1">
      <alignment horizontal="left" vertical="top" wrapText="1"/>
      <protection locked="0"/>
    </xf>
    <xf numFmtId="0" fontId="16" fillId="11" borderId="63" xfId="0" applyFont="1" applyFill="1" applyBorder="1" applyAlignment="1">
      <alignment horizontal="center" vertical="center" wrapText="1"/>
    </xf>
    <xf numFmtId="0" fontId="12" fillId="0" borderId="96" xfId="0" applyFont="1" applyBorder="1" applyAlignment="1" applyProtection="1">
      <alignment horizontal="left" vertical="top" wrapText="1"/>
      <protection locked="0"/>
    </xf>
    <xf numFmtId="0" fontId="12" fillId="0" borderId="15" xfId="0" applyFont="1" applyBorder="1" applyAlignment="1" applyProtection="1">
      <alignment horizontal="left" vertical="top" wrapText="1"/>
      <protection locked="0"/>
    </xf>
    <xf numFmtId="0" fontId="12" fillId="0" borderId="37" xfId="0" applyFont="1" applyBorder="1" applyAlignment="1" applyProtection="1">
      <alignment horizontal="left" vertical="top" wrapText="1"/>
      <protection locked="0"/>
    </xf>
    <xf numFmtId="0" fontId="12" fillId="0" borderId="97" xfId="0" applyFont="1" applyBorder="1" applyAlignment="1" applyProtection="1">
      <alignment horizontal="left" vertical="top" wrapText="1"/>
      <protection locked="0"/>
    </xf>
    <xf numFmtId="0" fontId="12" fillId="0" borderId="30" xfId="0" applyFont="1" applyBorder="1" applyAlignment="1" applyProtection="1">
      <alignment horizontal="left" vertical="top" wrapText="1"/>
      <protection locked="0"/>
    </xf>
    <xf numFmtId="0" fontId="12" fillId="0" borderId="49" xfId="0" applyFont="1" applyBorder="1" applyAlignment="1" applyProtection="1">
      <alignment horizontal="left" vertical="top" wrapText="1"/>
      <protection locked="0"/>
    </xf>
    <xf numFmtId="0" fontId="42" fillId="0" borderId="0" xfId="0" applyFont="1" applyAlignment="1">
      <alignment horizontal="right" vertical="center" shrinkToFit="1"/>
    </xf>
    <xf numFmtId="0" fontId="36" fillId="11" borderId="191" xfId="0" applyFont="1" applyFill="1" applyBorder="1" applyAlignment="1">
      <alignment horizontal="left" vertical="center" shrinkToFit="1"/>
    </xf>
    <xf numFmtId="0" fontId="36" fillId="11" borderId="163" xfId="0" applyFont="1" applyFill="1" applyBorder="1" applyAlignment="1">
      <alignment horizontal="left" vertical="center" shrinkToFit="1"/>
    </xf>
    <xf numFmtId="0" fontId="36" fillId="11" borderId="189" xfId="0" applyFont="1" applyFill="1" applyBorder="1" applyAlignment="1">
      <alignment horizontal="left" vertical="center" shrinkToFit="1"/>
    </xf>
    <xf numFmtId="0" fontId="42" fillId="0" borderId="0" xfId="0" applyFont="1" applyAlignment="1">
      <alignment horizontal="left" vertical="center" shrinkToFit="1"/>
    </xf>
    <xf numFmtId="0" fontId="12" fillId="0" borderId="8" xfId="0" applyFont="1" applyBorder="1" applyAlignment="1" applyProtection="1">
      <alignment horizontal="center" vertical="top" wrapText="1"/>
      <protection locked="0"/>
    </xf>
    <xf numFmtId="0" fontId="12" fillId="0" borderId="80" xfId="0" applyFont="1" applyBorder="1" applyAlignment="1" applyProtection="1">
      <alignment horizontal="center" vertical="top" wrapText="1"/>
      <protection locked="0"/>
    </xf>
    <xf numFmtId="0" fontId="12" fillId="0" borderId="8" xfId="0" applyFont="1" applyBorder="1" applyAlignment="1" applyProtection="1">
      <alignment horizontal="left" vertical="top" wrapText="1"/>
      <protection locked="0"/>
    </xf>
    <xf numFmtId="185" fontId="36" fillId="6" borderId="52" xfId="0" applyNumberFormat="1" applyFont="1" applyFill="1" applyBorder="1" applyAlignment="1">
      <alignment horizontal="center" vertical="center" wrapText="1"/>
    </xf>
    <xf numFmtId="0" fontId="49" fillId="0" borderId="35" xfId="0" applyFont="1" applyBorder="1" applyAlignment="1">
      <alignment horizontal="left" vertical="top" wrapText="1"/>
    </xf>
    <xf numFmtId="0" fontId="16" fillId="0" borderId="35" xfId="0" applyFont="1" applyBorder="1" applyAlignment="1">
      <alignment horizontal="left" vertical="top" wrapText="1"/>
    </xf>
    <xf numFmtId="0" fontId="12" fillId="0" borderId="119" xfId="0" applyFont="1" applyBorder="1" applyAlignment="1" applyProtection="1">
      <alignment horizontal="left" vertical="top" wrapText="1"/>
      <protection locked="0"/>
    </xf>
    <xf numFmtId="0" fontId="12" fillId="0" borderId="101" xfId="0" applyFont="1" applyBorder="1" applyAlignment="1" applyProtection="1">
      <alignment horizontal="left" vertical="top" wrapText="1"/>
      <protection locked="0"/>
    </xf>
    <xf numFmtId="0" fontId="16" fillId="11" borderId="192" xfId="0" applyFont="1" applyFill="1" applyBorder="1" applyAlignment="1">
      <alignment horizontal="center" vertical="center" wrapText="1"/>
    </xf>
    <xf numFmtId="0" fontId="16" fillId="11" borderId="52" xfId="0" applyFont="1" applyFill="1" applyBorder="1" applyAlignment="1">
      <alignment horizontal="center" vertical="center" wrapText="1"/>
    </xf>
    <xf numFmtId="0" fontId="16" fillId="11" borderId="62" xfId="0" applyFont="1" applyFill="1" applyBorder="1" applyAlignment="1">
      <alignment horizontal="center" vertical="center"/>
    </xf>
    <xf numFmtId="0" fontId="16" fillId="11" borderId="63" xfId="0" applyFont="1" applyFill="1" applyBorder="1" applyAlignment="1">
      <alignment horizontal="center" vertical="center"/>
    </xf>
    <xf numFmtId="0" fontId="0" fillId="0" borderId="43" xfId="3" applyFont="1" applyBorder="1" applyAlignment="1" applyProtection="1">
      <alignment horizontal="left" vertical="top" wrapText="1"/>
      <protection locked="0"/>
    </xf>
    <xf numFmtId="0" fontId="0" fillId="0" borderId="15" xfId="3" applyFont="1" applyBorder="1" applyAlignment="1" applyProtection="1">
      <alignment horizontal="left" vertical="top" wrapText="1"/>
      <protection locked="0"/>
    </xf>
    <xf numFmtId="0" fontId="0" fillId="0" borderId="37" xfId="3" applyFont="1" applyBorder="1" applyAlignment="1" applyProtection="1">
      <alignment horizontal="left" vertical="top" wrapText="1"/>
      <protection locked="0"/>
    </xf>
    <xf numFmtId="0" fontId="0" fillId="0" borderId="16" xfId="3" applyFont="1" applyBorder="1" applyAlignment="1" applyProtection="1">
      <alignment horizontal="left" vertical="top" wrapText="1"/>
      <protection locked="0"/>
    </xf>
    <xf numFmtId="0" fontId="0" fillId="0" borderId="0" xfId="3" applyFont="1" applyAlignment="1" applyProtection="1">
      <alignment horizontal="left" vertical="top" wrapText="1"/>
      <protection locked="0"/>
    </xf>
    <xf numFmtId="0" fontId="0" fillId="0" borderId="38" xfId="3" applyFont="1" applyBorder="1" applyAlignment="1" applyProtection="1">
      <alignment horizontal="left" vertical="top" wrapText="1"/>
      <protection locked="0"/>
    </xf>
    <xf numFmtId="0" fontId="0" fillId="0" borderId="143" xfId="3" applyFont="1" applyBorder="1" applyAlignment="1" applyProtection="1">
      <alignment horizontal="left" vertical="top" wrapText="1"/>
      <protection locked="0"/>
    </xf>
    <xf numFmtId="0" fontId="0" fillId="0" borderId="190" xfId="3" applyFont="1" applyBorder="1" applyAlignment="1" applyProtection="1">
      <alignment horizontal="left" vertical="top" wrapText="1"/>
      <protection locked="0"/>
    </xf>
    <xf numFmtId="0" fontId="0" fillId="0" borderId="201" xfId="3" applyFont="1" applyBorder="1" applyAlignment="1" applyProtection="1">
      <alignment horizontal="left" vertical="top" wrapText="1"/>
      <protection locked="0"/>
    </xf>
    <xf numFmtId="0" fontId="9" fillId="0" borderId="0" xfId="3" applyAlignment="1" applyProtection="1">
      <alignment horizontal="left" vertical="top" wrapText="1"/>
      <protection locked="0"/>
    </xf>
    <xf numFmtId="0" fontId="9" fillId="0" borderId="38" xfId="3" applyBorder="1" applyAlignment="1" applyProtection="1">
      <alignment horizontal="left" vertical="top" wrapText="1"/>
      <protection locked="0"/>
    </xf>
    <xf numFmtId="0" fontId="9" fillId="0" borderId="16" xfId="3" applyBorder="1" applyAlignment="1" applyProtection="1">
      <alignment horizontal="left" vertical="top" wrapText="1"/>
      <protection locked="0"/>
    </xf>
    <xf numFmtId="0" fontId="9" fillId="0" borderId="17" xfId="3" applyBorder="1" applyAlignment="1" applyProtection="1">
      <alignment horizontal="left" vertical="top" wrapText="1"/>
      <protection locked="0"/>
    </xf>
    <xf numFmtId="0" fontId="9" fillId="0" borderId="30" xfId="3" applyBorder="1" applyAlignment="1" applyProtection="1">
      <alignment horizontal="left" vertical="top" wrapText="1"/>
      <protection locked="0"/>
    </xf>
    <xf numFmtId="0" fontId="9" fillId="0" borderId="49" xfId="3" applyBorder="1" applyAlignment="1" applyProtection="1">
      <alignment horizontal="left" vertical="top" wrapText="1"/>
      <protection locked="0"/>
    </xf>
    <xf numFmtId="0" fontId="16" fillId="0" borderId="0" xfId="3" applyFont="1" applyAlignment="1">
      <alignment horizontal="left" vertical="center" wrapText="1"/>
    </xf>
    <xf numFmtId="0" fontId="49" fillId="0" borderId="0" xfId="3" applyFont="1" applyAlignment="1">
      <alignment horizontal="left" vertical="center" wrapText="1"/>
    </xf>
    <xf numFmtId="0" fontId="49" fillId="0" borderId="0" xfId="3" applyFont="1" applyAlignment="1">
      <alignment horizontal="left" vertical="center" wrapText="1" shrinkToFit="1"/>
    </xf>
    <xf numFmtId="0" fontId="9" fillId="0" borderId="9" xfId="3" applyBorder="1" applyAlignment="1" applyProtection="1">
      <alignment horizontal="left" vertical="center" shrinkToFit="1"/>
      <protection locked="0"/>
    </xf>
    <xf numFmtId="0" fontId="9" fillId="0" borderId="47" xfId="3" applyBorder="1" applyAlignment="1" applyProtection="1">
      <alignment horizontal="left" vertical="center" shrinkToFit="1"/>
      <protection locked="0"/>
    </xf>
    <xf numFmtId="0" fontId="9" fillId="0" borderId="74" xfId="3" applyBorder="1" applyAlignment="1" applyProtection="1">
      <alignment horizontal="left" vertical="center" shrinkToFit="1"/>
      <protection locked="0"/>
    </xf>
    <xf numFmtId="0" fontId="9" fillId="0" borderId="10" xfId="3" applyBorder="1" applyAlignment="1" applyProtection="1">
      <alignment horizontal="left" vertical="center" shrinkToFit="1"/>
      <protection locked="0"/>
    </xf>
    <xf numFmtId="0" fontId="9" fillId="0" borderId="101" xfId="3" applyBorder="1" applyAlignment="1" applyProtection="1">
      <alignment horizontal="left" vertical="center" shrinkToFit="1"/>
      <protection locked="0"/>
    </xf>
    <xf numFmtId="0" fontId="9" fillId="0" borderId="135" xfId="3" applyBorder="1" applyAlignment="1" applyProtection="1">
      <alignment horizontal="left" vertical="center" shrinkToFit="1"/>
      <protection locked="0"/>
    </xf>
    <xf numFmtId="0" fontId="0" fillId="0" borderId="9" xfId="3" applyFont="1" applyBorder="1" applyAlignment="1" applyProtection="1">
      <alignment horizontal="left" vertical="center" shrinkToFit="1"/>
      <protection locked="0"/>
    </xf>
    <xf numFmtId="0" fontId="0" fillId="0" borderId="9" xfId="3" applyFont="1" applyBorder="1" applyAlignment="1" applyProtection="1">
      <alignment horizontal="center" vertical="center" shrinkToFit="1"/>
      <protection locked="0"/>
    </xf>
    <xf numFmtId="0" fontId="9" fillId="0" borderId="47" xfId="3" applyBorder="1" applyAlignment="1" applyProtection="1">
      <alignment horizontal="center" vertical="center" shrinkToFit="1"/>
      <protection locked="0"/>
    </xf>
    <xf numFmtId="0" fontId="9" fillId="0" borderId="74" xfId="3" applyBorder="1" applyAlignment="1" applyProtection="1">
      <alignment horizontal="center" vertical="center" shrinkToFit="1"/>
      <protection locked="0"/>
    </xf>
    <xf numFmtId="0" fontId="9" fillId="0" borderId="9" xfId="3" applyBorder="1" applyAlignment="1" applyProtection="1">
      <alignment horizontal="center" vertical="center" shrinkToFit="1"/>
      <protection locked="0"/>
    </xf>
    <xf numFmtId="0" fontId="9" fillId="0" borderId="15" xfId="3" applyBorder="1" applyAlignment="1" applyProtection="1">
      <alignment horizontal="left" vertical="top" wrapText="1"/>
      <protection locked="0"/>
    </xf>
    <xf numFmtId="0" fontId="9" fillId="0" borderId="37" xfId="3" applyBorder="1" applyAlignment="1" applyProtection="1">
      <alignment horizontal="left" vertical="top" wrapText="1"/>
      <protection locked="0"/>
    </xf>
    <xf numFmtId="0" fontId="49" fillId="0" borderId="0" xfId="3" applyFont="1" applyAlignment="1">
      <alignment horizontal="left" vertical="top" wrapText="1"/>
    </xf>
    <xf numFmtId="0" fontId="16" fillId="0" borderId="0" xfId="0" applyFont="1" applyAlignment="1">
      <alignment vertical="center" wrapText="1"/>
    </xf>
    <xf numFmtId="0" fontId="9" fillId="5" borderId="9" xfId="3" applyFill="1" applyBorder="1" applyAlignment="1" applyProtection="1">
      <alignment horizontal="center" vertical="center" shrinkToFit="1"/>
      <protection locked="0"/>
    </xf>
    <xf numFmtId="0" fontId="9" fillId="5" borderId="47" xfId="3" applyFill="1" applyBorder="1" applyAlignment="1" applyProtection="1">
      <alignment horizontal="center" vertical="center" shrinkToFit="1"/>
      <protection locked="0"/>
    </xf>
    <xf numFmtId="0" fontId="9" fillId="5" borderId="74" xfId="3" applyFill="1" applyBorder="1" applyAlignment="1" applyProtection="1">
      <alignment horizontal="center" vertical="center" shrinkToFit="1"/>
      <protection locked="0"/>
    </xf>
    <xf numFmtId="177" fontId="9" fillId="6" borderId="69" xfId="3" applyNumberFormat="1" applyFill="1" applyBorder="1" applyAlignment="1">
      <alignment horizontal="right" vertical="top"/>
    </xf>
    <xf numFmtId="177" fontId="9" fillId="6" borderId="67" xfId="3" applyNumberFormat="1" applyFill="1" applyBorder="1" applyAlignment="1">
      <alignment horizontal="right" vertical="top"/>
    </xf>
    <xf numFmtId="177" fontId="9" fillId="6" borderId="68" xfId="3" applyNumberFormat="1" applyFill="1" applyBorder="1" applyAlignment="1">
      <alignment horizontal="right" vertical="top"/>
    </xf>
    <xf numFmtId="0" fontId="9" fillId="0" borderId="10" xfId="3" applyBorder="1" applyAlignment="1" applyProtection="1">
      <alignment horizontal="center" vertical="center" shrinkToFit="1"/>
      <protection locked="0"/>
    </xf>
    <xf numFmtId="0" fontId="9" fillId="0" borderId="101" xfId="3" applyBorder="1" applyAlignment="1" applyProtection="1">
      <alignment horizontal="center" vertical="center" shrinkToFit="1"/>
      <protection locked="0"/>
    </xf>
    <xf numFmtId="0" fontId="9" fillId="0" borderId="135" xfId="3" applyBorder="1" applyAlignment="1" applyProtection="1">
      <alignment horizontal="center" vertical="center" shrinkToFit="1"/>
      <protection locked="0"/>
    </xf>
    <xf numFmtId="0" fontId="9" fillId="5" borderId="10" xfId="3" applyFill="1" applyBorder="1" applyAlignment="1" applyProtection="1">
      <alignment horizontal="center" vertical="center" shrinkToFit="1"/>
      <protection locked="0"/>
    </xf>
    <xf numFmtId="0" fontId="9" fillId="5" borderId="101" xfId="3" applyFill="1" applyBorder="1" applyAlignment="1" applyProtection="1">
      <alignment horizontal="center" vertical="center" shrinkToFit="1"/>
      <protection locked="0"/>
    </xf>
    <xf numFmtId="0" fontId="9" fillId="5" borderId="135" xfId="3" applyFill="1" applyBorder="1" applyAlignment="1" applyProtection="1">
      <alignment horizontal="center" vertical="center" shrinkToFit="1"/>
      <protection locked="0"/>
    </xf>
    <xf numFmtId="0" fontId="0" fillId="0" borderId="3" xfId="3" applyFont="1" applyBorder="1" applyAlignment="1" applyProtection="1">
      <alignment horizontal="center" vertical="center" shrinkToFit="1"/>
      <protection locked="0"/>
    </xf>
    <xf numFmtId="0" fontId="9" fillId="0" borderId="3" xfId="3" applyBorder="1" applyAlignment="1" applyProtection="1">
      <alignment horizontal="center" vertical="center" shrinkToFit="1"/>
      <protection locked="0"/>
    </xf>
    <xf numFmtId="0" fontId="16" fillId="0" borderId="0" xfId="0" applyFont="1" applyAlignment="1">
      <alignment horizontal="left" vertical="center" shrinkToFit="1"/>
    </xf>
    <xf numFmtId="0" fontId="0" fillId="6" borderId="44" xfId="3" applyFont="1" applyFill="1" applyBorder="1" applyAlignment="1">
      <alignment horizontal="center" vertical="center"/>
    </xf>
    <xf numFmtId="0" fontId="0" fillId="6" borderId="79" xfId="3" applyFont="1" applyFill="1" applyBorder="1" applyAlignment="1">
      <alignment horizontal="center" vertical="center"/>
    </xf>
    <xf numFmtId="0" fontId="22" fillId="0" borderId="85" xfId="0" applyFont="1" applyBorder="1" applyAlignment="1" applyProtection="1">
      <alignment horizontal="left" vertical="center" shrinkToFit="1"/>
      <protection locked="0"/>
    </xf>
    <xf numFmtId="0" fontId="22" fillId="0" borderId="168" xfId="0" applyFont="1" applyBorder="1" applyAlignment="1" applyProtection="1">
      <alignment horizontal="left" vertical="center" shrinkToFit="1"/>
      <protection locked="0"/>
    </xf>
    <xf numFmtId="178" fontId="10" fillId="3" borderId="34" xfId="4" applyNumberFormat="1" applyFont="1" applyFill="1" applyBorder="1" applyAlignment="1" applyProtection="1">
      <alignment horizontal="right" vertical="center" shrinkToFit="1"/>
    </xf>
    <xf numFmtId="178" fontId="10" fillId="3" borderId="130" xfId="4" applyNumberFormat="1" applyFont="1" applyFill="1" applyBorder="1" applyAlignment="1" applyProtection="1">
      <alignment horizontal="right" vertical="center" shrinkToFit="1"/>
    </xf>
    <xf numFmtId="0" fontId="18" fillId="4" borderId="62" xfId="3" applyFont="1" applyFill="1" applyBorder="1" applyAlignment="1">
      <alignment horizontal="left" vertical="center"/>
    </xf>
    <xf numFmtId="0" fontId="18" fillId="4" borderId="52" xfId="3" applyFont="1" applyFill="1" applyBorder="1" applyAlignment="1">
      <alignment horizontal="left" vertical="center"/>
    </xf>
    <xf numFmtId="178" fontId="9" fillId="4" borderId="0" xfId="4" applyNumberFormat="1" applyFont="1" applyFill="1" applyBorder="1" applyAlignment="1" applyProtection="1">
      <alignment horizontal="right" vertical="center" shrinkToFit="1"/>
    </xf>
    <xf numFmtId="178" fontId="9" fillId="4" borderId="38" xfId="4" applyNumberFormat="1" applyFont="1" applyFill="1" applyBorder="1" applyAlignment="1" applyProtection="1">
      <alignment horizontal="right" vertical="center" shrinkToFit="1"/>
    </xf>
    <xf numFmtId="178" fontId="9" fillId="3" borderId="42" xfId="4" applyNumberFormat="1" applyFont="1" applyFill="1" applyBorder="1" applyAlignment="1" applyProtection="1">
      <alignment horizontal="right" vertical="center" shrinkToFit="1"/>
    </xf>
    <xf numFmtId="178" fontId="9" fillId="3" borderId="31" xfId="4" applyNumberFormat="1" applyFont="1" applyFill="1" applyBorder="1" applyAlignment="1" applyProtection="1">
      <alignment horizontal="right" vertical="center" shrinkToFit="1"/>
    </xf>
    <xf numFmtId="178" fontId="9" fillId="3" borderId="32" xfId="4" applyNumberFormat="1" applyFont="1" applyFill="1" applyBorder="1" applyAlignment="1" applyProtection="1">
      <alignment horizontal="right" vertical="center" shrinkToFit="1"/>
    </xf>
    <xf numFmtId="178" fontId="9" fillId="4" borderId="104" xfId="4" applyNumberFormat="1" applyFont="1" applyFill="1" applyBorder="1" applyAlignment="1" applyProtection="1">
      <alignment horizontal="right" vertical="center" shrinkToFit="1"/>
    </xf>
    <xf numFmtId="178" fontId="9" fillId="4" borderId="71" xfId="4" applyNumberFormat="1" applyFont="1" applyFill="1" applyBorder="1" applyAlignment="1" applyProtection="1">
      <alignment horizontal="right" vertical="center" shrinkToFit="1"/>
    </xf>
    <xf numFmtId="178" fontId="9" fillId="4" borderId="72" xfId="4" applyNumberFormat="1" applyFont="1" applyFill="1" applyBorder="1" applyAlignment="1" applyProtection="1">
      <alignment horizontal="right" vertical="center" shrinkToFit="1"/>
    </xf>
    <xf numFmtId="0" fontId="0" fillId="5" borderId="3" xfId="3" applyFont="1" applyFill="1" applyBorder="1" applyAlignment="1" applyProtection="1">
      <alignment horizontal="center" vertical="center" shrinkToFit="1"/>
      <protection locked="0"/>
    </xf>
    <xf numFmtId="0" fontId="9" fillId="5" borderId="3" xfId="3" applyFill="1" applyBorder="1" applyAlignment="1" applyProtection="1">
      <alignment horizontal="center" vertical="center" shrinkToFit="1"/>
      <protection locked="0"/>
    </xf>
    <xf numFmtId="0" fontId="22" fillId="8" borderId="85" xfId="0" applyFont="1" applyFill="1" applyBorder="1" applyAlignment="1">
      <alignment horizontal="left" vertical="center" shrinkToFit="1"/>
    </xf>
    <xf numFmtId="0" fontId="22" fillId="8" borderId="168" xfId="0" applyFont="1" applyFill="1" applyBorder="1" applyAlignment="1">
      <alignment horizontal="left" vertical="center" shrinkToFit="1"/>
    </xf>
    <xf numFmtId="0" fontId="16" fillId="0" borderId="34" xfId="3" applyFont="1" applyBorder="1" applyAlignment="1">
      <alignment horizontal="left" vertical="top" wrapText="1"/>
    </xf>
    <xf numFmtId="0" fontId="16" fillId="0" borderId="34" xfId="0" applyFont="1" applyBorder="1" applyAlignment="1">
      <alignment vertical="center" wrapText="1"/>
    </xf>
    <xf numFmtId="0" fontId="16" fillId="0" borderId="130" xfId="0" applyFont="1" applyBorder="1" applyAlignment="1">
      <alignment vertical="center" wrapText="1"/>
    </xf>
    <xf numFmtId="0" fontId="16" fillId="0" borderId="38" xfId="0" applyFont="1" applyBorder="1" applyAlignment="1">
      <alignment vertical="center" wrapText="1"/>
    </xf>
    <xf numFmtId="0" fontId="16" fillId="0" borderId="132" xfId="0" applyFont="1" applyBorder="1" applyAlignment="1">
      <alignment vertical="center" wrapText="1"/>
    </xf>
    <xf numFmtId="0" fontId="16" fillId="0" borderId="66" xfId="0" applyFont="1" applyBorder="1" applyAlignment="1">
      <alignment vertical="center" wrapText="1"/>
    </xf>
    <xf numFmtId="0" fontId="0" fillId="5" borderId="9" xfId="3" applyFont="1" applyFill="1" applyBorder="1" applyAlignment="1" applyProtection="1">
      <alignment horizontal="center" vertical="center" shrinkToFit="1"/>
      <protection locked="0"/>
    </xf>
    <xf numFmtId="0" fontId="0" fillId="0" borderId="3" xfId="3" applyFont="1" applyBorder="1" applyAlignment="1" applyProtection="1">
      <alignment horizontal="left" vertical="center" shrinkToFit="1"/>
      <protection locked="0"/>
    </xf>
    <xf numFmtId="0" fontId="9" fillId="0" borderId="3" xfId="3" applyBorder="1" applyAlignment="1" applyProtection="1">
      <alignment horizontal="left" vertical="center" shrinkToFit="1"/>
      <protection locked="0"/>
    </xf>
    <xf numFmtId="0" fontId="9" fillId="4" borderId="122" xfId="3" applyFill="1" applyBorder="1" applyAlignment="1">
      <alignment horizontal="center" vertical="center" shrinkToFit="1"/>
    </xf>
    <xf numFmtId="0" fontId="9" fillId="4" borderId="112" xfId="3" applyFill="1" applyBorder="1" applyAlignment="1">
      <alignment horizontal="center" vertical="center" shrinkToFit="1"/>
    </xf>
    <xf numFmtId="0" fontId="9" fillId="4" borderId="118" xfId="3" applyFill="1" applyBorder="1" applyAlignment="1">
      <alignment horizontal="center" vertical="center" shrinkToFit="1"/>
    </xf>
    <xf numFmtId="0" fontId="9" fillId="6" borderId="16" xfId="3" applyFill="1" applyBorder="1" applyAlignment="1">
      <alignment horizontal="center" vertical="center" textRotation="255"/>
    </xf>
    <xf numFmtId="0" fontId="9" fillId="6" borderId="17" xfId="3" applyFill="1" applyBorder="1" applyAlignment="1">
      <alignment horizontal="center" vertical="center" textRotation="255"/>
    </xf>
    <xf numFmtId="0" fontId="58" fillId="0" borderId="0" xfId="0" applyFont="1" applyAlignment="1">
      <alignment horizontal="center" vertical="center" shrinkToFit="1"/>
    </xf>
    <xf numFmtId="0" fontId="58" fillId="0" borderId="0" xfId="0" applyFont="1" applyAlignment="1">
      <alignment horizontal="right" vertical="center" shrinkToFit="1"/>
    </xf>
    <xf numFmtId="0" fontId="58" fillId="0" borderId="0" xfId="0" applyFont="1" applyAlignment="1">
      <alignment horizontal="left" vertical="center" shrinkToFit="1"/>
    </xf>
    <xf numFmtId="0" fontId="9" fillId="3" borderId="31" xfId="3" applyFill="1" applyBorder="1" applyAlignment="1">
      <alignment horizontal="center" vertical="center" shrinkToFit="1"/>
    </xf>
    <xf numFmtId="178" fontId="9" fillId="3" borderId="11" xfId="4" applyNumberFormat="1" applyFont="1" applyFill="1" applyBorder="1" applyAlignment="1" applyProtection="1">
      <alignment horizontal="right" vertical="center" shrinkToFit="1"/>
    </xf>
    <xf numFmtId="178" fontId="9" fillId="3" borderId="21" xfId="4" applyNumberFormat="1" applyFont="1" applyFill="1" applyBorder="1" applyAlignment="1" applyProtection="1">
      <alignment horizontal="right" vertical="center" shrinkToFit="1"/>
    </xf>
    <xf numFmtId="178" fontId="9" fillId="3" borderId="12" xfId="4" applyNumberFormat="1" applyFont="1" applyFill="1" applyBorder="1" applyAlignment="1" applyProtection="1">
      <alignment horizontal="right" vertical="center" shrinkToFit="1"/>
    </xf>
    <xf numFmtId="178" fontId="9" fillId="3" borderId="22" xfId="4" applyNumberFormat="1" applyFont="1" applyFill="1" applyBorder="1" applyAlignment="1" applyProtection="1">
      <alignment horizontal="right" vertical="center" shrinkToFit="1"/>
    </xf>
    <xf numFmtId="178" fontId="9" fillId="3" borderId="99" xfId="4" applyNumberFormat="1" applyFont="1" applyFill="1" applyBorder="1" applyAlignment="1" applyProtection="1">
      <alignment horizontal="right" vertical="center" shrinkToFit="1"/>
    </xf>
    <xf numFmtId="178" fontId="9" fillId="3" borderId="131" xfId="4" applyNumberFormat="1" applyFont="1" applyFill="1" applyBorder="1" applyAlignment="1" applyProtection="1">
      <alignment horizontal="right" vertical="center" shrinkToFit="1"/>
    </xf>
    <xf numFmtId="0" fontId="20" fillId="4" borderId="29" xfId="3" applyFont="1" applyFill="1" applyBorder="1" applyAlignment="1">
      <alignment horizontal="center" vertical="top" textRotation="255"/>
    </xf>
    <xf numFmtId="0" fontId="15" fillId="3" borderId="33" xfId="3" applyFont="1" applyFill="1" applyBorder="1" applyAlignment="1">
      <alignment horizontal="left" vertical="center"/>
    </xf>
    <xf numFmtId="0" fontId="15" fillId="3" borderId="34" xfId="3" applyFont="1" applyFill="1" applyBorder="1" applyAlignment="1">
      <alignment horizontal="left" vertical="center"/>
    </xf>
    <xf numFmtId="0" fontId="9" fillId="6" borderId="15" xfId="3" applyFill="1" applyBorder="1" applyAlignment="1">
      <alignment horizontal="center" vertical="center" shrinkToFit="1"/>
    </xf>
    <xf numFmtId="0" fontId="9" fillId="0" borderId="0" xfId="3" applyAlignment="1">
      <alignment horizontal="left" vertical="top" wrapText="1"/>
    </xf>
    <xf numFmtId="0" fontId="9" fillId="0" borderId="0" xfId="3" applyAlignment="1">
      <alignment horizontal="left" vertical="top"/>
    </xf>
    <xf numFmtId="0" fontId="9" fillId="0" borderId="126" xfId="3" applyBorder="1" applyAlignment="1" applyProtection="1">
      <alignment horizontal="left" vertical="center" shrinkToFit="1"/>
      <protection locked="0"/>
    </xf>
    <xf numFmtId="0" fontId="9" fillId="0" borderId="82" xfId="3" applyBorder="1" applyAlignment="1" applyProtection="1">
      <alignment horizontal="left" vertical="center" shrinkToFit="1"/>
      <protection locked="0"/>
    </xf>
    <xf numFmtId="0" fontId="9" fillId="0" borderId="145" xfId="3" applyBorder="1" applyAlignment="1" applyProtection="1">
      <alignment horizontal="left" vertical="center" shrinkToFit="1"/>
      <protection locked="0"/>
    </xf>
    <xf numFmtId="177" fontId="9" fillId="6" borderId="103" xfId="3" applyNumberFormat="1" applyFill="1" applyBorder="1" applyAlignment="1">
      <alignment horizontal="right" vertical="top"/>
    </xf>
    <xf numFmtId="176" fontId="11" fillId="6" borderId="9" xfId="0" applyNumberFormat="1" applyFont="1" applyFill="1" applyBorder="1" applyAlignment="1">
      <alignment horizontal="right" vertical="center" shrinkToFit="1"/>
    </xf>
    <xf numFmtId="176" fontId="11" fillId="6" borderId="48" xfId="0" applyNumberFormat="1" applyFont="1" applyFill="1" applyBorder="1" applyAlignment="1">
      <alignment horizontal="right" vertical="center" shrinkToFit="1"/>
    </xf>
    <xf numFmtId="176" fontId="18" fillId="0" borderId="0" xfId="3" applyNumberFormat="1" applyFont="1" applyAlignment="1">
      <alignment horizontal="right" vertical="center"/>
    </xf>
    <xf numFmtId="176" fontId="16" fillId="12" borderId="34" xfId="3" applyNumberFormat="1" applyFont="1" applyFill="1" applyBorder="1" applyAlignment="1">
      <alignment horizontal="right" vertical="center"/>
    </xf>
    <xf numFmtId="176" fontId="16" fillId="12" borderId="130" xfId="3" applyNumberFormat="1" applyFont="1" applyFill="1" applyBorder="1" applyAlignment="1">
      <alignment horizontal="right" vertical="center"/>
    </xf>
    <xf numFmtId="177" fontId="16" fillId="11" borderId="15" xfId="4" applyNumberFormat="1" applyFont="1" applyFill="1" applyBorder="1" applyAlignment="1" applyProtection="1">
      <alignment horizontal="right" vertical="center"/>
    </xf>
    <xf numFmtId="177" fontId="16" fillId="11" borderId="37" xfId="4" applyNumberFormat="1" applyFont="1" applyFill="1" applyBorder="1" applyAlignment="1" applyProtection="1">
      <alignment horizontal="right" vertical="center"/>
    </xf>
    <xf numFmtId="0" fontId="11" fillId="3" borderId="52" xfId="3" applyFont="1" applyFill="1" applyBorder="1" applyAlignment="1">
      <alignment horizontal="center" vertical="center"/>
    </xf>
    <xf numFmtId="0" fontId="11" fillId="3" borderId="65" xfId="3" applyFont="1" applyFill="1" applyBorder="1" applyAlignment="1">
      <alignment horizontal="center" vertical="center"/>
    </xf>
    <xf numFmtId="176" fontId="11" fillId="6" borderId="79" xfId="0" applyNumberFormat="1" applyFont="1" applyFill="1" applyBorder="1" applyAlignment="1">
      <alignment horizontal="right" vertical="center" shrinkToFit="1"/>
    </xf>
    <xf numFmtId="176" fontId="11" fillId="6" borderId="45" xfId="0" applyNumberFormat="1" applyFont="1" applyFill="1" applyBorder="1" applyAlignment="1">
      <alignment horizontal="right" vertical="center" shrinkToFit="1"/>
    </xf>
    <xf numFmtId="0" fontId="48" fillId="0" borderId="0" xfId="0" applyFont="1" applyAlignment="1">
      <alignment horizontal="left" vertical="center" wrapText="1"/>
    </xf>
    <xf numFmtId="0" fontId="48" fillId="0" borderId="0" xfId="0" applyFont="1" applyAlignment="1">
      <alignment horizontal="left" vertical="center"/>
    </xf>
    <xf numFmtId="0" fontId="49" fillId="0" borderId="35" xfId="0" applyFont="1" applyBorder="1" applyAlignment="1">
      <alignment horizontal="left" vertical="center" wrapText="1"/>
    </xf>
    <xf numFmtId="0" fontId="49" fillId="0" borderId="0" xfId="0" applyFont="1" applyAlignment="1">
      <alignment horizontal="left" vertical="center" wrapText="1"/>
    </xf>
    <xf numFmtId="0" fontId="16" fillId="0" borderId="35" xfId="0" applyFont="1" applyBorder="1" applyAlignment="1">
      <alignment vertical="center" wrapText="1"/>
    </xf>
    <xf numFmtId="0" fontId="11" fillId="0" borderId="0" xfId="0" applyFont="1" applyAlignment="1">
      <alignment vertical="center" wrapText="1"/>
    </xf>
    <xf numFmtId="0" fontId="11" fillId="0" borderId="35" xfId="0" applyFont="1" applyBorder="1" applyAlignment="1">
      <alignment vertical="center" wrapText="1"/>
    </xf>
    <xf numFmtId="0" fontId="0" fillId="0" borderId="35" xfId="0" applyBorder="1" applyAlignment="1">
      <alignment vertical="center" wrapText="1"/>
    </xf>
    <xf numFmtId="0" fontId="0" fillId="0" borderId="0" xfId="0" applyAlignment="1">
      <alignment vertical="center" wrapText="1"/>
    </xf>
    <xf numFmtId="0" fontId="0" fillId="0" borderId="35" xfId="0" applyBorder="1">
      <alignment vertical="center"/>
    </xf>
    <xf numFmtId="0" fontId="0" fillId="0" borderId="0" xfId="0">
      <alignment vertical="center"/>
    </xf>
    <xf numFmtId="183" fontId="36" fillId="0" borderId="0" xfId="0" applyNumberFormat="1" applyFont="1" applyAlignment="1">
      <alignment horizontal="center" vertical="center" shrinkToFit="1"/>
    </xf>
    <xf numFmtId="176" fontId="11" fillId="6" borderId="126" xfId="0" applyNumberFormat="1" applyFont="1" applyFill="1" applyBorder="1" applyAlignment="1">
      <alignment horizontal="right" vertical="center" shrinkToFit="1"/>
    </xf>
    <xf numFmtId="176" fontId="11" fillId="6" borderId="83" xfId="0" applyNumberFormat="1" applyFont="1" applyFill="1" applyBorder="1" applyAlignment="1">
      <alignment horizontal="right" vertical="center" shrinkToFit="1"/>
    </xf>
    <xf numFmtId="0" fontId="16" fillId="0" borderId="35" xfId="0" applyFont="1" applyBorder="1" applyAlignment="1">
      <alignment horizontal="left" vertical="center" wrapText="1"/>
    </xf>
    <xf numFmtId="0" fontId="35" fillId="5" borderId="0" xfId="3" applyFont="1" applyFill="1" applyAlignment="1" applyProtection="1">
      <alignment horizontal="center" vertical="center"/>
      <protection locked="0" hidden="1"/>
    </xf>
    <xf numFmtId="0" fontId="38" fillId="0" borderId="0" xfId="3" applyFont="1" applyAlignment="1">
      <alignment horizontal="left" vertical="center" wrapText="1" shrinkToFit="1"/>
    </xf>
    <xf numFmtId="0" fontId="38" fillId="0" borderId="0" xfId="3" applyFont="1" applyAlignment="1">
      <alignment horizontal="left" vertical="center" wrapText="1"/>
    </xf>
    <xf numFmtId="0" fontId="52" fillId="0" borderId="0" xfId="3" applyFont="1" applyAlignment="1">
      <alignment horizontal="left" vertical="top" wrapText="1"/>
    </xf>
    <xf numFmtId="0" fontId="49" fillId="0" borderId="0" xfId="3" applyFont="1">
      <alignment vertical="center"/>
    </xf>
    <xf numFmtId="0" fontId="11" fillId="0" borderId="0" xfId="0" applyFont="1">
      <alignment vertical="center"/>
    </xf>
    <xf numFmtId="0" fontId="16" fillId="0" borderId="0" xfId="3" applyFont="1" applyAlignment="1">
      <alignment horizontal="left" vertical="top" wrapText="1"/>
    </xf>
    <xf numFmtId="0" fontId="11" fillId="0" borderId="43" xfId="3" applyFont="1" applyBorder="1" applyAlignment="1" applyProtection="1">
      <alignment horizontal="left" vertical="top" wrapText="1"/>
      <protection locked="0"/>
    </xf>
    <xf numFmtId="0" fontId="11" fillId="0" borderId="15" xfId="3" applyFont="1" applyBorder="1" applyAlignment="1" applyProtection="1">
      <alignment horizontal="left" vertical="top" wrapText="1"/>
      <protection locked="0"/>
    </xf>
    <xf numFmtId="0" fontId="11" fillId="0" borderId="37" xfId="3" applyFont="1" applyBorder="1" applyAlignment="1" applyProtection="1">
      <alignment horizontal="left" vertical="top" wrapText="1"/>
      <protection locked="0"/>
    </xf>
    <xf numFmtId="0" fontId="11" fillId="0" borderId="16" xfId="3" applyFont="1" applyBorder="1" applyAlignment="1" applyProtection="1">
      <alignment horizontal="left" vertical="top" wrapText="1"/>
      <protection locked="0"/>
    </xf>
    <xf numFmtId="0" fontId="11" fillId="0" borderId="0" xfId="3" applyFont="1" applyAlignment="1" applyProtection="1">
      <alignment horizontal="left" vertical="top" wrapText="1"/>
      <protection locked="0"/>
    </xf>
    <xf numFmtId="0" fontId="11" fillId="0" borderId="38" xfId="3" applyFont="1" applyBorder="1" applyAlignment="1" applyProtection="1">
      <alignment horizontal="left" vertical="top" wrapText="1"/>
      <protection locked="0"/>
    </xf>
    <xf numFmtId="0" fontId="11" fillId="6" borderId="96" xfId="3" applyFont="1" applyFill="1" applyBorder="1" applyAlignment="1">
      <alignment horizontal="center" vertical="center" wrapText="1"/>
    </xf>
    <xf numFmtId="0" fontId="11" fillId="6" borderId="15" xfId="3" applyFont="1" applyFill="1" applyBorder="1" applyAlignment="1">
      <alignment horizontal="center" vertical="center" wrapText="1"/>
    </xf>
    <xf numFmtId="0" fontId="11" fillId="6" borderId="35" xfId="3" applyFont="1" applyFill="1" applyBorder="1" applyAlignment="1">
      <alignment horizontal="center" vertical="center" wrapText="1"/>
    </xf>
    <xf numFmtId="0" fontId="11" fillId="6" borderId="0" xfId="3" applyFont="1" applyFill="1" applyAlignment="1">
      <alignment horizontal="center" vertical="center" wrapText="1"/>
    </xf>
    <xf numFmtId="0" fontId="11" fillId="6" borderId="97" xfId="3" applyFont="1" applyFill="1" applyBorder="1" applyAlignment="1">
      <alignment horizontal="center" vertical="center" wrapText="1"/>
    </xf>
    <xf numFmtId="0" fontId="11" fillId="6" borderId="30" xfId="3" applyFont="1" applyFill="1" applyBorder="1" applyAlignment="1">
      <alignment horizontal="center" vertical="center" wrapText="1"/>
    </xf>
    <xf numFmtId="0" fontId="57" fillId="2" borderId="11" xfId="3" applyFont="1" applyFill="1" applyBorder="1" applyAlignment="1" applyProtection="1">
      <alignment horizontal="left" vertical="center" wrapText="1"/>
      <protection locked="0"/>
    </xf>
    <xf numFmtId="0" fontId="11" fillId="6" borderId="50" xfId="3" applyFont="1" applyFill="1" applyBorder="1" applyAlignment="1">
      <alignment horizontal="center" vertical="center" wrapText="1"/>
    </xf>
    <xf numFmtId="0" fontId="11" fillId="6" borderId="51" xfId="3" applyFont="1" applyFill="1" applyBorder="1" applyAlignment="1">
      <alignment horizontal="center" vertical="center" wrapText="1"/>
    </xf>
    <xf numFmtId="0" fontId="11" fillId="6" borderId="98" xfId="3" applyFont="1" applyFill="1" applyBorder="1" applyAlignment="1">
      <alignment horizontal="center" vertical="center" wrapText="1"/>
    </xf>
    <xf numFmtId="0" fontId="11" fillId="6" borderId="44" xfId="3" applyFont="1" applyFill="1" applyBorder="1" applyAlignment="1">
      <alignment horizontal="center" vertical="center" wrapText="1"/>
    </xf>
    <xf numFmtId="0" fontId="11" fillId="6" borderId="79" xfId="3" applyFont="1" applyFill="1" applyBorder="1" applyAlignment="1">
      <alignment horizontal="center" vertical="center" wrapText="1"/>
    </xf>
    <xf numFmtId="0" fontId="11" fillId="6" borderId="121" xfId="3" applyFont="1" applyFill="1" applyBorder="1" applyAlignment="1">
      <alignment horizontal="center" vertical="center" wrapText="1"/>
    </xf>
    <xf numFmtId="0" fontId="11" fillId="6" borderId="17" xfId="3" applyFont="1" applyFill="1" applyBorder="1" applyAlignment="1">
      <alignment horizontal="center" vertical="center" wrapText="1"/>
    </xf>
    <xf numFmtId="0" fontId="11" fillId="6" borderId="49" xfId="3" applyFont="1" applyFill="1" applyBorder="1" applyAlignment="1">
      <alignment horizontal="center" vertical="center" wrapText="1"/>
    </xf>
    <xf numFmtId="0" fontId="34" fillId="0" borderId="16" xfId="3" applyFont="1" applyBorder="1" applyAlignment="1" applyProtection="1">
      <alignment horizontal="left" vertical="top" wrapText="1"/>
      <protection locked="0"/>
    </xf>
    <xf numFmtId="0" fontId="34" fillId="0" borderId="0" xfId="3" applyFont="1" applyAlignment="1" applyProtection="1">
      <alignment horizontal="left" vertical="top" wrapText="1"/>
      <protection locked="0"/>
    </xf>
    <xf numFmtId="0" fontId="34" fillId="0" borderId="51" xfId="3" applyFont="1" applyBorder="1" applyAlignment="1" applyProtection="1">
      <alignment horizontal="left" vertical="top" wrapText="1"/>
      <protection locked="0"/>
    </xf>
    <xf numFmtId="0" fontId="11" fillId="6" borderId="44" xfId="3" applyFont="1" applyFill="1" applyBorder="1" applyAlignment="1">
      <alignment horizontal="left" vertical="center"/>
    </xf>
    <xf numFmtId="0" fontId="11" fillId="6" borderId="79" xfId="3" applyFont="1" applyFill="1" applyBorder="1" applyAlignment="1">
      <alignment horizontal="left" vertical="center"/>
    </xf>
    <xf numFmtId="0" fontId="11" fillId="6" borderId="45" xfId="3" applyFont="1" applyFill="1" applyBorder="1" applyAlignment="1">
      <alignment horizontal="left" vertical="center"/>
    </xf>
    <xf numFmtId="0" fontId="11" fillId="0" borderId="46" xfId="3" applyFont="1" applyBorder="1" applyAlignment="1" applyProtection="1">
      <alignment horizontal="left" vertical="top" wrapText="1"/>
      <protection locked="0"/>
    </xf>
    <xf numFmtId="0" fontId="11" fillId="0" borderId="47" xfId="3" applyFont="1" applyBorder="1" applyAlignment="1" applyProtection="1">
      <alignment horizontal="left" vertical="top" wrapText="1"/>
      <protection locked="0"/>
    </xf>
    <xf numFmtId="0" fontId="11" fillId="0" borderId="48" xfId="3" applyFont="1" applyBorder="1" applyAlignment="1" applyProtection="1">
      <alignment horizontal="left" vertical="top" wrapText="1"/>
      <protection locked="0"/>
    </xf>
    <xf numFmtId="0" fontId="11" fillId="0" borderId="100" xfId="3" applyFont="1" applyBorder="1" applyAlignment="1" applyProtection="1">
      <alignment horizontal="left" vertical="top" wrapText="1"/>
      <protection locked="0"/>
    </xf>
    <xf numFmtId="0" fontId="11" fillId="0" borderId="101" xfId="3" applyFont="1" applyBorder="1" applyAlignment="1" applyProtection="1">
      <alignment horizontal="left" vertical="top" wrapText="1"/>
      <protection locked="0"/>
    </xf>
    <xf numFmtId="0" fontId="11" fillId="0" borderId="102" xfId="3" applyFont="1" applyBorder="1" applyAlignment="1" applyProtection="1">
      <alignment horizontal="left" vertical="top" wrapText="1"/>
      <protection locked="0"/>
    </xf>
    <xf numFmtId="0" fontId="11" fillId="6" borderId="76" xfId="3" applyFont="1" applyFill="1" applyBorder="1" applyAlignment="1">
      <alignment horizontal="center" vertical="center" textRotation="255" wrapText="1" shrinkToFit="1"/>
    </xf>
    <xf numFmtId="0" fontId="11" fillId="6" borderId="62" xfId="3" applyFont="1" applyFill="1" applyBorder="1" applyAlignment="1">
      <alignment horizontal="center" vertical="center" textRotation="255" wrapText="1" shrinkToFit="1"/>
    </xf>
    <xf numFmtId="0" fontId="57" fillId="6" borderId="54" xfId="3" applyFont="1" applyFill="1" applyBorder="1" applyAlignment="1">
      <alignment horizontal="center" vertical="center" wrapText="1"/>
    </xf>
    <xf numFmtId="0" fontId="11" fillId="6" borderId="2" xfId="3" applyFont="1" applyFill="1" applyBorder="1" applyAlignment="1">
      <alignment horizontal="center" vertical="center" wrapText="1" shrinkToFit="1"/>
    </xf>
    <xf numFmtId="0" fontId="11" fillId="6" borderId="19" xfId="3" applyFont="1" applyFill="1" applyBorder="1" applyAlignment="1">
      <alignment horizontal="center" vertical="center" wrapText="1" shrinkToFit="1"/>
    </xf>
    <xf numFmtId="0" fontId="11" fillId="6" borderId="6" xfId="3" applyFont="1" applyFill="1" applyBorder="1" applyAlignment="1">
      <alignment horizontal="center" vertical="center" wrapText="1" shrinkToFit="1"/>
    </xf>
    <xf numFmtId="0" fontId="57" fillId="2" borderId="3" xfId="3" applyFont="1" applyFill="1" applyBorder="1" applyAlignment="1" applyProtection="1">
      <alignment horizontal="left" vertical="center" wrapText="1"/>
      <protection locked="0"/>
    </xf>
    <xf numFmtId="0" fontId="16" fillId="0" borderId="0" xfId="0" applyFont="1" applyAlignment="1">
      <alignment vertical="top" wrapText="1"/>
    </xf>
    <xf numFmtId="0" fontId="16" fillId="0" borderId="0" xfId="3" applyFont="1" applyAlignment="1">
      <alignment horizontal="left" vertical="top"/>
    </xf>
    <xf numFmtId="0" fontId="57" fillId="2" borderId="12" xfId="3" applyFont="1" applyFill="1" applyBorder="1" applyAlignment="1" applyProtection="1">
      <alignment horizontal="left" vertical="center" wrapText="1"/>
      <protection locked="0"/>
    </xf>
    <xf numFmtId="0" fontId="57" fillId="2" borderId="13" xfId="3" applyFont="1" applyFill="1" applyBorder="1" applyAlignment="1" applyProtection="1">
      <alignment horizontal="left" vertical="center" wrapText="1"/>
      <protection locked="0"/>
    </xf>
    <xf numFmtId="0" fontId="57" fillId="6" borderId="115" xfId="3" applyFont="1" applyFill="1" applyBorder="1" applyAlignment="1">
      <alignment horizontal="center" vertical="top" textRotation="255"/>
    </xf>
    <xf numFmtId="0" fontId="57" fillId="6" borderId="8" xfId="3" applyFont="1" applyFill="1" applyBorder="1" applyAlignment="1">
      <alignment horizontal="center" vertical="top" textRotation="255"/>
    </xf>
    <xf numFmtId="0" fontId="57" fillId="6" borderId="124" xfId="3" applyFont="1" applyFill="1" applyBorder="1" applyAlignment="1">
      <alignment horizontal="center" vertical="top" textRotation="255"/>
    </xf>
    <xf numFmtId="0" fontId="57" fillId="6" borderId="9" xfId="3" applyFont="1" applyFill="1" applyBorder="1" applyAlignment="1">
      <alignment horizontal="center" vertical="top" textRotation="255"/>
    </xf>
    <xf numFmtId="0" fontId="57" fillId="6" borderId="125" xfId="3" applyFont="1" applyFill="1" applyBorder="1" applyAlignment="1">
      <alignment horizontal="center" vertical="top" textRotation="255"/>
    </xf>
    <xf numFmtId="0" fontId="57" fillId="6" borderId="126" xfId="3" applyFont="1" applyFill="1" applyBorder="1" applyAlignment="1">
      <alignment horizontal="center" vertical="top" textRotation="255"/>
    </xf>
    <xf numFmtId="0" fontId="56" fillId="6" borderId="84" xfId="3" applyFont="1" applyFill="1" applyBorder="1" applyAlignment="1">
      <alignment horizontal="center" vertical="center" wrapText="1"/>
    </xf>
    <xf numFmtId="0" fontId="56" fillId="6" borderId="117" xfId="3" applyFont="1" applyFill="1" applyBorder="1" applyAlignment="1">
      <alignment horizontal="center" vertical="center" wrapText="1"/>
    </xf>
    <xf numFmtId="176" fontId="11" fillId="2" borderId="84" xfId="2" applyNumberFormat="1" applyFont="1" applyFill="1" applyBorder="1" applyAlignment="1" applyProtection="1">
      <alignment horizontal="right" vertical="center" shrinkToFit="1"/>
      <protection locked="0"/>
    </xf>
    <xf numFmtId="176" fontId="11" fillId="2" borderId="117" xfId="2" applyNumberFormat="1" applyFont="1" applyFill="1" applyBorder="1" applyAlignment="1" applyProtection="1">
      <alignment horizontal="right" vertical="center" shrinkToFit="1"/>
      <protection locked="0"/>
    </xf>
    <xf numFmtId="0" fontId="57" fillId="6" borderId="84" xfId="3" applyFont="1" applyFill="1" applyBorder="1" applyAlignment="1">
      <alignment horizontal="center" vertical="center" wrapText="1"/>
    </xf>
    <xf numFmtId="0" fontId="57" fillId="6" borderId="52" xfId="3" applyFont="1" applyFill="1" applyBorder="1" applyAlignment="1">
      <alignment horizontal="center" vertical="center" wrapText="1"/>
    </xf>
    <xf numFmtId="0" fontId="57" fillId="6" borderId="117" xfId="3" applyFont="1" applyFill="1" applyBorder="1" applyAlignment="1">
      <alignment horizontal="center" vertical="center" wrapText="1"/>
    </xf>
    <xf numFmtId="194" fontId="11" fillId="6" borderId="84" xfId="2" applyNumberFormat="1" applyFont="1" applyFill="1" applyBorder="1" applyAlignment="1" applyProtection="1">
      <alignment horizontal="right" vertical="center" shrinkToFit="1"/>
    </xf>
    <xf numFmtId="194" fontId="11" fillId="6" borderId="117" xfId="2" applyNumberFormat="1" applyFont="1" applyFill="1" applyBorder="1" applyAlignment="1" applyProtection="1">
      <alignment horizontal="right" vertical="center" shrinkToFit="1"/>
    </xf>
    <xf numFmtId="0" fontId="11" fillId="2" borderId="84" xfId="3" applyFont="1" applyFill="1" applyBorder="1" applyAlignment="1" applyProtection="1">
      <alignment horizontal="left" vertical="center" wrapText="1"/>
      <protection locked="0"/>
    </xf>
    <xf numFmtId="0" fontId="11" fillId="2" borderId="52" xfId="3" applyFont="1" applyFill="1" applyBorder="1" applyAlignment="1" applyProtection="1">
      <alignment horizontal="left" vertical="center" wrapText="1"/>
      <protection locked="0"/>
    </xf>
    <xf numFmtId="0" fontId="11" fillId="2" borderId="117" xfId="3" applyFont="1" applyFill="1" applyBorder="1" applyAlignment="1" applyProtection="1">
      <alignment horizontal="left" vertical="center" wrapText="1"/>
      <protection locked="0"/>
    </xf>
    <xf numFmtId="176" fontId="11" fillId="2" borderId="127" xfId="2" applyNumberFormat="1" applyFont="1" applyFill="1" applyBorder="1" applyAlignment="1" applyProtection="1">
      <alignment horizontal="right" vertical="center" shrinkToFit="1"/>
      <protection locked="0"/>
    </xf>
    <xf numFmtId="176" fontId="11" fillId="2" borderId="128" xfId="2" applyNumberFormat="1" applyFont="1" applyFill="1" applyBorder="1" applyAlignment="1" applyProtection="1">
      <alignment horizontal="right" vertical="center" shrinkToFit="1"/>
      <protection locked="0"/>
    </xf>
    <xf numFmtId="194" fontId="11" fillId="6" borderId="127" xfId="2" applyNumberFormat="1" applyFont="1" applyFill="1" applyBorder="1" applyAlignment="1" applyProtection="1">
      <alignment horizontal="right" vertical="center" shrinkToFit="1"/>
    </xf>
    <xf numFmtId="194" fontId="11" fillId="6" borderId="128" xfId="2" applyNumberFormat="1" applyFont="1" applyFill="1" applyBorder="1" applyAlignment="1" applyProtection="1">
      <alignment horizontal="right" vertical="center" shrinkToFit="1"/>
    </xf>
    <xf numFmtId="0" fontId="11" fillId="2" borderId="127" xfId="3" applyFont="1" applyFill="1" applyBorder="1" applyAlignment="1" applyProtection="1">
      <alignment horizontal="left" vertical="center" wrapText="1"/>
      <protection locked="0"/>
    </xf>
    <xf numFmtId="0" fontId="11" fillId="2" borderId="94" xfId="3" applyFont="1" applyFill="1" applyBorder="1" applyAlignment="1" applyProtection="1">
      <alignment horizontal="left" vertical="center" wrapText="1"/>
      <protection locked="0"/>
    </xf>
    <xf numFmtId="0" fontId="11" fillId="2" borderId="128" xfId="3" applyFont="1" applyFill="1" applyBorder="1" applyAlignment="1" applyProtection="1">
      <alignment horizontal="left" vertical="center" wrapText="1"/>
      <protection locked="0"/>
    </xf>
    <xf numFmtId="0" fontId="57" fillId="2" borderId="13" xfId="3" applyFont="1" applyFill="1" applyBorder="1" applyAlignment="1" applyProtection="1">
      <alignment vertical="center" wrapText="1"/>
      <protection locked="0"/>
    </xf>
    <xf numFmtId="0" fontId="11" fillId="6" borderId="100" xfId="3" applyFont="1" applyFill="1" applyBorder="1" applyAlignment="1">
      <alignment horizontal="center" vertical="center"/>
    </xf>
    <xf numFmtId="0" fontId="11" fillId="6" borderId="101" xfId="3" applyFont="1" applyFill="1" applyBorder="1" applyAlignment="1">
      <alignment horizontal="center" vertical="center"/>
    </xf>
    <xf numFmtId="0" fontId="11" fillId="6" borderId="18" xfId="3" applyFont="1" applyFill="1" applyBorder="1" applyAlignment="1" applyProtection="1">
      <alignment horizontal="left" vertical="top"/>
      <protection locked="0"/>
    </xf>
    <xf numFmtId="0" fontId="11" fillId="6" borderId="86" xfId="3" applyFont="1" applyFill="1" applyBorder="1" applyAlignment="1" applyProtection="1">
      <alignment horizontal="left" vertical="top"/>
      <protection locked="0"/>
    </xf>
    <xf numFmtId="0" fontId="11" fillId="6" borderId="87" xfId="3" applyFont="1" applyFill="1" applyBorder="1" applyAlignment="1" applyProtection="1">
      <alignment horizontal="left" vertical="top"/>
      <protection locked="0"/>
    </xf>
    <xf numFmtId="0" fontId="11" fillId="6" borderId="118" xfId="3" applyFont="1" applyFill="1" applyBorder="1" applyAlignment="1" applyProtection="1">
      <alignment horizontal="left" vertical="top"/>
      <protection locked="0"/>
    </xf>
    <xf numFmtId="0" fontId="11" fillId="6" borderId="30" xfId="3" applyFont="1" applyFill="1" applyBorder="1" applyAlignment="1" applyProtection="1">
      <alignment horizontal="left" vertical="top"/>
      <protection locked="0"/>
    </xf>
    <xf numFmtId="0" fontId="11" fillId="6" borderId="49" xfId="3" applyFont="1" applyFill="1" applyBorder="1" applyAlignment="1" applyProtection="1">
      <alignment horizontal="left" vertical="top"/>
      <protection locked="0"/>
    </xf>
    <xf numFmtId="0" fontId="11" fillId="6" borderId="36" xfId="3" applyFont="1" applyFill="1" applyBorder="1" applyAlignment="1">
      <alignment horizontal="center" vertical="center" wrapText="1"/>
    </xf>
    <xf numFmtId="0" fontId="11" fillId="6" borderId="138" xfId="3" applyFont="1" applyFill="1" applyBorder="1" applyAlignment="1">
      <alignment horizontal="center" vertical="center" wrapText="1"/>
    </xf>
    <xf numFmtId="0" fontId="11" fillId="6" borderId="61" xfId="3" applyFont="1" applyFill="1" applyBorder="1" applyAlignment="1">
      <alignment horizontal="center" vertical="center" wrapText="1"/>
    </xf>
    <xf numFmtId="0" fontId="11" fillId="6" borderId="90" xfId="3" applyFont="1" applyFill="1" applyBorder="1" applyAlignment="1">
      <alignment horizontal="center" vertical="center" wrapText="1"/>
    </xf>
    <xf numFmtId="0" fontId="11" fillId="0" borderId="85" xfId="3" applyFont="1" applyBorder="1" applyAlignment="1" applyProtection="1">
      <alignment horizontal="left" vertical="top" wrapText="1"/>
      <protection locked="0"/>
    </xf>
    <xf numFmtId="0" fontId="11" fillId="0" borderId="86" xfId="3" applyFont="1" applyBorder="1" applyAlignment="1" applyProtection="1">
      <alignment horizontal="left" vertical="top" wrapText="1"/>
      <protection locked="0"/>
    </xf>
    <xf numFmtId="0" fontId="11" fillId="0" borderId="87" xfId="3" applyFont="1" applyBorder="1" applyAlignment="1" applyProtection="1">
      <alignment horizontal="left" vertical="top" wrapText="1"/>
      <protection locked="0"/>
    </xf>
    <xf numFmtId="0" fontId="11" fillId="0" borderId="17" xfId="3" applyFont="1" applyBorder="1" applyAlignment="1" applyProtection="1">
      <alignment horizontal="left" vertical="top" wrapText="1"/>
      <protection locked="0"/>
    </xf>
    <xf numFmtId="0" fontId="11" fillId="0" borderId="30" xfId="3" applyFont="1" applyBorder="1" applyAlignment="1" applyProtection="1">
      <alignment horizontal="left" vertical="top" wrapText="1"/>
      <protection locked="0"/>
    </xf>
    <xf numFmtId="0" fontId="11" fillId="0" borderId="49" xfId="3" applyFont="1" applyBorder="1" applyAlignment="1" applyProtection="1">
      <alignment horizontal="left" vertical="top" wrapText="1"/>
      <protection locked="0"/>
    </xf>
    <xf numFmtId="0" fontId="11" fillId="0" borderId="139" xfId="3" applyFont="1" applyBorder="1" applyAlignment="1" applyProtection="1">
      <alignment horizontal="left" vertical="center" wrapText="1"/>
      <protection locked="0"/>
    </xf>
    <xf numFmtId="0" fontId="11" fillId="0" borderId="138" xfId="3" applyFont="1" applyBorder="1" applyAlignment="1" applyProtection="1">
      <alignment horizontal="left" vertical="center" wrapText="1"/>
      <protection locked="0"/>
    </xf>
    <xf numFmtId="0" fontId="11" fillId="0" borderId="136" xfId="3" applyFont="1" applyBorder="1" applyAlignment="1" applyProtection="1">
      <alignment horizontal="left" vertical="center" wrapText="1"/>
      <protection locked="0"/>
    </xf>
    <xf numFmtId="0" fontId="11" fillId="6" borderId="39" xfId="3" applyFont="1" applyFill="1" applyBorder="1" applyAlignment="1">
      <alignment horizontal="center" vertical="center" wrapText="1"/>
    </xf>
    <xf numFmtId="0" fontId="11" fillId="6" borderId="132" xfId="3" applyFont="1" applyFill="1" applyBorder="1" applyAlignment="1">
      <alignment horizontal="center" vertical="center" wrapText="1"/>
    </xf>
    <xf numFmtId="0" fontId="11" fillId="0" borderId="140" xfId="3" applyFont="1" applyBorder="1" applyAlignment="1" applyProtection="1">
      <alignment horizontal="left" vertical="center" wrapText="1"/>
      <protection locked="0"/>
    </xf>
    <xf numFmtId="0" fontId="11" fillId="0" borderId="132" xfId="3" applyFont="1" applyBorder="1" applyAlignment="1" applyProtection="1">
      <alignment horizontal="left" vertical="center" wrapText="1"/>
      <protection locked="0"/>
    </xf>
    <xf numFmtId="0" fontId="11" fillId="0" borderId="66" xfId="3" applyFont="1" applyBorder="1" applyAlignment="1" applyProtection="1">
      <alignment horizontal="left" vertical="center" wrapText="1"/>
      <protection locked="0"/>
    </xf>
    <xf numFmtId="0" fontId="16" fillId="0" borderId="132" xfId="3" applyFont="1" applyBorder="1" applyAlignment="1">
      <alignment horizontal="justify" vertical="center" wrapText="1"/>
    </xf>
    <xf numFmtId="0" fontId="11" fillId="6" borderId="142" xfId="3" applyFont="1" applyFill="1" applyBorder="1" applyAlignment="1">
      <alignment horizontal="center" vertical="center" wrapText="1"/>
    </xf>
    <xf numFmtId="0" fontId="11" fillId="6" borderId="141" xfId="3" applyFont="1" applyFill="1" applyBorder="1" applyAlignment="1">
      <alignment horizontal="center" vertical="center" wrapText="1"/>
    </xf>
    <xf numFmtId="0" fontId="11" fillId="0" borderId="142" xfId="3" applyFont="1" applyBorder="1" applyAlignment="1" applyProtection="1">
      <alignment horizontal="left" vertical="center" wrapText="1"/>
      <protection locked="0"/>
    </xf>
    <xf numFmtId="0" fontId="11" fillId="0" borderId="34" xfId="3" applyFont="1" applyBorder="1" applyAlignment="1" applyProtection="1">
      <alignment horizontal="left" vertical="center" wrapText="1"/>
      <protection locked="0"/>
    </xf>
    <xf numFmtId="0" fontId="11" fillId="0" borderId="130" xfId="3" applyFont="1" applyBorder="1" applyAlignment="1" applyProtection="1">
      <alignment horizontal="left" vertical="center" wrapText="1"/>
      <protection locked="0"/>
    </xf>
    <xf numFmtId="0" fontId="11" fillId="0" borderId="17" xfId="3" applyFont="1" applyBorder="1" applyAlignment="1" applyProtection="1">
      <alignment horizontal="left" vertical="center" wrapText="1"/>
      <protection locked="0"/>
    </xf>
    <xf numFmtId="0" fontId="11" fillId="0" borderId="30" xfId="3" applyFont="1" applyBorder="1" applyAlignment="1" applyProtection="1">
      <alignment horizontal="left" vertical="center" wrapText="1"/>
      <protection locked="0"/>
    </xf>
    <xf numFmtId="0" fontId="11" fillId="0" borderId="49" xfId="3" applyFont="1" applyBorder="1" applyAlignment="1" applyProtection="1">
      <alignment horizontal="left" vertical="center" wrapText="1"/>
      <protection locked="0"/>
    </xf>
    <xf numFmtId="0" fontId="11" fillId="6" borderId="43" xfId="3" applyFont="1" applyFill="1" applyBorder="1" applyAlignment="1">
      <alignment horizontal="center" vertical="center" wrapText="1"/>
    </xf>
    <xf numFmtId="0" fontId="11" fillId="0" borderId="43" xfId="3" applyFont="1" applyBorder="1" applyAlignment="1" applyProtection="1">
      <alignment horizontal="left" vertical="center" wrapText="1"/>
      <protection locked="0"/>
    </xf>
    <xf numFmtId="0" fontId="11" fillId="0" borderId="15" xfId="3" applyFont="1" applyBorder="1" applyAlignment="1" applyProtection="1">
      <alignment horizontal="left" vertical="center" wrapText="1"/>
      <protection locked="0"/>
    </xf>
    <xf numFmtId="0" fontId="11" fillId="0" borderId="37" xfId="3" applyFont="1" applyBorder="1" applyAlignment="1" applyProtection="1">
      <alignment horizontal="left" vertical="center" wrapText="1"/>
      <protection locked="0"/>
    </xf>
    <xf numFmtId="0" fontId="11" fillId="6" borderId="119" xfId="3" applyFont="1" applyFill="1" applyBorder="1" applyAlignment="1">
      <alignment horizontal="center" vertical="center" wrapText="1"/>
    </xf>
    <xf numFmtId="0" fontId="11" fillId="6" borderId="120" xfId="3" applyFont="1" applyFill="1" applyBorder="1" applyAlignment="1">
      <alignment horizontal="center" vertical="center" wrapText="1"/>
    </xf>
    <xf numFmtId="0" fontId="11" fillId="9" borderId="100" xfId="3" applyFont="1" applyFill="1" applyBorder="1" applyAlignment="1">
      <alignment horizontal="left" vertical="center" wrapText="1"/>
    </xf>
    <xf numFmtId="0" fontId="11" fillId="9" borderId="101" xfId="3" applyFont="1" applyFill="1" applyBorder="1" applyAlignment="1">
      <alignment horizontal="left" vertical="center" wrapText="1"/>
    </xf>
    <xf numFmtId="0" fontId="11" fillId="9" borderId="120" xfId="3" applyFont="1" applyFill="1" applyBorder="1" applyAlignment="1">
      <alignment horizontal="left" vertical="center" wrapText="1"/>
    </xf>
    <xf numFmtId="0" fontId="11" fillId="6" borderId="8" xfId="3" applyFont="1" applyFill="1" applyBorder="1" applyAlignment="1">
      <alignment horizontal="center" vertical="center" wrapText="1"/>
    </xf>
    <xf numFmtId="0" fontId="11" fillId="6" borderId="33" xfId="3" applyFont="1" applyFill="1" applyBorder="1" applyAlignment="1">
      <alignment horizontal="center" vertical="center" wrapText="1"/>
    </xf>
    <xf numFmtId="0" fontId="11" fillId="9" borderId="142" xfId="3" applyFont="1" applyFill="1" applyBorder="1" applyAlignment="1">
      <alignment horizontal="left" vertical="center" wrapText="1"/>
    </xf>
    <xf numFmtId="0" fontId="11" fillId="9" borderId="34" xfId="3" applyFont="1" applyFill="1" applyBorder="1" applyAlignment="1">
      <alignment horizontal="left" vertical="center" wrapText="1"/>
    </xf>
    <xf numFmtId="0" fontId="11" fillId="9" borderId="17" xfId="3" applyFont="1" applyFill="1" applyBorder="1" applyAlignment="1">
      <alignment horizontal="left" vertical="center" wrapText="1"/>
    </xf>
    <xf numFmtId="0" fontId="11" fillId="9" borderId="30" xfId="3" applyFont="1" applyFill="1" applyBorder="1" applyAlignment="1">
      <alignment horizontal="left" vertical="center" wrapText="1"/>
    </xf>
    <xf numFmtId="0" fontId="11" fillId="9" borderId="98" xfId="3" applyFont="1" applyFill="1" applyBorder="1" applyAlignment="1">
      <alignment horizontal="left" vertical="center" wrapText="1"/>
    </xf>
    <xf numFmtId="0" fontId="11" fillId="5" borderId="85" xfId="3" applyFont="1" applyFill="1" applyBorder="1" applyAlignment="1" applyProtection="1">
      <alignment horizontal="center" vertical="center"/>
      <protection locked="0"/>
    </xf>
    <xf numFmtId="0" fontId="11" fillId="5" borderId="86" xfId="3" applyFont="1" applyFill="1" applyBorder="1" applyAlignment="1" applyProtection="1">
      <alignment horizontal="center" vertical="center"/>
      <protection locked="0"/>
    </xf>
    <xf numFmtId="0" fontId="11" fillId="6" borderId="166" xfId="3" applyFont="1" applyFill="1" applyBorder="1" applyAlignment="1">
      <alignment horizontal="center" vertical="center" wrapText="1"/>
    </xf>
    <xf numFmtId="0" fontId="11" fillId="6" borderId="157" xfId="3" applyFont="1" applyFill="1" applyBorder="1" applyAlignment="1">
      <alignment horizontal="center" vertical="center" wrapText="1"/>
    </xf>
    <xf numFmtId="0" fontId="11" fillId="0" borderId="0" xfId="3" applyFont="1" applyAlignment="1">
      <alignment horizontal="right" vertical="center"/>
    </xf>
    <xf numFmtId="0" fontId="11" fillId="9" borderId="106" xfId="3" applyFont="1" applyFill="1" applyBorder="1" applyAlignment="1" applyProtection="1">
      <alignment horizontal="left" vertical="center" wrapText="1"/>
      <protection locked="0"/>
    </xf>
    <xf numFmtId="0" fontId="11" fillId="9" borderId="152" xfId="3" applyFont="1" applyFill="1" applyBorder="1" applyAlignment="1" applyProtection="1">
      <alignment horizontal="left" vertical="center" wrapText="1"/>
      <protection locked="0"/>
    </xf>
    <xf numFmtId="0" fontId="11" fillId="9" borderId="64" xfId="3" applyFont="1" applyFill="1" applyBorder="1" applyAlignment="1" applyProtection="1">
      <alignment horizontal="left" vertical="center" wrapText="1"/>
      <protection locked="0"/>
    </xf>
    <xf numFmtId="0" fontId="11" fillId="6" borderId="34" xfId="3" applyFont="1" applyFill="1" applyBorder="1" applyAlignment="1">
      <alignment horizontal="center" vertical="center" wrapText="1"/>
    </xf>
    <xf numFmtId="0" fontId="11" fillId="9" borderId="160" xfId="3" applyFont="1" applyFill="1" applyBorder="1" applyAlignment="1" applyProtection="1">
      <alignment horizontal="left" vertical="center" wrapText="1"/>
      <protection locked="0"/>
    </xf>
    <xf numFmtId="0" fontId="11" fillId="9" borderId="1" xfId="3" applyFont="1" applyFill="1" applyBorder="1" applyAlignment="1" applyProtection="1">
      <alignment horizontal="left" vertical="center" wrapText="1"/>
      <protection locked="0"/>
    </xf>
    <xf numFmtId="0" fontId="11" fillId="6" borderId="27" xfId="3" applyFont="1" applyFill="1" applyBorder="1" applyAlignment="1">
      <alignment horizontal="center" vertical="center" wrapText="1"/>
    </xf>
    <xf numFmtId="0" fontId="11" fillId="6" borderId="18" xfId="3" applyFont="1" applyFill="1" applyBorder="1" applyAlignment="1">
      <alignment horizontal="center" vertical="center" wrapText="1"/>
    </xf>
    <xf numFmtId="0" fontId="11" fillId="9" borderId="85" xfId="3" applyFont="1" applyFill="1" applyBorder="1" applyAlignment="1" applyProtection="1">
      <alignment horizontal="left" vertical="center" wrapText="1"/>
      <protection locked="0"/>
    </xf>
    <xf numFmtId="0" fontId="11" fillId="9" borderId="86" xfId="3" applyFont="1" applyFill="1" applyBorder="1" applyAlignment="1" applyProtection="1">
      <alignment horizontal="left" vertical="center" wrapText="1"/>
      <protection locked="0"/>
    </xf>
    <xf numFmtId="0" fontId="11" fillId="9" borderId="87" xfId="3" applyFont="1" applyFill="1" applyBorder="1" applyAlignment="1" applyProtection="1">
      <alignment horizontal="left" vertical="center" wrapText="1"/>
      <protection locked="0"/>
    </xf>
    <xf numFmtId="0" fontId="11" fillId="6" borderId="115" xfId="3" applyFont="1" applyFill="1" applyBorder="1" applyAlignment="1">
      <alignment horizontal="center" vertical="center" wrapText="1"/>
    </xf>
    <xf numFmtId="0" fontId="11" fillId="6" borderId="4" xfId="3" applyFont="1" applyFill="1" applyBorder="1" applyAlignment="1">
      <alignment horizontal="center" vertical="center" wrapText="1"/>
    </xf>
    <xf numFmtId="0" fontId="11" fillId="6" borderId="53" xfId="3" applyFont="1" applyFill="1" applyBorder="1" applyAlignment="1">
      <alignment horizontal="center" vertical="center" wrapText="1"/>
    </xf>
    <xf numFmtId="0" fontId="11" fillId="6" borderId="84" xfId="3" applyFont="1" applyFill="1" applyBorder="1" applyAlignment="1">
      <alignment horizontal="center" vertical="center" wrapText="1"/>
    </xf>
    <xf numFmtId="49" fontId="34" fillId="0" borderId="53" xfId="3" applyNumberFormat="1" applyFont="1" applyBorder="1" applyAlignment="1" applyProtection="1">
      <alignment horizontal="left" vertical="center" wrapText="1"/>
      <protection locked="0"/>
    </xf>
    <xf numFmtId="49" fontId="34" fillId="0" borderId="54" xfId="3" applyNumberFormat="1" applyFont="1" applyBorder="1" applyAlignment="1" applyProtection="1">
      <alignment horizontal="left" vertical="center" wrapText="1"/>
      <protection locked="0"/>
    </xf>
    <xf numFmtId="49" fontId="34" fillId="0" borderId="25" xfId="3" applyNumberFormat="1" applyFont="1" applyBorder="1" applyAlignment="1" applyProtection="1">
      <alignment horizontal="left" vertical="center" wrapText="1"/>
      <protection locked="0"/>
    </xf>
    <xf numFmtId="0" fontId="11" fillId="6" borderId="114" xfId="3" applyFont="1" applyFill="1" applyBorder="1" applyAlignment="1">
      <alignment horizontal="center" vertical="center" wrapText="1"/>
    </xf>
    <xf numFmtId="0" fontId="11" fillId="6" borderId="86" xfId="3" applyFont="1" applyFill="1" applyBorder="1" applyAlignment="1">
      <alignment horizontal="center" vertical="center" wrapText="1"/>
    </xf>
    <xf numFmtId="0" fontId="11" fillId="9" borderId="85" xfId="3" applyFont="1" applyFill="1" applyBorder="1" applyAlignment="1" applyProtection="1">
      <alignment horizontal="left" vertical="top" wrapText="1"/>
      <protection locked="0"/>
    </xf>
    <xf numFmtId="0" fontId="11" fillId="9" borderId="86" xfId="3" applyFont="1" applyFill="1" applyBorder="1" applyAlignment="1" applyProtection="1">
      <alignment horizontal="left" vertical="top" wrapText="1"/>
      <protection locked="0"/>
    </xf>
    <xf numFmtId="0" fontId="11" fillId="9" borderId="116" xfId="3" applyFont="1" applyFill="1" applyBorder="1" applyAlignment="1" applyProtection="1">
      <alignment horizontal="left" vertical="top" wrapText="1"/>
      <protection locked="0"/>
    </xf>
    <xf numFmtId="0" fontId="11" fillId="9" borderId="17" xfId="3" applyFont="1" applyFill="1" applyBorder="1" applyAlignment="1" applyProtection="1">
      <alignment horizontal="left" vertical="top" wrapText="1"/>
      <protection locked="0"/>
    </xf>
    <xf numFmtId="0" fontId="11" fillId="9" borderId="30" xfId="3" applyFont="1" applyFill="1" applyBorder="1" applyAlignment="1" applyProtection="1">
      <alignment horizontal="left" vertical="top" wrapText="1"/>
      <protection locked="0"/>
    </xf>
    <xf numFmtId="0" fontId="11" fillId="9" borderId="98" xfId="3" applyFont="1" applyFill="1" applyBorder="1" applyAlignment="1" applyProtection="1">
      <alignment horizontal="left" vertical="top" wrapText="1"/>
      <protection locked="0"/>
    </xf>
    <xf numFmtId="49" fontId="11" fillId="0" borderId="53" xfId="3" applyNumberFormat="1" applyFont="1" applyBorder="1" applyAlignment="1" applyProtection="1">
      <alignment horizontal="left" vertical="center" wrapText="1"/>
      <protection locked="0"/>
    </xf>
    <xf numFmtId="49" fontId="11" fillId="0" borderId="54" xfId="3" applyNumberFormat="1" applyFont="1" applyBorder="1" applyAlignment="1" applyProtection="1">
      <alignment horizontal="left" vertical="center" wrapText="1"/>
      <protection locked="0"/>
    </xf>
    <xf numFmtId="49" fontId="11" fillId="0" borderId="25" xfId="3" applyNumberFormat="1" applyFont="1" applyBorder="1" applyAlignment="1" applyProtection="1">
      <alignment horizontal="left" vertical="center" wrapText="1"/>
      <protection locked="0"/>
    </xf>
    <xf numFmtId="0" fontId="11" fillId="6" borderId="144" xfId="3" applyFont="1" applyFill="1" applyBorder="1" applyAlignment="1">
      <alignment horizontal="center" vertical="center" wrapText="1"/>
    </xf>
    <xf numFmtId="0" fontId="11" fillId="6" borderId="148" xfId="3" applyFont="1" applyFill="1" applyBorder="1" applyAlignment="1">
      <alignment horizontal="center" vertical="center" wrapText="1"/>
    </xf>
    <xf numFmtId="0" fontId="11" fillId="6" borderId="96" xfId="3" applyFont="1" applyFill="1" applyBorder="1" applyAlignment="1">
      <alignment horizontal="center" vertical="center" wrapText="1" shrinkToFit="1"/>
    </xf>
    <xf numFmtId="0" fontId="11" fillId="6" borderId="50" xfId="3" applyFont="1" applyFill="1" applyBorder="1" applyAlignment="1">
      <alignment horizontal="center" vertical="center" shrinkToFit="1"/>
    </xf>
    <xf numFmtId="0" fontId="11" fillId="6" borderId="35" xfId="3" applyFont="1" applyFill="1" applyBorder="1" applyAlignment="1">
      <alignment horizontal="center" vertical="center" wrapText="1" shrinkToFit="1"/>
    </xf>
    <xf numFmtId="0" fontId="11" fillId="6" borderId="51" xfId="3" applyFont="1" applyFill="1" applyBorder="1" applyAlignment="1">
      <alignment horizontal="center" vertical="center" shrinkToFit="1"/>
    </xf>
    <xf numFmtId="0" fontId="11" fillId="6" borderId="35" xfId="3" applyFont="1" applyFill="1" applyBorder="1" applyAlignment="1">
      <alignment horizontal="center" vertical="center" shrinkToFit="1"/>
    </xf>
    <xf numFmtId="0" fontId="11" fillId="6" borderId="97" xfId="3" applyFont="1" applyFill="1" applyBorder="1" applyAlignment="1">
      <alignment horizontal="center" vertical="center" shrinkToFit="1"/>
    </xf>
    <xf numFmtId="0" fontId="11" fillId="6" borderId="98" xfId="3" applyFont="1" applyFill="1" applyBorder="1" applyAlignment="1">
      <alignment horizontal="center" vertical="center" shrinkToFit="1"/>
    </xf>
    <xf numFmtId="0" fontId="11" fillId="6" borderId="84" xfId="3" applyFont="1" applyFill="1" applyBorder="1" applyAlignment="1">
      <alignment horizontal="left" vertical="center" wrapText="1"/>
    </xf>
    <xf numFmtId="0" fontId="11" fillId="6" borderId="52" xfId="3" applyFont="1" applyFill="1" applyBorder="1" applyAlignment="1">
      <alignment horizontal="left" vertical="center" wrapText="1"/>
    </xf>
    <xf numFmtId="0" fontId="11" fillId="6" borderId="65" xfId="3" applyFont="1" applyFill="1" applyBorder="1" applyAlignment="1">
      <alignment horizontal="left" vertical="center" wrapText="1"/>
    </xf>
    <xf numFmtId="0" fontId="12" fillId="5" borderId="15" xfId="0" applyFont="1" applyFill="1" applyBorder="1" applyAlignment="1" applyProtection="1">
      <alignment horizontal="center" vertical="center" shrinkToFit="1"/>
      <protection locked="0"/>
    </xf>
    <xf numFmtId="0" fontId="12" fillId="5" borderId="0" xfId="0" applyFont="1" applyFill="1" applyAlignment="1" applyProtection="1">
      <alignment horizontal="center" vertical="center" shrinkToFit="1"/>
      <protection locked="0"/>
    </xf>
    <xf numFmtId="0" fontId="12" fillId="5" borderId="30" xfId="0" applyFont="1" applyFill="1" applyBorder="1" applyAlignment="1" applyProtection="1">
      <alignment horizontal="center" vertical="center" shrinkToFit="1"/>
      <protection locked="0"/>
    </xf>
    <xf numFmtId="0" fontId="11" fillId="6" borderId="206" xfId="3" applyFont="1" applyFill="1" applyBorder="1" applyAlignment="1">
      <alignment horizontal="left" vertical="center" wrapText="1"/>
    </xf>
    <xf numFmtId="0" fontId="11" fillId="6" borderId="15" xfId="3" applyFont="1" applyFill="1" applyBorder="1" applyAlignment="1">
      <alignment horizontal="left" vertical="center" wrapText="1"/>
    </xf>
    <xf numFmtId="0" fontId="11" fillId="6" borderId="37" xfId="3" applyFont="1" applyFill="1" applyBorder="1" applyAlignment="1">
      <alignment horizontal="left" vertical="center" wrapText="1"/>
    </xf>
    <xf numFmtId="0" fontId="11" fillId="6" borderId="8" xfId="3" applyFont="1" applyFill="1" applyBorder="1" applyAlignment="1">
      <alignment horizontal="left" vertical="center" wrapText="1"/>
    </xf>
    <xf numFmtId="0" fontId="11" fillId="6" borderId="79" xfId="3" applyFont="1" applyFill="1" applyBorder="1" applyAlignment="1">
      <alignment horizontal="left" vertical="center" wrapText="1"/>
    </xf>
    <xf numFmtId="0" fontId="11" fillId="6" borderId="45" xfId="3" applyFont="1" applyFill="1" applyBorder="1" applyAlignment="1">
      <alignment horizontal="left" vertical="center" wrapText="1"/>
    </xf>
    <xf numFmtId="0" fontId="11" fillId="6" borderId="9" xfId="3" applyFont="1" applyFill="1" applyBorder="1" applyAlignment="1">
      <alignment horizontal="left" vertical="center" wrapText="1"/>
    </xf>
    <xf numFmtId="0" fontId="11" fillId="6" borderId="47" xfId="3" applyFont="1" applyFill="1" applyBorder="1" applyAlignment="1">
      <alignment horizontal="left" vertical="center" wrapText="1"/>
    </xf>
    <xf numFmtId="0" fontId="11" fillId="6" borderId="48" xfId="3" applyFont="1" applyFill="1" applyBorder="1" applyAlignment="1">
      <alignment horizontal="left" vertical="center" wrapText="1"/>
    </xf>
    <xf numFmtId="0" fontId="11" fillId="6" borderId="101" xfId="0" applyFont="1" applyFill="1" applyBorder="1" applyAlignment="1" applyProtection="1">
      <alignment horizontal="left" vertical="center" shrinkToFit="1"/>
      <protection locked="0"/>
    </xf>
    <xf numFmtId="0" fontId="11" fillId="6" borderId="102" xfId="0" applyFont="1" applyFill="1" applyBorder="1" applyAlignment="1" applyProtection="1">
      <alignment horizontal="left" vertical="center" shrinkToFit="1"/>
      <protection locked="0"/>
    </xf>
    <xf numFmtId="0" fontId="16" fillId="0" borderId="35" xfId="3" applyFont="1" applyBorder="1" applyAlignment="1">
      <alignment horizontal="left" vertical="center"/>
    </xf>
    <xf numFmtId="0" fontId="16" fillId="0" borderId="0" xfId="3" applyFont="1" applyAlignment="1">
      <alignment horizontal="left" vertical="center"/>
    </xf>
    <xf numFmtId="0" fontId="14" fillId="0" borderId="0" xfId="3" applyFont="1" applyAlignment="1">
      <alignment horizontal="left" vertical="center"/>
    </xf>
    <xf numFmtId="191" fontId="11" fillId="6" borderId="84" xfId="2" applyNumberFormat="1" applyFont="1" applyFill="1" applyBorder="1" applyAlignment="1" applyProtection="1">
      <alignment horizontal="right" vertical="center" shrinkToFit="1"/>
    </xf>
    <xf numFmtId="191" fontId="11" fillId="6" borderId="117" xfId="2" applyNumberFormat="1" applyFont="1" applyFill="1" applyBorder="1" applyAlignment="1" applyProtection="1">
      <alignment horizontal="right" vertical="center" shrinkToFit="1"/>
    </xf>
    <xf numFmtId="191" fontId="11" fillId="6" borderId="127" xfId="2" applyNumberFormat="1" applyFont="1" applyFill="1" applyBorder="1" applyAlignment="1" applyProtection="1">
      <alignment horizontal="right" vertical="center" shrinkToFit="1"/>
    </xf>
    <xf numFmtId="191" fontId="11" fillId="6" borderId="128" xfId="2" applyNumberFormat="1" applyFont="1" applyFill="1" applyBorder="1" applyAlignment="1" applyProtection="1">
      <alignment horizontal="right" vertical="center" shrinkToFit="1"/>
    </xf>
    <xf numFmtId="0" fontId="57" fillId="6" borderId="115" xfId="3" applyFont="1" applyFill="1" applyBorder="1" applyAlignment="1">
      <alignment horizontal="center" vertical="center" textRotation="255"/>
    </xf>
    <xf numFmtId="0" fontId="57" fillId="6" borderId="8" xfId="3" applyFont="1" applyFill="1" applyBorder="1" applyAlignment="1">
      <alignment horizontal="center" vertical="center" textRotation="255"/>
    </xf>
    <xf numFmtId="0" fontId="57" fillId="6" borderId="124" xfId="3" applyFont="1" applyFill="1" applyBorder="1" applyAlignment="1">
      <alignment horizontal="center" vertical="center" textRotation="255"/>
    </xf>
    <xf numFmtId="0" fontId="57" fillId="6" borderId="9" xfId="3" applyFont="1" applyFill="1" applyBorder="1" applyAlignment="1">
      <alignment horizontal="center" vertical="center" textRotation="255"/>
    </xf>
    <xf numFmtId="0" fontId="57" fillId="6" borderId="125" xfId="3" applyFont="1" applyFill="1" applyBorder="1" applyAlignment="1">
      <alignment horizontal="center" vertical="center" textRotation="255"/>
    </xf>
    <xf numFmtId="0" fontId="57" fillId="6" borderId="126" xfId="3" applyFont="1" applyFill="1" applyBorder="1" applyAlignment="1">
      <alignment horizontal="center" vertical="center" textRotation="255"/>
    </xf>
    <xf numFmtId="0" fontId="16" fillId="0" borderId="35" xfId="3" applyFont="1" applyBorder="1" applyAlignment="1">
      <alignment horizontal="left" vertical="top" wrapText="1"/>
    </xf>
    <xf numFmtId="0" fontId="11" fillId="6" borderId="76" xfId="3" applyFont="1" applyFill="1" applyBorder="1" applyAlignment="1">
      <alignment horizontal="center" vertical="center" textRotation="255" shrinkToFit="1"/>
    </xf>
    <xf numFmtId="0" fontId="11" fillId="6" borderId="62" xfId="3" applyFont="1" applyFill="1" applyBorder="1" applyAlignment="1">
      <alignment horizontal="center" vertical="center" textRotation="255" shrinkToFit="1"/>
    </xf>
    <xf numFmtId="0" fontId="11" fillId="0" borderId="62" xfId="3" applyFont="1" applyBorder="1" applyAlignment="1" applyProtection="1">
      <alignment vertical="center" wrapText="1"/>
      <protection locked="0"/>
    </xf>
    <xf numFmtId="0" fontId="11" fillId="0" borderId="52" xfId="3" applyFont="1" applyBorder="1" applyAlignment="1" applyProtection="1">
      <alignment vertical="center" wrapText="1"/>
      <protection locked="0"/>
    </xf>
    <xf numFmtId="0" fontId="11" fillId="0" borderId="63" xfId="3" applyFont="1" applyBorder="1" applyAlignment="1" applyProtection="1">
      <alignment vertical="center" wrapText="1"/>
      <protection locked="0"/>
    </xf>
    <xf numFmtId="0" fontId="11" fillId="9" borderId="85" xfId="3" applyFont="1" applyFill="1" applyBorder="1" applyAlignment="1">
      <alignment horizontal="left" vertical="top" wrapText="1"/>
    </xf>
    <xf numFmtId="0" fontId="11" fillId="9" borderId="86" xfId="3" applyFont="1" applyFill="1" applyBorder="1" applyAlignment="1">
      <alignment horizontal="left" vertical="top" wrapText="1"/>
    </xf>
    <xf numFmtId="0" fontId="11" fillId="9" borderId="116" xfId="3" applyFont="1" applyFill="1" applyBorder="1" applyAlignment="1">
      <alignment horizontal="left" vertical="top" wrapText="1"/>
    </xf>
    <xf numFmtId="0" fontId="11" fillId="9" borderId="16" xfId="3" applyFont="1" applyFill="1" applyBorder="1" applyAlignment="1">
      <alignment horizontal="left" vertical="top" wrapText="1"/>
    </xf>
    <xf numFmtId="0" fontId="11" fillId="9" borderId="0" xfId="3" applyFont="1" applyFill="1" applyAlignment="1">
      <alignment horizontal="left" vertical="top" wrapText="1"/>
    </xf>
    <xf numFmtId="0" fontId="11" fillId="9" borderId="51" xfId="3" applyFont="1" applyFill="1" applyBorder="1" applyAlignment="1">
      <alignment horizontal="left" vertical="top" wrapText="1"/>
    </xf>
    <xf numFmtId="0" fontId="11" fillId="6" borderId="16" xfId="3" applyFont="1" applyFill="1" applyBorder="1" applyAlignment="1">
      <alignment horizontal="center" vertical="center" wrapText="1"/>
    </xf>
    <xf numFmtId="0" fontId="11" fillId="0" borderId="116" xfId="3" applyFont="1" applyBorder="1" applyAlignment="1" applyProtection="1">
      <alignment horizontal="left" vertical="top" wrapText="1"/>
      <protection locked="0"/>
    </xf>
    <xf numFmtId="0" fontId="11" fillId="0" borderId="51" xfId="3" applyFont="1" applyBorder="1" applyAlignment="1" applyProtection="1">
      <alignment horizontal="left" vertical="top" wrapText="1"/>
      <protection locked="0"/>
    </xf>
    <xf numFmtId="0" fontId="11" fillId="0" borderId="98" xfId="3" applyFont="1" applyBorder="1" applyAlignment="1" applyProtection="1">
      <alignment horizontal="left" vertical="top" wrapText="1"/>
      <protection locked="0"/>
    </xf>
    <xf numFmtId="0" fontId="11" fillId="9" borderId="46" xfId="3" applyFont="1" applyFill="1" applyBorder="1" applyAlignment="1">
      <alignment horizontal="left" vertical="top" wrapText="1"/>
    </xf>
    <xf numFmtId="0" fontId="11" fillId="9" borderId="47" xfId="3" applyFont="1" applyFill="1" applyBorder="1" applyAlignment="1">
      <alignment horizontal="left" vertical="top" wrapText="1"/>
    </xf>
    <xf numFmtId="0" fontId="11" fillId="9" borderId="48" xfId="3" applyFont="1" applyFill="1" applyBorder="1" applyAlignment="1">
      <alignment horizontal="left" vertical="top" wrapText="1"/>
    </xf>
    <xf numFmtId="0" fontId="11" fillId="9" borderId="100" xfId="3" applyFont="1" applyFill="1" applyBorder="1" applyAlignment="1">
      <alignment horizontal="left" vertical="top" wrapText="1"/>
    </xf>
    <xf numFmtId="0" fontId="11" fillId="9" borderId="101" xfId="3" applyFont="1" applyFill="1" applyBorder="1" applyAlignment="1">
      <alignment horizontal="left" vertical="top" wrapText="1"/>
    </xf>
    <xf numFmtId="0" fontId="11" fillId="9" borderId="102" xfId="3" applyFont="1" applyFill="1" applyBorder="1" applyAlignment="1">
      <alignment horizontal="left" vertical="top" wrapText="1"/>
    </xf>
    <xf numFmtId="0" fontId="52" fillId="0" borderId="0" xfId="3" applyFont="1" applyAlignment="1">
      <alignment horizontal="left" vertical="center" wrapText="1"/>
    </xf>
    <xf numFmtId="0" fontId="11" fillId="0" borderId="132" xfId="3" applyFont="1" applyBorder="1" applyAlignment="1">
      <alignment horizontal="right" vertical="center"/>
    </xf>
    <xf numFmtId="0" fontId="11" fillId="9" borderId="160" xfId="3" applyFont="1" applyFill="1" applyBorder="1" applyAlignment="1">
      <alignment horizontal="left" vertical="center" wrapText="1"/>
    </xf>
    <xf numFmtId="0" fontId="11" fillId="9" borderId="1" xfId="3" applyFont="1" applyFill="1" applyBorder="1" applyAlignment="1">
      <alignment horizontal="left" vertical="center" wrapText="1"/>
    </xf>
    <xf numFmtId="0" fontId="11" fillId="9" borderId="85" xfId="3" applyFont="1" applyFill="1" applyBorder="1" applyAlignment="1">
      <alignment horizontal="left" vertical="center" wrapText="1"/>
    </xf>
    <xf numFmtId="0" fontId="11" fillId="9" borderId="86" xfId="3" applyFont="1" applyFill="1" applyBorder="1" applyAlignment="1">
      <alignment horizontal="left" vertical="center" wrapText="1"/>
    </xf>
    <xf numFmtId="0" fontId="11" fillId="9" borderId="87" xfId="3" applyFont="1" applyFill="1" applyBorder="1" applyAlignment="1">
      <alignment horizontal="left" vertical="center" wrapText="1"/>
    </xf>
    <xf numFmtId="0" fontId="11" fillId="9" borderId="166" xfId="3" applyFont="1" applyFill="1" applyBorder="1" applyAlignment="1">
      <alignment horizontal="left" vertical="center" wrapText="1"/>
    </xf>
    <xf numFmtId="0" fontId="11" fillId="9" borderId="163" xfId="3" applyFont="1" applyFill="1" applyBorder="1" applyAlignment="1">
      <alignment horizontal="left" vertical="center" wrapText="1"/>
    </xf>
    <xf numFmtId="0" fontId="11" fillId="9" borderId="189" xfId="3" applyFont="1" applyFill="1" applyBorder="1" applyAlignment="1">
      <alignment horizontal="left" vertical="center" wrapText="1"/>
    </xf>
    <xf numFmtId="0" fontId="11" fillId="0" borderId="132" xfId="3" applyFont="1" applyBorder="1" applyAlignment="1">
      <alignment horizontal="left" vertical="center"/>
    </xf>
    <xf numFmtId="0" fontId="74" fillId="14" borderId="16" xfId="15" applyFont="1" applyFill="1" applyBorder="1" applyAlignment="1">
      <alignment horizontal="left" vertical="center" wrapText="1"/>
    </xf>
    <xf numFmtId="0" fontId="76" fillId="9" borderId="17" xfId="15" applyFont="1" applyFill="1" applyBorder="1" applyAlignment="1">
      <alignment horizontal="left" vertical="center" wrapText="1"/>
    </xf>
    <xf numFmtId="0" fontId="76" fillId="9" borderId="30" xfId="15" applyFont="1" applyFill="1" applyBorder="1" applyAlignment="1">
      <alignment horizontal="left" vertical="center" wrapText="1"/>
    </xf>
    <xf numFmtId="0" fontId="76" fillId="9" borderId="98" xfId="15" applyFont="1" applyFill="1" applyBorder="1" applyAlignment="1">
      <alignment horizontal="left" vertical="center" wrapText="1"/>
    </xf>
    <xf numFmtId="0" fontId="78" fillId="0" borderId="0" xfId="15" applyFont="1" applyAlignment="1">
      <alignment horizontal="left" vertical="center" wrapText="1"/>
    </xf>
    <xf numFmtId="0" fontId="76" fillId="0" borderId="0" xfId="15" applyFont="1" applyAlignment="1">
      <alignment horizontal="left" vertical="center" wrapText="1"/>
    </xf>
    <xf numFmtId="0" fontId="74" fillId="14" borderId="0" xfId="15" applyFont="1" applyFill="1" applyAlignment="1">
      <alignment horizontal="left" vertical="center" wrapText="1"/>
    </xf>
    <xf numFmtId="0" fontId="76" fillId="8" borderId="62" xfId="15" applyFont="1" applyFill="1" applyBorder="1" applyAlignment="1">
      <alignment horizontal="left" vertical="center" wrapText="1"/>
    </xf>
    <xf numFmtId="0" fontId="76" fillId="8" borderId="52" xfId="15" applyFont="1" applyFill="1" applyBorder="1" applyAlignment="1">
      <alignment horizontal="left" vertical="center" wrapText="1"/>
    </xf>
    <xf numFmtId="0" fontId="76" fillId="8" borderId="63" xfId="15" applyFont="1" applyFill="1" applyBorder="1" applyAlignment="1">
      <alignment horizontal="left" vertical="center" wrapText="1"/>
    </xf>
    <xf numFmtId="0" fontId="76" fillId="8" borderId="62" xfId="17" applyFont="1" applyFill="1" applyBorder="1" applyAlignment="1">
      <alignment horizontal="left" vertical="center" wrapText="1"/>
    </xf>
    <xf numFmtId="0" fontId="76" fillId="8" borderId="52" xfId="17" applyFont="1" applyFill="1" applyBorder="1" applyAlignment="1">
      <alignment horizontal="left" vertical="center" wrapText="1"/>
    </xf>
    <xf numFmtId="0" fontId="76" fillId="8" borderId="15" xfId="17" applyFont="1" applyFill="1" applyBorder="1" applyAlignment="1">
      <alignment horizontal="center" vertical="center" wrapText="1"/>
    </xf>
    <xf numFmtId="0" fontId="76" fillId="8" borderId="50" xfId="17" applyFont="1" applyFill="1" applyBorder="1" applyAlignment="1">
      <alignment horizontal="center" vertical="center" wrapText="1"/>
    </xf>
    <xf numFmtId="0" fontId="76" fillId="14" borderId="62" xfId="15" applyFont="1" applyFill="1" applyBorder="1" applyAlignment="1" applyProtection="1">
      <alignment horizontal="left" vertical="top" wrapText="1"/>
      <protection locked="0"/>
    </xf>
    <xf numFmtId="0" fontId="76" fillId="14" borderId="52" xfId="15" applyFont="1" applyFill="1" applyBorder="1" applyAlignment="1" applyProtection="1">
      <alignment horizontal="left" vertical="top" wrapText="1"/>
      <protection locked="0"/>
    </xf>
    <xf numFmtId="0" fontId="76" fillId="9" borderId="43" xfId="15" applyFont="1" applyFill="1" applyBorder="1" applyAlignment="1">
      <alignment horizontal="left" vertical="center" wrapText="1"/>
    </xf>
    <xf numFmtId="0" fontId="76" fillId="9" borderId="15" xfId="15" applyFont="1" applyFill="1" applyBorder="1" applyAlignment="1">
      <alignment horizontal="left" vertical="center" wrapText="1"/>
    </xf>
    <xf numFmtId="0" fontId="76" fillId="9" borderId="50" xfId="15" applyFont="1" applyFill="1" applyBorder="1" applyAlignment="1">
      <alignment horizontal="left" vertical="center" wrapText="1"/>
    </xf>
    <xf numFmtId="0" fontId="76" fillId="8" borderId="43" xfId="18" applyFont="1" applyFill="1" applyBorder="1" applyAlignment="1">
      <alignment horizontal="left" vertical="center" wrapText="1"/>
    </xf>
    <xf numFmtId="0" fontId="76" fillId="8" borderId="15" xfId="18" applyFont="1" applyFill="1" applyBorder="1" applyAlignment="1">
      <alignment horizontal="left" vertical="center" wrapText="1"/>
    </xf>
    <xf numFmtId="0" fontId="76" fillId="8" borderId="50" xfId="15" applyFont="1" applyFill="1" applyBorder="1" applyAlignment="1">
      <alignment horizontal="center" vertical="center" wrapText="1"/>
    </xf>
    <xf numFmtId="0" fontId="76" fillId="8" borderId="51" xfId="15" applyFont="1" applyFill="1" applyBorder="1" applyAlignment="1">
      <alignment horizontal="center" vertical="center" wrapText="1"/>
    </xf>
    <xf numFmtId="0" fontId="76" fillId="8" borderId="98" xfId="15" applyFont="1" applyFill="1" applyBorder="1" applyAlignment="1">
      <alignment horizontal="center" vertical="center" wrapText="1"/>
    </xf>
    <xf numFmtId="0" fontId="76" fillId="0" borderId="88" xfId="18" applyFont="1" applyBorder="1" applyAlignment="1" applyProtection="1">
      <alignment horizontal="center" vertical="center"/>
      <protection locked="0"/>
    </xf>
    <xf numFmtId="0" fontId="76" fillId="0" borderId="29" xfId="18" applyFont="1" applyBorder="1" applyAlignment="1" applyProtection="1">
      <alignment horizontal="center" vertical="center"/>
      <protection locked="0"/>
    </xf>
    <xf numFmtId="0" fontId="76" fillId="0" borderId="89" xfId="18" applyFont="1" applyBorder="1" applyAlignment="1" applyProtection="1">
      <alignment horizontal="center" vertical="center"/>
      <protection locked="0"/>
    </xf>
    <xf numFmtId="0" fontId="79" fillId="8" borderId="29" xfId="18" applyFont="1" applyFill="1" applyBorder="1" applyAlignment="1">
      <alignment vertical="center" wrapText="1"/>
    </xf>
    <xf numFmtId="0" fontId="76" fillId="8" borderId="29" xfId="18" applyFont="1" applyFill="1" applyBorder="1" applyAlignment="1">
      <alignment vertical="center" wrapText="1"/>
    </xf>
    <xf numFmtId="0" fontId="76" fillId="8" borderId="16" xfId="18" applyFont="1" applyFill="1" applyBorder="1" applyAlignment="1">
      <alignment vertical="center" wrapText="1"/>
    </xf>
    <xf numFmtId="0" fontId="74" fillId="14" borderId="62" xfId="18" applyFont="1" applyFill="1" applyBorder="1" applyAlignment="1" applyProtection="1">
      <alignment horizontal="left" vertical="center" wrapText="1"/>
      <protection locked="0"/>
    </xf>
    <xf numFmtId="0" fontId="74" fillId="14" borderId="52" xfId="18" applyFont="1" applyFill="1" applyBorder="1" applyAlignment="1" applyProtection="1">
      <alignment horizontal="left" vertical="center" wrapText="1"/>
      <protection locked="0"/>
    </xf>
    <xf numFmtId="0" fontId="74" fillId="14" borderId="63" xfId="18" applyFont="1" applyFill="1" applyBorder="1" applyAlignment="1" applyProtection="1">
      <alignment horizontal="left" vertical="center" wrapText="1"/>
      <protection locked="0"/>
    </xf>
    <xf numFmtId="0" fontId="76" fillId="8" borderId="30" xfId="18" applyFont="1" applyFill="1" applyBorder="1" applyAlignment="1">
      <alignment horizontal="left" vertical="center" wrapText="1"/>
    </xf>
    <xf numFmtId="0" fontId="76" fillId="0" borderId="0" xfId="17" applyFont="1" applyAlignment="1">
      <alignment horizontal="left" vertical="center" wrapText="1"/>
    </xf>
    <xf numFmtId="0" fontId="76" fillId="8" borderId="43" xfId="17" applyFont="1" applyFill="1" applyBorder="1" applyAlignment="1">
      <alignment horizontal="left" vertical="center" wrapText="1"/>
    </xf>
    <xf numFmtId="0" fontId="76" fillId="8" borderId="15" xfId="17" applyFont="1" applyFill="1" applyBorder="1" applyAlignment="1">
      <alignment horizontal="left" vertical="center" wrapText="1"/>
    </xf>
    <xf numFmtId="0" fontId="76" fillId="0" borderId="88" xfId="17" applyFont="1" applyBorder="1" applyAlignment="1" applyProtection="1">
      <alignment horizontal="center" vertical="center"/>
      <protection locked="0"/>
    </xf>
    <xf numFmtId="0" fontId="76" fillId="0" borderId="29" xfId="17" applyFont="1" applyBorder="1" applyAlignment="1" applyProtection="1">
      <alignment horizontal="center" vertical="center"/>
      <protection locked="0"/>
    </xf>
    <xf numFmtId="0" fontId="76" fillId="0" borderId="89" xfId="17" applyFont="1" applyBorder="1" applyAlignment="1" applyProtection="1">
      <alignment horizontal="center" vertical="center"/>
      <protection locked="0"/>
    </xf>
    <xf numFmtId="0" fontId="79" fillId="8" borderId="29" xfId="17" applyFont="1" applyFill="1" applyBorder="1" applyAlignment="1">
      <alignment vertical="center" wrapText="1"/>
    </xf>
    <xf numFmtId="0" fontId="76" fillId="8" borderId="29" xfId="17" applyFont="1" applyFill="1" applyBorder="1" applyAlignment="1">
      <alignment vertical="center" wrapText="1"/>
    </xf>
    <xf numFmtId="0" fontId="76" fillId="8" borderId="16" xfId="17" applyFont="1" applyFill="1" applyBorder="1" applyAlignment="1">
      <alignment vertical="center" wrapText="1"/>
    </xf>
    <xf numFmtId="0" fontId="76" fillId="8" borderId="63" xfId="17" applyFont="1" applyFill="1" applyBorder="1" applyAlignment="1">
      <alignment horizontal="left" vertical="center" wrapText="1"/>
    </xf>
    <xf numFmtId="0" fontId="76" fillId="14" borderId="52" xfId="17" applyFont="1" applyFill="1" applyBorder="1" applyAlignment="1" applyProtection="1">
      <alignment horizontal="left" vertical="center" wrapText="1"/>
      <protection locked="0"/>
    </xf>
    <xf numFmtId="0" fontId="76" fillId="14" borderId="63" xfId="17" applyFont="1" applyFill="1" applyBorder="1" applyAlignment="1" applyProtection="1">
      <alignment horizontal="left" vertical="center" wrapText="1"/>
      <protection locked="0"/>
    </xf>
    <xf numFmtId="0" fontId="76" fillId="8" borderId="30" xfId="17" applyFont="1" applyFill="1" applyBorder="1" applyAlignment="1">
      <alignment horizontal="left" vertical="center" wrapText="1"/>
    </xf>
    <xf numFmtId="0" fontId="76" fillId="8" borderId="88" xfId="15" applyFont="1" applyFill="1" applyBorder="1" applyAlignment="1">
      <alignment vertical="center" wrapText="1"/>
    </xf>
    <xf numFmtId="0" fontId="76" fillId="0" borderId="88" xfId="15" applyFont="1" applyBorder="1" applyAlignment="1" applyProtection="1">
      <alignment horizontal="center" vertical="center"/>
      <protection locked="0"/>
    </xf>
    <xf numFmtId="0" fontId="76" fillId="0" borderId="89" xfId="15" applyFont="1" applyBorder="1" applyAlignment="1" applyProtection="1">
      <alignment horizontal="center" vertical="center"/>
      <protection locked="0"/>
    </xf>
    <xf numFmtId="0" fontId="79" fillId="8" borderId="17" xfId="15" applyFont="1" applyFill="1" applyBorder="1" applyAlignment="1">
      <alignment horizontal="left" vertical="center" wrapText="1"/>
    </xf>
    <xf numFmtId="0" fontId="79" fillId="8" borderId="30" xfId="15" applyFont="1" applyFill="1" applyBorder="1" applyAlignment="1">
      <alignment horizontal="left" vertical="center" wrapText="1"/>
    </xf>
    <xf numFmtId="0" fontId="79" fillId="8" borderId="98" xfId="15" applyFont="1" applyFill="1" applyBorder="1" applyAlignment="1">
      <alignment horizontal="left" vertical="center" wrapText="1"/>
    </xf>
    <xf numFmtId="0" fontId="76" fillId="8" borderId="43" xfId="15" applyFont="1" applyFill="1" applyBorder="1" applyAlignment="1">
      <alignment horizontal="left" vertical="center" wrapText="1"/>
    </xf>
    <xf numFmtId="0" fontId="76" fillId="8" borderId="15" xfId="15" applyFont="1" applyFill="1" applyBorder="1" applyAlignment="1">
      <alignment horizontal="left" vertical="center" wrapText="1"/>
    </xf>
    <xf numFmtId="0" fontId="76" fillId="8" borderId="50" xfId="15" applyFont="1" applyFill="1" applyBorder="1" applyAlignment="1">
      <alignment horizontal="left" vertical="center" wrapText="1"/>
    </xf>
    <xf numFmtId="0" fontId="76" fillId="0" borderId="29" xfId="15" applyFont="1" applyBorder="1" applyAlignment="1" applyProtection="1">
      <alignment horizontal="center" vertical="center"/>
      <protection locked="0"/>
    </xf>
    <xf numFmtId="0" fontId="74" fillId="14" borderId="16" xfId="15" applyFont="1" applyFill="1" applyBorder="1" applyAlignment="1">
      <alignment horizontal="left" vertical="top" wrapText="1"/>
    </xf>
    <xf numFmtId="0" fontId="79" fillId="8" borderId="52" xfId="15" applyFont="1" applyFill="1" applyBorder="1" applyAlignment="1">
      <alignment horizontal="center" vertical="center" wrapText="1"/>
    </xf>
    <xf numFmtId="0" fontId="76" fillId="8" borderId="30" xfId="15" applyFont="1" applyFill="1" applyBorder="1" applyAlignment="1">
      <alignment horizontal="left" vertical="top" wrapText="1"/>
    </xf>
    <xf numFmtId="0" fontId="76" fillId="8" borderId="98" xfId="15" applyFont="1" applyFill="1" applyBorder="1" applyAlignment="1">
      <alignment horizontal="left" vertical="top" wrapText="1"/>
    </xf>
    <xf numFmtId="0" fontId="76" fillId="9" borderId="16" xfId="15" applyFont="1" applyFill="1" applyBorder="1" applyAlignment="1">
      <alignment horizontal="left" vertical="top" wrapText="1"/>
    </xf>
    <xf numFmtId="0" fontId="76" fillId="9" borderId="0" xfId="15" applyFont="1" applyFill="1" applyAlignment="1">
      <alignment horizontal="left" vertical="top" wrapText="1"/>
    </xf>
    <xf numFmtId="0" fontId="76" fillId="9" borderId="51" xfId="15" applyFont="1" applyFill="1" applyBorder="1" applyAlignment="1">
      <alignment horizontal="left" vertical="top" wrapText="1"/>
    </xf>
    <xf numFmtId="0" fontId="76" fillId="9" borderId="17" xfId="15" applyFont="1" applyFill="1" applyBorder="1" applyAlignment="1">
      <alignment horizontal="left" vertical="top" wrapText="1"/>
    </xf>
    <xf numFmtId="0" fontId="76" fillId="9" borderId="30" xfId="15" applyFont="1" applyFill="1" applyBorder="1" applyAlignment="1">
      <alignment horizontal="left" vertical="top" wrapText="1"/>
    </xf>
    <xf numFmtId="0" fontId="76" fillId="9" borderId="98" xfId="15" applyFont="1" applyFill="1" applyBorder="1" applyAlignment="1">
      <alignment horizontal="left" vertical="top" wrapText="1"/>
    </xf>
    <xf numFmtId="0" fontId="78" fillId="0" borderId="30" xfId="15" applyFont="1" applyBorder="1" applyAlignment="1">
      <alignment horizontal="left" vertical="center" wrapText="1"/>
    </xf>
    <xf numFmtId="0" fontId="76" fillId="0" borderId="30" xfId="15" applyFont="1" applyBorder="1" applyAlignment="1">
      <alignment horizontal="left" vertical="center" wrapText="1"/>
    </xf>
    <xf numFmtId="0" fontId="76" fillId="9" borderId="43" xfId="15" applyFont="1" applyFill="1" applyBorder="1" applyAlignment="1">
      <alignment horizontal="left" vertical="top" wrapText="1"/>
    </xf>
    <xf numFmtId="0" fontId="76" fillId="9" borderId="15" xfId="15" applyFont="1" applyFill="1" applyBorder="1" applyAlignment="1">
      <alignment horizontal="left" vertical="top" wrapText="1"/>
    </xf>
    <xf numFmtId="0" fontId="76" fillId="9" borderId="50" xfId="15" applyFont="1" applyFill="1" applyBorder="1" applyAlignment="1">
      <alignment horizontal="left" vertical="top" wrapText="1"/>
    </xf>
    <xf numFmtId="0" fontId="79" fillId="8" borderId="16" xfId="15" applyFont="1" applyFill="1" applyBorder="1" applyAlignment="1">
      <alignment horizontal="left" vertical="center" wrapText="1"/>
    </xf>
    <xf numFmtId="0" fontId="79" fillId="8" borderId="0" xfId="15" applyFont="1" applyFill="1" applyAlignment="1">
      <alignment horizontal="left" vertical="center" wrapText="1"/>
    </xf>
    <xf numFmtId="0" fontId="79" fillId="8" borderId="51" xfId="15" applyFont="1" applyFill="1" applyBorder="1" applyAlignment="1">
      <alignment horizontal="left" vertical="center" wrapText="1"/>
    </xf>
    <xf numFmtId="0" fontId="76" fillId="8" borderId="29" xfId="15" applyFont="1" applyFill="1" applyBorder="1" applyAlignment="1">
      <alignment horizontal="center" vertical="center" wrapText="1"/>
    </xf>
    <xf numFmtId="0" fontId="76" fillId="8" borderId="0" xfId="15" applyFont="1" applyFill="1" applyAlignment="1">
      <alignment horizontal="left" vertical="center" wrapText="1"/>
    </xf>
    <xf numFmtId="0" fontId="76" fillId="8" borderId="51" xfId="15" applyFont="1" applyFill="1" applyBorder="1" applyAlignment="1">
      <alignment horizontal="left" vertical="center" wrapText="1"/>
    </xf>
    <xf numFmtId="0" fontId="76" fillId="8" borderId="1" xfId="15" applyFont="1" applyFill="1" applyBorder="1" applyAlignment="1">
      <alignment vertical="center" wrapText="1"/>
    </xf>
    <xf numFmtId="0" fontId="76" fillId="8" borderId="1" xfId="15" applyFont="1" applyFill="1" applyBorder="1" applyAlignment="1">
      <alignment horizontal="left" vertical="center" wrapText="1"/>
    </xf>
    <xf numFmtId="0" fontId="76" fillId="14" borderId="1" xfId="15" applyFont="1" applyFill="1" applyBorder="1" applyAlignment="1" applyProtection="1">
      <alignment horizontal="center" vertical="center" wrapText="1"/>
      <protection locked="0"/>
    </xf>
    <xf numFmtId="0" fontId="79" fillId="8" borderId="29" xfId="15" applyFont="1" applyFill="1" applyBorder="1" applyAlignment="1">
      <alignment vertical="center" wrapText="1"/>
    </xf>
    <xf numFmtId="0" fontId="76" fillId="8" borderId="29" xfId="15" applyFont="1" applyFill="1" applyBorder="1" applyAlignment="1">
      <alignment vertical="center" wrapText="1"/>
    </xf>
    <xf numFmtId="0" fontId="76" fillId="14" borderId="0" xfId="15" applyFont="1" applyFill="1" applyAlignment="1" applyProtection="1">
      <alignment horizontal="left" wrapText="1"/>
      <protection locked="0"/>
    </xf>
    <xf numFmtId="0" fontId="76" fillId="14" borderId="51" xfId="15" applyFont="1" applyFill="1" applyBorder="1" applyAlignment="1" applyProtection="1">
      <alignment horizontal="left" wrapText="1"/>
      <protection locked="0"/>
    </xf>
    <xf numFmtId="0" fontId="76" fillId="14" borderId="0" xfId="15" applyFont="1" applyFill="1" applyAlignment="1" applyProtection="1">
      <alignment horizontal="left" vertical="center" wrapText="1"/>
      <protection locked="0"/>
    </xf>
    <xf numFmtId="0" fontId="76" fillId="14" borderId="51" xfId="15" applyFont="1" applyFill="1" applyBorder="1" applyAlignment="1" applyProtection="1">
      <alignment horizontal="left" vertical="center" wrapText="1"/>
      <protection locked="0"/>
    </xf>
    <xf numFmtId="0" fontId="1" fillId="0" borderId="0" xfId="15" applyAlignment="1">
      <alignment vertical="center" wrapText="1"/>
    </xf>
    <xf numFmtId="0" fontId="76" fillId="8" borderId="62" xfId="15" applyFont="1" applyFill="1" applyBorder="1" applyAlignment="1">
      <alignment vertical="center" wrapText="1"/>
    </xf>
    <xf numFmtId="0" fontId="76" fillId="8" borderId="52" xfId="15" applyFont="1" applyFill="1" applyBorder="1" applyAlignment="1">
      <alignment vertical="center" wrapText="1"/>
    </xf>
    <xf numFmtId="0" fontId="76" fillId="8" borderId="63" xfId="15" applyFont="1" applyFill="1" applyBorder="1" applyAlignment="1">
      <alignment vertical="center" wrapText="1"/>
    </xf>
    <xf numFmtId="0" fontId="76" fillId="8" borderId="62" xfId="16" applyFont="1" applyFill="1" applyBorder="1" applyAlignment="1">
      <alignment horizontal="left" vertical="center" wrapText="1"/>
    </xf>
    <xf numFmtId="0" fontId="76" fillId="8" borderId="52" xfId="16" applyFont="1" applyFill="1" applyBorder="1" applyAlignment="1">
      <alignment horizontal="left" vertical="center" wrapText="1"/>
    </xf>
    <xf numFmtId="0" fontId="76" fillId="8" borderId="63" xfId="16" applyFont="1" applyFill="1" applyBorder="1" applyAlignment="1">
      <alignment horizontal="left" vertical="center" wrapText="1"/>
    </xf>
    <xf numFmtId="0" fontId="77" fillId="0" borderId="0" xfId="15" applyFont="1" applyAlignment="1">
      <alignment vertical="center" wrapText="1"/>
    </xf>
    <xf numFmtId="0" fontId="77" fillId="0" borderId="0" xfId="15" applyFont="1">
      <alignment vertical="center"/>
    </xf>
    <xf numFmtId="0" fontId="76" fillId="8" borderId="43" xfId="16" applyFont="1" applyFill="1" applyBorder="1" applyAlignment="1">
      <alignment horizontal="left" vertical="center" wrapText="1"/>
    </xf>
    <xf numFmtId="0" fontId="76" fillId="8" borderId="15" xfId="16" applyFont="1" applyFill="1" applyBorder="1" applyAlignment="1">
      <alignment horizontal="left" vertical="center" wrapText="1"/>
    </xf>
    <xf numFmtId="0" fontId="76" fillId="8" borderId="50" xfId="16" applyFont="1" applyFill="1" applyBorder="1" applyAlignment="1">
      <alignment horizontal="left" vertical="center" wrapText="1"/>
    </xf>
    <xf numFmtId="0" fontId="75" fillId="0" borderId="0" xfId="15" applyFont="1" applyAlignment="1">
      <alignment horizontal="center" vertical="center" wrapText="1"/>
    </xf>
    <xf numFmtId="0" fontId="75" fillId="0" borderId="0" xfId="15" applyFont="1" applyAlignment="1">
      <alignment horizontal="center" vertical="center"/>
    </xf>
    <xf numFmtId="0" fontId="76" fillId="0" borderId="30" xfId="15" applyFont="1" applyBorder="1" applyAlignment="1">
      <alignment horizontal="right" vertical="center"/>
    </xf>
    <xf numFmtId="0" fontId="76" fillId="5" borderId="30" xfId="15" applyFont="1" applyFill="1" applyBorder="1" applyAlignment="1">
      <alignment horizontal="left" vertical="center" shrinkToFit="1"/>
    </xf>
    <xf numFmtId="0" fontId="76" fillId="0" borderId="52" xfId="15" applyFont="1" applyBorder="1" applyAlignment="1">
      <alignment horizontal="right" vertical="center"/>
    </xf>
    <xf numFmtId="0" fontId="76" fillId="5" borderId="52" xfId="15" applyFont="1" applyFill="1" applyBorder="1" applyAlignment="1">
      <alignment horizontal="left" vertical="center" shrinkToFit="1"/>
    </xf>
    <xf numFmtId="0" fontId="76" fillId="0" borderId="15" xfId="17" applyFont="1" applyBorder="1">
      <alignment vertical="center"/>
    </xf>
  </cellXfs>
  <cellStyles count="19">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2 2" xfId="10" xr:uid="{00000000-0005-0000-0000-000005000000}"/>
    <cellStyle name="標準 2_①総表" xfId="6" xr:uid="{00000000-0005-0000-0000-000006000000}"/>
    <cellStyle name="標準 3" xfId="5" xr:uid="{00000000-0005-0000-0000-000007000000}"/>
    <cellStyle name="標準 3 2" xfId="11" xr:uid="{00000000-0005-0000-0000-000008000000}"/>
    <cellStyle name="標準 3 3" xfId="12" xr:uid="{00000000-0005-0000-0000-000009000000}"/>
    <cellStyle name="標準 3 3 2" xfId="14" xr:uid="{0C9E9B71-72E7-4564-BFA8-EB6AB699DC9A}"/>
    <cellStyle name="標準 3 4" xfId="13" xr:uid="{00000000-0005-0000-0000-00000A000000}"/>
    <cellStyle name="標準 3_①総表" xfId="7" xr:uid="{00000000-0005-0000-0000-00000B000000}"/>
    <cellStyle name="標準 4" xfId="8" xr:uid="{00000000-0005-0000-0000-00000C000000}"/>
    <cellStyle name="標準 4 2" xfId="15" xr:uid="{8F8F1059-EEB0-4789-905F-CEE1222D3F1A}"/>
    <cellStyle name="標準 4 2 2 2" xfId="18" xr:uid="{DA653DAF-77CA-4893-A85C-34622839D7DB}"/>
    <cellStyle name="標準 4 2 3" xfId="17" xr:uid="{F10AE0CD-2131-4BCE-B4E8-451A48FC546D}"/>
    <cellStyle name="標準 5" xfId="9" xr:uid="{00000000-0005-0000-0000-00000D000000}"/>
    <cellStyle name="標準 6" xfId="16" xr:uid="{FBC79E09-0F13-42D9-BD33-7D83B3DB22F1}"/>
  </cellStyles>
  <dxfs count="14">
    <dxf>
      <fill>
        <patternFill patternType="none">
          <bgColor auto="1"/>
        </patternFill>
      </fill>
    </dxf>
    <dxf>
      <fill>
        <patternFill patternType="none">
          <bgColor auto="1"/>
        </patternFill>
      </fill>
    </dxf>
    <dxf>
      <fill>
        <patternFill patternType="none">
          <bgColor auto="1"/>
        </patternFill>
      </fill>
    </dxf>
    <dxf>
      <fill>
        <patternFill>
          <bgColor theme="2"/>
        </patternFill>
      </fill>
    </dxf>
    <dxf>
      <fill>
        <patternFill>
          <bgColor theme="0" tint="-4.9989318521683403E-2"/>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3"/>
    </tableStyle>
    <tableStyle name="ピボットテーブル スタイル 1" table="0" count="2" xr9:uid="{00000000-0011-0000-FFFF-FFFF01000000}">
      <tableStyleElement type="wholeTable" dxfId="12"/>
      <tableStyleElement type="headerRow" dxfId="11"/>
    </tableStyle>
  </tableStyles>
  <colors>
    <mruColors>
      <color rgb="FFCCFFFF"/>
      <color rgb="FF66FFFF"/>
      <color rgb="FF00FFFF"/>
      <color rgb="FFEAEAEA"/>
      <color rgb="FFF7C1D4"/>
      <color rgb="FFDDDDDD"/>
      <color rgb="FFFF66FF"/>
      <color rgb="FFC7F7C1"/>
      <color rgb="FFE8C1F7"/>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21</xdr:row>
      <xdr:rowOff>14411</xdr:rowOff>
    </xdr:from>
    <xdr:to>
      <xdr:col>4</xdr:col>
      <xdr:colOff>69756</xdr:colOff>
      <xdr:row>21</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24</xdr:row>
      <xdr:rowOff>63744</xdr:rowOff>
    </xdr:from>
    <xdr:to>
      <xdr:col>4</xdr:col>
      <xdr:colOff>380057</xdr:colOff>
      <xdr:row>29</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27</xdr:row>
      <xdr:rowOff>78283</xdr:rowOff>
    </xdr:from>
    <xdr:to>
      <xdr:col>4</xdr:col>
      <xdr:colOff>380229</xdr:colOff>
      <xdr:row>28</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27</xdr:row>
      <xdr:rowOff>28151</xdr:rowOff>
    </xdr:from>
    <xdr:to>
      <xdr:col>2</xdr:col>
      <xdr:colOff>673306</xdr:colOff>
      <xdr:row>28</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24</xdr:row>
      <xdr:rowOff>73269</xdr:rowOff>
    </xdr:from>
    <xdr:to>
      <xdr:col>8</xdr:col>
      <xdr:colOff>7327</xdr:colOff>
      <xdr:row>29</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28</xdr:row>
      <xdr:rowOff>176762</xdr:rowOff>
    </xdr:from>
    <xdr:to>
      <xdr:col>6</xdr:col>
      <xdr:colOff>310020</xdr:colOff>
      <xdr:row>29</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26</xdr:row>
      <xdr:rowOff>198742</xdr:rowOff>
    </xdr:from>
    <xdr:to>
      <xdr:col>8</xdr:col>
      <xdr:colOff>494109</xdr:colOff>
      <xdr:row>29</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28</xdr:row>
      <xdr:rowOff>168887</xdr:rowOff>
    </xdr:from>
    <xdr:to>
      <xdr:col>8</xdr:col>
      <xdr:colOff>190500</xdr:colOff>
      <xdr:row>29</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201705</xdr:colOff>
      <xdr:row>11</xdr:row>
      <xdr:rowOff>67234</xdr:rowOff>
    </xdr:from>
    <xdr:to>
      <xdr:col>12</xdr:col>
      <xdr:colOff>247424</xdr:colOff>
      <xdr:row>14</xdr:row>
      <xdr:rowOff>186764</xdr:rowOff>
    </xdr:to>
    <xdr:sp macro="" textlink="">
      <xdr:nvSpPr>
        <xdr:cNvPr id="2" name="左大かっこ 1">
          <a:extLst>
            <a:ext uri="{FF2B5EF4-FFF2-40B4-BE49-F238E27FC236}">
              <a16:creationId xmlns:a16="http://schemas.microsoft.com/office/drawing/2014/main" id="{4718F96A-8F45-4B03-BE4F-282BF6B59ECA}"/>
            </a:ext>
          </a:extLst>
        </xdr:cNvPr>
        <xdr:cNvSpPr/>
      </xdr:nvSpPr>
      <xdr:spPr>
        <a:xfrm>
          <a:off x="8431305" y="2581834"/>
          <a:ext cx="45719" cy="8053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B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B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B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B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B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B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B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B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B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B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B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B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B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B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109"/>
  <sheetViews>
    <sheetView zoomScale="90" zoomScaleNormal="90" workbookViewId="0">
      <selection activeCell="D23" sqref="D23"/>
    </sheetView>
  </sheetViews>
  <sheetFormatPr defaultRowHeight="18.75"/>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18" t="s">
        <v>73</v>
      </c>
      <c r="B1" s="18"/>
      <c r="C1" s="18"/>
      <c r="F1" s="18"/>
    </row>
    <row r="2" spans="1:6" ht="19.5" thickBot="1">
      <c r="A2" s="125" t="s">
        <v>74</v>
      </c>
      <c r="B2" s="125" t="s">
        <v>75</v>
      </c>
      <c r="C2" s="126" t="s">
        <v>76</v>
      </c>
      <c r="D2" s="125" t="s">
        <v>77</v>
      </c>
      <c r="E2" s="127"/>
      <c r="F2" s="18"/>
    </row>
    <row r="3" spans="1:6" ht="19.5" thickBot="1">
      <c r="A3" s="128" t="s">
        <v>78</v>
      </c>
      <c r="B3" s="129"/>
      <c r="C3" s="129"/>
      <c r="D3" s="130" t="s">
        <v>366</v>
      </c>
      <c r="F3" s="131"/>
    </row>
    <row r="4" spans="1:6">
      <c r="A4" s="132" t="s">
        <v>79</v>
      </c>
      <c r="B4" s="133"/>
      <c r="C4" s="134" t="s">
        <v>194</v>
      </c>
      <c r="D4" s="135" t="str">
        <f t="array" aca="1" ref="D4" ca="1">IF($C4="-","",IF(ISBLANK(INDIRECT($C4)),"",INDIRECT($C4)))</f>
        <v/>
      </c>
      <c r="F4" s="131"/>
    </row>
    <row r="5" spans="1:6">
      <c r="A5" s="136" t="s">
        <v>80</v>
      </c>
      <c r="B5" s="137"/>
      <c r="C5" s="138" t="s">
        <v>191</v>
      </c>
      <c r="D5" s="139">
        <f t="array" aca="1" ref="D5" ca="1">IF($C5="-","",IF(ISBLANK(INDIRECT($C5)),"",INDIRECT($C5)))</f>
        <v>0</v>
      </c>
      <c r="F5" s="131"/>
    </row>
    <row r="6" spans="1:6">
      <c r="A6" s="136" t="s">
        <v>81</v>
      </c>
      <c r="B6" s="137"/>
      <c r="C6" s="138" t="s">
        <v>192</v>
      </c>
      <c r="D6" s="139">
        <f t="array" aca="1" ref="D6" ca="1">IF($C6="-","",IF(ISBLANK(INDIRECT($C6)),"",INDIRECT($C6)))</f>
        <v>0</v>
      </c>
      <c r="F6" s="131"/>
    </row>
    <row r="7" spans="1:6">
      <c r="A7" s="136" t="s">
        <v>128</v>
      </c>
      <c r="B7" s="137"/>
      <c r="C7" s="140" t="s">
        <v>86</v>
      </c>
      <c r="D7" s="139" t="str">
        <f t="array" aca="1" ref="D7" ca="1">IF($C7="-","",IF(ISBLANK(INDIRECT($C7)),"",INDIRECT($C7)))</f>
        <v/>
      </c>
    </row>
    <row r="8" spans="1:6">
      <c r="A8" s="136" t="s">
        <v>82</v>
      </c>
      <c r="B8" s="137"/>
      <c r="C8" s="138" t="s">
        <v>193</v>
      </c>
      <c r="D8" s="139">
        <f t="array" aca="1" ref="D8" ca="1">IF($C8="-","",IF(ISBLANK(INDIRECT($C8)),"",INDIRECT($C8)))</f>
        <v>0</v>
      </c>
    </row>
    <row r="9" spans="1:6">
      <c r="A9" s="136" t="s">
        <v>83</v>
      </c>
      <c r="B9" s="137"/>
      <c r="C9" s="138" t="s">
        <v>269</v>
      </c>
      <c r="D9" s="139">
        <f t="array" aca="1" ref="D9" ca="1">IF($C9="-","",IF(ISBLANK(INDIRECT($C9)),"",INDIRECT($C9)))</f>
        <v>0</v>
      </c>
    </row>
    <row r="10" spans="1:6">
      <c r="A10" s="136" t="s">
        <v>347</v>
      </c>
      <c r="B10" s="137"/>
      <c r="C10" s="138" t="s">
        <v>270</v>
      </c>
      <c r="D10" s="139">
        <f t="array" aca="1" ref="D10" ca="1">IF($C10="-","",IF(ISBLANK(INDIRECT($C10)),"",INDIRECT($C10)))</f>
        <v>0</v>
      </c>
    </row>
    <row r="11" spans="1:6">
      <c r="A11" s="136" t="s">
        <v>84</v>
      </c>
      <c r="B11" s="137"/>
      <c r="C11" s="138" t="s">
        <v>271</v>
      </c>
      <c r="D11" s="139" t="str">
        <f t="array" aca="1" ref="D11" ca="1">IF($C11="-","",IF(ISBLANK(INDIRECT($C11)),"",INDIRECT($C11)))</f>
        <v>選択してください。</v>
      </c>
      <c r="F11" s="131"/>
    </row>
    <row r="12" spans="1:6">
      <c r="A12" s="136" t="s">
        <v>129</v>
      </c>
      <c r="B12" s="137"/>
      <c r="C12" s="305" t="s">
        <v>392</v>
      </c>
      <c r="D12" s="139" t="str">
        <f ca="1">IF($C12="-","","助成金算定基礎経費：1:"&amp;INDIRECT($C12)&amp;" / 2:"&amp;(OFFSET(INDIRECT($C12),1,0)&amp;" / 3:"&amp;(OFFSET(INDIRECT($C12),2,0))))</f>
        <v>助成金算定基礎経費：1: / 2: / 3:</v>
      </c>
    </row>
    <row r="13" spans="1:6">
      <c r="A13" s="141" t="s">
        <v>85</v>
      </c>
      <c r="B13" s="142"/>
      <c r="C13" s="143" t="s">
        <v>348</v>
      </c>
      <c r="D13" s="144" t="str">
        <f t="array" aca="1" ref="D13" ca="1">IF($C13="-","",IF(AND(ISBLANK(INDIRECT($C13))=FALSE,OFFSET(INDIRECT($C13),0,-3)="あり"),INDIRECT($C13),""))</f>
        <v/>
      </c>
      <c r="F13" s="131"/>
    </row>
    <row r="14" spans="1:6">
      <c r="A14" s="145" t="s">
        <v>87</v>
      </c>
      <c r="B14" s="146"/>
      <c r="C14" s="147" t="s">
        <v>86</v>
      </c>
      <c r="D14" s="145" t="str">
        <f t="array" aca="1" ref="D14" ca="1">IF($C14="-","",IF(ISBLANK(INDIRECT($C14)),"",INDIRECT($C14)))</f>
        <v/>
      </c>
    </row>
    <row r="15" spans="1:6">
      <c r="A15" s="139" t="s">
        <v>88</v>
      </c>
      <c r="B15" s="148"/>
      <c r="C15" s="140" t="s">
        <v>86</v>
      </c>
      <c r="D15" s="149" t="str">
        <f t="array" aca="1" ref="D15" ca="1">IF($C15="-","",IF(ISBLANK(INDIRECT($C15)),"",INDIRECT($C15)))</f>
        <v/>
      </c>
      <c r="F15" s="150"/>
    </row>
    <row r="16" spans="1:6">
      <c r="A16" s="139" t="s">
        <v>89</v>
      </c>
      <c r="B16" s="148"/>
      <c r="C16" s="140" t="s">
        <v>86</v>
      </c>
      <c r="D16" s="149" t="str">
        <f t="array" aca="1" ref="D16" ca="1">IF($C16="-","",IF(ISBLANK(INDIRECT($C16)),"",INDIRECT($C16)))</f>
        <v/>
      </c>
    </row>
    <row r="17" spans="1:4">
      <c r="A17" s="139" t="s">
        <v>90</v>
      </c>
      <c r="B17" s="148"/>
      <c r="C17" s="140" t="s">
        <v>86</v>
      </c>
      <c r="D17" s="139" t="str">
        <f t="array" aca="1" ref="D17" ca="1">IF($C17="-","",IF(ISBLANK(INDIRECT($C17)),"",INDIRECT($C17)))</f>
        <v/>
      </c>
    </row>
    <row r="18" spans="1:4">
      <c r="A18" s="139" t="s">
        <v>91</v>
      </c>
      <c r="B18" s="148"/>
      <c r="C18" s="140" t="s">
        <v>86</v>
      </c>
      <c r="D18" s="139" t="str">
        <f t="array" aca="1" ref="D18" ca="1">IF($C18="-","",IF(ISBLANK(INDIRECT($C18)),"",INDIRECT($C18)))</f>
        <v/>
      </c>
    </row>
    <row r="19" spans="1:4">
      <c r="A19" s="139" t="s">
        <v>92</v>
      </c>
      <c r="B19" s="148"/>
      <c r="C19" s="140" t="s">
        <v>86</v>
      </c>
      <c r="D19" s="139" t="str">
        <f t="array" aca="1" ref="D19" ca="1">IF($C19="-","",IF(ISBLANK(INDIRECT($C19)),"",INDIRECT($C19)))</f>
        <v/>
      </c>
    </row>
    <row r="20" spans="1:4">
      <c r="A20" s="139" t="s">
        <v>93</v>
      </c>
      <c r="B20" s="148"/>
      <c r="C20" s="140" t="s">
        <v>86</v>
      </c>
      <c r="D20" s="139" t="str">
        <f t="array" aca="1" ref="D20" ca="1">IF($C20="-","",IF(ISBLANK(INDIRECT($C20)),"",INDIRECT($C20)))</f>
        <v/>
      </c>
    </row>
    <row r="21" spans="1:4">
      <c r="A21" s="139" t="s">
        <v>94</v>
      </c>
      <c r="B21" s="148"/>
      <c r="C21" s="140" t="s">
        <v>86</v>
      </c>
      <c r="D21" s="139" t="str">
        <f t="array" aca="1" ref="D21" ca="1">IF($C21="-","",IF(ISBLANK(INDIRECT($C21)),"",INDIRECT($C21)))</f>
        <v/>
      </c>
    </row>
    <row r="22" spans="1:4">
      <c r="A22" s="139" t="s">
        <v>95</v>
      </c>
      <c r="B22" s="148"/>
      <c r="C22" s="140" t="s">
        <v>86</v>
      </c>
      <c r="D22" s="139" t="str">
        <f t="array" aca="1" ref="D22" ca="1">IF($C22="-","",IF(ISBLANK(INDIRECT($C22)),"",INDIRECT($C22)))</f>
        <v/>
      </c>
    </row>
    <row r="23" spans="1:4">
      <c r="A23" s="139" t="s">
        <v>96</v>
      </c>
      <c r="B23" s="148"/>
      <c r="C23" s="140" t="s">
        <v>86</v>
      </c>
      <c r="D23" s="149" t="str">
        <f t="array" aca="1" ref="D23" ca="1">IF($C23="-","",IF(ISBLANK(INDIRECT($C23)),"",INDIRECT($C23)))</f>
        <v/>
      </c>
    </row>
    <row r="24" spans="1:4">
      <c r="A24" s="151" t="s">
        <v>97</v>
      </c>
      <c r="B24" s="152"/>
      <c r="C24" s="140" t="s">
        <v>86</v>
      </c>
      <c r="D24" s="153" t="str">
        <f t="array" aca="1" ref="D24" ca="1">IF($C24="-","",IF(ISBLANK(INDIRECT($C24)),"",INDIRECT($C24)))</f>
        <v/>
      </c>
    </row>
    <row r="25" spans="1:4">
      <c r="A25" s="145" t="s">
        <v>98</v>
      </c>
      <c r="B25" s="146"/>
      <c r="C25" s="147" t="s">
        <v>86</v>
      </c>
      <c r="D25" s="145" t="str">
        <f t="array" aca="1" ref="D25" ca="1">IF($C25="-","",IF(ISBLANK(INDIRECT($C25)),"",INDIRECT($C25)))</f>
        <v/>
      </c>
    </row>
    <row r="26" spans="1:4">
      <c r="A26" s="139" t="s">
        <v>99</v>
      </c>
      <c r="B26" s="148"/>
      <c r="C26" s="140" t="s">
        <v>86</v>
      </c>
      <c r="D26" s="139" t="str">
        <f t="array" aca="1" ref="D26" ca="1">IF($C26="-","",IF(ISBLANK(INDIRECT($C26)),"",INDIRECT($C26)))</f>
        <v/>
      </c>
    </row>
    <row r="27" spans="1:4">
      <c r="A27" s="139" t="s">
        <v>100</v>
      </c>
      <c r="B27" s="148"/>
      <c r="C27" s="140" t="s">
        <v>86</v>
      </c>
      <c r="D27" s="139" t="str">
        <f t="array" aca="1" ref="D27" ca="1">IF($C27="-","",IF(ISBLANK(INDIRECT($C27)),"",INDIRECT($C27)))</f>
        <v/>
      </c>
    </row>
    <row r="28" spans="1:4" ht="37.5">
      <c r="A28" s="154" t="s">
        <v>101</v>
      </c>
      <c r="B28" s="148"/>
      <c r="C28" s="155" t="s">
        <v>349</v>
      </c>
      <c r="D28" s="139" t="str">
        <f t="array" aca="1" ref="D28" ca="1">IF($C28="-","",IF(ISBLANK(INDIRECT($C28)),"",INDIRECT($C28)))</f>
        <v>地域文化施設公演・展示活動（美術館等展示）</v>
      </c>
    </row>
    <row r="29" spans="1:4" ht="37.5">
      <c r="A29" s="154" t="s">
        <v>102</v>
      </c>
      <c r="B29" s="148"/>
      <c r="C29" s="155" t="s">
        <v>349</v>
      </c>
      <c r="D29" s="139" t="str">
        <f t="array" aca="1" ref="D29" ca="1">IF($C29="-","",IF(ISBLANK(INDIRECT($C29)),"",INDIRECT($C29)))</f>
        <v>地域文化施設公演・展示活動（美術館等展示）</v>
      </c>
    </row>
    <row r="30" spans="1:4" ht="37.5">
      <c r="A30" s="156" t="s">
        <v>103</v>
      </c>
      <c r="B30" s="148"/>
      <c r="C30" s="155" t="s">
        <v>349</v>
      </c>
      <c r="D30" s="139" t="str">
        <f t="array" aca="1" ref="D30" ca="1">IF($C30="-","",IF(ISBLANK(INDIRECT($C30)),"",INDIRECT($C30)))</f>
        <v>地域文化施設公演・展示活動（美術館等展示）</v>
      </c>
    </row>
    <row r="31" spans="1:4" ht="37.5">
      <c r="A31" s="157" t="s">
        <v>104</v>
      </c>
      <c r="B31" s="137"/>
      <c r="C31" s="432" t="s">
        <v>9</v>
      </c>
      <c r="D31" s="149" t="str">
        <f t="array" aca="1" ref="D31" ca="1">IF($C31="-","",IF(ISBLANK(INDIRECT($C31)),"",INDIRECT($C31)))</f>
        <v/>
      </c>
    </row>
    <row r="32" spans="1:4" ht="37.5">
      <c r="A32" s="158" t="s">
        <v>105</v>
      </c>
      <c r="B32" s="142"/>
      <c r="C32" s="433" t="s">
        <v>9</v>
      </c>
      <c r="D32" s="151" t="str">
        <f t="array" aca="1" ref="D32" ca="1">IF($C32="-","",IF(ISBLANK(INDIRECT($C32)),"",INDIRECT($C32)))</f>
        <v/>
      </c>
    </row>
    <row r="33" spans="1:4">
      <c r="A33" s="159" t="s">
        <v>106</v>
      </c>
      <c r="B33" s="159">
        <v>1</v>
      </c>
      <c r="C33" s="160" t="s">
        <v>255</v>
      </c>
      <c r="D33" s="161" t="str">
        <f t="array" aca="1" ref="D33" ca="1">IF($C33="-","",IF(ISBLANK(INDIRECT($C33)),"",INDIRECT($C33)))</f>
        <v/>
      </c>
    </row>
    <row r="34" spans="1:4">
      <c r="A34" s="136" t="s">
        <v>107</v>
      </c>
      <c r="B34" s="136">
        <v>1</v>
      </c>
      <c r="C34" s="155" t="s">
        <v>256</v>
      </c>
      <c r="D34" s="149" t="str">
        <f t="array" aca="1" ref="D34" ca="1">IF($C34="-","",IF(ISBLANK(INDIRECT($C34)),"",INDIRECT($C34)))</f>
        <v/>
      </c>
    </row>
    <row r="35" spans="1:4">
      <c r="A35" s="136" t="s">
        <v>108</v>
      </c>
      <c r="B35" s="136">
        <v>1</v>
      </c>
      <c r="C35" s="155" t="s">
        <v>257</v>
      </c>
      <c r="D35" s="162" t="str">
        <f ca="1">IF($C35="-","",IF(ISBLANK(INDIRECT($C35)),"",(INDIRECT($C35)&amp;IF(ISBLANK(OFFSET(INDIRECT($C35),1,0)),"","("&amp;OFFSET(INDIRECT($C35),1,0)&amp;")"))))&amp;IF(OFFSET(INDIRECT($C35),-1,0)&amp;OFFSET(INDIRECT($C35),-1,1)="","","("&amp;OFFSET(INDIRECT($C35),-1,0)&amp;OFFSET(INDIRECT($C35),-1,1)&amp;")")</f>
        <v>(選択してください。)</v>
      </c>
    </row>
    <row r="36" spans="1:4">
      <c r="A36" s="136" t="s">
        <v>106</v>
      </c>
      <c r="B36" s="136">
        <v>2</v>
      </c>
      <c r="C36" s="140" t="s">
        <v>86</v>
      </c>
      <c r="D36" s="149" t="str">
        <f t="array" aca="1" ref="D36" ca="1">IF($C36="-","",IF(ISBLANK(INDIRECT($C36)),"",INDIRECT($C36)))</f>
        <v/>
      </c>
    </row>
    <row r="37" spans="1:4">
      <c r="A37" s="136" t="s">
        <v>107</v>
      </c>
      <c r="B37" s="136">
        <v>2</v>
      </c>
      <c r="C37" s="140" t="s">
        <v>86</v>
      </c>
      <c r="D37" s="149" t="str">
        <f t="array" aca="1" ref="D37" ca="1">IF($C37="-","",IF(ISBLANK(INDIRECT($C37)),"",INDIRECT($C37)))</f>
        <v/>
      </c>
    </row>
    <row r="38" spans="1:4">
      <c r="A38" s="136" t="s">
        <v>108</v>
      </c>
      <c r="B38" s="136">
        <v>2</v>
      </c>
      <c r="C38" s="140" t="s">
        <v>86</v>
      </c>
      <c r="D38" s="162" t="str">
        <f t="array" aca="1" ref="D38" ca="1">IF($C38="-","",IF(ISBLANK(INDIRECT($C38)),"",INDIRECT($C38))&amp;IF(OFFSET(INDIRECT($C38),0,2)&amp;OFFSET(INDIRECT($C38),0,3)="","","("&amp;OFFSET(INDIRECT($C38),0,2)&amp;OFFSET(INDIRECT($C38),0,3)&amp;")"))</f>
        <v/>
      </c>
    </row>
    <row r="39" spans="1:4">
      <c r="A39" s="136" t="s">
        <v>106</v>
      </c>
      <c r="B39" s="136">
        <v>3</v>
      </c>
      <c r="C39" s="140" t="s">
        <v>86</v>
      </c>
      <c r="D39" s="149" t="str">
        <f t="array" aca="1" ref="D39" ca="1">IF($C39="-","",IF(ISBLANK(INDIRECT($C39)),"",INDIRECT($C39)))</f>
        <v/>
      </c>
    </row>
    <row r="40" spans="1:4">
      <c r="A40" s="136" t="s">
        <v>107</v>
      </c>
      <c r="B40" s="136">
        <v>3</v>
      </c>
      <c r="C40" s="140" t="s">
        <v>86</v>
      </c>
      <c r="D40" s="149" t="str">
        <f t="array" aca="1" ref="D40" ca="1">IF($C40="-","",IF(ISBLANK(INDIRECT($C40)),"",INDIRECT($C40)))</f>
        <v/>
      </c>
    </row>
    <row r="41" spans="1:4">
      <c r="A41" s="136" t="s">
        <v>108</v>
      </c>
      <c r="B41" s="136">
        <v>3</v>
      </c>
      <c r="C41" s="140" t="s">
        <v>86</v>
      </c>
      <c r="D41" s="162" t="str">
        <f t="array" aca="1" ref="D41" ca="1">IF($C41="-","",IF(ISBLANK(INDIRECT($C41)),"",INDIRECT($C41))&amp;IF(OFFSET(INDIRECT($C41),0,2)&amp;OFFSET(INDIRECT($C41),0,3)="","","("&amp;OFFSET(INDIRECT($C41),0,2)&amp;OFFSET(INDIRECT($C41),0,3)&amp;")"))</f>
        <v/>
      </c>
    </row>
    <row r="42" spans="1:4">
      <c r="A42" s="136" t="s">
        <v>106</v>
      </c>
      <c r="B42" s="136">
        <v>4</v>
      </c>
      <c r="C42" s="140" t="s">
        <v>86</v>
      </c>
      <c r="D42" s="149" t="str">
        <f t="array" aca="1" ref="D42" ca="1">IF($C42="-","",IF(ISBLANK(INDIRECT($C42)),"",INDIRECT($C42)))</f>
        <v/>
      </c>
    </row>
    <row r="43" spans="1:4">
      <c r="A43" s="136" t="s">
        <v>107</v>
      </c>
      <c r="B43" s="136">
        <v>4</v>
      </c>
      <c r="C43" s="140" t="s">
        <v>86</v>
      </c>
      <c r="D43" s="149" t="str">
        <f t="array" aca="1" ref="D43" ca="1">IF($C43="-","",IF(ISBLANK(INDIRECT($C43)),"",INDIRECT($C43)))</f>
        <v/>
      </c>
    </row>
    <row r="44" spans="1:4">
      <c r="A44" s="136" t="s">
        <v>108</v>
      </c>
      <c r="B44" s="136">
        <v>4</v>
      </c>
      <c r="C44" s="140" t="s">
        <v>86</v>
      </c>
      <c r="D44" s="162" t="str">
        <f t="array" aca="1" ref="D44" ca="1">IF($C44="-","",IF(ISBLANK(INDIRECT($C44)),"",INDIRECT($C44))&amp;IF(OFFSET(INDIRECT($C44),0,2)&amp;OFFSET(INDIRECT($C44),0,3)="","","("&amp;OFFSET(INDIRECT($C44),0,2)&amp;OFFSET(INDIRECT($C44),0,3)&amp;")"))</f>
        <v/>
      </c>
    </row>
    <row r="45" spans="1:4">
      <c r="A45" s="136" t="s">
        <v>106</v>
      </c>
      <c r="B45" s="136">
        <v>5</v>
      </c>
      <c r="C45" s="140" t="s">
        <v>86</v>
      </c>
      <c r="D45" s="149" t="str">
        <f t="array" aca="1" ref="D45" ca="1">IF($C45="-","",IF(ISBLANK(INDIRECT($C45)),"",INDIRECT($C45)))</f>
        <v/>
      </c>
    </row>
    <row r="46" spans="1:4">
      <c r="A46" s="136" t="s">
        <v>107</v>
      </c>
      <c r="B46" s="136">
        <v>5</v>
      </c>
      <c r="C46" s="140" t="s">
        <v>86</v>
      </c>
      <c r="D46" s="149" t="str">
        <f t="array" aca="1" ref="D46" ca="1">IF($C46="-","",IF(ISBLANK(INDIRECT($C46)),"",INDIRECT($C46)))</f>
        <v/>
      </c>
    </row>
    <row r="47" spans="1:4">
      <c r="A47" s="136" t="s">
        <v>108</v>
      </c>
      <c r="B47" s="136">
        <v>5</v>
      </c>
      <c r="C47" s="140" t="s">
        <v>86</v>
      </c>
      <c r="D47" s="162" t="str">
        <f t="array" aca="1" ref="D47" ca="1">IF($C47="-","",IF(ISBLANK(INDIRECT($C47)),"",INDIRECT($C47))&amp;IF(OFFSET(INDIRECT($C47),0,2)&amp;OFFSET(INDIRECT($C47),0,3)="","","("&amp;OFFSET(INDIRECT($C47),0,2)&amp;OFFSET(INDIRECT($C47),0,3)&amp;")"))</f>
        <v/>
      </c>
    </row>
    <row r="48" spans="1:4">
      <c r="A48" s="136" t="s">
        <v>106</v>
      </c>
      <c r="B48" s="136">
        <v>6</v>
      </c>
      <c r="C48" s="140" t="s">
        <v>86</v>
      </c>
      <c r="D48" s="149" t="str">
        <f t="array" aca="1" ref="D48" ca="1">IF($C48="-","",IF(ISBLANK(INDIRECT($C48)),"",INDIRECT($C48)))</f>
        <v/>
      </c>
    </row>
    <row r="49" spans="1:4">
      <c r="A49" s="136" t="s">
        <v>107</v>
      </c>
      <c r="B49" s="136">
        <v>6</v>
      </c>
      <c r="C49" s="140" t="s">
        <v>86</v>
      </c>
      <c r="D49" s="149" t="str">
        <f t="array" aca="1" ref="D49" ca="1">IF($C49="-","",IF(ISBLANK(INDIRECT($C49)),"",INDIRECT($C49)))</f>
        <v/>
      </c>
    </row>
    <row r="50" spans="1:4">
      <c r="A50" s="136" t="s">
        <v>108</v>
      </c>
      <c r="B50" s="136">
        <v>6</v>
      </c>
      <c r="C50" s="140" t="s">
        <v>86</v>
      </c>
      <c r="D50" s="162" t="str">
        <f t="array" aca="1" ref="D50" ca="1">IF($C50="-","",IF(ISBLANK(INDIRECT($C50)),"",INDIRECT($C50))&amp;IF(OFFSET(INDIRECT($C50),0,2)&amp;OFFSET(INDIRECT($C50),0,3)="","","("&amp;OFFSET(INDIRECT($C50),0,2)&amp;OFFSET(INDIRECT($C50),0,3)&amp;")"))</f>
        <v/>
      </c>
    </row>
    <row r="51" spans="1:4">
      <c r="A51" s="136" t="s">
        <v>106</v>
      </c>
      <c r="B51" s="136">
        <v>7</v>
      </c>
      <c r="C51" s="140" t="s">
        <v>86</v>
      </c>
      <c r="D51" s="149" t="str">
        <f t="array" aca="1" ref="D51" ca="1">IF($C51="-","",IF(ISBLANK(INDIRECT($C51)),"",INDIRECT($C51)))</f>
        <v/>
      </c>
    </row>
    <row r="52" spans="1:4">
      <c r="A52" s="136" t="s">
        <v>107</v>
      </c>
      <c r="B52" s="136">
        <v>7</v>
      </c>
      <c r="C52" s="140" t="s">
        <v>86</v>
      </c>
      <c r="D52" s="149" t="str">
        <f t="array" aca="1" ref="D52" ca="1">IF($C52="-","",IF(ISBLANK(INDIRECT($C52)),"",INDIRECT($C52)))</f>
        <v/>
      </c>
    </row>
    <row r="53" spans="1:4">
      <c r="A53" s="136" t="s">
        <v>108</v>
      </c>
      <c r="B53" s="136">
        <v>7</v>
      </c>
      <c r="C53" s="140" t="s">
        <v>86</v>
      </c>
      <c r="D53" s="162" t="str">
        <f t="array" aca="1" ref="D53" ca="1">IF($C53="-","",IF(ISBLANK(INDIRECT($C53)),"",INDIRECT($C53))&amp;IF(OFFSET(INDIRECT($C53),0,2)&amp;OFFSET(INDIRECT($C53),0,3)="","","("&amp;OFFSET(INDIRECT($C53),0,2)&amp;OFFSET(INDIRECT($C53),0,3)&amp;")"))</f>
        <v/>
      </c>
    </row>
    <row r="54" spans="1:4">
      <c r="A54" s="136" t="s">
        <v>106</v>
      </c>
      <c r="B54" s="136">
        <v>8</v>
      </c>
      <c r="C54" s="140" t="s">
        <v>86</v>
      </c>
      <c r="D54" s="149" t="str">
        <f t="array" aca="1" ref="D54" ca="1">IF($C54="-","",IF(ISBLANK(INDIRECT($C54)),"",INDIRECT($C54)))</f>
        <v/>
      </c>
    </row>
    <row r="55" spans="1:4">
      <c r="A55" s="136" t="s">
        <v>107</v>
      </c>
      <c r="B55" s="136">
        <v>8</v>
      </c>
      <c r="C55" s="140" t="s">
        <v>86</v>
      </c>
      <c r="D55" s="149" t="str">
        <f t="array" aca="1" ref="D55" ca="1">IF($C55="-","",IF(ISBLANK(INDIRECT($C55)),"",INDIRECT($C55)))</f>
        <v/>
      </c>
    </row>
    <row r="56" spans="1:4">
      <c r="A56" s="136" t="s">
        <v>108</v>
      </c>
      <c r="B56" s="136">
        <v>8</v>
      </c>
      <c r="C56" s="140" t="s">
        <v>86</v>
      </c>
      <c r="D56" s="162" t="str">
        <f t="array" aca="1" ref="D56" ca="1">IF($C56="-","",IF(ISBLANK(INDIRECT($C56)),"",INDIRECT($C56))&amp;IF(OFFSET(INDIRECT($C56),0,2)&amp;OFFSET(INDIRECT($C56),0,3)="","","("&amp;OFFSET(INDIRECT($C56),0,2)&amp;OFFSET(INDIRECT($C56),0,3)&amp;")"))</f>
        <v/>
      </c>
    </row>
    <row r="57" spans="1:4">
      <c r="A57" s="136" t="s">
        <v>106</v>
      </c>
      <c r="B57" s="136">
        <v>9</v>
      </c>
      <c r="C57" s="140" t="s">
        <v>86</v>
      </c>
      <c r="D57" s="149" t="str">
        <f t="array" aca="1" ref="D57" ca="1">IF($C57="-","",IF(ISBLANK(INDIRECT($C57)),"",INDIRECT($C57)))</f>
        <v/>
      </c>
    </row>
    <row r="58" spans="1:4">
      <c r="A58" s="136" t="s">
        <v>107</v>
      </c>
      <c r="B58" s="136">
        <v>9</v>
      </c>
      <c r="C58" s="140" t="s">
        <v>86</v>
      </c>
      <c r="D58" s="149" t="str">
        <f t="array" aca="1" ref="D58" ca="1">IF($C58="-","",IF(ISBLANK(INDIRECT($C58)),"",INDIRECT($C58)))</f>
        <v/>
      </c>
    </row>
    <row r="59" spans="1:4">
      <c r="A59" s="136" t="s">
        <v>108</v>
      </c>
      <c r="B59" s="136">
        <v>9</v>
      </c>
      <c r="C59" s="140" t="s">
        <v>86</v>
      </c>
      <c r="D59" s="162" t="str">
        <f t="array" aca="1" ref="D59" ca="1">IF($C59="-","",IF(ISBLANK(INDIRECT($C59)),"",INDIRECT($C59))&amp;IF(OFFSET(INDIRECT($C59),0,2)&amp;OFFSET(INDIRECT($C59),0,3)="","","("&amp;OFFSET(INDIRECT($C59),0,2)&amp;OFFSET(INDIRECT($C59),0,3)&amp;")"))</f>
        <v/>
      </c>
    </row>
    <row r="60" spans="1:4">
      <c r="A60" s="136" t="s">
        <v>106</v>
      </c>
      <c r="B60" s="136">
        <v>10</v>
      </c>
      <c r="C60" s="140" t="s">
        <v>86</v>
      </c>
      <c r="D60" s="149" t="str">
        <f t="array" aca="1" ref="D60" ca="1">IF($C60="-","",IF(ISBLANK(INDIRECT($C60)),"",INDIRECT($C60)))</f>
        <v/>
      </c>
    </row>
    <row r="61" spans="1:4">
      <c r="A61" s="136" t="s">
        <v>107</v>
      </c>
      <c r="B61" s="136">
        <v>10</v>
      </c>
      <c r="C61" s="140" t="s">
        <v>86</v>
      </c>
      <c r="D61" s="149" t="str">
        <f t="array" aca="1" ref="D61" ca="1">IF($C61="-","",IF(ISBLANK(INDIRECT($C61)),"",INDIRECT($C61)))</f>
        <v/>
      </c>
    </row>
    <row r="62" spans="1:4">
      <c r="A62" s="136" t="s">
        <v>108</v>
      </c>
      <c r="B62" s="136">
        <v>10</v>
      </c>
      <c r="C62" s="140" t="s">
        <v>86</v>
      </c>
      <c r="D62" s="162" t="str">
        <f t="array" aca="1" ref="D62" ca="1">IF($C62="-","",IF(ISBLANK(INDIRECT($C62)),"",INDIRECT($C62))&amp;IF(OFFSET(INDIRECT($C62),0,2)&amp;OFFSET(INDIRECT($C62),0,3)="","","("&amp;OFFSET(INDIRECT($C62),0,2)&amp;OFFSET(INDIRECT($C62),0,3)&amp;")"))</f>
        <v/>
      </c>
    </row>
    <row r="63" spans="1:4">
      <c r="A63" s="136" t="s">
        <v>106</v>
      </c>
      <c r="B63" s="136">
        <v>11</v>
      </c>
      <c r="C63" s="140" t="s">
        <v>86</v>
      </c>
      <c r="D63" s="149" t="str">
        <f t="array" aca="1" ref="D63" ca="1">IF($C63="-","",IF(ISBLANK(INDIRECT($C63)),"",INDIRECT($C63)))</f>
        <v/>
      </c>
    </row>
    <row r="64" spans="1:4">
      <c r="A64" s="136" t="s">
        <v>107</v>
      </c>
      <c r="B64" s="136">
        <v>11</v>
      </c>
      <c r="C64" s="140" t="s">
        <v>86</v>
      </c>
      <c r="D64" s="149" t="str">
        <f t="array" aca="1" ref="D64" ca="1">IF($C64="-","",IF(ISBLANK(INDIRECT($C64)),"",INDIRECT($C64)))</f>
        <v/>
      </c>
    </row>
    <row r="65" spans="1:4">
      <c r="A65" s="136" t="s">
        <v>108</v>
      </c>
      <c r="B65" s="136">
        <v>11</v>
      </c>
      <c r="C65" s="140" t="s">
        <v>86</v>
      </c>
      <c r="D65" s="162" t="str">
        <f t="array" aca="1" ref="D65" ca="1">IF($C65="-","",IF(ISBLANK(INDIRECT($C65)),"",INDIRECT($C65))&amp;IF(OFFSET(INDIRECT($C65),0,2)&amp;OFFSET(INDIRECT($C65),0,3)="","","("&amp;OFFSET(INDIRECT($C65),0,2)&amp;OFFSET(INDIRECT($C65),0,3)&amp;")"))</f>
        <v/>
      </c>
    </row>
    <row r="66" spans="1:4">
      <c r="A66" s="136" t="s">
        <v>106</v>
      </c>
      <c r="B66" s="136">
        <v>12</v>
      </c>
      <c r="C66" s="140" t="s">
        <v>86</v>
      </c>
      <c r="D66" s="149" t="str">
        <f t="array" aca="1" ref="D66" ca="1">IF($C66="-","",IF(ISBLANK(INDIRECT($C66)),"",INDIRECT($C66)))</f>
        <v/>
      </c>
    </row>
    <row r="67" spans="1:4">
      <c r="A67" s="136" t="s">
        <v>107</v>
      </c>
      <c r="B67" s="136">
        <v>12</v>
      </c>
      <c r="C67" s="140" t="s">
        <v>86</v>
      </c>
      <c r="D67" s="149" t="str">
        <f t="array" aca="1" ref="D67" ca="1">IF($C67="-","",IF(ISBLANK(INDIRECT($C67)),"",INDIRECT($C67)))</f>
        <v/>
      </c>
    </row>
    <row r="68" spans="1:4">
      <c r="A68" s="136" t="s">
        <v>108</v>
      </c>
      <c r="B68" s="136">
        <v>12</v>
      </c>
      <c r="C68" s="140" t="s">
        <v>86</v>
      </c>
      <c r="D68" s="162" t="str">
        <f t="array" aca="1" ref="D68" ca="1">IF($C68="-","",IF(ISBLANK(INDIRECT($C68)),"",INDIRECT($C68))&amp;IF(OFFSET(INDIRECT($C68),0,2)&amp;OFFSET(INDIRECT($C68),0,3)="","","("&amp;OFFSET(INDIRECT($C68),0,2)&amp;OFFSET(INDIRECT($C68),0,3)&amp;")"))</f>
        <v/>
      </c>
    </row>
    <row r="69" spans="1:4">
      <c r="A69" s="136" t="s">
        <v>106</v>
      </c>
      <c r="B69" s="136">
        <v>13</v>
      </c>
      <c r="C69" s="140" t="s">
        <v>86</v>
      </c>
      <c r="D69" s="149" t="str">
        <f t="array" aca="1" ref="D69" ca="1">IF($C69="-","",IF(ISBLANK(INDIRECT($C69)),"",INDIRECT($C69)))</f>
        <v/>
      </c>
    </row>
    <row r="70" spans="1:4">
      <c r="A70" s="136" t="s">
        <v>107</v>
      </c>
      <c r="B70" s="136">
        <v>13</v>
      </c>
      <c r="C70" s="140" t="s">
        <v>86</v>
      </c>
      <c r="D70" s="149" t="str">
        <f t="array" aca="1" ref="D70" ca="1">IF($C70="-","",IF(ISBLANK(INDIRECT($C70)),"",INDIRECT($C70)))</f>
        <v/>
      </c>
    </row>
    <row r="71" spans="1:4">
      <c r="A71" s="136" t="s">
        <v>108</v>
      </c>
      <c r="B71" s="136">
        <v>13</v>
      </c>
      <c r="C71" s="140" t="s">
        <v>86</v>
      </c>
      <c r="D71" s="162" t="str">
        <f t="array" aca="1" ref="D71" ca="1">IF($C71="-","",IF(ISBLANK(INDIRECT($C71)),"",INDIRECT($C71))&amp;IF(OFFSET(INDIRECT($C71),0,2)&amp;OFFSET(INDIRECT($C71),0,3)="","","("&amp;OFFSET(INDIRECT($C71),0,2)&amp;OFFSET(INDIRECT($C71),0,3)&amp;")"))</f>
        <v/>
      </c>
    </row>
    <row r="72" spans="1:4">
      <c r="A72" s="136" t="s">
        <v>106</v>
      </c>
      <c r="B72" s="136">
        <v>14</v>
      </c>
      <c r="C72" s="140" t="s">
        <v>86</v>
      </c>
      <c r="D72" s="149" t="str">
        <f t="array" aca="1" ref="D72" ca="1">IF($C72="-","",IF(ISBLANK(INDIRECT($C72)),"",INDIRECT($C72)))</f>
        <v/>
      </c>
    </row>
    <row r="73" spans="1:4">
      <c r="A73" s="136" t="s">
        <v>107</v>
      </c>
      <c r="B73" s="136">
        <v>14</v>
      </c>
      <c r="C73" s="140" t="s">
        <v>86</v>
      </c>
      <c r="D73" s="149" t="str">
        <f t="array" aca="1" ref="D73" ca="1">IF($C73="-","",IF(ISBLANK(INDIRECT($C73)),"",INDIRECT($C73)))</f>
        <v/>
      </c>
    </row>
    <row r="74" spans="1:4">
      <c r="A74" s="136" t="s">
        <v>108</v>
      </c>
      <c r="B74" s="136">
        <v>14</v>
      </c>
      <c r="C74" s="140" t="s">
        <v>86</v>
      </c>
      <c r="D74" s="162" t="str">
        <f t="array" aca="1" ref="D74" ca="1">IF($C74="-","",IF(ISBLANK(INDIRECT($C74)),"",INDIRECT($C74))&amp;IF(OFFSET(INDIRECT($C74),0,2)&amp;OFFSET(INDIRECT($C74),0,3)="","","("&amp;OFFSET(INDIRECT($C74),0,2)&amp;OFFSET(INDIRECT($C74),0,3)&amp;")"))</f>
        <v/>
      </c>
    </row>
    <row r="75" spans="1:4">
      <c r="A75" s="136" t="s">
        <v>106</v>
      </c>
      <c r="B75" s="136">
        <v>15</v>
      </c>
      <c r="C75" s="140" t="s">
        <v>86</v>
      </c>
      <c r="D75" s="149" t="str">
        <f t="array" aca="1" ref="D75" ca="1">IF($C75="-","",IF(ISBLANK(INDIRECT($C75)),"",INDIRECT($C75)))</f>
        <v/>
      </c>
    </row>
    <row r="76" spans="1:4">
      <c r="A76" s="136" t="s">
        <v>107</v>
      </c>
      <c r="B76" s="136">
        <v>15</v>
      </c>
      <c r="C76" s="140" t="s">
        <v>86</v>
      </c>
      <c r="D76" s="149" t="str">
        <f t="array" aca="1" ref="D76" ca="1">IF($C76="-","",IF(ISBLANK(INDIRECT($C76)),"",INDIRECT($C76)))</f>
        <v/>
      </c>
    </row>
    <row r="77" spans="1:4">
      <c r="A77" s="141" t="s">
        <v>108</v>
      </c>
      <c r="B77" s="141">
        <v>15</v>
      </c>
      <c r="C77" s="140" t="s">
        <v>86</v>
      </c>
      <c r="D77" s="144" t="str">
        <f t="array" aca="1" ref="D77" ca="1">IF($C77="-","",IF(ISBLANK(INDIRECT($C77)),"",INDIRECT($C77))&amp;IF(OFFSET(INDIRECT($C77),0,2)&amp;OFFSET(INDIRECT($C77),0,3)="","","("&amp;OFFSET(INDIRECT($C77),0,2)&amp;OFFSET(INDIRECT($C77),0,3)&amp;")"))</f>
        <v/>
      </c>
    </row>
    <row r="78" spans="1:4">
      <c r="A78" s="159" t="s">
        <v>109</v>
      </c>
      <c r="B78" s="163"/>
      <c r="C78" s="164" t="s">
        <v>196</v>
      </c>
      <c r="D78" s="145" t="str">
        <f t="array" aca="1" ref="D78" ca="1">IF($C78="-","",IF(ISBLANK(INDIRECT($C78)),"",INDIRECT($C78)))</f>
        <v/>
      </c>
    </row>
    <row r="79" spans="1:4">
      <c r="A79" s="136" t="s">
        <v>110</v>
      </c>
      <c r="B79" s="137"/>
      <c r="C79" s="138" t="s">
        <v>350</v>
      </c>
      <c r="D79" s="139" t="str">
        <f t="array" aca="1" ref="D79" ca="1">IF($C79="-","",IF(ISBLANK(INDIRECT($C79)),"",INDIRECT($C79)))</f>
        <v/>
      </c>
    </row>
    <row r="80" spans="1:4">
      <c r="A80" s="136" t="s">
        <v>111</v>
      </c>
      <c r="B80" s="137"/>
      <c r="C80" s="138" t="s">
        <v>197</v>
      </c>
      <c r="D80" s="139" t="str">
        <f t="array" aca="1" ref="D80" ca="1">IF($C80="-","",IF(ISBLANK(INDIRECT($C80)),"",INDIRECT($C80)))</f>
        <v/>
      </c>
    </row>
    <row r="81" spans="1:4">
      <c r="A81" s="136" t="s">
        <v>112</v>
      </c>
      <c r="B81" s="137"/>
      <c r="C81" s="138" t="s">
        <v>198</v>
      </c>
      <c r="D81" s="139" t="str">
        <f t="array" aca="1" ref="D81" ca="1">IF($C81="-","",IF(ISBLANK(INDIRECT($C81)),"",INDIRECT($C81)))</f>
        <v/>
      </c>
    </row>
    <row r="82" spans="1:4">
      <c r="A82" s="136" t="s">
        <v>113</v>
      </c>
      <c r="B82" s="137"/>
      <c r="C82" s="138" t="s">
        <v>199</v>
      </c>
      <c r="D82" s="162" t="str">
        <f t="array" aca="1" ref="D82" ca="1">IF($C82="-","",IF(ISBLANK(INDIRECT($C82)),"",INDIRECT($C82)&amp;"-"&amp;OFFSET(INDIRECT($C82),0,2)))</f>
        <v/>
      </c>
    </row>
    <row r="83" spans="1:4">
      <c r="A83" s="136" t="s">
        <v>114</v>
      </c>
      <c r="B83" s="137"/>
      <c r="C83" s="138" t="s">
        <v>200</v>
      </c>
      <c r="D83" s="139" t="str">
        <f t="array" aca="1" ref="D83" ca="1">IF($C83="-","",IF(ISBLANK(INDIRECT($C83)),"",INDIRECT($C83)))</f>
        <v>選択してください。</v>
      </c>
    </row>
    <row r="84" spans="1:4">
      <c r="A84" s="136" t="s">
        <v>115</v>
      </c>
      <c r="B84" s="137"/>
      <c r="C84" s="138" t="s">
        <v>201</v>
      </c>
      <c r="D84" s="139" t="str">
        <f t="array" aca="1" ref="D84" ca="1">IF($C84="-","",IF(ISBLANK(INDIRECT($C84)),"",INDIRECT($C84)))</f>
        <v/>
      </c>
    </row>
    <row r="85" spans="1:4">
      <c r="A85" s="136" t="s">
        <v>116</v>
      </c>
      <c r="B85" s="137"/>
      <c r="C85" s="138" t="s">
        <v>202</v>
      </c>
      <c r="D85" s="139" t="str">
        <f t="array" aca="1" ref="D85" ca="1">IF($C85="-","",IF(ISBLANK(INDIRECT($C85)),"",INDIRECT($C85)))</f>
        <v/>
      </c>
    </row>
    <row r="86" spans="1:4">
      <c r="A86" s="136" t="s">
        <v>117</v>
      </c>
      <c r="B86" s="137"/>
      <c r="C86" s="138" t="s">
        <v>351</v>
      </c>
      <c r="D86" s="139" t="str">
        <f t="array" aca="1" ref="D86" ca="1">IF($C86="-","",IF(ISBLANK(INDIRECT($C86)),"",INDIRECT($C86)))</f>
        <v/>
      </c>
    </row>
    <row r="87" spans="1:4">
      <c r="A87" s="136" t="s">
        <v>118</v>
      </c>
      <c r="B87" s="137"/>
      <c r="C87" s="140" t="s">
        <v>86</v>
      </c>
      <c r="D87" s="139" t="str">
        <f t="array" aca="1" ref="D87" ca="1">IF($C87="-","",IF(ISBLANK(INDIRECT($C87)),"",INDIRECT($C87)))</f>
        <v/>
      </c>
    </row>
    <row r="88" spans="1:4">
      <c r="A88" s="139" t="s">
        <v>119</v>
      </c>
      <c r="B88" s="148"/>
      <c r="C88" s="140" t="s">
        <v>86</v>
      </c>
      <c r="D88" s="139" t="str">
        <f t="array" aca="1" ref="D88" ca="1">IF($C88="-","",IF(ISBLANK(INDIRECT($C88)),"",INDIRECT($C88)))</f>
        <v/>
      </c>
    </row>
    <row r="89" spans="1:4">
      <c r="A89" s="165" t="s">
        <v>120</v>
      </c>
      <c r="B89" s="166"/>
      <c r="C89" s="167" t="s">
        <v>86</v>
      </c>
      <c r="D89" s="168" t="str">
        <f t="array" aca="1" ref="D89" ca="1">IF($C89="-","",IF(ISBLANK(INDIRECT($C89)),"",INDIRECT($C89)))</f>
        <v/>
      </c>
    </row>
    <row r="90" spans="1:4">
      <c r="A90" s="136" t="s">
        <v>121</v>
      </c>
      <c r="B90" s="137"/>
      <c r="C90" s="138" t="s">
        <v>196</v>
      </c>
      <c r="D90" s="139" t="str">
        <f t="array" aca="1" ref="D90" ca="1">IF($C90="-","",IF(ISBLANK(INDIRECT($C90)),"",INDIRECT($C90)))</f>
        <v/>
      </c>
    </row>
    <row r="91" spans="1:4">
      <c r="A91" s="151" t="s">
        <v>122</v>
      </c>
      <c r="B91" s="152"/>
      <c r="C91" s="169" t="s">
        <v>86</v>
      </c>
      <c r="D91" s="151" t="str">
        <f t="array" aca="1" ref="D91" ca="1">IF($C91="-","",IF(ISBLANK(INDIRECT($C91)),"",INDIRECT($C91)))</f>
        <v/>
      </c>
    </row>
    <row r="92" spans="1:4">
      <c r="A92" s="159" t="s">
        <v>123</v>
      </c>
      <c r="B92" s="163"/>
      <c r="C92" s="147" t="s">
        <v>352</v>
      </c>
      <c r="D92" s="170" t="str">
        <f ca="1">IF($C92="-","",IF(ISBLANK(INDIRECT($C92)),"",(INDIRECT($C92)&amp;IF(ISBLANK(OFFSET(INDIRECT($C92),1,0)),"","("&amp;OFFSET(INDIRECT($C92),1,0)&amp;")"))))</f>
        <v/>
      </c>
    </row>
    <row r="93" spans="1:4">
      <c r="A93" s="136" t="s">
        <v>124</v>
      </c>
      <c r="B93" s="137"/>
      <c r="C93" s="140" t="s">
        <v>258</v>
      </c>
      <c r="D93" s="162" t="str">
        <f t="array" aca="1" ref="D93" ca="1">IF($C93="-","",IF(ISBLANK(INDIRECT($C93)),"",INDIRECT($C93)&amp;"-"&amp;OFFSET(INDIRECT($C93),0,2)))</f>
        <v/>
      </c>
    </row>
    <row r="94" spans="1:4">
      <c r="A94" s="136" t="s">
        <v>125</v>
      </c>
      <c r="B94" s="137"/>
      <c r="C94" s="140" t="s">
        <v>195</v>
      </c>
      <c r="D94" s="139" t="str">
        <f t="array" aca="1" ref="D94" ca="1">IF($C94="-","",IF(ISBLANK(INDIRECT($C94)),"",INDIRECT($C94)))</f>
        <v>選択してください。</v>
      </c>
    </row>
    <row r="95" spans="1:4">
      <c r="A95" s="136" t="s">
        <v>126</v>
      </c>
      <c r="B95" s="137"/>
      <c r="C95" s="140" t="s">
        <v>259</v>
      </c>
      <c r="D95" s="139" t="str">
        <f t="array" aca="1" ref="D95" ca="1">IF($C95="-","",IF(ISBLANK(INDIRECT($C95)),"",INDIRECT($C95)))</f>
        <v/>
      </c>
    </row>
    <row r="96" spans="1:4">
      <c r="A96" s="141" t="s">
        <v>127</v>
      </c>
      <c r="B96" s="142"/>
      <c r="C96" s="169" t="s">
        <v>260</v>
      </c>
      <c r="D96" s="151" t="str">
        <f t="array" aca="1" ref="D96" ca="1">IF($C96="-","",IF(ISBLANK(INDIRECT($C96)),"",INDIRECT($C96)))</f>
        <v/>
      </c>
    </row>
    <row r="97" spans="1:4">
      <c r="A97" s="159" t="s">
        <v>353</v>
      </c>
      <c r="B97" s="163"/>
      <c r="C97" s="147" t="s">
        <v>261</v>
      </c>
      <c r="D97" s="170" t="str">
        <f t="array" aca="1" ref="D97" ca="1">IF($C97="-","",IF(ISBLANK(INDIRECT($C97)),"",INDIRECT($C97)&amp;"-"&amp;OFFSET(INDIRECT($C97),0,2)))</f>
        <v/>
      </c>
    </row>
    <row r="98" spans="1:4">
      <c r="A98" s="136" t="s">
        <v>354</v>
      </c>
      <c r="B98" s="137"/>
      <c r="C98" s="140" t="s">
        <v>355</v>
      </c>
      <c r="D98" s="162" t="str">
        <f t="array" aca="1" ref="D98" ca="1">IF($C98="-","",IF(ISBLANK(INDIRECT($C98)),"",INDIRECT($C98)&amp;OFFSET(INDIRECT($C98),0,1)))</f>
        <v>選択してください。</v>
      </c>
    </row>
    <row r="99" spans="1:4">
      <c r="A99" s="136" t="s">
        <v>356</v>
      </c>
      <c r="B99" s="137"/>
      <c r="C99" s="140" t="s">
        <v>262</v>
      </c>
      <c r="D99" s="139" t="str">
        <f t="array" aca="1" ref="D99" ca="1">IF($C99="-","",IF(ISBLANK(INDIRECT($C99)),"",INDIRECT($C99)))</f>
        <v/>
      </c>
    </row>
    <row r="100" spans="1:4">
      <c r="A100" s="136" t="s">
        <v>357</v>
      </c>
      <c r="B100" s="137"/>
      <c r="C100" s="140" t="s">
        <v>204</v>
      </c>
      <c r="D100" s="139" t="str">
        <f t="array" aca="1" ref="D100" ca="1">IF($C100="-","",IF(ISBLANK(INDIRECT($C100)),"",INDIRECT($C100)))</f>
        <v/>
      </c>
    </row>
    <row r="101" spans="1:4">
      <c r="A101" s="136" t="s">
        <v>358</v>
      </c>
      <c r="B101" s="137"/>
      <c r="C101" s="140" t="s">
        <v>86</v>
      </c>
      <c r="D101" s="139" t="str">
        <f t="array" aca="1" ref="D101" ca="1">IF($C101="-","",IF(ISBLANK(INDIRECT($C101)),"",INDIRECT($C101)))</f>
        <v/>
      </c>
    </row>
    <row r="102" spans="1:4">
      <c r="A102" s="136" t="s">
        <v>359</v>
      </c>
      <c r="B102" s="137"/>
      <c r="C102" s="140" t="s">
        <v>203</v>
      </c>
      <c r="D102" s="139" t="str">
        <f t="array" aca="1" ref="D102" ca="1">IF($C102="-","",IF(ISBLANK(INDIRECT($C102)),"",INDIRECT($C102)))</f>
        <v/>
      </c>
    </row>
    <row r="103" spans="1:4">
      <c r="A103" s="136" t="s">
        <v>360</v>
      </c>
      <c r="B103" s="137"/>
      <c r="C103" s="140" t="s">
        <v>205</v>
      </c>
      <c r="D103" s="139" t="str">
        <f t="array" aca="1" ref="D103" ca="1">IF($C103="-","",IF(ISBLANK(INDIRECT($C103)),"",INDIRECT($C103)))</f>
        <v/>
      </c>
    </row>
    <row r="104" spans="1:4">
      <c r="A104" s="136" t="s">
        <v>361</v>
      </c>
      <c r="B104" s="137"/>
      <c r="C104" s="140" t="s">
        <v>86</v>
      </c>
      <c r="D104" s="139" t="str">
        <f t="array" aca="1" ref="D104" ca="1">IF($C104="-","",IF(ISBLANK(INDIRECT($C104)),"",INDIRECT($C104)))</f>
        <v/>
      </c>
    </row>
    <row r="105" spans="1:4" ht="19.5" thickBot="1">
      <c r="A105" s="171" t="s">
        <v>362</v>
      </c>
      <c r="B105" s="172"/>
      <c r="C105" s="173" t="s">
        <v>263</v>
      </c>
      <c r="D105" s="174" t="str">
        <f t="array" aca="1" ref="D105" ca="1">IF($C105="-","",IF(ISBLANK(INDIRECT($C105)),"",INDIRECT($C105)))</f>
        <v/>
      </c>
    </row>
    <row r="106" spans="1:4">
      <c r="A106" s="175" t="s">
        <v>363</v>
      </c>
      <c r="B106" s="176"/>
      <c r="C106" s="177"/>
      <c r="D106" s="178">
        <v>1</v>
      </c>
    </row>
    <row r="107" spans="1:4">
      <c r="A107" s="179" t="s">
        <v>364</v>
      </c>
      <c r="B107" s="137"/>
      <c r="C107" s="140" t="s">
        <v>206</v>
      </c>
      <c r="D107" s="180" t="str">
        <f t="array" aca="1" ref="D107" ca="1">IF($C107="-","",IF(ISBLANK(INDIRECT($C107)),"",INDIRECT($C107)))</f>
        <v/>
      </c>
    </row>
    <row r="108" spans="1:4">
      <c r="A108" s="179" t="s">
        <v>365</v>
      </c>
      <c r="B108" s="137"/>
      <c r="C108" s="140"/>
      <c r="D108" s="180">
        <v>1</v>
      </c>
    </row>
    <row r="109" spans="1:4" ht="19.5" thickBot="1">
      <c r="A109" s="181" t="s">
        <v>208</v>
      </c>
      <c r="B109" s="172"/>
      <c r="C109" s="173" t="s">
        <v>207</v>
      </c>
      <c r="D109" s="182" t="str">
        <f t="array" aca="1" ref="D109" ca="1">IF($C109="-","",IF(ISBLANK(INDIRECT($C109)),"",INDIRECT($C109)))</f>
        <v/>
      </c>
    </row>
  </sheetData>
  <sheetProtection algorithmName="SHA-512" hashValue="uNeMsKiN3uoUc75hbn4ZN+aQu9wa9Y03NSz6JomDd2avZvoVIgGA8rAVEF6CuALJUXRtW8m+MzVg0XLBDSsgZg==" saltValue="tmKqqHOXw4H17BiJhzzjEw==" spinCount="100000" sheet="1" objects="1" scenarios="1"/>
  <phoneticPr fontId="23"/>
  <conditionalFormatting sqref="D1:D1048576">
    <cfRule type="expression" dxfId="10" priority="1">
      <formula>$C1="-"</formula>
    </cfRule>
  </conditionalFormatting>
  <conditionalFormatting sqref="E2">
    <cfRule type="expression" dxfId="9" priority="26">
      <formula>$C2="-"</formula>
    </cfRule>
  </conditionalFormatting>
  <conditionalFormatting sqref="F15">
    <cfRule type="expression" dxfId="8" priority="21">
      <formula>$C15="-"</formula>
    </cfRule>
  </conditionalFormatting>
  <conditionalFormatting sqref="G3:G4">
    <cfRule type="expression" dxfId="7" priority="20">
      <formula>$C3="-"</formula>
    </cfRule>
  </conditionalFormatting>
  <dataValidations count="1">
    <dataValidation type="list" allowBlank="1" showInputMessage="1" showErrorMessage="1" sqref="D3" xr:uid="{00000000-0002-0000-0200-000000000000}">
      <formula1>"美術の創造普及活動,地域文化施設公演・展示活動（文化会館公演）,地域文化施設公演・展示活動（美術館等展示）,伝統工芸技術・文化財保存技術の保存伝承等活動,歴史的集落・町並み、文化的景観保存活用活動,アマチュア等の文化団体活動,民俗文化財の保存活用活動"</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Y57"/>
  <sheetViews>
    <sheetView view="pageBreakPreview" zoomScale="70" zoomScaleNormal="55" zoomScaleSheetLayoutView="70" workbookViewId="0">
      <selection activeCell="C17" sqref="C17:N19"/>
    </sheetView>
  </sheetViews>
  <sheetFormatPr defaultColWidth="9" defaultRowHeight="16.5"/>
  <cols>
    <col min="1" max="2" width="7.75" style="1" customWidth="1"/>
    <col min="3" max="3" width="14.25" style="1" customWidth="1"/>
    <col min="4" max="4" width="5.25" style="1" customWidth="1"/>
    <col min="5" max="5" width="14.25" style="1" customWidth="1"/>
    <col min="6" max="7" width="9.25" style="1" customWidth="1"/>
    <col min="8" max="9" width="9.125" style="1" customWidth="1"/>
    <col min="10" max="10" width="13.25" style="1" customWidth="1"/>
    <col min="11" max="11" width="10.75" style="1" customWidth="1"/>
    <col min="12" max="13" width="11.75" style="1" customWidth="1"/>
    <col min="14" max="14" width="18.25" style="1" customWidth="1"/>
    <col min="15" max="15" width="43.5" style="1" customWidth="1"/>
    <col min="16" max="16384" width="9" style="1"/>
  </cols>
  <sheetData>
    <row r="1" spans="1:19" s="80" customFormat="1" ht="25.9" customHeight="1">
      <c r="A1" s="640"/>
      <c r="B1" s="1238" t="s">
        <v>648</v>
      </c>
      <c r="C1" s="1238"/>
      <c r="D1" s="1238"/>
      <c r="E1" s="1238"/>
      <c r="F1" s="1238"/>
      <c r="G1" s="1238"/>
      <c r="H1" s="1236" t="s">
        <v>440</v>
      </c>
      <c r="I1" s="1237" t="str">
        <f>IF(H1="いいえ","","(本紙には中核団体の情報をご記入ください。⑦実行委員会等概要もご記入ください。）")</f>
        <v/>
      </c>
      <c r="J1" s="1237"/>
      <c r="K1" s="1237"/>
      <c r="L1" s="1237"/>
      <c r="M1" s="1237"/>
      <c r="N1" s="1237"/>
      <c r="O1" s="1239" t="s">
        <v>442</v>
      </c>
      <c r="P1" s="1229"/>
      <c r="Q1" s="1229"/>
      <c r="R1" s="1229"/>
      <c r="S1" s="1229"/>
    </row>
    <row r="2" spans="1:19" s="80" customFormat="1" ht="34.5" customHeight="1">
      <c r="A2" s="640"/>
      <c r="B2" s="1238"/>
      <c r="C2" s="1238"/>
      <c r="D2" s="1238"/>
      <c r="E2" s="1238"/>
      <c r="F2" s="1238"/>
      <c r="G2" s="1238"/>
      <c r="H2" s="1236"/>
      <c r="I2" s="1237"/>
      <c r="J2" s="1237"/>
      <c r="K2" s="1237"/>
      <c r="L2" s="1237"/>
      <c r="M2" s="1237"/>
      <c r="N2" s="1237"/>
      <c r="O2" s="1229"/>
      <c r="P2" s="1229"/>
      <c r="Q2" s="1229"/>
      <c r="R2" s="1229"/>
      <c r="S2" s="1229"/>
    </row>
    <row r="3" spans="1:19" s="49" customFormat="1" ht="25.5">
      <c r="A3" s="444" t="s">
        <v>634</v>
      </c>
      <c r="O3" s="1229"/>
      <c r="P3" s="1229"/>
      <c r="Q3" s="1229"/>
      <c r="R3" s="1229"/>
      <c r="S3" s="1229"/>
    </row>
    <row r="4" spans="1:19" s="49" customFormat="1" ht="12" customHeight="1">
      <c r="A4" s="444"/>
      <c r="O4" s="1229"/>
      <c r="P4" s="1229"/>
      <c r="Q4" s="1229"/>
      <c r="R4" s="1229"/>
      <c r="S4" s="1229"/>
    </row>
    <row r="5" spans="1:19" s="49" customFormat="1" ht="22.5" customHeight="1" thickBot="1">
      <c r="A5" s="361" t="s">
        <v>461</v>
      </c>
      <c r="L5" s="1368"/>
      <c r="M5" s="1368"/>
      <c r="N5" s="1368"/>
      <c r="O5" s="1229"/>
      <c r="P5" s="1229"/>
      <c r="Q5" s="1229"/>
      <c r="R5" s="1229"/>
      <c r="S5" s="1229"/>
    </row>
    <row r="6" spans="1:19" s="49" customFormat="1" ht="29.25" customHeight="1">
      <c r="A6" s="1358" t="s">
        <v>463</v>
      </c>
      <c r="B6" s="1372"/>
      <c r="C6" s="1373">
        <f>IF($H$1="いいえ",①総表!C10,"中核団体の情報を直接入力してください。")</f>
        <v>0</v>
      </c>
      <c r="D6" s="1373"/>
      <c r="E6" s="1373"/>
      <c r="F6" s="1373"/>
      <c r="G6" s="1373"/>
      <c r="H6" s="1366" t="s">
        <v>11</v>
      </c>
      <c r="I6" s="1367"/>
      <c r="J6" s="1369">
        <f>IF($H$1="いいえ",①総表!C11,"中核団体の情報を直接入力してください。")</f>
        <v>0</v>
      </c>
      <c r="K6" s="1370"/>
      <c r="L6" s="1370"/>
      <c r="M6" s="1370"/>
      <c r="N6" s="1371"/>
      <c r="O6" s="1229"/>
      <c r="P6" s="1229"/>
      <c r="Q6" s="1229"/>
      <c r="R6" s="1229"/>
      <c r="S6" s="1229"/>
    </row>
    <row r="7" spans="1:19" s="49" customFormat="1" ht="28.5" customHeight="1">
      <c r="A7" s="1253"/>
      <c r="B7" s="1254"/>
      <c r="C7" s="1374"/>
      <c r="D7" s="1374"/>
      <c r="E7" s="1374"/>
      <c r="F7" s="1374"/>
      <c r="G7" s="1374"/>
      <c r="H7" s="1375" t="s">
        <v>12</v>
      </c>
      <c r="I7" s="1376"/>
      <c r="J7" s="1377">
        <f>IF($H$1="いいえ",①総表!C12,"中核団体の情報を直接入力してください。")</f>
        <v>0</v>
      </c>
      <c r="K7" s="1378"/>
      <c r="L7" s="1378"/>
      <c r="M7" s="1378"/>
      <c r="N7" s="1379"/>
      <c r="O7" s="1229"/>
      <c r="P7" s="1229"/>
      <c r="Q7" s="1229"/>
      <c r="R7" s="1229"/>
      <c r="S7" s="1229"/>
    </row>
    <row r="8" spans="1:19" s="49" customFormat="1" ht="28.5" customHeight="1">
      <c r="A8" s="1380" t="s">
        <v>35</v>
      </c>
      <c r="B8" s="1381"/>
      <c r="C8" s="380">
        <f>IF($H$1="いいえ",①総表!C6,"直接入力してください。")</f>
        <v>0</v>
      </c>
      <c r="D8" s="381" t="s">
        <v>9</v>
      </c>
      <c r="E8" s="382">
        <f>IF($H$1="いいえ",①総表!E6,"直接入力してください。")</f>
        <v>0</v>
      </c>
      <c r="F8" s="1398"/>
      <c r="G8" s="1399"/>
      <c r="H8" s="1382" t="s">
        <v>266</v>
      </c>
      <c r="I8" s="1383"/>
      <c r="J8" s="1384"/>
      <c r="K8" s="1385"/>
      <c r="L8" s="1385"/>
      <c r="M8" s="1385"/>
      <c r="N8" s="1386"/>
      <c r="O8" s="50"/>
      <c r="P8" s="50"/>
      <c r="Q8" s="50"/>
      <c r="R8" s="50"/>
      <c r="S8" s="50"/>
    </row>
    <row r="9" spans="1:19" s="49" customFormat="1" ht="28.5" customHeight="1">
      <c r="A9" s="1387" t="s">
        <v>36</v>
      </c>
      <c r="B9" s="1388"/>
      <c r="C9" s="1389" t="str">
        <f>IF($H$1="いいえ",①総表!C8&amp;①総表!D8&amp;①総表!F8,"中核団体の情報を直接入力してください。")</f>
        <v>選択してください。</v>
      </c>
      <c r="D9" s="1390"/>
      <c r="E9" s="1390"/>
      <c r="F9" s="1390"/>
      <c r="G9" s="1391"/>
      <c r="H9" s="1382" t="s">
        <v>264</v>
      </c>
      <c r="I9" s="1383"/>
      <c r="J9" s="1384"/>
      <c r="K9" s="1385"/>
      <c r="L9" s="1385"/>
      <c r="M9" s="1385"/>
      <c r="N9" s="1386"/>
      <c r="O9" s="50"/>
      <c r="P9" s="50"/>
      <c r="Q9" s="50"/>
      <c r="R9" s="50"/>
      <c r="S9" s="50"/>
    </row>
    <row r="10" spans="1:19" s="49" customFormat="1" ht="28.5" customHeight="1">
      <c r="A10" s="1253"/>
      <c r="B10" s="1254"/>
      <c r="C10" s="1392"/>
      <c r="D10" s="1393"/>
      <c r="E10" s="1393"/>
      <c r="F10" s="1393"/>
      <c r="G10" s="1394"/>
      <c r="H10" s="1382" t="s">
        <v>265</v>
      </c>
      <c r="I10" s="1383"/>
      <c r="J10" s="1395"/>
      <c r="K10" s="1396"/>
      <c r="L10" s="1396"/>
      <c r="M10" s="1396"/>
      <c r="N10" s="1397"/>
      <c r="O10" s="1240"/>
      <c r="P10" s="1241"/>
      <c r="Q10" s="1241"/>
      <c r="R10" s="1241"/>
      <c r="S10" s="1241"/>
    </row>
    <row r="11" spans="1:19" s="49" customFormat="1" ht="25.5">
      <c r="A11" s="1400" t="s">
        <v>459</v>
      </c>
      <c r="B11" s="1401"/>
      <c r="C11" s="638" t="s">
        <v>446</v>
      </c>
      <c r="D11" s="1407" t="s">
        <v>369</v>
      </c>
      <c r="E11" s="1408"/>
      <c r="F11" s="1408"/>
      <c r="G11" s="1408"/>
      <c r="H11" s="1408"/>
      <c r="I11" s="1408"/>
      <c r="J11" s="1408"/>
      <c r="K11" s="1408"/>
      <c r="L11" s="1408"/>
      <c r="M11" s="1408"/>
      <c r="N11" s="1409"/>
      <c r="O11" s="383"/>
    </row>
    <row r="12" spans="1:19" s="49" customFormat="1" ht="30" customHeight="1">
      <c r="A12" s="1402"/>
      <c r="B12" s="1403"/>
      <c r="C12" s="1410" t="s">
        <v>446</v>
      </c>
      <c r="D12" s="1413" t="s">
        <v>643</v>
      </c>
      <c r="E12" s="1414"/>
      <c r="F12" s="1414"/>
      <c r="G12" s="1414"/>
      <c r="H12" s="1414"/>
      <c r="I12" s="1414"/>
      <c r="J12" s="1414"/>
      <c r="K12" s="1414"/>
      <c r="L12" s="1414"/>
      <c r="M12" s="1414"/>
      <c r="N12" s="1415"/>
      <c r="O12" s="383"/>
    </row>
    <row r="13" spans="1:19" s="49" customFormat="1" ht="28.5" customHeight="1">
      <c r="A13" s="1404"/>
      <c r="B13" s="1403"/>
      <c r="C13" s="1411"/>
      <c r="D13" s="635" t="s">
        <v>446</v>
      </c>
      <c r="E13" s="1416" t="s">
        <v>370</v>
      </c>
      <c r="F13" s="1417"/>
      <c r="G13" s="1417"/>
      <c r="H13" s="1417"/>
      <c r="I13" s="1417"/>
      <c r="J13" s="1417"/>
      <c r="K13" s="1417"/>
      <c r="L13" s="1417"/>
      <c r="M13" s="1417"/>
      <c r="N13" s="1418"/>
      <c r="O13" s="383"/>
    </row>
    <row r="14" spans="1:19" s="49" customFormat="1" ht="22.5" customHeight="1">
      <c r="A14" s="1404"/>
      <c r="B14" s="1403"/>
      <c r="C14" s="1411"/>
      <c r="D14" s="636" t="s">
        <v>446</v>
      </c>
      <c r="E14" s="1419" t="s">
        <v>371</v>
      </c>
      <c r="F14" s="1420"/>
      <c r="G14" s="1420"/>
      <c r="H14" s="1420"/>
      <c r="I14" s="1420"/>
      <c r="J14" s="1420"/>
      <c r="K14" s="1420"/>
      <c r="L14" s="1420"/>
      <c r="M14" s="1420"/>
      <c r="N14" s="1421"/>
      <c r="O14" s="383"/>
    </row>
    <row r="15" spans="1:19" s="49" customFormat="1" ht="22.5" customHeight="1">
      <c r="A15" s="1405"/>
      <c r="B15" s="1406"/>
      <c r="C15" s="1412"/>
      <c r="D15" s="637" t="s">
        <v>446</v>
      </c>
      <c r="E15" s="634" t="s">
        <v>372</v>
      </c>
      <c r="F15" s="1422"/>
      <c r="G15" s="1422"/>
      <c r="H15" s="1422"/>
      <c r="I15" s="1422"/>
      <c r="J15" s="1422"/>
      <c r="K15" s="1422"/>
      <c r="L15" s="1422"/>
      <c r="M15" s="1422"/>
      <c r="N15" s="1423"/>
      <c r="O15" s="416"/>
      <c r="P15" s="406"/>
      <c r="Q15" s="407"/>
      <c r="R15" s="407"/>
      <c r="S15" s="407"/>
    </row>
    <row r="16" spans="1:19" s="49" customFormat="1" ht="28.5" customHeight="1">
      <c r="A16" s="1249" t="s">
        <v>37</v>
      </c>
      <c r="B16" s="1256"/>
      <c r="C16" s="1323" t="s">
        <v>464</v>
      </c>
      <c r="D16" s="1323"/>
      <c r="E16" s="1323"/>
      <c r="F16" s="1323"/>
      <c r="G16" s="1323"/>
      <c r="H16" s="1323"/>
      <c r="I16" s="1323"/>
      <c r="J16" s="1323"/>
      <c r="K16" s="1323"/>
      <c r="L16" s="1323"/>
      <c r="M16" s="1323"/>
      <c r="N16" s="1324"/>
      <c r="O16" s="406"/>
      <c r="P16" s="406"/>
      <c r="Q16" s="407"/>
      <c r="R16" s="407"/>
      <c r="S16" s="407"/>
    </row>
    <row r="17" spans="1:19" s="49" customFormat="1" ht="24" customHeight="1">
      <c r="A17" s="1251"/>
      <c r="B17" s="1257"/>
      <c r="C17" s="1325"/>
      <c r="D17" s="1326"/>
      <c r="E17" s="1326"/>
      <c r="F17" s="1326"/>
      <c r="G17" s="1326"/>
      <c r="H17" s="1326"/>
      <c r="I17" s="1326"/>
      <c r="J17" s="1326"/>
      <c r="K17" s="1326"/>
      <c r="L17" s="1326"/>
      <c r="M17" s="1326"/>
      <c r="N17" s="1327"/>
      <c r="O17" s="1139"/>
      <c r="P17" s="1139"/>
      <c r="Q17" s="1139"/>
      <c r="R17" s="1139"/>
      <c r="S17" s="407"/>
    </row>
    <row r="18" spans="1:19" s="49" customFormat="1" ht="28.5" customHeight="1">
      <c r="A18" s="1251"/>
      <c r="B18" s="1257"/>
      <c r="C18" s="1246"/>
      <c r="D18" s="1247"/>
      <c r="E18" s="1247"/>
      <c r="F18" s="1247"/>
      <c r="G18" s="1247"/>
      <c r="H18" s="1247"/>
      <c r="I18" s="1247"/>
      <c r="J18" s="1247"/>
      <c r="K18" s="1247"/>
      <c r="L18" s="1247"/>
      <c r="M18" s="1247"/>
      <c r="N18" s="1248"/>
      <c r="O18" s="1139"/>
      <c r="P18" s="1139"/>
      <c r="Q18" s="1139"/>
      <c r="R18" s="1139"/>
      <c r="S18" s="367"/>
    </row>
    <row r="19" spans="1:19" s="49" customFormat="1" ht="21.75" customHeight="1">
      <c r="A19" s="1251"/>
      <c r="B19" s="1257"/>
      <c r="C19" s="1328"/>
      <c r="D19" s="1329"/>
      <c r="E19" s="1329"/>
      <c r="F19" s="1329"/>
      <c r="G19" s="1329"/>
      <c r="H19" s="1329"/>
      <c r="I19" s="1329"/>
      <c r="J19" s="1329"/>
      <c r="K19" s="1329"/>
      <c r="L19" s="1329"/>
      <c r="M19" s="1329"/>
      <c r="N19" s="1330"/>
      <c r="O19" s="1139"/>
      <c r="P19" s="1139"/>
      <c r="Q19" s="1139"/>
      <c r="R19" s="1139"/>
      <c r="S19" s="367"/>
    </row>
    <row r="20" spans="1:19" s="49" customFormat="1" ht="28.5" customHeight="1" thickBot="1">
      <c r="A20" s="1321"/>
      <c r="B20" s="1322"/>
      <c r="C20" s="384" t="s">
        <v>38</v>
      </c>
      <c r="D20" s="1331"/>
      <c r="E20" s="1332"/>
      <c r="F20" s="1333"/>
      <c r="G20" s="1333"/>
      <c r="H20" s="1334" t="s">
        <v>39</v>
      </c>
      <c r="I20" s="1335"/>
      <c r="J20" s="1336"/>
      <c r="K20" s="1337"/>
      <c r="L20" s="1337"/>
      <c r="M20" s="1337"/>
      <c r="N20" s="1338"/>
      <c r="O20" s="363" t="s">
        <v>655</v>
      </c>
    </row>
    <row r="21" spans="1:19" s="445" customFormat="1" ht="4.9000000000000004" customHeight="1">
      <c r="A21" s="447"/>
      <c r="B21" s="447"/>
      <c r="C21" s="447"/>
      <c r="D21" s="448"/>
      <c r="E21" s="448"/>
      <c r="F21" s="448"/>
      <c r="G21" s="448"/>
      <c r="H21" s="447"/>
      <c r="I21" s="447"/>
      <c r="J21" s="448"/>
      <c r="K21" s="448"/>
      <c r="L21" s="448"/>
      <c r="M21" s="448"/>
      <c r="N21" s="448"/>
    </row>
    <row r="22" spans="1:19" s="49" customFormat="1" ht="24" customHeight="1" thickBot="1">
      <c r="A22" s="1339" t="s">
        <v>462</v>
      </c>
      <c r="B22" s="1339"/>
      <c r="C22" s="1339"/>
      <c r="D22" s="1339"/>
      <c r="E22" s="1339"/>
      <c r="F22" s="1339"/>
      <c r="G22" s="1339"/>
      <c r="H22" s="1339"/>
      <c r="I22" s="1339"/>
      <c r="J22" s="1339"/>
      <c r="K22" s="1339"/>
      <c r="L22" s="1339"/>
      <c r="M22" s="1339"/>
      <c r="N22" s="1339"/>
    </row>
    <row r="23" spans="1:19" s="49" customFormat="1" ht="24.75" customHeight="1">
      <c r="A23" s="1358" t="s">
        <v>40</v>
      </c>
      <c r="B23" s="1341"/>
      <c r="C23" s="1359">
        <f>①総表!C17</f>
        <v>0</v>
      </c>
      <c r="D23" s="1360"/>
      <c r="E23" s="1360"/>
      <c r="F23" s="1360"/>
      <c r="G23" s="1360"/>
      <c r="H23" s="1340" t="s">
        <v>267</v>
      </c>
      <c r="I23" s="1341"/>
      <c r="J23" s="1342"/>
      <c r="K23" s="1343"/>
      <c r="L23" s="1343"/>
      <c r="M23" s="1343"/>
      <c r="N23" s="1344"/>
      <c r="O23" s="1242"/>
      <c r="P23" s="1242"/>
      <c r="Q23" s="1283"/>
      <c r="R23" s="1283"/>
      <c r="S23" s="1283"/>
    </row>
    <row r="24" spans="1:19" s="49" customFormat="1" ht="24.75" customHeight="1">
      <c r="A24" s="1253"/>
      <c r="B24" s="1258"/>
      <c r="C24" s="1361"/>
      <c r="D24" s="1362"/>
      <c r="E24" s="1362"/>
      <c r="F24" s="1362"/>
      <c r="G24" s="1363"/>
      <c r="H24" s="1262"/>
      <c r="I24" s="1258"/>
      <c r="J24" s="1345"/>
      <c r="K24" s="1346"/>
      <c r="L24" s="1346"/>
      <c r="M24" s="1346"/>
      <c r="N24" s="1347"/>
      <c r="O24" s="1242"/>
      <c r="P24" s="1242"/>
      <c r="Q24" s="1283"/>
      <c r="R24" s="1283"/>
      <c r="S24" s="1283"/>
    </row>
    <row r="25" spans="1:19" s="49" customFormat="1" ht="28.5" customHeight="1">
      <c r="A25" s="1251" t="s">
        <v>41</v>
      </c>
      <c r="B25" s="1257"/>
      <c r="C25" s="389">
        <f>①総表!C14</f>
        <v>0</v>
      </c>
      <c r="D25" s="381" t="s">
        <v>9</v>
      </c>
      <c r="E25" s="390">
        <f>①総表!E14</f>
        <v>0</v>
      </c>
      <c r="F25" s="1357"/>
      <c r="G25" s="1261"/>
      <c r="H25" s="1348" t="s">
        <v>606</v>
      </c>
      <c r="I25" s="1256"/>
      <c r="J25" s="1349"/>
      <c r="K25" s="1350"/>
      <c r="L25" s="1350"/>
      <c r="M25" s="1350"/>
      <c r="N25" s="1351"/>
    </row>
    <row r="26" spans="1:19" s="49" customFormat="1" ht="53.25" customHeight="1">
      <c r="A26" s="1352" t="s">
        <v>42</v>
      </c>
      <c r="B26" s="1353"/>
      <c r="C26" s="1354" t="str">
        <f>①総表!C16&amp;①総表!D16&amp;①総表!F16</f>
        <v>選択してください。</v>
      </c>
      <c r="D26" s="1355"/>
      <c r="E26" s="1355"/>
      <c r="F26" s="1355"/>
      <c r="G26" s="1356"/>
      <c r="H26" s="1262"/>
      <c r="I26" s="1258"/>
      <c r="J26" s="1345"/>
      <c r="K26" s="1346"/>
      <c r="L26" s="1346"/>
      <c r="M26" s="1346"/>
      <c r="N26" s="1347"/>
    </row>
    <row r="27" spans="1:19" s="49" customFormat="1" ht="31.15" customHeight="1">
      <c r="A27" s="1251" t="s">
        <v>488</v>
      </c>
      <c r="B27" s="1252"/>
      <c r="C27" s="1243"/>
      <c r="D27" s="1244"/>
      <c r="E27" s="1244"/>
      <c r="F27" s="1244"/>
      <c r="G27" s="1244"/>
      <c r="H27" s="1244"/>
      <c r="I27" s="1244"/>
      <c r="J27" s="1244"/>
      <c r="K27" s="1244"/>
      <c r="L27" s="1244"/>
      <c r="M27" s="1244"/>
      <c r="N27" s="1245"/>
      <c r="O27" s="362"/>
    </row>
    <row r="28" spans="1:19" s="49" customFormat="1" ht="31.15" customHeight="1">
      <c r="A28" s="1251"/>
      <c r="B28" s="1252"/>
      <c r="C28" s="1246"/>
      <c r="D28" s="1247"/>
      <c r="E28" s="1247"/>
      <c r="F28" s="1247"/>
      <c r="G28" s="1247"/>
      <c r="H28" s="1247"/>
      <c r="I28" s="1247"/>
      <c r="J28" s="1247"/>
      <c r="K28" s="1247"/>
      <c r="L28" s="1247"/>
      <c r="M28" s="1247"/>
      <c r="N28" s="1248"/>
      <c r="O28" s="362"/>
    </row>
    <row r="29" spans="1:19" s="49" customFormat="1" ht="31.15" customHeight="1">
      <c r="A29" s="1253"/>
      <c r="B29" s="1254"/>
      <c r="C29" s="1328"/>
      <c r="D29" s="1329"/>
      <c r="E29" s="1329"/>
      <c r="F29" s="1329"/>
      <c r="G29" s="1329"/>
      <c r="H29" s="1329"/>
      <c r="I29" s="1329"/>
      <c r="J29" s="1329"/>
      <c r="K29" s="1329"/>
      <c r="L29" s="1329"/>
      <c r="M29" s="1329"/>
      <c r="N29" s="1330"/>
    </row>
    <row r="30" spans="1:19" s="49" customFormat="1" ht="28.5" customHeight="1">
      <c r="A30" s="1249" t="s">
        <v>37</v>
      </c>
      <c r="B30" s="1256"/>
      <c r="C30" s="1259" t="s">
        <v>484</v>
      </c>
      <c r="D30" s="1260"/>
      <c r="E30" s="1260"/>
      <c r="F30" s="1260"/>
      <c r="G30" s="1261"/>
      <c r="H30" s="1262" t="s">
        <v>173</v>
      </c>
      <c r="I30" s="1254"/>
      <c r="J30" s="1254"/>
      <c r="K30" s="1254"/>
      <c r="L30" s="1254"/>
      <c r="M30" s="1254"/>
      <c r="N30" s="1263"/>
      <c r="O30" s="361"/>
    </row>
    <row r="31" spans="1:19" s="49" customFormat="1" ht="28.5" customHeight="1">
      <c r="A31" s="1251"/>
      <c r="B31" s="1257"/>
      <c r="C31" s="1264"/>
      <c r="D31" s="1265"/>
      <c r="E31" s="1265"/>
      <c r="F31" s="1265"/>
      <c r="G31" s="1266"/>
      <c r="H31" s="1267" t="s">
        <v>43</v>
      </c>
      <c r="I31" s="1268"/>
      <c r="J31" s="1268"/>
      <c r="K31" s="1268"/>
      <c r="L31" s="1268"/>
      <c r="M31" s="1268"/>
      <c r="N31" s="1269"/>
      <c r="O31" s="1123"/>
      <c r="P31" s="1123"/>
      <c r="Q31" s="1123"/>
      <c r="R31" s="1123"/>
    </row>
    <row r="32" spans="1:19" s="49" customFormat="1" ht="21.75" customHeight="1">
      <c r="A32" s="1251"/>
      <c r="B32" s="1257"/>
      <c r="C32" s="1264"/>
      <c r="D32" s="1265"/>
      <c r="E32" s="1265"/>
      <c r="F32" s="1265"/>
      <c r="G32" s="1266"/>
      <c r="H32" s="1270"/>
      <c r="I32" s="1271"/>
      <c r="J32" s="1271"/>
      <c r="K32" s="1271"/>
      <c r="L32" s="1271"/>
      <c r="M32" s="1271"/>
      <c r="N32" s="1272"/>
      <c r="O32" s="1123"/>
      <c r="P32" s="1123"/>
      <c r="Q32" s="1123"/>
      <c r="R32" s="1123"/>
    </row>
    <row r="33" spans="1:25" s="49" customFormat="1" ht="21.75" customHeight="1">
      <c r="A33" s="1251"/>
      <c r="B33" s="1257"/>
      <c r="C33" s="1264"/>
      <c r="D33" s="1265"/>
      <c r="E33" s="1265"/>
      <c r="F33" s="1265"/>
      <c r="G33" s="1266"/>
      <c r="H33" s="1273"/>
      <c r="I33" s="1274"/>
      <c r="J33" s="1274"/>
      <c r="K33" s="1274"/>
      <c r="L33" s="1274"/>
      <c r="M33" s="1274"/>
      <c r="N33" s="1275"/>
    </row>
    <row r="34" spans="1:25" s="49" customFormat="1" ht="28.5" customHeight="1">
      <c r="A34" s="1251"/>
      <c r="B34" s="1257"/>
      <c r="C34" s="1264"/>
      <c r="D34" s="1265"/>
      <c r="E34" s="1265"/>
      <c r="F34" s="1265"/>
      <c r="G34" s="1266"/>
      <c r="H34" s="1267" t="s">
        <v>373</v>
      </c>
      <c r="I34" s="1268"/>
      <c r="J34" s="1268"/>
      <c r="K34" s="1268"/>
      <c r="L34" s="1268"/>
      <c r="M34" s="1268"/>
      <c r="N34" s="1269"/>
      <c r="O34" s="1242"/>
      <c r="P34" s="1242"/>
      <c r="Q34" s="1242"/>
      <c r="R34" s="1140"/>
      <c r="S34" s="1140"/>
      <c r="T34" s="1226"/>
      <c r="U34" s="1226"/>
      <c r="V34" s="1226"/>
      <c r="W34" s="1226"/>
      <c r="X34" s="1226"/>
      <c r="Y34" s="1226"/>
    </row>
    <row r="35" spans="1:25" s="49" customFormat="1" ht="28.5" customHeight="1">
      <c r="A35" s="1251"/>
      <c r="B35" s="1257"/>
      <c r="C35" s="1264"/>
      <c r="D35" s="1265"/>
      <c r="E35" s="1265"/>
      <c r="F35" s="1265"/>
      <c r="G35" s="1266"/>
      <c r="H35" s="1364" t="s">
        <v>445</v>
      </c>
      <c r="I35" s="1365"/>
      <c r="J35" s="1365"/>
      <c r="K35" s="1315"/>
      <c r="L35" s="1316"/>
      <c r="M35" s="1316"/>
      <c r="N35" s="1317"/>
      <c r="O35" s="1242"/>
      <c r="P35" s="1242"/>
      <c r="Q35" s="1242"/>
      <c r="R35" s="1140"/>
      <c r="S35" s="1140"/>
      <c r="T35" s="1226"/>
      <c r="U35" s="1226"/>
      <c r="V35" s="1226"/>
      <c r="W35" s="1226"/>
      <c r="X35" s="1226"/>
      <c r="Y35" s="1226"/>
    </row>
    <row r="36" spans="1:25" s="49" customFormat="1" ht="28.5" customHeight="1">
      <c r="A36" s="1253"/>
      <c r="B36" s="1258"/>
      <c r="C36" s="1264"/>
      <c r="D36" s="1265"/>
      <c r="E36" s="1265"/>
      <c r="F36" s="1265"/>
      <c r="G36" s="1266"/>
      <c r="H36" s="1313" t="str">
        <f>IF($H$35="指定管理","管理者名・契約期間",IF($H$35="その他","具体的な状況",""))</f>
        <v/>
      </c>
      <c r="I36" s="1314"/>
      <c r="J36" s="1314"/>
      <c r="K36" s="1318"/>
      <c r="L36" s="1319"/>
      <c r="M36" s="1319"/>
      <c r="N36" s="1320"/>
      <c r="O36" s="1242"/>
      <c r="P36" s="1242"/>
      <c r="Q36" s="1242"/>
      <c r="R36" s="1140"/>
      <c r="S36" s="1140"/>
      <c r="T36" s="1226"/>
      <c r="U36" s="1226"/>
      <c r="V36" s="1226"/>
      <c r="W36" s="1226"/>
      <c r="X36" s="1226"/>
      <c r="Y36" s="1226"/>
    </row>
    <row r="37" spans="1:25" s="49" customFormat="1" ht="29.25" customHeight="1">
      <c r="A37" s="1249" t="s">
        <v>44</v>
      </c>
      <c r="B37" s="1250"/>
      <c r="C37" s="1243"/>
      <c r="D37" s="1244"/>
      <c r="E37" s="1244"/>
      <c r="F37" s="1244"/>
      <c r="G37" s="1244"/>
      <c r="H37" s="1244"/>
      <c r="I37" s="1244"/>
      <c r="J37" s="1244"/>
      <c r="K37" s="1244"/>
      <c r="L37" s="1244"/>
      <c r="M37" s="1244"/>
      <c r="N37" s="1245"/>
    </row>
    <row r="38" spans="1:25" s="49" customFormat="1" ht="29.25" customHeight="1">
      <c r="A38" s="1251"/>
      <c r="B38" s="1252"/>
      <c r="C38" s="1246"/>
      <c r="D38" s="1247"/>
      <c r="E38" s="1247"/>
      <c r="F38" s="1247"/>
      <c r="G38" s="1247"/>
      <c r="H38" s="1247"/>
      <c r="I38" s="1247"/>
      <c r="J38" s="1247"/>
      <c r="K38" s="1247"/>
      <c r="L38" s="1247"/>
      <c r="M38" s="1247"/>
      <c r="N38" s="1248"/>
      <c r="O38" s="362"/>
    </row>
    <row r="39" spans="1:25" s="49" customFormat="1" ht="29.25" customHeight="1">
      <c r="A39" s="1253"/>
      <c r="B39" s="1254"/>
      <c r="C39" s="1246"/>
      <c r="D39" s="1247"/>
      <c r="E39" s="1247"/>
      <c r="F39" s="1247"/>
      <c r="G39" s="1247"/>
      <c r="H39" s="1247"/>
      <c r="I39" s="1247"/>
      <c r="J39" s="1247"/>
      <c r="K39" s="1247"/>
      <c r="L39" s="1247"/>
      <c r="M39" s="1247"/>
      <c r="N39" s="1248"/>
    </row>
    <row r="40" spans="1:25" s="49" customFormat="1" ht="36.4" customHeight="1">
      <c r="A40" s="1276" t="s">
        <v>421</v>
      </c>
      <c r="B40" s="1277"/>
      <c r="C40" s="385" t="s">
        <v>45</v>
      </c>
      <c r="D40" s="1278" t="s">
        <v>17</v>
      </c>
      <c r="E40" s="1278"/>
      <c r="F40" s="1278"/>
      <c r="G40" s="1278"/>
      <c r="H40" s="435" t="s">
        <v>456</v>
      </c>
      <c r="I40" s="443" t="s">
        <v>460</v>
      </c>
      <c r="J40" s="443" t="s">
        <v>416</v>
      </c>
      <c r="K40" s="1278" t="s">
        <v>417</v>
      </c>
      <c r="L40" s="1278"/>
      <c r="M40" s="1278"/>
      <c r="N40" s="446" t="s">
        <v>418</v>
      </c>
      <c r="O40" s="1242"/>
      <c r="P40" s="1284"/>
    </row>
    <row r="41" spans="1:25" s="49" customFormat="1" ht="39" customHeight="1">
      <c r="A41" s="1276"/>
      <c r="B41" s="1277"/>
      <c r="C41" s="1279" t="s">
        <v>449</v>
      </c>
      <c r="D41" s="1255"/>
      <c r="E41" s="1255"/>
      <c r="F41" s="1255"/>
      <c r="G41" s="1255"/>
      <c r="H41" s="464"/>
      <c r="I41" s="465"/>
      <c r="J41" s="602"/>
      <c r="K41" s="1255"/>
      <c r="L41" s="1255"/>
      <c r="M41" s="1255"/>
      <c r="N41" s="606"/>
      <c r="O41" s="1284"/>
      <c r="P41" s="1284"/>
    </row>
    <row r="42" spans="1:25" s="49" customFormat="1" ht="39" customHeight="1">
      <c r="A42" s="1276"/>
      <c r="B42" s="1277"/>
      <c r="C42" s="1280"/>
      <c r="D42" s="1285"/>
      <c r="E42" s="1285"/>
      <c r="F42" s="1285"/>
      <c r="G42" s="1285"/>
      <c r="H42" s="461"/>
      <c r="I42" s="466"/>
      <c r="J42" s="603"/>
      <c r="K42" s="1285"/>
      <c r="L42" s="1285"/>
      <c r="M42" s="1285"/>
      <c r="N42" s="607"/>
      <c r="O42" s="1284"/>
      <c r="P42" s="1284"/>
    </row>
    <row r="43" spans="1:25" s="49" customFormat="1" ht="39" customHeight="1">
      <c r="A43" s="1276"/>
      <c r="B43" s="1277"/>
      <c r="C43" s="1281"/>
      <c r="D43" s="1286"/>
      <c r="E43" s="1286"/>
      <c r="F43" s="1286"/>
      <c r="G43" s="1286"/>
      <c r="H43" s="462"/>
      <c r="I43" s="467"/>
      <c r="J43" s="604"/>
      <c r="K43" s="1286"/>
      <c r="L43" s="1286"/>
      <c r="M43" s="1286"/>
      <c r="N43" s="608"/>
      <c r="O43" s="1284"/>
      <c r="P43" s="1284"/>
    </row>
    <row r="44" spans="1:25" s="49" customFormat="1" ht="39" customHeight="1">
      <c r="A44" s="1276"/>
      <c r="B44" s="1277"/>
      <c r="C44" s="1279" t="s">
        <v>610</v>
      </c>
      <c r="D44" s="1282"/>
      <c r="E44" s="1282"/>
      <c r="F44" s="1282"/>
      <c r="G44" s="1282"/>
      <c r="H44" s="463"/>
      <c r="I44" s="468"/>
      <c r="J44" s="605"/>
      <c r="K44" s="1282"/>
      <c r="L44" s="1282"/>
      <c r="M44" s="1282"/>
      <c r="N44" s="609"/>
      <c r="O44" s="1284"/>
      <c r="P44" s="1284"/>
    </row>
    <row r="45" spans="1:25" s="49" customFormat="1" ht="39" customHeight="1">
      <c r="A45" s="1276"/>
      <c r="B45" s="1277"/>
      <c r="C45" s="1280"/>
      <c r="D45" s="1285"/>
      <c r="E45" s="1285"/>
      <c r="F45" s="1285"/>
      <c r="G45" s="1285"/>
      <c r="H45" s="461"/>
      <c r="I45" s="466"/>
      <c r="J45" s="603"/>
      <c r="K45" s="1285"/>
      <c r="L45" s="1285"/>
      <c r="M45" s="1285"/>
      <c r="N45" s="607"/>
      <c r="O45" s="1284"/>
      <c r="P45" s="1284"/>
    </row>
    <row r="46" spans="1:25" s="49" customFormat="1" ht="39" customHeight="1">
      <c r="A46" s="1276"/>
      <c r="B46" s="1277"/>
      <c r="C46" s="1281"/>
      <c r="D46" s="1312"/>
      <c r="E46" s="1312"/>
      <c r="F46" s="1312"/>
      <c r="G46" s="1312"/>
      <c r="H46" s="462"/>
      <c r="I46" s="467"/>
      <c r="J46" s="604"/>
      <c r="K46" s="1286"/>
      <c r="L46" s="1286"/>
      <c r="M46" s="1286"/>
      <c r="N46" s="608"/>
      <c r="O46" s="1284"/>
      <c r="P46" s="1284"/>
    </row>
    <row r="47" spans="1:25" s="49" customFormat="1" ht="39" customHeight="1">
      <c r="A47" s="1276"/>
      <c r="B47" s="1277"/>
      <c r="C47" s="1279" t="s">
        <v>635</v>
      </c>
      <c r="D47" s="1282"/>
      <c r="E47" s="1282"/>
      <c r="F47" s="1282"/>
      <c r="G47" s="1282"/>
      <c r="H47" s="463"/>
      <c r="I47" s="468"/>
      <c r="J47" s="605"/>
      <c r="K47" s="1282"/>
      <c r="L47" s="1282"/>
      <c r="M47" s="1282"/>
      <c r="N47" s="609"/>
      <c r="O47" s="1284"/>
      <c r="P47" s="1284"/>
    </row>
    <row r="48" spans="1:25" s="49" customFormat="1" ht="39" customHeight="1">
      <c r="A48" s="1276"/>
      <c r="B48" s="1277"/>
      <c r="C48" s="1280"/>
      <c r="D48" s="1285"/>
      <c r="E48" s="1285"/>
      <c r="F48" s="1285"/>
      <c r="G48" s="1285"/>
      <c r="H48" s="461"/>
      <c r="I48" s="466"/>
      <c r="J48" s="603"/>
      <c r="K48" s="1285"/>
      <c r="L48" s="1285"/>
      <c r="M48" s="1285"/>
      <c r="N48" s="607"/>
      <c r="O48" s="1284"/>
      <c r="P48" s="1284"/>
    </row>
    <row r="49" spans="1:16" s="49" customFormat="1" ht="39" customHeight="1">
      <c r="A49" s="1276"/>
      <c r="B49" s="1277"/>
      <c r="C49" s="1281"/>
      <c r="D49" s="1286"/>
      <c r="E49" s="1286"/>
      <c r="F49" s="1286"/>
      <c r="G49" s="1286"/>
      <c r="H49" s="462"/>
      <c r="I49" s="467"/>
      <c r="J49" s="604"/>
      <c r="K49" s="1286"/>
      <c r="L49" s="1286"/>
      <c r="M49" s="1286"/>
      <c r="N49" s="608"/>
      <c r="O49" s="1284"/>
      <c r="P49" s="1284"/>
    </row>
    <row r="50" spans="1:16" s="49" customFormat="1" ht="36.4" customHeight="1">
      <c r="A50" s="1287" t="s">
        <v>489</v>
      </c>
      <c r="B50" s="1288"/>
      <c r="C50" s="386" t="s">
        <v>45</v>
      </c>
      <c r="D50" s="1293" t="s">
        <v>480</v>
      </c>
      <c r="E50" s="1294"/>
      <c r="F50" s="1293" t="s">
        <v>481</v>
      </c>
      <c r="G50" s="1294"/>
      <c r="H50" s="1297" t="s">
        <v>483</v>
      </c>
      <c r="I50" s="1298"/>
      <c r="J50" s="1297" t="s">
        <v>419</v>
      </c>
      <c r="K50" s="1298"/>
      <c r="L50" s="1298"/>
      <c r="M50" s="1299"/>
      <c r="N50" s="379" t="s">
        <v>420</v>
      </c>
      <c r="O50" s="383"/>
    </row>
    <row r="51" spans="1:16" s="49" customFormat="1" ht="51" customHeight="1">
      <c r="A51" s="1289"/>
      <c r="B51" s="1290"/>
      <c r="C51" s="387" t="s">
        <v>449</v>
      </c>
      <c r="D51" s="1295"/>
      <c r="E51" s="1296"/>
      <c r="F51" s="1295"/>
      <c r="G51" s="1296"/>
      <c r="H51" s="1300">
        <f>D51-F51</f>
        <v>0</v>
      </c>
      <c r="I51" s="1301"/>
      <c r="J51" s="1302"/>
      <c r="K51" s="1303"/>
      <c r="L51" s="1303"/>
      <c r="M51" s="1304"/>
      <c r="N51" s="610"/>
      <c r="O51" s="383"/>
    </row>
    <row r="52" spans="1:16" s="49" customFormat="1" ht="51" customHeight="1">
      <c r="A52" s="1289"/>
      <c r="B52" s="1290"/>
      <c r="C52" s="387" t="s">
        <v>610</v>
      </c>
      <c r="D52" s="1295"/>
      <c r="E52" s="1296"/>
      <c r="F52" s="1295"/>
      <c r="G52" s="1296"/>
      <c r="H52" s="1300">
        <f t="shared" ref="H52:H53" si="0">D52-F52</f>
        <v>0</v>
      </c>
      <c r="I52" s="1301"/>
      <c r="J52" s="1302"/>
      <c r="K52" s="1303"/>
      <c r="L52" s="1303"/>
      <c r="M52" s="1304"/>
      <c r="N52" s="610"/>
      <c r="O52" s="383"/>
    </row>
    <row r="53" spans="1:16" s="49" customFormat="1" ht="51" customHeight="1" thickBot="1">
      <c r="A53" s="1291"/>
      <c r="B53" s="1292"/>
      <c r="C53" s="388" t="s">
        <v>636</v>
      </c>
      <c r="D53" s="1305"/>
      <c r="E53" s="1306"/>
      <c r="F53" s="1305"/>
      <c r="G53" s="1306"/>
      <c r="H53" s="1307">
        <f t="shared" si="0"/>
        <v>0</v>
      </c>
      <c r="I53" s="1308"/>
      <c r="J53" s="1309"/>
      <c r="K53" s="1310"/>
      <c r="L53" s="1310"/>
      <c r="M53" s="1311"/>
      <c r="N53" s="611"/>
      <c r="O53" s="383"/>
    </row>
    <row r="54" spans="1:16">
      <c r="A54" s="404"/>
      <c r="B54" s="404"/>
      <c r="C54" s="404"/>
      <c r="D54" s="404"/>
      <c r="E54" s="404"/>
      <c r="F54" s="404"/>
      <c r="G54" s="404"/>
      <c r="H54" s="404"/>
      <c r="I54" s="404"/>
      <c r="J54" s="404"/>
      <c r="K54" s="404"/>
      <c r="L54" s="404"/>
      <c r="M54" s="404"/>
      <c r="N54" s="404"/>
    </row>
    <row r="55" spans="1:16">
      <c r="A55" s="2"/>
      <c r="B55" s="2"/>
    </row>
    <row r="56" spans="1:16">
      <c r="A56" s="3"/>
      <c r="B56" s="3"/>
    </row>
    <row r="57" spans="1:16">
      <c r="A57" s="4"/>
      <c r="B57" s="4"/>
    </row>
  </sheetData>
  <sheetProtection algorithmName="SHA-512" hashValue="O6n6xldKrLWC5TSmI3ptDufD5Ts/oqygYE3AHsmiNhfqhZ616PcNcSxiq6L4hLJuJaGoclOoKJ8sWTcqOADPHw==" saltValue="J+pSayTto38q7bLxkyjmyQ==" spinCount="100000" sheet="1" objects="1" scenarios="1"/>
  <mergeCells count="106">
    <mergeCell ref="A9:B10"/>
    <mergeCell ref="C9:G10"/>
    <mergeCell ref="H9:I9"/>
    <mergeCell ref="J9:N9"/>
    <mergeCell ref="H10:I10"/>
    <mergeCell ref="J10:N10"/>
    <mergeCell ref="F8:G8"/>
    <mergeCell ref="A11:B15"/>
    <mergeCell ref="D11:N11"/>
    <mergeCell ref="C12:C15"/>
    <mergeCell ref="D12:N12"/>
    <mergeCell ref="E13:N13"/>
    <mergeCell ref="E14:N14"/>
    <mergeCell ref="F15:N15"/>
    <mergeCell ref="H6:I6"/>
    <mergeCell ref="L5:N5"/>
    <mergeCell ref="J6:N6"/>
    <mergeCell ref="A6:B7"/>
    <mergeCell ref="C6:G7"/>
    <mergeCell ref="H7:I7"/>
    <mergeCell ref="J7:N7"/>
    <mergeCell ref="A8:B8"/>
    <mergeCell ref="H8:I8"/>
    <mergeCell ref="J8:N8"/>
    <mergeCell ref="H36:J36"/>
    <mergeCell ref="K35:N36"/>
    <mergeCell ref="A16:B20"/>
    <mergeCell ref="C16:N16"/>
    <mergeCell ref="C17:N19"/>
    <mergeCell ref="D20:G20"/>
    <mergeCell ref="H20:I20"/>
    <mergeCell ref="J20:N20"/>
    <mergeCell ref="A22:N22"/>
    <mergeCell ref="H23:I24"/>
    <mergeCell ref="J23:N24"/>
    <mergeCell ref="A25:B25"/>
    <mergeCell ref="H25:I26"/>
    <mergeCell ref="J25:N26"/>
    <mergeCell ref="A26:B26"/>
    <mergeCell ref="C26:G26"/>
    <mergeCell ref="F25:G25"/>
    <mergeCell ref="A27:B29"/>
    <mergeCell ref="C27:N29"/>
    <mergeCell ref="A23:B24"/>
    <mergeCell ref="C23:G24"/>
    <mergeCell ref="H35:J35"/>
    <mergeCell ref="K44:M44"/>
    <mergeCell ref="D45:G45"/>
    <mergeCell ref="K45:M45"/>
    <mergeCell ref="D46:G46"/>
    <mergeCell ref="K46:M46"/>
    <mergeCell ref="C47:C49"/>
    <mergeCell ref="D47:G47"/>
    <mergeCell ref="K47:M47"/>
    <mergeCell ref="D48:G48"/>
    <mergeCell ref="K48:M48"/>
    <mergeCell ref="D49:G49"/>
    <mergeCell ref="K49:M49"/>
    <mergeCell ref="O17:R19"/>
    <mergeCell ref="O31:R32"/>
    <mergeCell ref="O40:P49"/>
    <mergeCell ref="D42:G42"/>
    <mergeCell ref="K42:M42"/>
    <mergeCell ref="D43:G43"/>
    <mergeCell ref="K43:M43"/>
    <mergeCell ref="A50:B53"/>
    <mergeCell ref="D50:E50"/>
    <mergeCell ref="F50:G50"/>
    <mergeCell ref="D52:E52"/>
    <mergeCell ref="H50:I50"/>
    <mergeCell ref="J50:M50"/>
    <mergeCell ref="D51:E51"/>
    <mergeCell ref="F51:G51"/>
    <mergeCell ref="H51:I51"/>
    <mergeCell ref="J51:M51"/>
    <mergeCell ref="F52:G52"/>
    <mergeCell ref="H52:I52"/>
    <mergeCell ref="J52:M52"/>
    <mergeCell ref="D53:E53"/>
    <mergeCell ref="F53:G53"/>
    <mergeCell ref="H53:I53"/>
    <mergeCell ref="J53:M53"/>
    <mergeCell ref="H1:H2"/>
    <mergeCell ref="I1:N2"/>
    <mergeCell ref="B1:G2"/>
    <mergeCell ref="O1:S7"/>
    <mergeCell ref="O10:S10"/>
    <mergeCell ref="O34:Y36"/>
    <mergeCell ref="C37:N39"/>
    <mergeCell ref="A37:B39"/>
    <mergeCell ref="D41:G41"/>
    <mergeCell ref="K41:M41"/>
    <mergeCell ref="A30:B36"/>
    <mergeCell ref="C30:G30"/>
    <mergeCell ref="H30:N30"/>
    <mergeCell ref="C31:G36"/>
    <mergeCell ref="H31:N31"/>
    <mergeCell ref="H32:N33"/>
    <mergeCell ref="H34:N34"/>
    <mergeCell ref="A40:B49"/>
    <mergeCell ref="D40:G40"/>
    <mergeCell ref="K40:M40"/>
    <mergeCell ref="C41:C43"/>
    <mergeCell ref="C44:C46"/>
    <mergeCell ref="D44:G44"/>
    <mergeCell ref="O23:S24"/>
  </mergeCells>
  <phoneticPr fontId="6"/>
  <conditionalFormatting sqref="D13:D15">
    <cfRule type="expression" dxfId="3" priority="1">
      <formula>NOT($C$12="〇")</formula>
    </cfRule>
  </conditionalFormatting>
  <conditionalFormatting sqref="F14">
    <cfRule type="expression" dxfId="2" priority="4">
      <formula>$D$14="〇"</formula>
    </cfRule>
  </conditionalFormatting>
  <conditionalFormatting sqref="F15:N15">
    <cfRule type="expression" dxfId="1" priority="2">
      <formula>$D$15="〇"</formula>
    </cfRule>
  </conditionalFormatting>
  <conditionalFormatting sqref="K35">
    <cfRule type="expression" dxfId="0" priority="5">
      <formula>OR($H$35="指定管理",$H$35="その他")</formula>
    </cfRule>
  </conditionalFormatting>
  <dataValidations xWindow="869" yWindow="753" count="6">
    <dataValidation imeMode="halfAlpha" operator="greaterThanOrEqual" allowBlank="1" showInputMessage="1" showErrorMessage="1" sqref="E25 C25 C8 E8 H51:I53" xr:uid="{00000000-0002-0000-0900-000000000000}"/>
    <dataValidation imeMode="halfAlpha" allowBlank="1" showInputMessage="1" showErrorMessage="1" sqref="J25:N26 J8:N9 H41:I49" xr:uid="{00000000-0002-0000-0900-000001000000}"/>
    <dataValidation type="list" allowBlank="1" showInputMessage="1" showErrorMessage="1" sqref="H1" xr:uid="{00000000-0002-0000-0900-000002000000}">
      <formula1>"いいえ,はい"</formula1>
    </dataValidation>
    <dataValidation type="list" allowBlank="1" showInputMessage="1" showErrorMessage="1" promptTitle="施設の管理形態" prompt="直営、指定管理、その他を選択してください。_x000a_指定管理の場合は管理者名と契約期間を、その他の場合は具体的な状況を右のセルに記入してください。" sqref="H35:J35" xr:uid="{00000000-0002-0000-0900-000004000000}">
      <formula1>"選択してください。,直営,指定管理,その他"</formula1>
    </dataValidation>
    <dataValidation type="list" allowBlank="1" showInputMessage="1" showErrorMessage="1" sqref="C11:C12 D13:D15" xr:uid="{24B6DF8C-F2A9-4EEC-A6C5-FF38BE8A4773}">
      <formula1>"―,〇,"</formula1>
    </dataValidation>
    <dataValidation type="whole" operator="greaterThanOrEqual" allowBlank="1" showInputMessage="1" showErrorMessage="1" sqref="D51:G53 J41:J49 N41:N49 N51:N53" xr:uid="{83FB1BA2-EB0A-41D1-8E2B-3FBBE45688EE}">
      <formula1>0</formula1>
    </dataValidation>
  </dataValidations>
  <printOptions horizontalCentered="1"/>
  <pageMargins left="0.70866141732283472" right="0.70866141732283472" top="0.35433070866141736" bottom="0.15748031496062992" header="0.31496062992125984" footer="0.11811023622047245"/>
  <pageSetup paperSize="9" scale="3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B40"/>
  <sheetViews>
    <sheetView view="pageBreakPreview" zoomScale="55" zoomScaleNormal="55" zoomScaleSheetLayoutView="55" workbookViewId="0">
      <selection activeCell="C3" sqref="C3:G4"/>
    </sheetView>
  </sheetViews>
  <sheetFormatPr defaultColWidth="9" defaultRowHeight="24"/>
  <cols>
    <col min="1" max="2" width="7.75" style="1" customWidth="1"/>
    <col min="3" max="3" width="13.125" style="1" customWidth="1"/>
    <col min="4" max="4" width="9.25" style="1" customWidth="1"/>
    <col min="5" max="5" width="13.125" style="1" customWidth="1"/>
    <col min="6" max="6" width="10.25" style="1" customWidth="1"/>
    <col min="7" max="7" width="11.125" style="1" customWidth="1"/>
    <col min="8" max="8" width="9.5" style="1" customWidth="1"/>
    <col min="9" max="9" width="11.25" style="1" customWidth="1"/>
    <col min="10" max="10" width="13.75" style="1" customWidth="1"/>
    <col min="11" max="11" width="10.75" style="1" customWidth="1"/>
    <col min="12" max="13" width="9.25" style="1" customWidth="1"/>
    <col min="14" max="14" width="15.375" style="1" customWidth="1"/>
    <col min="15" max="22" width="9" style="49"/>
    <col min="23" max="16384" width="9" style="1"/>
  </cols>
  <sheetData>
    <row r="1" spans="1:28" ht="28.5" customHeight="1">
      <c r="A1" s="444" t="s">
        <v>637</v>
      </c>
      <c r="B1" s="49"/>
      <c r="C1" s="49"/>
      <c r="D1" s="49"/>
      <c r="E1" s="49"/>
      <c r="F1" s="49"/>
      <c r="G1" s="49"/>
      <c r="H1" s="49"/>
      <c r="I1" s="49"/>
      <c r="J1" s="49"/>
      <c r="K1" s="49"/>
      <c r="L1" s="49"/>
      <c r="M1" s="49"/>
      <c r="N1" s="49"/>
      <c r="O1" s="1459" t="s">
        <v>441</v>
      </c>
      <c r="P1" s="1459"/>
      <c r="Q1" s="1459"/>
      <c r="R1" s="1459"/>
      <c r="S1" s="1459"/>
      <c r="T1" s="1226"/>
      <c r="U1" s="1226"/>
      <c r="V1" s="1226"/>
      <c r="W1" s="82"/>
      <c r="X1" s="82"/>
      <c r="Y1" s="82"/>
      <c r="Z1" s="82"/>
      <c r="AA1" s="82"/>
      <c r="AB1" s="82"/>
    </row>
    <row r="2" spans="1:28" ht="28.5" customHeight="1" thickBot="1">
      <c r="A2" s="1469"/>
      <c r="B2" s="1469"/>
      <c r="C2" s="1469"/>
      <c r="D2" s="1469"/>
      <c r="E2" s="1469"/>
      <c r="F2" s="1469"/>
      <c r="G2" s="1469"/>
      <c r="H2" s="1469"/>
      <c r="I2" s="1469"/>
      <c r="J2" s="1469"/>
      <c r="K2" s="1469"/>
      <c r="L2" s="1460"/>
      <c r="M2" s="1460"/>
      <c r="N2" s="1460"/>
      <c r="O2" s="1459"/>
      <c r="P2" s="1459"/>
      <c r="Q2" s="1459"/>
      <c r="R2" s="1459"/>
      <c r="S2" s="1459"/>
      <c r="T2" s="1226"/>
      <c r="U2" s="1226"/>
      <c r="V2" s="1226"/>
    </row>
    <row r="3" spans="1:28" ht="30" customHeight="1">
      <c r="A3" s="1358" t="s">
        <v>34</v>
      </c>
      <c r="B3" s="1372"/>
      <c r="C3" s="1461" t="str">
        <f>IF(⑥団体施設概要!$H$1="はい",①総表!C10,"")</f>
        <v/>
      </c>
      <c r="D3" s="1461"/>
      <c r="E3" s="1461"/>
      <c r="F3" s="1461"/>
      <c r="G3" s="1461"/>
      <c r="H3" s="1366" t="s">
        <v>268</v>
      </c>
      <c r="I3" s="1367"/>
      <c r="J3" s="1466" t="str">
        <f>IF(⑥団体施設概要!$H$1="はい",①総表!C11,"")</f>
        <v/>
      </c>
      <c r="K3" s="1467"/>
      <c r="L3" s="1467"/>
      <c r="M3" s="1467"/>
      <c r="N3" s="1468"/>
      <c r="O3" s="1459"/>
      <c r="P3" s="1459"/>
      <c r="Q3" s="1459"/>
      <c r="R3" s="1459"/>
      <c r="S3" s="1459"/>
      <c r="T3" s="1226"/>
      <c r="U3" s="1226"/>
      <c r="V3" s="1226"/>
    </row>
    <row r="4" spans="1:28" ht="29.65" customHeight="1">
      <c r="A4" s="1253"/>
      <c r="B4" s="1254"/>
      <c r="C4" s="1462"/>
      <c r="D4" s="1462"/>
      <c r="E4" s="1462"/>
      <c r="F4" s="1462"/>
      <c r="G4" s="1462"/>
      <c r="H4" s="1375" t="s">
        <v>12</v>
      </c>
      <c r="I4" s="1376"/>
      <c r="J4" s="1463" t="str">
        <f>IF(⑥団体施設概要!$H$1="はい",①総表!C12,"")</f>
        <v/>
      </c>
      <c r="K4" s="1464"/>
      <c r="L4" s="1464"/>
      <c r="M4" s="1464"/>
      <c r="N4" s="1465"/>
      <c r="O4" s="1226"/>
      <c r="P4" s="1226"/>
      <c r="Q4" s="1226"/>
      <c r="R4" s="1226"/>
      <c r="S4" s="1226"/>
      <c r="T4" s="1226"/>
      <c r="U4" s="1226"/>
      <c r="V4" s="1226"/>
    </row>
    <row r="5" spans="1:28" ht="30.75" customHeight="1">
      <c r="A5" s="1380" t="s">
        <v>35</v>
      </c>
      <c r="B5" s="1357"/>
      <c r="C5" s="473" t="str">
        <f>IF(⑥団体施設概要!$H$1="はい",①総表!C6,"")</f>
        <v/>
      </c>
      <c r="D5" s="381" t="s">
        <v>9</v>
      </c>
      <c r="E5" s="390" t="str">
        <f>IF(⑥団体施設概要!$H$1="はい",①総表!E6,"")</f>
        <v/>
      </c>
      <c r="F5" s="1357"/>
      <c r="G5" s="1261"/>
      <c r="H5" s="1382" t="s">
        <v>266</v>
      </c>
      <c r="I5" s="1383"/>
      <c r="J5" s="1395"/>
      <c r="K5" s="1396"/>
      <c r="L5" s="1396"/>
      <c r="M5" s="1396"/>
      <c r="N5" s="1397"/>
      <c r="O5" s="1226"/>
      <c r="P5" s="1226"/>
      <c r="Q5" s="1226"/>
      <c r="R5" s="1226"/>
      <c r="S5" s="1226"/>
      <c r="T5" s="1226"/>
      <c r="U5" s="1226"/>
      <c r="V5" s="1226"/>
    </row>
    <row r="6" spans="1:28" ht="30.75" customHeight="1">
      <c r="A6" s="1387" t="s">
        <v>36</v>
      </c>
      <c r="B6" s="1388"/>
      <c r="C6" s="1443" t="str">
        <f>IF(⑥団体施設概要!$H$1="はい",①総表!C8&amp;①総表!D8&amp;①総表!F8,"")</f>
        <v/>
      </c>
      <c r="D6" s="1444"/>
      <c r="E6" s="1444"/>
      <c r="F6" s="1444"/>
      <c r="G6" s="1445"/>
      <c r="H6" s="1348" t="s">
        <v>605</v>
      </c>
      <c r="I6" s="1256"/>
      <c r="J6" s="1349"/>
      <c r="K6" s="1350"/>
      <c r="L6" s="1350"/>
      <c r="M6" s="1350"/>
      <c r="N6" s="1351"/>
    </row>
    <row r="7" spans="1:28" ht="30.75" customHeight="1">
      <c r="A7" s="1253"/>
      <c r="B7" s="1254"/>
      <c r="C7" s="1446"/>
      <c r="D7" s="1447"/>
      <c r="E7" s="1447"/>
      <c r="F7" s="1447"/>
      <c r="G7" s="1448"/>
      <c r="H7" s="1262"/>
      <c r="I7" s="1258"/>
      <c r="J7" s="1345"/>
      <c r="K7" s="1346"/>
      <c r="L7" s="1346"/>
      <c r="M7" s="1346"/>
      <c r="N7" s="1347"/>
    </row>
    <row r="8" spans="1:28" ht="48.75" customHeight="1">
      <c r="A8" s="1251" t="s">
        <v>487</v>
      </c>
      <c r="B8" s="1252"/>
      <c r="C8" s="1243"/>
      <c r="D8" s="1244"/>
      <c r="E8" s="1244"/>
      <c r="F8" s="1244"/>
      <c r="G8" s="1244"/>
      <c r="H8" s="1244"/>
      <c r="I8" s="1244"/>
      <c r="J8" s="1244"/>
      <c r="K8" s="1244"/>
      <c r="L8" s="1244"/>
      <c r="M8" s="1244"/>
      <c r="N8" s="1245"/>
      <c r="O8" s="361"/>
    </row>
    <row r="9" spans="1:28" ht="48.75" customHeight="1">
      <c r="A9" s="1253"/>
      <c r="B9" s="1254"/>
      <c r="C9" s="1328"/>
      <c r="D9" s="1329"/>
      <c r="E9" s="1329"/>
      <c r="F9" s="1329"/>
      <c r="G9" s="1329"/>
      <c r="H9" s="1329"/>
      <c r="I9" s="1329"/>
      <c r="J9" s="1329"/>
      <c r="K9" s="1329"/>
      <c r="L9" s="1329"/>
      <c r="M9" s="1329"/>
      <c r="N9" s="1330"/>
    </row>
    <row r="10" spans="1:28" ht="27.75" customHeight="1">
      <c r="A10" s="1249" t="s">
        <v>37</v>
      </c>
      <c r="B10" s="1256"/>
      <c r="C10" s="1449" t="s">
        <v>479</v>
      </c>
      <c r="D10" s="1252"/>
      <c r="E10" s="1252"/>
      <c r="F10" s="1252"/>
      <c r="G10" s="1257"/>
      <c r="H10" s="1262" t="s">
        <v>663</v>
      </c>
      <c r="I10" s="1254"/>
      <c r="J10" s="1254"/>
      <c r="K10" s="1254"/>
      <c r="L10" s="1254"/>
      <c r="M10" s="1254"/>
      <c r="N10" s="1263"/>
    </row>
    <row r="11" spans="1:28" ht="21.75" customHeight="1">
      <c r="A11" s="1251"/>
      <c r="B11" s="1257"/>
      <c r="C11" s="1325"/>
      <c r="D11" s="1326"/>
      <c r="E11" s="1326"/>
      <c r="F11" s="1326"/>
      <c r="G11" s="1450"/>
      <c r="H11" s="1267" t="s">
        <v>46</v>
      </c>
      <c r="I11" s="1268"/>
      <c r="J11" s="1268"/>
      <c r="K11" s="1268"/>
      <c r="L11" s="1268"/>
      <c r="M11" s="1268"/>
      <c r="N11" s="1269"/>
      <c r="O11" s="472"/>
      <c r="P11" s="361"/>
      <c r="Q11" s="361"/>
      <c r="R11" s="361"/>
      <c r="S11" s="361"/>
      <c r="T11" s="361"/>
    </row>
    <row r="12" spans="1:28" ht="36" customHeight="1">
      <c r="A12" s="1251"/>
      <c r="B12" s="1257"/>
      <c r="C12" s="1246"/>
      <c r="D12" s="1247"/>
      <c r="E12" s="1247"/>
      <c r="F12" s="1247"/>
      <c r="G12" s="1451"/>
      <c r="H12" s="1453" t="str">
        <f>IF(⑥団体施設概要!$H$1="はい",⑥団体施設概要!C6,"")</f>
        <v/>
      </c>
      <c r="I12" s="1454"/>
      <c r="J12" s="1454"/>
      <c r="K12" s="1454"/>
      <c r="L12" s="1454"/>
      <c r="M12" s="1454"/>
      <c r="N12" s="1455"/>
      <c r="O12" s="472"/>
      <c r="P12" s="361"/>
      <c r="Q12" s="361"/>
      <c r="R12" s="361"/>
      <c r="S12" s="361"/>
      <c r="T12" s="361"/>
    </row>
    <row r="13" spans="1:28" ht="36" customHeight="1">
      <c r="A13" s="1251"/>
      <c r="B13" s="1257"/>
      <c r="C13" s="1246"/>
      <c r="D13" s="1247"/>
      <c r="E13" s="1247"/>
      <c r="F13" s="1247"/>
      <c r="G13" s="1451"/>
      <c r="H13" s="1456"/>
      <c r="I13" s="1457"/>
      <c r="J13" s="1457"/>
      <c r="K13" s="1457"/>
      <c r="L13" s="1457"/>
      <c r="M13" s="1457"/>
      <c r="N13" s="1458"/>
      <c r="O13" s="362"/>
    </row>
    <row r="14" spans="1:28" ht="21.75" customHeight="1">
      <c r="A14" s="1251"/>
      <c r="B14" s="1257"/>
      <c r="C14" s="1246"/>
      <c r="D14" s="1247"/>
      <c r="E14" s="1247"/>
      <c r="F14" s="1247"/>
      <c r="G14" s="1451"/>
      <c r="H14" s="1267" t="s">
        <v>664</v>
      </c>
      <c r="I14" s="1268"/>
      <c r="J14" s="1268"/>
      <c r="K14" s="1268"/>
      <c r="L14" s="1268"/>
      <c r="M14" s="1268"/>
      <c r="N14" s="1269"/>
      <c r="O14" s="1424"/>
      <c r="P14" s="1425"/>
      <c r="Q14" s="1425"/>
      <c r="R14" s="1425"/>
      <c r="S14" s="1425"/>
      <c r="T14" s="1425"/>
      <c r="U14" s="1425"/>
      <c r="V14" s="1425"/>
    </row>
    <row r="15" spans="1:28" ht="36" customHeight="1">
      <c r="A15" s="1251"/>
      <c r="B15" s="1257"/>
      <c r="C15" s="1246"/>
      <c r="D15" s="1247"/>
      <c r="E15" s="1247"/>
      <c r="F15" s="1247"/>
      <c r="G15" s="1451"/>
      <c r="H15" s="1325"/>
      <c r="I15" s="1326"/>
      <c r="J15" s="1326"/>
      <c r="K15" s="1326"/>
      <c r="L15" s="1326"/>
      <c r="M15" s="1326"/>
      <c r="N15" s="1327"/>
      <c r="O15" s="1424"/>
      <c r="P15" s="1425"/>
      <c r="Q15" s="1425"/>
      <c r="R15" s="1425"/>
      <c r="S15" s="1425"/>
      <c r="T15" s="1425"/>
      <c r="U15" s="1425"/>
      <c r="V15" s="1425"/>
    </row>
    <row r="16" spans="1:28" ht="36" customHeight="1">
      <c r="A16" s="1251"/>
      <c r="B16" s="1257"/>
      <c r="C16" s="1246"/>
      <c r="D16" s="1247"/>
      <c r="E16" s="1247"/>
      <c r="F16" s="1247"/>
      <c r="G16" s="1451"/>
      <c r="H16" s="1246"/>
      <c r="I16" s="1247"/>
      <c r="J16" s="1247"/>
      <c r="K16" s="1247"/>
      <c r="L16" s="1247"/>
      <c r="M16" s="1247"/>
      <c r="N16" s="1248"/>
    </row>
    <row r="17" spans="1:22" ht="21.75" customHeight="1">
      <c r="A17" s="1251"/>
      <c r="B17" s="1257"/>
      <c r="C17" s="1328"/>
      <c r="D17" s="1329"/>
      <c r="E17" s="1329"/>
      <c r="F17" s="1329"/>
      <c r="G17" s="1452"/>
      <c r="H17" s="1267" t="s">
        <v>47</v>
      </c>
      <c r="I17" s="1268"/>
      <c r="J17" s="1268"/>
      <c r="K17" s="1268"/>
      <c r="L17" s="1268"/>
      <c r="M17" s="1268"/>
      <c r="N17" s="1269"/>
    </row>
    <row r="18" spans="1:22" ht="36" customHeight="1">
      <c r="A18" s="1251"/>
      <c r="B18" s="1257"/>
      <c r="C18" s="442" t="s">
        <v>38</v>
      </c>
      <c r="D18" s="1440"/>
      <c r="E18" s="1441"/>
      <c r="F18" s="1441"/>
      <c r="G18" s="1442"/>
      <c r="H18" s="1247"/>
      <c r="I18" s="1247"/>
      <c r="J18" s="1247"/>
      <c r="K18" s="1247"/>
      <c r="L18" s="1247"/>
      <c r="M18" s="1247"/>
      <c r="N18" s="1248"/>
      <c r="O18" s="363" t="s">
        <v>654</v>
      </c>
      <c r="P18" s="362"/>
      <c r="Q18" s="362"/>
      <c r="R18" s="362"/>
    </row>
    <row r="19" spans="1:22" ht="36" customHeight="1">
      <c r="A19" s="1253"/>
      <c r="B19" s="1258"/>
      <c r="C19" s="442" t="s">
        <v>39</v>
      </c>
      <c r="D19" s="1440"/>
      <c r="E19" s="1441"/>
      <c r="F19" s="1441"/>
      <c r="G19" s="1442"/>
      <c r="H19" s="1328"/>
      <c r="I19" s="1329"/>
      <c r="J19" s="1329"/>
      <c r="K19" s="1329"/>
      <c r="L19" s="1329"/>
      <c r="M19" s="1329"/>
      <c r="N19" s="1330"/>
      <c r="O19" s="363"/>
      <c r="P19" s="362"/>
      <c r="Q19" s="362"/>
      <c r="R19" s="362"/>
    </row>
    <row r="20" spans="1:22" ht="42.75" customHeight="1">
      <c r="A20" s="1249" t="s">
        <v>44</v>
      </c>
      <c r="B20" s="1250"/>
      <c r="C20" s="1243"/>
      <c r="D20" s="1244"/>
      <c r="E20" s="1244"/>
      <c r="F20" s="1244"/>
      <c r="G20" s="1244"/>
      <c r="H20" s="1244"/>
      <c r="I20" s="1244"/>
      <c r="J20" s="1244"/>
      <c r="K20" s="1244"/>
      <c r="L20" s="1244"/>
      <c r="M20" s="1244"/>
      <c r="N20" s="1245"/>
    </row>
    <row r="21" spans="1:22" ht="42.75" customHeight="1">
      <c r="A21" s="1251"/>
      <c r="B21" s="1252"/>
      <c r="C21" s="1246"/>
      <c r="D21" s="1247"/>
      <c r="E21" s="1247"/>
      <c r="F21" s="1247"/>
      <c r="G21" s="1247"/>
      <c r="H21" s="1247"/>
      <c r="I21" s="1247"/>
      <c r="J21" s="1247"/>
      <c r="K21" s="1247"/>
      <c r="L21" s="1247"/>
      <c r="M21" s="1247"/>
      <c r="N21" s="1248"/>
      <c r="O21" s="364"/>
    </row>
    <row r="22" spans="1:22" ht="42.75" customHeight="1">
      <c r="A22" s="1253"/>
      <c r="B22" s="1254"/>
      <c r="C22" s="1328"/>
      <c r="D22" s="1329"/>
      <c r="E22" s="1329"/>
      <c r="F22" s="1329"/>
      <c r="G22" s="1329"/>
      <c r="H22" s="1329"/>
      <c r="I22" s="1329"/>
      <c r="J22" s="1329"/>
      <c r="K22" s="1329"/>
      <c r="L22" s="1329"/>
      <c r="M22" s="1329"/>
      <c r="N22" s="1330"/>
    </row>
    <row r="23" spans="1:22" ht="32.65" customHeight="1">
      <c r="A23" s="1438" t="s">
        <v>455</v>
      </c>
      <c r="B23" s="1439"/>
      <c r="C23" s="385" t="s">
        <v>45</v>
      </c>
      <c r="D23" s="1278" t="s">
        <v>17</v>
      </c>
      <c r="E23" s="1278"/>
      <c r="F23" s="1278"/>
      <c r="G23" s="1278"/>
      <c r="H23" s="435" t="s">
        <v>456</v>
      </c>
      <c r="I23" s="435" t="s">
        <v>457</v>
      </c>
      <c r="J23" s="377" t="s">
        <v>416</v>
      </c>
      <c r="K23" s="1278" t="s">
        <v>417</v>
      </c>
      <c r="L23" s="1278"/>
      <c r="M23" s="1278"/>
      <c r="N23" s="378" t="s">
        <v>418</v>
      </c>
    </row>
    <row r="24" spans="1:22" ht="39" customHeight="1">
      <c r="A24" s="1438"/>
      <c r="B24" s="1439"/>
      <c r="C24" s="1279" t="s">
        <v>449</v>
      </c>
      <c r="D24" s="1255"/>
      <c r="E24" s="1255"/>
      <c r="F24" s="1255"/>
      <c r="G24" s="1255"/>
      <c r="H24" s="464"/>
      <c r="I24" s="465"/>
      <c r="J24" s="602"/>
      <c r="K24" s="1255"/>
      <c r="L24" s="1255"/>
      <c r="M24" s="1255"/>
      <c r="N24" s="606"/>
      <c r="O24" s="1437"/>
      <c r="P24" s="1242"/>
      <c r="Q24" s="1242"/>
      <c r="R24" s="1242"/>
      <c r="S24" s="1242"/>
      <c r="T24" s="1242"/>
      <c r="U24" s="1226"/>
      <c r="V24" s="1226"/>
    </row>
    <row r="25" spans="1:22" ht="39" customHeight="1">
      <c r="A25" s="1438"/>
      <c r="B25" s="1439"/>
      <c r="C25" s="1280"/>
      <c r="D25" s="1285"/>
      <c r="E25" s="1285"/>
      <c r="F25" s="1285"/>
      <c r="G25" s="1285"/>
      <c r="H25" s="461"/>
      <c r="I25" s="466"/>
      <c r="J25" s="603"/>
      <c r="K25" s="1285"/>
      <c r="L25" s="1285"/>
      <c r="M25" s="1285"/>
      <c r="N25" s="607"/>
      <c r="O25" s="1437"/>
      <c r="P25" s="1242"/>
      <c r="Q25" s="1242"/>
      <c r="R25" s="1242"/>
      <c r="S25" s="1242"/>
      <c r="T25" s="1242"/>
      <c r="U25" s="1226"/>
      <c r="V25" s="1226"/>
    </row>
    <row r="26" spans="1:22" ht="39" customHeight="1">
      <c r="A26" s="1438"/>
      <c r="B26" s="1439"/>
      <c r="C26" s="1281"/>
      <c r="D26" s="1286"/>
      <c r="E26" s="1286"/>
      <c r="F26" s="1286"/>
      <c r="G26" s="1286"/>
      <c r="H26" s="462"/>
      <c r="I26" s="467"/>
      <c r="J26" s="604"/>
      <c r="K26" s="1286"/>
      <c r="L26" s="1286"/>
      <c r="M26" s="1286"/>
      <c r="N26" s="608"/>
      <c r="O26" s="1437"/>
      <c r="P26" s="1242"/>
      <c r="Q26" s="1242"/>
      <c r="R26" s="1242"/>
      <c r="S26" s="1242"/>
      <c r="T26" s="1242"/>
      <c r="U26" s="1226"/>
      <c r="V26" s="1226"/>
    </row>
    <row r="27" spans="1:22" ht="39" customHeight="1">
      <c r="A27" s="1438"/>
      <c r="B27" s="1439"/>
      <c r="C27" s="1279" t="s">
        <v>638</v>
      </c>
      <c r="D27" s="1282"/>
      <c r="E27" s="1282"/>
      <c r="F27" s="1282"/>
      <c r="G27" s="1282"/>
      <c r="H27" s="463"/>
      <c r="I27" s="468"/>
      <c r="J27" s="605"/>
      <c r="K27" s="1282"/>
      <c r="L27" s="1282"/>
      <c r="M27" s="1282"/>
      <c r="N27" s="609"/>
      <c r="O27" s="1227"/>
      <c r="P27" s="1226"/>
      <c r="Q27" s="1226"/>
      <c r="R27" s="1226"/>
      <c r="S27" s="1226"/>
      <c r="T27" s="1226"/>
      <c r="U27" s="1226"/>
      <c r="V27" s="1226"/>
    </row>
    <row r="28" spans="1:22" ht="39" customHeight="1">
      <c r="A28" s="1438"/>
      <c r="B28" s="1439"/>
      <c r="C28" s="1280"/>
      <c r="D28" s="1285"/>
      <c r="E28" s="1285"/>
      <c r="F28" s="1285"/>
      <c r="G28" s="1285"/>
      <c r="H28" s="461"/>
      <c r="I28" s="466"/>
      <c r="J28" s="603"/>
      <c r="K28" s="1285"/>
      <c r="L28" s="1285"/>
      <c r="M28" s="1285"/>
      <c r="N28" s="607"/>
      <c r="O28" s="1227"/>
      <c r="P28" s="1226"/>
      <c r="Q28" s="1226"/>
      <c r="R28" s="1226"/>
      <c r="S28" s="1226"/>
      <c r="T28" s="1226"/>
      <c r="U28" s="1226"/>
      <c r="V28" s="1226"/>
    </row>
    <row r="29" spans="1:22" ht="39" customHeight="1">
      <c r="A29" s="1438"/>
      <c r="B29" s="1439"/>
      <c r="C29" s="1281"/>
      <c r="D29" s="1312"/>
      <c r="E29" s="1312"/>
      <c r="F29" s="1312"/>
      <c r="G29" s="1312"/>
      <c r="H29" s="462"/>
      <c r="I29" s="467"/>
      <c r="J29" s="604"/>
      <c r="K29" s="1286"/>
      <c r="L29" s="1286"/>
      <c r="M29" s="1286"/>
      <c r="N29" s="608"/>
      <c r="O29" s="1227"/>
      <c r="P29" s="1226"/>
      <c r="Q29" s="1226"/>
      <c r="R29" s="1226"/>
      <c r="S29" s="1226"/>
      <c r="T29" s="1226"/>
      <c r="U29" s="1226"/>
      <c r="V29" s="1226"/>
    </row>
    <row r="30" spans="1:22" ht="39" customHeight="1">
      <c r="A30" s="1438"/>
      <c r="B30" s="1439"/>
      <c r="C30" s="1279" t="s">
        <v>635</v>
      </c>
      <c r="D30" s="1282"/>
      <c r="E30" s="1282"/>
      <c r="F30" s="1282"/>
      <c r="G30" s="1282"/>
      <c r="H30" s="463"/>
      <c r="I30" s="468"/>
      <c r="J30" s="605"/>
      <c r="K30" s="1282"/>
      <c r="L30" s="1282"/>
      <c r="M30" s="1282"/>
      <c r="N30" s="609"/>
      <c r="O30" s="1227"/>
      <c r="P30" s="1226"/>
      <c r="Q30" s="1226"/>
      <c r="R30" s="1226"/>
      <c r="S30" s="1226"/>
      <c r="T30" s="1226"/>
      <c r="U30" s="1226"/>
      <c r="V30" s="1226"/>
    </row>
    <row r="31" spans="1:22" ht="39" customHeight="1">
      <c r="A31" s="1438"/>
      <c r="B31" s="1439"/>
      <c r="C31" s="1280"/>
      <c r="D31" s="1285"/>
      <c r="E31" s="1285"/>
      <c r="F31" s="1285"/>
      <c r="G31" s="1285"/>
      <c r="H31" s="461"/>
      <c r="I31" s="466"/>
      <c r="J31" s="603"/>
      <c r="K31" s="1285"/>
      <c r="L31" s="1285"/>
      <c r="M31" s="1285"/>
      <c r="N31" s="607"/>
      <c r="O31" s="1227"/>
      <c r="P31" s="1226"/>
      <c r="Q31" s="1226"/>
      <c r="R31" s="1226"/>
      <c r="S31" s="1226"/>
      <c r="T31" s="1226"/>
      <c r="U31" s="1226"/>
      <c r="V31" s="1226"/>
    </row>
    <row r="32" spans="1:22" ht="39" customHeight="1">
      <c r="A32" s="1438"/>
      <c r="B32" s="1439"/>
      <c r="C32" s="1281"/>
      <c r="D32" s="1286"/>
      <c r="E32" s="1286"/>
      <c r="F32" s="1286"/>
      <c r="G32" s="1286"/>
      <c r="H32" s="462"/>
      <c r="I32" s="467"/>
      <c r="J32" s="604"/>
      <c r="K32" s="1286"/>
      <c r="L32" s="1286"/>
      <c r="M32" s="1286"/>
      <c r="N32" s="608"/>
      <c r="O32" s="1227"/>
      <c r="P32" s="1226"/>
      <c r="Q32" s="1226"/>
      <c r="R32" s="1226"/>
      <c r="S32" s="1226"/>
      <c r="T32" s="1226"/>
      <c r="U32" s="1226"/>
      <c r="V32" s="1226"/>
    </row>
    <row r="33" spans="1:14" ht="40.9" customHeight="1">
      <c r="A33" s="1431" t="s">
        <v>48</v>
      </c>
      <c r="B33" s="1432"/>
      <c r="C33" s="386" t="s">
        <v>45</v>
      </c>
      <c r="D33" s="1297" t="s">
        <v>480</v>
      </c>
      <c r="E33" s="1299"/>
      <c r="F33" s="1297" t="s">
        <v>481</v>
      </c>
      <c r="G33" s="1299"/>
      <c r="H33" s="1297" t="s">
        <v>482</v>
      </c>
      <c r="I33" s="1298"/>
      <c r="J33" s="1297" t="s">
        <v>419</v>
      </c>
      <c r="K33" s="1298"/>
      <c r="L33" s="1298"/>
      <c r="M33" s="1299"/>
      <c r="N33" s="379" t="s">
        <v>458</v>
      </c>
    </row>
    <row r="34" spans="1:14" ht="53.25" customHeight="1">
      <c r="A34" s="1433"/>
      <c r="B34" s="1434"/>
      <c r="C34" s="387" t="s">
        <v>449</v>
      </c>
      <c r="D34" s="1295"/>
      <c r="E34" s="1296"/>
      <c r="F34" s="1295"/>
      <c r="G34" s="1296"/>
      <c r="H34" s="1427">
        <f>D34-F34</f>
        <v>0</v>
      </c>
      <c r="I34" s="1428"/>
      <c r="J34" s="1302"/>
      <c r="K34" s="1303"/>
      <c r="L34" s="1303"/>
      <c r="M34" s="1304"/>
      <c r="N34" s="610"/>
    </row>
    <row r="35" spans="1:14" ht="53.25" customHeight="1">
      <c r="A35" s="1433"/>
      <c r="B35" s="1434"/>
      <c r="C35" s="387" t="s">
        <v>610</v>
      </c>
      <c r="D35" s="1295"/>
      <c r="E35" s="1296"/>
      <c r="F35" s="1295"/>
      <c r="G35" s="1296"/>
      <c r="H35" s="1427">
        <f t="shared" ref="H35:H36" si="0">D35-F35</f>
        <v>0</v>
      </c>
      <c r="I35" s="1428"/>
      <c r="J35" s="1302"/>
      <c r="K35" s="1303"/>
      <c r="L35" s="1303"/>
      <c r="M35" s="1304"/>
      <c r="N35" s="610"/>
    </row>
    <row r="36" spans="1:14" ht="53.25" customHeight="1" thickBot="1">
      <c r="A36" s="1435"/>
      <c r="B36" s="1436"/>
      <c r="C36" s="388" t="s">
        <v>639</v>
      </c>
      <c r="D36" s="1305"/>
      <c r="E36" s="1306"/>
      <c r="F36" s="1305"/>
      <c r="G36" s="1306"/>
      <c r="H36" s="1429">
        <f t="shared" si="0"/>
        <v>0</v>
      </c>
      <c r="I36" s="1430"/>
      <c r="J36" s="1309"/>
      <c r="K36" s="1310"/>
      <c r="L36" s="1310"/>
      <c r="M36" s="1311"/>
      <c r="N36" s="611"/>
    </row>
    <row r="37" spans="1:14">
      <c r="A37" s="404"/>
      <c r="B37" s="404"/>
      <c r="C37" s="404"/>
      <c r="D37" s="404"/>
      <c r="E37" s="404"/>
      <c r="F37" s="404"/>
      <c r="G37" s="404"/>
      <c r="H37" s="404"/>
      <c r="I37" s="404"/>
      <c r="J37" s="404"/>
      <c r="K37" s="404"/>
      <c r="L37" s="404"/>
      <c r="M37" s="404"/>
      <c r="N37" s="404"/>
    </row>
    <row r="38" spans="1:14">
      <c r="A38" s="1426"/>
      <c r="B38" s="1426"/>
      <c r="C38" s="1426"/>
      <c r="D38" s="1426"/>
      <c r="E38" s="1426"/>
      <c r="F38" s="1426"/>
      <c r="G38" s="1426"/>
      <c r="H38" s="1426"/>
      <c r="I38" s="1426"/>
      <c r="J38" s="1426"/>
      <c r="K38" s="1426"/>
      <c r="L38" s="1426"/>
      <c r="M38" s="1426"/>
      <c r="N38" s="1426"/>
    </row>
    <row r="39" spans="1:14">
      <c r="A39" s="3"/>
      <c r="B39" s="3"/>
    </row>
    <row r="40" spans="1:14">
      <c r="A40" s="4"/>
      <c r="B40" s="4"/>
    </row>
  </sheetData>
  <sheetProtection algorithmName="SHA-512" hashValue="glMt33xMWIuBjcAzsw8edKOkFedJVyoMGMDusRSJ/jrbPDOQ6VvsmNgvxO1UWIemQ9fk2mGZMlaRg24yeABzMA==" saltValue="UoTNXnE6DkpsvuxVq9AXOQ==" spinCount="100000" sheet="1" objects="1" scenarios="1"/>
  <mergeCells count="77">
    <mergeCell ref="J6:N7"/>
    <mergeCell ref="O1:V5"/>
    <mergeCell ref="L2:N2"/>
    <mergeCell ref="A3:B4"/>
    <mergeCell ref="C3:G4"/>
    <mergeCell ref="H4:I4"/>
    <mergeCell ref="J4:N4"/>
    <mergeCell ref="H3:I3"/>
    <mergeCell ref="J3:N3"/>
    <mergeCell ref="A5:B5"/>
    <mergeCell ref="H5:I5"/>
    <mergeCell ref="J5:N5"/>
    <mergeCell ref="A2:K2"/>
    <mergeCell ref="A20:B22"/>
    <mergeCell ref="A6:B7"/>
    <mergeCell ref="C6:G7"/>
    <mergeCell ref="F5:G5"/>
    <mergeCell ref="H6:I7"/>
    <mergeCell ref="A8:B9"/>
    <mergeCell ref="C8:N9"/>
    <mergeCell ref="A10:B19"/>
    <mergeCell ref="C10:G10"/>
    <mergeCell ref="H10:N10"/>
    <mergeCell ref="C11:G17"/>
    <mergeCell ref="H11:N11"/>
    <mergeCell ref="H12:N13"/>
    <mergeCell ref="H14:N14"/>
    <mergeCell ref="H15:N16"/>
    <mergeCell ref="H17:N17"/>
    <mergeCell ref="D18:G18"/>
    <mergeCell ref="H18:N19"/>
    <mergeCell ref="D19:G19"/>
    <mergeCell ref="D33:E33"/>
    <mergeCell ref="J33:M33"/>
    <mergeCell ref="C20:N22"/>
    <mergeCell ref="F33:G33"/>
    <mergeCell ref="A23:B32"/>
    <mergeCell ref="D23:G23"/>
    <mergeCell ref="K23:M23"/>
    <mergeCell ref="C24:C26"/>
    <mergeCell ref="D24:G24"/>
    <mergeCell ref="K24:M24"/>
    <mergeCell ref="D25:G25"/>
    <mergeCell ref="K25:M25"/>
    <mergeCell ref="K26:M26"/>
    <mergeCell ref="C27:C29"/>
    <mergeCell ref="D27:G27"/>
    <mergeCell ref="K27:M27"/>
    <mergeCell ref="O24:V32"/>
    <mergeCell ref="C30:C32"/>
    <mergeCell ref="D30:G30"/>
    <mergeCell ref="K30:M30"/>
    <mergeCell ref="D31:G31"/>
    <mergeCell ref="K31:M31"/>
    <mergeCell ref="D32:G32"/>
    <mergeCell ref="K32:M32"/>
    <mergeCell ref="D29:G29"/>
    <mergeCell ref="K29:M29"/>
    <mergeCell ref="D26:G26"/>
    <mergeCell ref="D28:G28"/>
    <mergeCell ref="K28:M28"/>
    <mergeCell ref="O14:V15"/>
    <mergeCell ref="A38:N38"/>
    <mergeCell ref="F35:G35"/>
    <mergeCell ref="H35:I35"/>
    <mergeCell ref="J35:M35"/>
    <mergeCell ref="D36:E36"/>
    <mergeCell ref="D35:E35"/>
    <mergeCell ref="F36:G36"/>
    <mergeCell ref="H36:I36"/>
    <mergeCell ref="J36:M36"/>
    <mergeCell ref="A33:B36"/>
    <mergeCell ref="D34:E34"/>
    <mergeCell ref="F34:G34"/>
    <mergeCell ref="H34:I34"/>
    <mergeCell ref="J34:M34"/>
    <mergeCell ref="H33:I33"/>
  </mergeCells>
  <phoneticPr fontId="6"/>
  <dataValidations count="3">
    <dataValidation imeMode="halfAlpha" operator="greaterThanOrEqual" allowBlank="1" showInputMessage="1" showErrorMessage="1" sqref="E5 C5 H34:I36" xr:uid="{00000000-0002-0000-0A00-000000000000}"/>
    <dataValidation imeMode="halfAlpha" allowBlank="1" showInputMessage="1" showErrorMessage="1" sqref="K5:N5 J5:J6 H24:I32" xr:uid="{00000000-0002-0000-0A00-000001000000}"/>
    <dataValidation type="whole" operator="greaterThanOrEqual" allowBlank="1" showInputMessage="1" showErrorMessage="1" sqref="J24:J32 N24:N32 N34:N36 F34:G36 D34:E36" xr:uid="{4EBB4E50-7516-48F7-8D84-B15CF51A907A}">
      <formula1>0</formula1>
    </dataValidation>
  </dataValidations>
  <printOptions horizontalCentered="1"/>
  <pageMargins left="0.70866141732283472" right="0.70866141732283472" top="0.35433070866141736" bottom="0.15748031496062992" header="0.31496062992125984" footer="0.11811023622047245"/>
  <pageSetup paperSize="9" scale="42"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C41C-0571-4B24-8A6E-6BCF4A2640B7}">
  <sheetPr codeName="Sheet2">
    <tabColor theme="0" tint="-4.9989318521683403E-2"/>
    <pageSetUpPr fitToPage="1"/>
  </sheetPr>
  <dimension ref="A1:T127"/>
  <sheetViews>
    <sheetView view="pageBreakPreview" zoomScaleNormal="63" zoomScaleSheetLayoutView="100" zoomScalePageLayoutView="58" workbookViewId="0">
      <selection activeCell="K13" sqref="K13"/>
    </sheetView>
  </sheetViews>
  <sheetFormatPr defaultColWidth="9" defaultRowHeight="16.5"/>
  <cols>
    <col min="1" max="1" width="3.125" style="649" customWidth="1"/>
    <col min="2" max="2" width="4.625" style="649" customWidth="1"/>
    <col min="3" max="3" width="7.125" style="649" customWidth="1"/>
    <col min="4" max="4" width="16.5" style="649" customWidth="1"/>
    <col min="5" max="5" width="13.625" style="649" customWidth="1"/>
    <col min="6" max="6" width="14" style="649" customWidth="1"/>
    <col min="7" max="7" width="13.75" style="649" customWidth="1"/>
    <col min="8" max="8" width="14.25" style="649" customWidth="1"/>
    <col min="9" max="9" width="32.875" style="649" customWidth="1"/>
    <col min="10" max="10" width="4.25" style="649" customWidth="1"/>
    <col min="11" max="11" width="12.125" style="649" customWidth="1"/>
    <col min="12" max="12" width="87.625" style="650" customWidth="1"/>
    <col min="13" max="13" width="2.125" style="649" customWidth="1"/>
    <col min="14" max="18" width="9" style="649"/>
    <col min="19" max="19" width="2.625" style="649" customWidth="1"/>
    <col min="20" max="16384" width="9" style="649"/>
  </cols>
  <sheetData>
    <row r="1" spans="1:12">
      <c r="A1" s="649" t="s">
        <v>665</v>
      </c>
    </row>
    <row r="3" spans="1:12" ht="17.100000000000001" customHeight="1">
      <c r="A3" s="1569" t="s">
        <v>666</v>
      </c>
      <c r="B3" s="1569"/>
      <c r="C3" s="1569"/>
      <c r="D3" s="1569"/>
      <c r="E3" s="1569"/>
      <c r="F3" s="1569"/>
      <c r="G3" s="1569"/>
      <c r="H3" s="1569"/>
      <c r="I3" s="1569"/>
      <c r="J3" s="1569"/>
      <c r="K3" s="651"/>
    </row>
    <row r="4" spans="1:12" ht="17.100000000000001" customHeight="1">
      <c r="A4" s="1570" t="s">
        <v>667</v>
      </c>
      <c r="B4" s="1570"/>
      <c r="C4" s="1570"/>
      <c r="D4" s="1570"/>
      <c r="E4" s="1570"/>
      <c r="F4" s="1570"/>
      <c r="G4" s="1570"/>
      <c r="H4" s="1570"/>
      <c r="I4" s="1570"/>
      <c r="J4" s="1570"/>
      <c r="K4" s="652"/>
    </row>
    <row r="5" spans="1:12" ht="8.25" customHeight="1">
      <c r="A5" s="653"/>
      <c r="B5" s="653"/>
      <c r="C5" s="653"/>
      <c r="D5" s="653"/>
      <c r="E5" s="653"/>
      <c r="F5" s="653"/>
      <c r="G5" s="653"/>
      <c r="H5" s="653"/>
      <c r="I5" s="653"/>
      <c r="J5" s="653"/>
      <c r="K5" s="653"/>
    </row>
    <row r="6" spans="1:12" ht="18.600000000000001" customHeight="1">
      <c r="A6" s="653"/>
      <c r="B6" s="653"/>
      <c r="C6" s="653"/>
      <c r="D6" s="653"/>
      <c r="E6" s="1571" t="s">
        <v>668</v>
      </c>
      <c r="F6" s="1571"/>
      <c r="G6" s="654"/>
      <c r="H6" s="1572"/>
      <c r="I6" s="1572"/>
      <c r="J6" s="1572"/>
      <c r="K6" s="1572"/>
    </row>
    <row r="7" spans="1:12" ht="18.600000000000001" customHeight="1">
      <c r="A7" s="653"/>
      <c r="B7" s="653"/>
      <c r="C7" s="653"/>
      <c r="D7" s="653"/>
      <c r="E7" s="1573" t="s">
        <v>669</v>
      </c>
      <c r="F7" s="1573"/>
      <c r="G7" s="655"/>
      <c r="H7" s="1574"/>
      <c r="I7" s="1574"/>
      <c r="J7" s="1574"/>
      <c r="K7" s="1574"/>
    </row>
    <row r="8" spans="1:12" ht="6.95" customHeight="1">
      <c r="A8" s="653"/>
      <c r="B8" s="653"/>
      <c r="C8" s="653"/>
      <c r="D8" s="653"/>
      <c r="E8" s="653"/>
      <c r="F8" s="653"/>
      <c r="G8" s="653"/>
      <c r="H8" s="653"/>
      <c r="I8" s="653"/>
      <c r="J8" s="653"/>
      <c r="K8" s="653"/>
    </row>
    <row r="9" spans="1:12" ht="26.45" customHeight="1">
      <c r="A9" s="1564" t="s">
        <v>670</v>
      </c>
      <c r="B9" s="1565"/>
      <c r="C9" s="1565"/>
      <c r="D9" s="1565"/>
      <c r="E9" s="1565"/>
      <c r="F9" s="1565"/>
      <c r="G9" s="1565"/>
      <c r="H9" s="1565"/>
      <c r="I9" s="1565"/>
      <c r="J9" s="1565"/>
      <c r="K9" s="1565"/>
    </row>
    <row r="10" spans="1:12" ht="4.5" customHeight="1">
      <c r="A10" s="653"/>
      <c r="B10" s="653"/>
      <c r="C10" s="653"/>
      <c r="D10" s="653"/>
      <c r="E10" s="653"/>
      <c r="F10" s="653"/>
      <c r="G10" s="653"/>
      <c r="H10" s="653"/>
      <c r="I10" s="653"/>
      <c r="J10" s="653"/>
      <c r="K10" s="653"/>
    </row>
    <row r="11" spans="1:12" ht="18" customHeight="1">
      <c r="A11" s="656" t="s">
        <v>671</v>
      </c>
      <c r="B11" s="653"/>
      <c r="C11" s="653"/>
      <c r="D11" s="653"/>
      <c r="E11" s="653"/>
      <c r="F11" s="653"/>
      <c r="G11" s="653"/>
      <c r="H11" s="653"/>
      <c r="I11" s="653"/>
      <c r="J11" s="653"/>
      <c r="K11" s="653"/>
    </row>
    <row r="12" spans="1:12">
      <c r="A12" s="653" t="s">
        <v>672</v>
      </c>
      <c r="B12" s="1538" t="s">
        <v>673</v>
      </c>
      <c r="C12" s="1538"/>
      <c r="D12" s="1538"/>
      <c r="E12" s="1538"/>
      <c r="F12" s="1538"/>
      <c r="G12" s="1538"/>
      <c r="H12" s="1538"/>
      <c r="I12" s="1538"/>
      <c r="J12" s="1538"/>
      <c r="K12" s="653"/>
    </row>
    <row r="13" spans="1:12" ht="21" customHeight="1">
      <c r="A13" s="653"/>
      <c r="B13" s="1549" t="s">
        <v>674</v>
      </c>
      <c r="C13" s="1549"/>
      <c r="D13" s="1549"/>
      <c r="E13" s="1549"/>
      <c r="F13" s="1549"/>
      <c r="G13" s="1549"/>
      <c r="H13" s="1549"/>
      <c r="I13" s="1549"/>
      <c r="J13" s="1549"/>
      <c r="K13" s="657"/>
    </row>
    <row r="14" spans="1:12" ht="11.25" customHeight="1">
      <c r="A14" s="653"/>
      <c r="B14" s="658"/>
      <c r="C14" s="658"/>
      <c r="D14" s="658"/>
      <c r="E14" s="658"/>
      <c r="F14" s="658"/>
      <c r="G14" s="658"/>
      <c r="H14" s="658"/>
      <c r="I14" s="658"/>
      <c r="J14" s="658"/>
      <c r="K14" s="653"/>
    </row>
    <row r="15" spans="1:12">
      <c r="A15" s="653" t="s">
        <v>675</v>
      </c>
      <c r="B15" s="658"/>
      <c r="C15" s="658"/>
      <c r="D15" s="658"/>
      <c r="E15" s="658"/>
      <c r="F15" s="658"/>
      <c r="G15" s="658"/>
      <c r="H15" s="658"/>
      <c r="I15" s="658"/>
      <c r="J15" s="658"/>
      <c r="K15" s="653"/>
    </row>
    <row r="16" spans="1:12" s="662" customFormat="1" ht="21" customHeight="1">
      <c r="A16" s="659"/>
      <c r="B16" s="1566" t="s">
        <v>676</v>
      </c>
      <c r="C16" s="1567"/>
      <c r="D16" s="1567"/>
      <c r="E16" s="1567"/>
      <c r="F16" s="1567"/>
      <c r="G16" s="1567"/>
      <c r="H16" s="1567"/>
      <c r="I16" s="1567"/>
      <c r="J16" s="1568"/>
      <c r="K16" s="660"/>
      <c r="L16" s="661"/>
    </row>
    <row r="17" spans="1:12" s="662" customFormat="1" ht="21" customHeight="1">
      <c r="A17" s="659"/>
      <c r="B17" s="1561" t="s">
        <v>677</v>
      </c>
      <c r="C17" s="1562"/>
      <c r="D17" s="1562"/>
      <c r="E17" s="1562"/>
      <c r="F17" s="1562"/>
      <c r="G17" s="1562"/>
      <c r="H17" s="1562"/>
      <c r="I17" s="1562"/>
      <c r="J17" s="1563"/>
      <c r="K17" s="663"/>
      <c r="L17" s="661"/>
    </row>
    <row r="18" spans="1:12" s="662" customFormat="1" ht="21" customHeight="1">
      <c r="A18" s="659"/>
      <c r="B18" s="1561" t="s">
        <v>678</v>
      </c>
      <c r="C18" s="1562"/>
      <c r="D18" s="1562"/>
      <c r="E18" s="1562"/>
      <c r="F18" s="1562"/>
      <c r="G18" s="1562"/>
      <c r="H18" s="1562"/>
      <c r="I18" s="1562"/>
      <c r="J18" s="1563"/>
      <c r="K18" s="663"/>
      <c r="L18" s="661"/>
    </row>
    <row r="19" spans="1:12" s="662" customFormat="1" ht="21" customHeight="1">
      <c r="A19" s="659"/>
      <c r="B19" s="1561" t="s">
        <v>679</v>
      </c>
      <c r="C19" s="1562"/>
      <c r="D19" s="1562"/>
      <c r="E19" s="1562"/>
      <c r="F19" s="1562"/>
      <c r="G19" s="1562"/>
      <c r="H19" s="1562"/>
      <c r="I19" s="1562"/>
      <c r="J19" s="1563"/>
      <c r="K19" s="663"/>
      <c r="L19" s="661"/>
    </row>
    <row r="20" spans="1:12" s="662" customFormat="1" ht="4.5" customHeight="1">
      <c r="A20" s="659"/>
      <c r="B20" s="664"/>
      <c r="C20" s="664"/>
      <c r="D20" s="664"/>
      <c r="E20" s="664"/>
      <c r="F20" s="664"/>
      <c r="G20" s="664"/>
      <c r="H20" s="664"/>
      <c r="I20" s="664"/>
      <c r="J20" s="664"/>
      <c r="K20" s="659"/>
      <c r="L20" s="661"/>
    </row>
    <row r="21" spans="1:12" s="662" customFormat="1" ht="18.75" customHeight="1">
      <c r="A21" s="659"/>
      <c r="B21" s="659" t="s">
        <v>680</v>
      </c>
      <c r="C21" s="664"/>
      <c r="D21" s="664"/>
      <c r="E21" s="664"/>
      <c r="F21" s="664"/>
      <c r="G21" s="664"/>
      <c r="H21" s="664"/>
      <c r="I21" s="664"/>
      <c r="J21" s="664"/>
      <c r="K21" s="659"/>
      <c r="L21" s="661"/>
    </row>
    <row r="22" spans="1:12" ht="21" customHeight="1">
      <c r="A22" s="653"/>
      <c r="B22" s="1523" t="s">
        <v>681</v>
      </c>
      <c r="C22" s="1524"/>
      <c r="D22" s="1524"/>
      <c r="E22" s="1524"/>
      <c r="F22" s="1524"/>
      <c r="G22" s="1524"/>
      <c r="H22" s="1524"/>
      <c r="I22" s="1524"/>
      <c r="J22" s="1525"/>
      <c r="K22" s="1518"/>
    </row>
    <row r="23" spans="1:12" ht="21" customHeight="1">
      <c r="A23" s="653"/>
      <c r="B23" s="666"/>
      <c r="C23" s="1477" t="s">
        <v>682</v>
      </c>
      <c r="D23" s="1478"/>
      <c r="E23" s="1478"/>
      <c r="F23" s="1478"/>
      <c r="G23" s="1478"/>
      <c r="H23" s="1478"/>
      <c r="I23" s="1478"/>
      <c r="J23" s="669"/>
      <c r="K23" s="1526"/>
    </row>
    <row r="24" spans="1:12" ht="48.75" customHeight="1">
      <c r="A24" s="653"/>
      <c r="B24" s="666"/>
      <c r="C24" s="1484"/>
      <c r="D24" s="1485"/>
      <c r="E24" s="1485"/>
      <c r="F24" s="1485"/>
      <c r="G24" s="1485"/>
      <c r="H24" s="1485"/>
      <c r="I24" s="1485"/>
      <c r="J24" s="669"/>
      <c r="K24" s="1526"/>
    </row>
    <row r="25" spans="1:12" ht="4.1500000000000004" customHeight="1">
      <c r="A25" s="653"/>
      <c r="B25" s="670"/>
      <c r="C25" s="1529"/>
      <c r="D25" s="1529"/>
      <c r="E25" s="1529"/>
      <c r="F25" s="1529"/>
      <c r="G25" s="1529"/>
      <c r="H25" s="1529"/>
      <c r="I25" s="1529"/>
      <c r="J25" s="1530"/>
      <c r="K25" s="1519"/>
    </row>
    <row r="26" spans="1:12" ht="11.25" customHeight="1">
      <c r="A26" s="653"/>
      <c r="B26" s="658"/>
      <c r="C26" s="658"/>
      <c r="D26" s="658"/>
      <c r="E26" s="658"/>
      <c r="F26" s="658"/>
      <c r="G26" s="658"/>
      <c r="H26" s="658"/>
      <c r="I26" s="658"/>
      <c r="J26" s="658"/>
      <c r="K26" s="653"/>
    </row>
    <row r="27" spans="1:12">
      <c r="A27" s="653" t="s">
        <v>683</v>
      </c>
      <c r="B27" s="672"/>
      <c r="C27" s="672"/>
      <c r="D27" s="672"/>
      <c r="E27" s="672"/>
      <c r="F27" s="672"/>
      <c r="G27" s="672"/>
      <c r="H27" s="672"/>
      <c r="I27" s="672"/>
      <c r="J27" s="672"/>
      <c r="K27" s="653"/>
    </row>
    <row r="28" spans="1:12" ht="21" customHeight="1">
      <c r="A28" s="653"/>
      <c r="B28" s="1548" t="s">
        <v>684</v>
      </c>
      <c r="C28" s="1548"/>
      <c r="D28" s="1548"/>
      <c r="E28" s="1548"/>
      <c r="F28" s="1548"/>
      <c r="G28" s="1548"/>
      <c r="H28" s="1548"/>
      <c r="I28" s="1548"/>
      <c r="J28" s="1548"/>
      <c r="K28" s="657"/>
    </row>
    <row r="29" spans="1:12" ht="21" customHeight="1">
      <c r="A29" s="653"/>
      <c r="B29" s="1548" t="s">
        <v>685</v>
      </c>
      <c r="C29" s="1548"/>
      <c r="D29" s="1548"/>
      <c r="E29" s="1548"/>
      <c r="F29" s="1548"/>
      <c r="G29" s="1548"/>
      <c r="H29" s="1548"/>
      <c r="I29" s="1548"/>
      <c r="J29" s="1548"/>
      <c r="K29" s="657"/>
    </row>
    <row r="30" spans="1:12" ht="21" customHeight="1">
      <c r="A30" s="653"/>
      <c r="B30" s="1548" t="s">
        <v>686</v>
      </c>
      <c r="C30" s="1548"/>
      <c r="D30" s="1548"/>
      <c r="E30" s="1548"/>
      <c r="F30" s="1548"/>
      <c r="G30" s="1548"/>
      <c r="H30" s="1548"/>
      <c r="I30" s="1548"/>
      <c r="J30" s="1548"/>
      <c r="K30" s="657"/>
    </row>
    <row r="31" spans="1:12" ht="21" customHeight="1">
      <c r="A31" s="653"/>
      <c r="B31" s="1558" t="s">
        <v>687</v>
      </c>
      <c r="C31" s="1559"/>
      <c r="D31" s="1559"/>
      <c r="E31" s="1559"/>
      <c r="F31" s="1559"/>
      <c r="G31" s="1559"/>
      <c r="H31" s="1559"/>
      <c r="I31" s="1559"/>
      <c r="J31" s="1560"/>
      <c r="K31" s="657"/>
    </row>
    <row r="32" spans="1:12" ht="21" customHeight="1">
      <c r="A32" s="653"/>
      <c r="B32" s="1523" t="s">
        <v>688</v>
      </c>
      <c r="C32" s="1524"/>
      <c r="D32" s="1524"/>
      <c r="E32" s="1524"/>
      <c r="F32" s="1524"/>
      <c r="G32" s="1524"/>
      <c r="H32" s="1524"/>
      <c r="I32" s="1524"/>
      <c r="J32" s="1525"/>
      <c r="K32" s="1518"/>
    </row>
    <row r="33" spans="1:20" ht="21" customHeight="1">
      <c r="A33" s="653"/>
      <c r="B33" s="666"/>
      <c r="C33" s="1477" t="s">
        <v>689</v>
      </c>
      <c r="D33" s="1478"/>
      <c r="E33" s="1478"/>
      <c r="F33" s="1478"/>
      <c r="G33" s="1478"/>
      <c r="H33" s="1478"/>
      <c r="I33" s="1478"/>
      <c r="J33" s="669"/>
      <c r="K33" s="1526"/>
    </row>
    <row r="34" spans="1:20" ht="48.75" customHeight="1">
      <c r="A34" s="653"/>
      <c r="B34" s="666"/>
      <c r="C34" s="1484"/>
      <c r="D34" s="1485"/>
      <c r="E34" s="1485"/>
      <c r="F34" s="1485"/>
      <c r="G34" s="1485"/>
      <c r="H34" s="1485"/>
      <c r="I34" s="1485"/>
      <c r="J34" s="669"/>
      <c r="K34" s="1526"/>
    </row>
    <row r="35" spans="1:20" ht="4.1500000000000004" customHeight="1">
      <c r="A35" s="653"/>
      <c r="B35" s="670"/>
      <c r="C35" s="1529"/>
      <c r="D35" s="1529"/>
      <c r="E35" s="1529"/>
      <c r="F35" s="1529"/>
      <c r="G35" s="1529"/>
      <c r="H35" s="1529"/>
      <c r="I35" s="1529"/>
      <c r="J35" s="1530"/>
      <c r="K35" s="1519"/>
    </row>
    <row r="36" spans="1:20" ht="23.45" customHeight="1">
      <c r="A36" s="653"/>
      <c r="B36" s="1548" t="s">
        <v>690</v>
      </c>
      <c r="C36" s="1548"/>
      <c r="D36" s="1548"/>
      <c r="E36" s="1548"/>
      <c r="F36" s="1548"/>
      <c r="G36" s="1548"/>
      <c r="H36" s="1548"/>
      <c r="I36" s="1548"/>
      <c r="J36" s="1548"/>
      <c r="K36" s="657"/>
    </row>
    <row r="37" spans="1:20" ht="21" customHeight="1">
      <c r="A37" s="653"/>
      <c r="B37" s="1523" t="s">
        <v>691</v>
      </c>
      <c r="C37" s="1524"/>
      <c r="D37" s="1524"/>
      <c r="E37" s="1524"/>
      <c r="F37" s="1524"/>
      <c r="G37" s="1524"/>
      <c r="H37" s="1524"/>
      <c r="I37" s="1524"/>
      <c r="J37" s="1525"/>
      <c r="K37" s="1518"/>
    </row>
    <row r="38" spans="1:20" ht="18" customHeight="1">
      <c r="A38" s="653"/>
      <c r="B38" s="670"/>
      <c r="C38" s="1521" t="s">
        <v>692</v>
      </c>
      <c r="D38" s="1521"/>
      <c r="E38" s="1521"/>
      <c r="F38" s="1521"/>
      <c r="G38" s="1521"/>
      <c r="H38" s="1521"/>
      <c r="I38" s="1521"/>
      <c r="J38" s="1522"/>
      <c r="K38" s="1519"/>
      <c r="M38" s="1557"/>
      <c r="N38" s="1557"/>
      <c r="O38" s="1557"/>
      <c r="P38" s="1557"/>
      <c r="Q38" s="1557"/>
      <c r="R38" s="1557"/>
      <c r="S38" s="1557"/>
      <c r="T38" s="1557"/>
    </row>
    <row r="39" spans="1:20" ht="21" customHeight="1">
      <c r="A39" s="653"/>
      <c r="B39" s="1548" t="s">
        <v>693</v>
      </c>
      <c r="C39" s="1548"/>
      <c r="D39" s="1548"/>
      <c r="E39" s="1548"/>
      <c r="F39" s="1548"/>
      <c r="G39" s="1548"/>
      <c r="H39" s="1548"/>
      <c r="I39" s="1548"/>
      <c r="J39" s="1548"/>
      <c r="K39" s="657"/>
    </row>
    <row r="40" spans="1:20" ht="21" customHeight="1">
      <c r="A40" s="653"/>
      <c r="B40" s="1548" t="s">
        <v>694</v>
      </c>
      <c r="C40" s="1548"/>
      <c r="D40" s="1548"/>
      <c r="E40" s="1548"/>
      <c r="F40" s="1548"/>
      <c r="G40" s="1548"/>
      <c r="H40" s="1548"/>
      <c r="I40" s="1548"/>
      <c r="J40" s="1548"/>
      <c r="K40" s="671"/>
    </row>
    <row r="41" spans="1:20" ht="11.25" hidden="1" customHeight="1">
      <c r="A41" s="653"/>
      <c r="B41" s="658"/>
      <c r="C41" s="658"/>
      <c r="D41" s="658"/>
      <c r="E41" s="658"/>
      <c r="F41" s="658"/>
      <c r="G41" s="658"/>
      <c r="H41" s="658"/>
      <c r="I41" s="658"/>
      <c r="J41" s="658"/>
      <c r="K41" s="653"/>
    </row>
    <row r="42" spans="1:20" ht="7.5" customHeight="1">
      <c r="A42" s="653"/>
      <c r="B42" s="653"/>
      <c r="C42" s="653"/>
      <c r="D42" s="653"/>
      <c r="E42" s="653"/>
      <c r="F42" s="653"/>
      <c r="G42" s="653"/>
      <c r="H42" s="653"/>
      <c r="I42" s="653"/>
      <c r="J42" s="653"/>
      <c r="K42" s="653"/>
    </row>
    <row r="43" spans="1:20" ht="17.649999999999999" customHeight="1">
      <c r="A43" s="656" t="s">
        <v>695</v>
      </c>
      <c r="B43" s="653"/>
      <c r="C43" s="653"/>
      <c r="D43" s="653"/>
      <c r="E43" s="653"/>
      <c r="F43" s="653"/>
      <c r="G43" s="653"/>
      <c r="H43" s="653"/>
      <c r="I43" s="653"/>
      <c r="J43" s="653"/>
      <c r="K43" s="653"/>
    </row>
    <row r="44" spans="1:20">
      <c r="A44" s="653" t="s">
        <v>696</v>
      </c>
      <c r="B44" s="658"/>
      <c r="C44" s="658"/>
      <c r="D44" s="658"/>
      <c r="E44" s="658"/>
      <c r="F44" s="658"/>
      <c r="G44" s="658"/>
      <c r="H44" s="658"/>
      <c r="I44" s="658"/>
      <c r="J44" s="658"/>
      <c r="K44" s="653"/>
    </row>
    <row r="45" spans="1:20" ht="21" customHeight="1">
      <c r="A45" s="653"/>
      <c r="B45" s="1548" t="s">
        <v>697</v>
      </c>
      <c r="C45" s="1548"/>
      <c r="D45" s="1548"/>
      <c r="E45" s="1548"/>
      <c r="F45" s="1548"/>
      <c r="G45" s="1548"/>
      <c r="H45" s="1548"/>
      <c r="I45" s="1548"/>
      <c r="J45" s="1548"/>
      <c r="K45" s="657"/>
    </row>
    <row r="46" spans="1:20" ht="21" customHeight="1">
      <c r="A46" s="653"/>
      <c r="B46" s="1548" t="s">
        <v>698</v>
      </c>
      <c r="C46" s="1548"/>
      <c r="D46" s="1548"/>
      <c r="E46" s="1548"/>
      <c r="F46" s="1548"/>
      <c r="G46" s="1548"/>
      <c r="H46" s="1548"/>
      <c r="I46" s="1548"/>
      <c r="J46" s="1548"/>
      <c r="K46" s="657"/>
    </row>
    <row r="47" spans="1:20" ht="21" customHeight="1">
      <c r="A47" s="653"/>
      <c r="B47" s="1517" t="s">
        <v>699</v>
      </c>
      <c r="C47" s="1517"/>
      <c r="D47" s="1517"/>
      <c r="E47" s="1517"/>
      <c r="F47" s="1517"/>
      <c r="G47" s="1517"/>
      <c r="H47" s="1517"/>
      <c r="I47" s="1517"/>
      <c r="J47" s="1517"/>
      <c r="K47" s="1518"/>
    </row>
    <row r="48" spans="1:20" ht="16.5" customHeight="1">
      <c r="A48" s="653"/>
      <c r="B48" s="673"/>
      <c r="C48" s="1521" t="s">
        <v>700</v>
      </c>
      <c r="D48" s="1521"/>
      <c r="E48" s="1521"/>
      <c r="F48" s="1521"/>
      <c r="G48" s="1521"/>
      <c r="H48" s="1521"/>
      <c r="I48" s="1521"/>
      <c r="J48" s="1522"/>
      <c r="K48" s="1519"/>
    </row>
    <row r="49" spans="1:20" ht="11.25" customHeight="1">
      <c r="A49" s="653"/>
      <c r="B49" s="658"/>
      <c r="C49" s="658"/>
      <c r="D49" s="658"/>
      <c r="E49" s="658"/>
      <c r="F49" s="658"/>
      <c r="G49" s="658"/>
      <c r="H49" s="658"/>
      <c r="I49" s="658"/>
      <c r="J49" s="658"/>
      <c r="K49" s="653"/>
    </row>
    <row r="50" spans="1:20" s="650" customFormat="1">
      <c r="A50" s="653" t="s">
        <v>701</v>
      </c>
      <c r="B50" s="658"/>
      <c r="C50" s="658"/>
      <c r="D50" s="658"/>
      <c r="E50" s="658"/>
      <c r="F50" s="658"/>
      <c r="G50" s="658"/>
      <c r="H50" s="658"/>
      <c r="I50" s="658"/>
      <c r="J50" s="658"/>
      <c r="K50" s="653"/>
      <c r="M50" s="649"/>
      <c r="N50" s="649"/>
      <c r="O50" s="649"/>
      <c r="P50" s="649"/>
      <c r="Q50" s="649"/>
      <c r="R50" s="649"/>
      <c r="S50" s="649"/>
      <c r="T50" s="649"/>
    </row>
    <row r="51" spans="1:20" s="650" customFormat="1" ht="21" customHeight="1">
      <c r="A51" s="653"/>
      <c r="B51" s="1523" t="s">
        <v>702</v>
      </c>
      <c r="C51" s="1524"/>
      <c r="D51" s="1524"/>
      <c r="E51" s="1524"/>
      <c r="F51" s="1524"/>
      <c r="G51" s="1524"/>
      <c r="H51" s="1524"/>
      <c r="I51" s="1524"/>
      <c r="J51" s="1525"/>
      <c r="K51" s="1518"/>
      <c r="M51" s="649"/>
      <c r="N51" s="649"/>
      <c r="O51" s="649"/>
      <c r="P51" s="649"/>
      <c r="Q51" s="649"/>
      <c r="R51" s="649"/>
      <c r="S51" s="649"/>
      <c r="T51" s="649"/>
    </row>
    <row r="52" spans="1:20" s="650" customFormat="1" ht="12.6" customHeight="1">
      <c r="A52" s="653"/>
      <c r="B52" s="1551" t="s">
        <v>703</v>
      </c>
      <c r="C52" s="1552"/>
      <c r="D52" s="1552"/>
      <c r="E52" s="1552"/>
      <c r="F52" s="1552"/>
      <c r="G52" s="1552"/>
      <c r="H52" s="1552"/>
      <c r="I52" s="1552"/>
      <c r="J52" s="1552"/>
      <c r="K52" s="1526"/>
      <c r="M52" s="649"/>
      <c r="N52" s="649"/>
      <c r="O52" s="649"/>
      <c r="P52" s="649"/>
      <c r="Q52" s="649"/>
      <c r="R52" s="649"/>
      <c r="S52" s="649"/>
      <c r="T52" s="649"/>
    </row>
    <row r="53" spans="1:20" s="650" customFormat="1" ht="21" customHeight="1">
      <c r="A53" s="653"/>
      <c r="B53" s="674"/>
      <c r="C53" s="1553" t="s">
        <v>704</v>
      </c>
      <c r="D53" s="1553"/>
      <c r="E53" s="1553"/>
      <c r="F53" s="1553"/>
      <c r="G53" s="1553"/>
      <c r="H53" s="1553"/>
      <c r="I53" s="1553"/>
      <c r="J53" s="1554"/>
      <c r="K53" s="1526"/>
      <c r="M53" s="649"/>
      <c r="N53" s="649"/>
      <c r="O53" s="649"/>
      <c r="P53" s="649"/>
      <c r="Q53" s="649"/>
      <c r="R53" s="649"/>
      <c r="S53" s="649"/>
      <c r="T53" s="649"/>
    </row>
    <row r="54" spans="1:20" s="650" customFormat="1" ht="21" customHeight="1">
      <c r="A54" s="653"/>
      <c r="B54" s="675"/>
      <c r="C54" s="1555" t="s">
        <v>705</v>
      </c>
      <c r="D54" s="1555"/>
      <c r="E54" s="1555"/>
      <c r="F54" s="1555"/>
      <c r="G54" s="1555"/>
      <c r="H54" s="1555"/>
      <c r="I54" s="1555"/>
      <c r="J54" s="1556"/>
      <c r="K54" s="1526"/>
      <c r="M54" s="649"/>
      <c r="N54" s="649"/>
      <c r="O54" s="649"/>
      <c r="P54" s="649"/>
      <c r="Q54" s="649"/>
      <c r="R54" s="649"/>
      <c r="S54" s="649"/>
      <c r="T54" s="649"/>
    </row>
    <row r="55" spans="1:20" s="650" customFormat="1" ht="21" customHeight="1">
      <c r="A55" s="653"/>
      <c r="B55" s="675"/>
      <c r="C55" s="1555" t="s">
        <v>706</v>
      </c>
      <c r="D55" s="1555"/>
      <c r="E55" s="1555"/>
      <c r="F55" s="1555"/>
      <c r="G55" s="1555"/>
      <c r="H55" s="1555"/>
      <c r="I55" s="1555"/>
      <c r="J55" s="1556"/>
      <c r="K55" s="1526"/>
      <c r="M55" s="649"/>
      <c r="N55" s="649"/>
      <c r="O55" s="649"/>
      <c r="P55" s="649"/>
      <c r="Q55" s="649"/>
      <c r="R55" s="649"/>
      <c r="S55" s="649"/>
      <c r="T55" s="649"/>
    </row>
    <row r="56" spans="1:20" s="650" customFormat="1" ht="6.75" customHeight="1">
      <c r="A56" s="653"/>
      <c r="B56" s="675"/>
      <c r="C56" s="676"/>
      <c r="D56" s="676"/>
      <c r="E56" s="676"/>
      <c r="F56" s="676"/>
      <c r="G56" s="676"/>
      <c r="H56" s="676"/>
      <c r="I56" s="676"/>
      <c r="J56" s="677"/>
      <c r="K56" s="1526"/>
      <c r="M56" s="649"/>
      <c r="N56" s="649"/>
      <c r="O56" s="649"/>
      <c r="P56" s="649"/>
      <c r="Q56" s="649"/>
      <c r="R56" s="649"/>
      <c r="S56" s="649"/>
      <c r="T56" s="649"/>
    </row>
    <row r="57" spans="1:20" s="650" customFormat="1" ht="19.149999999999999" customHeight="1">
      <c r="A57" s="653"/>
      <c r="B57" s="1542" t="s">
        <v>707</v>
      </c>
      <c r="C57" s="1543"/>
      <c r="D57" s="1543"/>
      <c r="E57" s="1543"/>
      <c r="F57" s="1543"/>
      <c r="G57" s="1543"/>
      <c r="H57" s="1543"/>
      <c r="I57" s="1543"/>
      <c r="J57" s="1544"/>
      <c r="K57" s="1526"/>
      <c r="M57" s="649"/>
      <c r="N57" s="649"/>
      <c r="O57" s="649"/>
      <c r="P57" s="649"/>
      <c r="Q57" s="649"/>
      <c r="R57" s="649"/>
      <c r="S57" s="649"/>
      <c r="T57" s="649"/>
    </row>
    <row r="58" spans="1:20" s="650" customFormat="1" ht="19.149999999999999" customHeight="1">
      <c r="A58" s="653"/>
      <c r="B58" s="678"/>
      <c r="C58" s="1549" t="s">
        <v>708</v>
      </c>
      <c r="D58" s="1549"/>
      <c r="E58" s="1549"/>
      <c r="F58" s="1549"/>
      <c r="G58" s="1549"/>
      <c r="H58" s="1549"/>
      <c r="I58" s="1549"/>
      <c r="J58" s="679"/>
      <c r="K58" s="1526"/>
      <c r="M58" s="649"/>
      <c r="N58" s="649"/>
      <c r="O58" s="649"/>
      <c r="P58" s="649"/>
      <c r="Q58" s="649"/>
      <c r="R58" s="649"/>
      <c r="S58" s="649"/>
      <c r="T58" s="649"/>
    </row>
    <row r="59" spans="1:20" s="650" customFormat="1" ht="19.149999999999999" customHeight="1">
      <c r="A59" s="653"/>
      <c r="B59" s="678"/>
      <c r="C59" s="1549" t="s">
        <v>709</v>
      </c>
      <c r="D59" s="1549"/>
      <c r="E59" s="1549"/>
      <c r="F59" s="1550"/>
      <c r="G59" s="1550"/>
      <c r="H59" s="1550"/>
      <c r="I59" s="1550"/>
      <c r="J59" s="679"/>
      <c r="K59" s="1526"/>
      <c r="M59" s="649"/>
      <c r="N59" s="649"/>
      <c r="O59" s="649"/>
      <c r="P59" s="649"/>
      <c r="Q59" s="649"/>
      <c r="R59" s="649"/>
      <c r="S59" s="649"/>
      <c r="T59" s="649"/>
    </row>
    <row r="60" spans="1:20" s="650" customFormat="1" ht="19.149999999999999" customHeight="1">
      <c r="A60" s="653"/>
      <c r="B60" s="678"/>
      <c r="C60" s="1549" t="s">
        <v>710</v>
      </c>
      <c r="D60" s="1549"/>
      <c r="E60" s="1549"/>
      <c r="F60" s="1550" t="s">
        <v>711</v>
      </c>
      <c r="G60" s="1550"/>
      <c r="H60" s="1550"/>
      <c r="I60" s="1550"/>
      <c r="J60" s="679"/>
      <c r="K60" s="1526"/>
      <c r="M60" s="649"/>
      <c r="N60" s="649"/>
      <c r="O60" s="649"/>
      <c r="P60" s="649"/>
      <c r="Q60" s="649"/>
      <c r="R60" s="649"/>
      <c r="S60" s="649"/>
      <c r="T60" s="649"/>
    </row>
    <row r="61" spans="1:20" s="650" customFormat="1" ht="6" customHeight="1">
      <c r="A61" s="653"/>
      <c r="B61" s="678"/>
      <c r="C61" s="676"/>
      <c r="D61" s="676"/>
      <c r="E61" s="676"/>
      <c r="F61" s="676"/>
      <c r="G61" s="676"/>
      <c r="H61" s="676"/>
      <c r="I61" s="676"/>
      <c r="J61" s="679"/>
      <c r="K61" s="1526"/>
      <c r="M61" s="649"/>
      <c r="N61" s="649"/>
      <c r="O61" s="649"/>
      <c r="P61" s="649"/>
      <c r="Q61" s="649"/>
      <c r="R61" s="649"/>
      <c r="S61" s="649"/>
      <c r="T61" s="649"/>
    </row>
    <row r="62" spans="1:20" s="650" customFormat="1" ht="19.149999999999999" customHeight="1">
      <c r="A62" s="653"/>
      <c r="B62" s="678"/>
      <c r="C62" s="1549" t="s">
        <v>712</v>
      </c>
      <c r="D62" s="1549"/>
      <c r="E62" s="1549"/>
      <c r="F62" s="1549"/>
      <c r="G62" s="1549"/>
      <c r="H62" s="1549"/>
      <c r="I62" s="1549"/>
      <c r="J62" s="679"/>
      <c r="K62" s="1526"/>
      <c r="M62" s="649"/>
      <c r="N62" s="649"/>
      <c r="O62" s="649"/>
      <c r="P62" s="649"/>
      <c r="Q62" s="649"/>
      <c r="R62" s="649"/>
      <c r="S62" s="649"/>
      <c r="T62" s="649"/>
    </row>
    <row r="63" spans="1:20" s="650" customFormat="1" ht="19.149999999999999" customHeight="1">
      <c r="A63" s="653"/>
      <c r="B63" s="678"/>
      <c r="C63" s="1549" t="s">
        <v>713</v>
      </c>
      <c r="D63" s="1549"/>
      <c r="E63" s="1549"/>
      <c r="F63" s="1550"/>
      <c r="G63" s="1550"/>
      <c r="H63" s="1550"/>
      <c r="I63" s="1550"/>
      <c r="J63" s="679"/>
      <c r="K63" s="1526"/>
      <c r="M63" s="649"/>
      <c r="N63" s="649"/>
      <c r="O63" s="649"/>
      <c r="P63" s="649"/>
      <c r="Q63" s="649"/>
      <c r="R63" s="649"/>
      <c r="S63" s="649"/>
      <c r="T63" s="649"/>
    </row>
    <row r="64" spans="1:20" s="650" customFormat="1" ht="19.149999999999999" customHeight="1">
      <c r="A64" s="653"/>
      <c r="B64" s="678"/>
      <c r="C64" s="1549" t="s">
        <v>710</v>
      </c>
      <c r="D64" s="1549"/>
      <c r="E64" s="1549"/>
      <c r="F64" s="1550" t="s">
        <v>711</v>
      </c>
      <c r="G64" s="1550"/>
      <c r="H64" s="1550"/>
      <c r="I64" s="1550"/>
      <c r="J64" s="679"/>
      <c r="K64" s="1526"/>
      <c r="M64" s="649"/>
      <c r="N64" s="649"/>
      <c r="O64" s="649"/>
      <c r="P64" s="649"/>
      <c r="Q64" s="649"/>
      <c r="R64" s="649"/>
      <c r="S64" s="649"/>
      <c r="T64" s="649"/>
    </row>
    <row r="65" spans="1:20" s="650" customFormat="1" ht="5.25" customHeight="1">
      <c r="A65" s="653"/>
      <c r="B65" s="678"/>
      <c r="C65" s="676"/>
      <c r="D65" s="676"/>
      <c r="E65" s="676"/>
      <c r="F65" s="676"/>
      <c r="G65" s="676"/>
      <c r="H65" s="676"/>
      <c r="I65" s="676"/>
      <c r="J65" s="679"/>
      <c r="K65" s="1526"/>
      <c r="M65" s="649"/>
      <c r="N65" s="649"/>
      <c r="O65" s="649"/>
      <c r="P65" s="649"/>
      <c r="Q65" s="649"/>
      <c r="R65" s="649"/>
      <c r="S65" s="649"/>
      <c r="T65" s="649"/>
    </row>
    <row r="66" spans="1:20" ht="8.25" customHeight="1">
      <c r="A66" s="653"/>
      <c r="B66" s="678"/>
      <c r="C66" s="676"/>
      <c r="D66" s="676"/>
      <c r="E66" s="676"/>
      <c r="F66" s="676"/>
      <c r="G66" s="676"/>
      <c r="H66" s="676"/>
      <c r="I66" s="676"/>
      <c r="J66" s="679"/>
      <c r="K66" s="1526"/>
    </row>
    <row r="67" spans="1:20" ht="16.5" customHeight="1">
      <c r="A67" s="653"/>
      <c r="B67" s="1542" t="s">
        <v>714</v>
      </c>
      <c r="C67" s="1543"/>
      <c r="D67" s="1543"/>
      <c r="E67" s="1543"/>
      <c r="F67" s="1543"/>
      <c r="G67" s="1543"/>
      <c r="H67" s="1543"/>
      <c r="I67" s="1543"/>
      <c r="J67" s="1544"/>
      <c r="K67" s="1526"/>
    </row>
    <row r="68" spans="1:20" ht="21" customHeight="1">
      <c r="A68" s="653"/>
      <c r="B68" s="680"/>
      <c r="C68" s="1477" t="s">
        <v>715</v>
      </c>
      <c r="D68" s="1478"/>
      <c r="E68" s="1478"/>
      <c r="F68" s="1478"/>
      <c r="G68" s="1478"/>
      <c r="H68" s="1478"/>
      <c r="I68" s="1478"/>
      <c r="J68" s="1545"/>
      <c r="K68" s="1526"/>
    </row>
    <row r="69" spans="1:20" ht="48.75" customHeight="1">
      <c r="A69" s="653"/>
      <c r="B69" s="680"/>
      <c r="C69" s="1484"/>
      <c r="D69" s="1485"/>
      <c r="E69" s="1485"/>
      <c r="F69" s="1485"/>
      <c r="G69" s="1485"/>
      <c r="H69" s="1485"/>
      <c r="I69" s="1485"/>
      <c r="J69" s="1545"/>
      <c r="K69" s="1526"/>
    </row>
    <row r="70" spans="1:20" ht="6" customHeight="1">
      <c r="A70" s="653"/>
      <c r="B70" s="675"/>
      <c r="C70" s="1546"/>
      <c r="D70" s="1546"/>
      <c r="E70" s="1546"/>
      <c r="F70" s="1546"/>
      <c r="G70" s="1546"/>
      <c r="H70" s="1546"/>
      <c r="I70" s="1546"/>
      <c r="J70" s="1547"/>
      <c r="K70" s="1519"/>
      <c r="M70" s="681"/>
    </row>
    <row r="71" spans="1:20" ht="21" customHeight="1">
      <c r="A71" s="653"/>
      <c r="B71" s="1548" t="s">
        <v>716</v>
      </c>
      <c r="C71" s="1548"/>
      <c r="D71" s="1548"/>
      <c r="E71" s="1548"/>
      <c r="F71" s="1548"/>
      <c r="G71" s="1548"/>
      <c r="H71" s="1548"/>
      <c r="I71" s="1548"/>
      <c r="J71" s="1548"/>
      <c r="K71" s="657"/>
    </row>
    <row r="72" spans="1:20" ht="11.25" customHeight="1">
      <c r="A72" s="653"/>
      <c r="B72" s="658"/>
      <c r="C72" s="658"/>
      <c r="D72" s="658"/>
      <c r="E72" s="658"/>
      <c r="F72" s="658"/>
      <c r="G72" s="658"/>
      <c r="H72" s="658"/>
      <c r="I72" s="658"/>
      <c r="J72" s="658"/>
      <c r="K72" s="653"/>
    </row>
    <row r="73" spans="1:20" ht="22.5" customHeight="1">
      <c r="A73" s="656" t="s">
        <v>717</v>
      </c>
      <c r="B73" s="653"/>
      <c r="C73" s="653"/>
      <c r="D73" s="653"/>
      <c r="E73" s="653"/>
      <c r="F73" s="653"/>
      <c r="G73" s="653"/>
      <c r="H73" s="653"/>
      <c r="I73" s="653"/>
      <c r="J73" s="653"/>
      <c r="K73" s="653"/>
    </row>
    <row r="74" spans="1:20" ht="21" customHeight="1">
      <c r="A74" s="653" t="s">
        <v>718</v>
      </c>
      <c r="B74" s="658"/>
      <c r="C74" s="658"/>
      <c r="D74" s="658"/>
      <c r="E74" s="658"/>
      <c r="F74" s="658"/>
      <c r="G74" s="658"/>
      <c r="H74" s="658"/>
      <c r="I74" s="658"/>
      <c r="J74" s="658"/>
      <c r="K74" s="653"/>
    </row>
    <row r="75" spans="1:20" s="684" customFormat="1" ht="21" customHeight="1">
      <c r="A75" s="682"/>
      <c r="B75" s="1480" t="s">
        <v>719</v>
      </c>
      <c r="C75" s="1481"/>
      <c r="D75" s="1481"/>
      <c r="E75" s="1481"/>
      <c r="F75" s="1481"/>
      <c r="G75" s="1481"/>
      <c r="H75" s="1481"/>
      <c r="I75" s="1481"/>
      <c r="J75" s="1513"/>
      <c r="K75" s="683"/>
    </row>
    <row r="76" spans="1:20" s="684" customFormat="1" ht="11.1" customHeight="1">
      <c r="B76" s="685"/>
      <c r="C76" s="685"/>
      <c r="D76" s="685"/>
      <c r="E76" s="685"/>
      <c r="F76" s="685"/>
      <c r="G76" s="685"/>
      <c r="H76" s="685"/>
      <c r="I76" s="685"/>
      <c r="K76" s="1575"/>
    </row>
    <row r="77" spans="1:20" s="684" customFormat="1" ht="21" customHeight="1">
      <c r="B77" s="1504" t="s">
        <v>720</v>
      </c>
      <c r="C77" s="1504"/>
      <c r="D77" s="1504"/>
      <c r="E77" s="1504"/>
      <c r="F77" s="1504"/>
      <c r="G77" s="1504"/>
      <c r="H77" s="1504"/>
      <c r="I77" s="1504"/>
      <c r="J77" s="1504"/>
    </row>
    <row r="78" spans="1:20" ht="21" hidden="1" customHeight="1">
      <c r="A78" s="653"/>
      <c r="B78" s="1474" t="s">
        <v>721</v>
      </c>
      <c r="C78" s="1475"/>
      <c r="D78" s="1475"/>
      <c r="E78" s="1475"/>
      <c r="F78" s="1475"/>
      <c r="G78" s="1475"/>
      <c r="H78" s="1475"/>
      <c r="I78" s="1475"/>
      <c r="J78" s="1475"/>
      <c r="K78" s="1475"/>
    </row>
    <row r="79" spans="1:20" ht="35.25" hidden="1" customHeight="1">
      <c r="A79" s="653"/>
      <c r="B79" s="1477" t="s">
        <v>722</v>
      </c>
      <c r="C79" s="1478"/>
      <c r="D79" s="1478"/>
      <c r="E79" s="1478"/>
      <c r="F79" s="1478"/>
      <c r="G79" s="1478"/>
      <c r="H79" s="1478"/>
      <c r="I79" s="1478"/>
      <c r="J79" s="1479"/>
      <c r="K79" s="657"/>
      <c r="L79" s="1527" t="s">
        <v>723</v>
      </c>
    </row>
    <row r="80" spans="1:20" ht="15.95" hidden="1" customHeight="1">
      <c r="A80" s="653"/>
      <c r="B80" s="1539" t="s">
        <v>724</v>
      </c>
      <c r="C80" s="1540"/>
      <c r="D80" s="1540"/>
      <c r="E80" s="1540"/>
      <c r="F80" s="1540"/>
      <c r="G80" s="1540"/>
      <c r="H80" s="1540"/>
      <c r="I80" s="1540"/>
      <c r="J80" s="1540"/>
      <c r="K80" s="1541"/>
      <c r="L80" s="1527"/>
    </row>
    <row r="81" spans="1:12" ht="15.75" hidden="1" customHeight="1">
      <c r="A81" s="653"/>
      <c r="B81" s="1531" t="s">
        <v>725</v>
      </c>
      <c r="C81" s="1532"/>
      <c r="D81" s="1532"/>
      <c r="E81" s="1532"/>
      <c r="F81" s="1532"/>
      <c r="G81" s="1532"/>
      <c r="H81" s="1532"/>
      <c r="I81" s="1532"/>
      <c r="J81" s="1532"/>
      <c r="K81" s="1533"/>
      <c r="L81" s="1527"/>
    </row>
    <row r="82" spans="1:12" ht="15.95" hidden="1" customHeight="1">
      <c r="A82" s="653"/>
      <c r="B82" s="1531" t="s">
        <v>726</v>
      </c>
      <c r="C82" s="1532"/>
      <c r="D82" s="1532"/>
      <c r="E82" s="1532"/>
      <c r="F82" s="1532"/>
      <c r="G82" s="1532"/>
      <c r="H82" s="1532"/>
      <c r="I82" s="1532"/>
      <c r="J82" s="1532"/>
      <c r="K82" s="1533"/>
      <c r="L82" s="1527"/>
    </row>
    <row r="83" spans="1:12" ht="15.95" hidden="1" customHeight="1">
      <c r="A83" s="653"/>
      <c r="B83" s="1531" t="s">
        <v>727</v>
      </c>
      <c r="C83" s="1532"/>
      <c r="D83" s="1532"/>
      <c r="E83" s="1532"/>
      <c r="F83" s="1532"/>
      <c r="G83" s="1532"/>
      <c r="H83" s="1532"/>
      <c r="I83" s="1532"/>
      <c r="J83" s="1532"/>
      <c r="K83" s="1533"/>
      <c r="L83" s="1527"/>
    </row>
    <row r="84" spans="1:12" ht="73.5" hidden="1" customHeight="1">
      <c r="A84" s="653"/>
      <c r="B84" s="1531" t="s">
        <v>728</v>
      </c>
      <c r="C84" s="1532"/>
      <c r="D84" s="1532"/>
      <c r="E84" s="1532"/>
      <c r="F84" s="1532"/>
      <c r="G84" s="1532"/>
      <c r="H84" s="1532"/>
      <c r="I84" s="1532"/>
      <c r="J84" s="1532"/>
      <c r="K84" s="1533"/>
      <c r="L84" s="1527"/>
    </row>
    <row r="85" spans="1:12" ht="15.95" hidden="1" customHeight="1">
      <c r="A85" s="653"/>
      <c r="B85" s="1531" t="s">
        <v>729</v>
      </c>
      <c r="C85" s="1532"/>
      <c r="D85" s="1532"/>
      <c r="E85" s="1532"/>
      <c r="F85" s="1532"/>
      <c r="G85" s="1532"/>
      <c r="H85" s="1532"/>
      <c r="I85" s="1532"/>
      <c r="J85" s="1532"/>
      <c r="K85" s="1533"/>
      <c r="L85" s="1527"/>
    </row>
    <row r="86" spans="1:12" ht="176.25" hidden="1" customHeight="1">
      <c r="A86" s="653"/>
      <c r="B86" s="1531" t="s">
        <v>730</v>
      </c>
      <c r="C86" s="1532"/>
      <c r="D86" s="1532"/>
      <c r="E86" s="1532"/>
      <c r="F86" s="1532"/>
      <c r="G86" s="1532"/>
      <c r="H86" s="1532"/>
      <c r="I86" s="1532"/>
      <c r="J86" s="1532"/>
      <c r="K86" s="1533"/>
      <c r="L86" s="1527"/>
    </row>
    <row r="87" spans="1:12" ht="15.75" hidden="1" customHeight="1">
      <c r="A87" s="653"/>
      <c r="B87" s="1531" t="s">
        <v>731</v>
      </c>
      <c r="C87" s="1532"/>
      <c r="D87" s="1532"/>
      <c r="E87" s="1532"/>
      <c r="F87" s="1532"/>
      <c r="G87" s="1532"/>
      <c r="H87" s="1532"/>
      <c r="I87" s="1532"/>
      <c r="J87" s="1532"/>
      <c r="K87" s="1533"/>
      <c r="L87" s="1527"/>
    </row>
    <row r="88" spans="1:12" ht="15.95" hidden="1" customHeight="1">
      <c r="A88" s="653"/>
      <c r="B88" s="1534" t="s">
        <v>732</v>
      </c>
      <c r="C88" s="1535"/>
      <c r="D88" s="1535"/>
      <c r="E88" s="1535"/>
      <c r="F88" s="1535"/>
      <c r="G88" s="1535"/>
      <c r="H88" s="1535"/>
      <c r="I88" s="1535"/>
      <c r="J88" s="1535"/>
      <c r="K88" s="1536"/>
      <c r="L88" s="1527"/>
    </row>
    <row r="89" spans="1:12" ht="21" customHeight="1">
      <c r="A89" s="653"/>
      <c r="B89" s="1537" t="s">
        <v>733</v>
      </c>
      <c r="C89" s="1538"/>
      <c r="D89" s="1538"/>
      <c r="E89" s="1538"/>
      <c r="F89" s="1538"/>
      <c r="G89" s="1538"/>
      <c r="H89" s="1538"/>
      <c r="I89" s="1538"/>
      <c r="J89" s="1538"/>
      <c r="K89" s="1538"/>
    </row>
    <row r="90" spans="1:12" ht="57" customHeight="1">
      <c r="A90" s="653"/>
      <c r="B90" s="1523" t="s">
        <v>734</v>
      </c>
      <c r="C90" s="1524"/>
      <c r="D90" s="1524"/>
      <c r="E90" s="1524"/>
      <c r="F90" s="1524"/>
      <c r="G90" s="1524"/>
      <c r="H90" s="1524"/>
      <c r="I90" s="1524"/>
      <c r="J90" s="1525"/>
      <c r="K90" s="665"/>
      <c r="L90" s="686" t="s">
        <v>735</v>
      </c>
    </row>
    <row r="91" spans="1:12" ht="18" customHeight="1">
      <c r="A91" s="653"/>
      <c r="B91" s="1523" t="s">
        <v>736</v>
      </c>
      <c r="C91" s="1524"/>
      <c r="D91" s="1524"/>
      <c r="E91" s="1524"/>
      <c r="F91" s="1524"/>
      <c r="G91" s="1524"/>
      <c r="H91" s="1524"/>
      <c r="I91" s="1524"/>
      <c r="J91" s="1525"/>
      <c r="K91" s="1518"/>
    </row>
    <row r="92" spans="1:12" ht="21" customHeight="1">
      <c r="A92" s="653"/>
      <c r="B92" s="666"/>
      <c r="C92" s="1477" t="s">
        <v>737</v>
      </c>
      <c r="D92" s="1478"/>
      <c r="E92" s="1478"/>
      <c r="F92" s="1478"/>
      <c r="G92" s="1478"/>
      <c r="H92" s="1478"/>
      <c r="I92" s="687"/>
      <c r="J92" s="669"/>
      <c r="K92" s="1526"/>
      <c r="L92" s="1527" t="s">
        <v>738</v>
      </c>
    </row>
    <row r="93" spans="1:12" ht="21" customHeight="1">
      <c r="A93" s="653"/>
      <c r="B93" s="666"/>
      <c r="C93" s="667"/>
      <c r="D93" s="668"/>
      <c r="E93" s="668"/>
      <c r="F93" s="668"/>
      <c r="G93" s="1528" t="s">
        <v>739</v>
      </c>
      <c r="H93" s="1528"/>
      <c r="I93" s="688"/>
      <c r="J93" s="669"/>
      <c r="K93" s="1526"/>
      <c r="L93" s="1527"/>
    </row>
    <row r="94" spans="1:12" ht="6" customHeight="1">
      <c r="A94" s="653"/>
      <c r="B94" s="670"/>
      <c r="C94" s="1529"/>
      <c r="D94" s="1529"/>
      <c r="E94" s="1529"/>
      <c r="F94" s="1529"/>
      <c r="G94" s="1529"/>
      <c r="H94" s="1529"/>
      <c r="I94" s="1529"/>
      <c r="J94" s="1530"/>
      <c r="K94" s="1526"/>
      <c r="L94" s="1527"/>
    </row>
    <row r="95" spans="1:12" ht="16.5" customHeight="1">
      <c r="A95" s="653"/>
      <c r="B95" s="1517" t="s">
        <v>740</v>
      </c>
      <c r="C95" s="1517"/>
      <c r="D95" s="1517"/>
      <c r="E95" s="1517"/>
      <c r="F95" s="1517"/>
      <c r="G95" s="1517"/>
      <c r="H95" s="1517"/>
      <c r="I95" s="1517"/>
      <c r="J95" s="1517"/>
      <c r="K95" s="1518"/>
      <c r="L95" s="689"/>
    </row>
    <row r="96" spans="1:12" ht="23.25" customHeight="1">
      <c r="A96" s="653"/>
      <c r="B96" s="1520" t="s">
        <v>741</v>
      </c>
      <c r="C96" s="1521"/>
      <c r="D96" s="1521"/>
      <c r="E96" s="1521"/>
      <c r="F96" s="1521"/>
      <c r="G96" s="1521"/>
      <c r="H96" s="1521"/>
      <c r="I96" s="1521"/>
      <c r="J96" s="1522"/>
      <c r="K96" s="1519"/>
      <c r="L96" s="689"/>
    </row>
    <row r="97" spans="1:12" ht="16.5" customHeight="1">
      <c r="A97" s="653"/>
      <c r="B97" s="1517" t="s">
        <v>742</v>
      </c>
      <c r="C97" s="1517"/>
      <c r="D97" s="1517"/>
      <c r="E97" s="1517"/>
      <c r="F97" s="1517"/>
      <c r="G97" s="1517"/>
      <c r="H97" s="1517"/>
      <c r="I97" s="1517"/>
      <c r="J97" s="1517"/>
      <c r="K97" s="1518"/>
      <c r="L97" s="1470" t="s">
        <v>743</v>
      </c>
    </row>
    <row r="98" spans="1:12" ht="23.25" customHeight="1">
      <c r="A98" s="653"/>
      <c r="B98" s="1520" t="s">
        <v>744</v>
      </c>
      <c r="C98" s="1521"/>
      <c r="D98" s="1521"/>
      <c r="E98" s="1521"/>
      <c r="F98" s="1521"/>
      <c r="G98" s="1521"/>
      <c r="H98" s="1521"/>
      <c r="I98" s="1521"/>
      <c r="J98" s="1522"/>
      <c r="K98" s="1519"/>
      <c r="L98" s="1470"/>
    </row>
    <row r="99" spans="1:12" ht="16.5" customHeight="1">
      <c r="A99" s="653"/>
      <c r="B99" s="1517" t="s">
        <v>745</v>
      </c>
      <c r="C99" s="1517"/>
      <c r="D99" s="1517"/>
      <c r="E99" s="1517"/>
      <c r="F99" s="1517"/>
      <c r="G99" s="1517"/>
      <c r="H99" s="1517"/>
      <c r="I99" s="1517"/>
      <c r="J99" s="1517"/>
      <c r="K99" s="1518"/>
      <c r="L99" s="1470"/>
    </row>
    <row r="100" spans="1:12" ht="21" customHeight="1">
      <c r="A100" s="653"/>
      <c r="B100" s="1520" t="s">
        <v>744</v>
      </c>
      <c r="C100" s="1521"/>
      <c r="D100" s="1521"/>
      <c r="E100" s="1521"/>
      <c r="F100" s="1521"/>
      <c r="G100" s="1521"/>
      <c r="H100" s="1521"/>
      <c r="I100" s="1521"/>
      <c r="J100" s="1522"/>
      <c r="K100" s="1519"/>
      <c r="L100" s="1470"/>
    </row>
    <row r="101" spans="1:12" ht="11.25" customHeight="1">
      <c r="A101" s="653"/>
      <c r="B101" s="658"/>
      <c r="C101" s="658"/>
      <c r="D101" s="658"/>
      <c r="E101" s="658"/>
      <c r="F101" s="658"/>
      <c r="G101" s="658"/>
      <c r="H101" s="658"/>
      <c r="I101" s="658"/>
      <c r="J101" s="658"/>
      <c r="K101" s="653"/>
    </row>
    <row r="102" spans="1:12" s="684" customFormat="1">
      <c r="B102" s="1504" t="s">
        <v>746</v>
      </c>
      <c r="C102" s="1504"/>
      <c r="D102" s="1504"/>
      <c r="E102" s="1504"/>
      <c r="F102" s="1504"/>
      <c r="G102" s="1504"/>
      <c r="H102" s="1504"/>
      <c r="I102" s="1504"/>
    </row>
    <row r="103" spans="1:12" s="684" customFormat="1" ht="21" customHeight="1">
      <c r="B103" s="1505" t="s">
        <v>747</v>
      </c>
      <c r="C103" s="1506"/>
      <c r="D103" s="1506"/>
      <c r="E103" s="1506"/>
      <c r="F103" s="1506"/>
      <c r="G103" s="1506"/>
      <c r="H103" s="1506"/>
      <c r="I103" s="1506"/>
      <c r="J103" s="1491"/>
      <c r="K103" s="1507"/>
    </row>
    <row r="104" spans="1:12" s="684" customFormat="1" ht="12.6" customHeight="1">
      <c r="B104" s="1510" t="s">
        <v>748</v>
      </c>
      <c r="C104" s="1511"/>
      <c r="D104" s="1511"/>
      <c r="E104" s="1511"/>
      <c r="F104" s="1511"/>
      <c r="G104" s="1511"/>
      <c r="H104" s="1511"/>
      <c r="I104" s="1512"/>
      <c r="J104" s="1492"/>
      <c r="K104" s="1508"/>
    </row>
    <row r="105" spans="1:12" s="684" customFormat="1" ht="4.5" customHeight="1">
      <c r="B105" s="690"/>
      <c r="C105" s="691"/>
      <c r="D105" s="691"/>
      <c r="E105" s="691"/>
      <c r="F105" s="691"/>
      <c r="G105" s="691"/>
      <c r="H105" s="691"/>
      <c r="I105" s="691"/>
      <c r="J105" s="1492"/>
      <c r="K105" s="1508"/>
    </row>
    <row r="106" spans="1:12" s="684" customFormat="1" ht="19.149999999999999" customHeight="1">
      <c r="B106" s="692"/>
      <c r="C106" s="1480" t="s">
        <v>749</v>
      </c>
      <c r="D106" s="1513"/>
      <c r="E106" s="693" t="s">
        <v>750</v>
      </c>
      <c r="F106" s="694" t="s">
        <v>751</v>
      </c>
      <c r="G106" s="694" t="s">
        <v>752</v>
      </c>
      <c r="H106" s="695" t="s">
        <v>753</v>
      </c>
      <c r="I106" s="696" t="s">
        <v>754</v>
      </c>
      <c r="J106" s="1492"/>
      <c r="K106" s="1508"/>
    </row>
    <row r="107" spans="1:12" s="684" customFormat="1" ht="19.149999999999999" customHeight="1">
      <c r="B107" s="692"/>
      <c r="C107" s="1480" t="s">
        <v>755</v>
      </c>
      <c r="D107" s="1513"/>
      <c r="E107" s="693" t="s">
        <v>756</v>
      </c>
      <c r="F107" s="694" t="s">
        <v>757</v>
      </c>
      <c r="G107" s="694" t="s">
        <v>753</v>
      </c>
      <c r="H107" s="1514" t="s">
        <v>758</v>
      </c>
      <c r="I107" s="1515"/>
      <c r="J107" s="1492"/>
      <c r="K107" s="1508"/>
    </row>
    <row r="108" spans="1:12" s="684" customFormat="1" ht="6" customHeight="1">
      <c r="B108" s="697"/>
      <c r="C108" s="1516"/>
      <c r="D108" s="1516"/>
      <c r="E108" s="1516"/>
      <c r="F108" s="1516"/>
      <c r="G108" s="1516"/>
      <c r="H108" s="1516"/>
      <c r="I108" s="1516"/>
      <c r="J108" s="1493"/>
      <c r="K108" s="1509"/>
    </row>
    <row r="109" spans="1:12" s="698" customFormat="1" ht="21" customHeight="1">
      <c r="B109" s="1489" t="s">
        <v>759</v>
      </c>
      <c r="C109" s="1490"/>
      <c r="D109" s="1490"/>
      <c r="E109" s="1490"/>
      <c r="F109" s="1490"/>
      <c r="G109" s="1490"/>
      <c r="H109" s="1490"/>
      <c r="I109" s="1490"/>
      <c r="J109" s="1491"/>
      <c r="K109" s="1494"/>
    </row>
    <row r="110" spans="1:12" s="698" customFormat="1" ht="12.6" customHeight="1">
      <c r="B110" s="1497" t="s">
        <v>760</v>
      </c>
      <c r="C110" s="1498"/>
      <c r="D110" s="1498"/>
      <c r="E110" s="1498"/>
      <c r="F110" s="1498"/>
      <c r="G110" s="1498"/>
      <c r="H110" s="1498"/>
      <c r="I110" s="1499"/>
      <c r="J110" s="1492"/>
      <c r="K110" s="1495"/>
    </row>
    <row r="111" spans="1:12" s="698" customFormat="1" ht="4.5" customHeight="1">
      <c r="B111" s="699"/>
      <c r="C111" s="700"/>
      <c r="D111" s="700"/>
      <c r="E111" s="700"/>
      <c r="F111" s="700"/>
      <c r="G111" s="700"/>
      <c r="H111" s="700"/>
      <c r="I111" s="700"/>
      <c r="J111" s="1492"/>
      <c r="K111" s="1495"/>
    </row>
    <row r="112" spans="1:12" s="698" customFormat="1" ht="19.149999999999999" customHeight="1">
      <c r="B112" s="701"/>
      <c r="C112" s="1500" t="s">
        <v>761</v>
      </c>
      <c r="D112" s="1501"/>
      <c r="E112" s="1501"/>
      <c r="F112" s="1501"/>
      <c r="G112" s="1501"/>
      <c r="H112" s="1501"/>
      <c r="I112" s="1502"/>
      <c r="J112" s="1492"/>
      <c r="K112" s="1495"/>
    </row>
    <row r="113" spans="1:12" s="698" customFormat="1" ht="6" customHeight="1">
      <c r="B113" s="702"/>
      <c r="C113" s="1503"/>
      <c r="D113" s="1503"/>
      <c r="E113" s="1503"/>
      <c r="F113" s="1503"/>
      <c r="G113" s="1503"/>
      <c r="H113" s="1503"/>
      <c r="I113" s="1503"/>
      <c r="J113" s="1493"/>
      <c r="K113" s="1496"/>
    </row>
    <row r="114" spans="1:12" s="684" customFormat="1" ht="11.25" customHeight="1">
      <c r="B114" s="685"/>
      <c r="C114" s="685"/>
      <c r="D114" s="685"/>
      <c r="E114" s="685"/>
      <c r="F114" s="685"/>
      <c r="G114" s="685"/>
      <c r="H114" s="685"/>
      <c r="I114" s="685"/>
    </row>
    <row r="115" spans="1:12" ht="6" customHeight="1">
      <c r="A115" s="653"/>
      <c r="B115" s="653"/>
      <c r="C115" s="653"/>
      <c r="D115" s="653"/>
      <c r="E115" s="653"/>
      <c r="F115" s="653"/>
      <c r="G115" s="653"/>
      <c r="H115" s="653"/>
      <c r="I115" s="653"/>
      <c r="J115" s="653"/>
      <c r="K115" s="653"/>
    </row>
    <row r="116" spans="1:12" ht="21" customHeight="1">
      <c r="A116" s="653"/>
      <c r="B116" s="1474" t="s">
        <v>762</v>
      </c>
      <c r="C116" s="1475"/>
      <c r="D116" s="1475"/>
      <c r="E116" s="1475"/>
      <c r="F116" s="1475"/>
      <c r="G116" s="1475"/>
      <c r="H116" s="1475"/>
      <c r="I116" s="1475"/>
      <c r="J116" s="1475"/>
      <c r="K116" s="1475"/>
    </row>
    <row r="117" spans="1:12" ht="27.75" customHeight="1">
      <c r="A117" s="653"/>
      <c r="B117" s="1477" t="s">
        <v>763</v>
      </c>
      <c r="C117" s="1478"/>
      <c r="D117" s="1478"/>
      <c r="E117" s="1478"/>
      <c r="F117" s="1478"/>
      <c r="G117" s="1478"/>
      <c r="H117" s="1478"/>
      <c r="I117" s="1478"/>
      <c r="J117" s="1479"/>
      <c r="K117" s="657"/>
    </row>
    <row r="118" spans="1:12" s="684" customFormat="1" ht="21" customHeight="1">
      <c r="B118" s="703"/>
      <c r="C118" s="1480" t="s">
        <v>764</v>
      </c>
      <c r="D118" s="1481"/>
      <c r="E118" s="1481"/>
      <c r="F118" s="1481"/>
      <c r="G118" s="1481"/>
      <c r="H118" s="1481"/>
      <c r="I118" s="1482"/>
      <c r="J118" s="1482"/>
      <c r="K118" s="1483"/>
      <c r="L118" s="704"/>
    </row>
    <row r="119" spans="1:12" ht="104.45" customHeight="1">
      <c r="A119" s="653"/>
      <c r="B119" s="666"/>
      <c r="C119" s="1484"/>
      <c r="D119" s="1485"/>
      <c r="E119" s="1485"/>
      <c r="F119" s="1485"/>
      <c r="G119" s="1485"/>
      <c r="H119" s="1485"/>
      <c r="I119" s="1485"/>
      <c r="J119" s="673"/>
      <c r="K119" s="705"/>
    </row>
    <row r="120" spans="1:12" ht="85.5" customHeight="1">
      <c r="A120" s="653"/>
      <c r="B120" s="1486" t="s">
        <v>765</v>
      </c>
      <c r="C120" s="1487"/>
      <c r="D120" s="1487"/>
      <c r="E120" s="1487"/>
      <c r="F120" s="1487"/>
      <c r="G120" s="1487"/>
      <c r="H120" s="1487"/>
      <c r="I120" s="1487"/>
      <c r="J120" s="1487"/>
      <c r="K120" s="1488"/>
      <c r="L120" s="1470" t="s">
        <v>766</v>
      </c>
    </row>
    <row r="121" spans="1:12" ht="237.75" customHeight="1">
      <c r="A121" s="653"/>
      <c r="B121" s="1471" t="s">
        <v>767</v>
      </c>
      <c r="C121" s="1472"/>
      <c r="D121" s="1472"/>
      <c r="E121" s="1472"/>
      <c r="F121" s="1472"/>
      <c r="G121" s="1472"/>
      <c r="H121" s="1472"/>
      <c r="I121" s="1472"/>
      <c r="J121" s="1472"/>
      <c r="K121" s="1473"/>
      <c r="L121" s="1470"/>
    </row>
    <row r="122" spans="1:12" ht="6.75" customHeight="1">
      <c r="A122" s="653"/>
      <c r="B122" s="653"/>
      <c r="C122" s="653"/>
      <c r="D122" s="653"/>
      <c r="E122" s="653"/>
      <c r="F122" s="653"/>
      <c r="G122" s="653"/>
      <c r="H122" s="653"/>
      <c r="I122" s="653"/>
      <c r="J122" s="653"/>
      <c r="K122" s="653"/>
    </row>
    <row r="123" spans="1:12" ht="21" customHeight="1">
      <c r="A123" s="653"/>
      <c r="B123" s="1474" t="s">
        <v>768</v>
      </c>
      <c r="C123" s="1475"/>
      <c r="D123" s="1475"/>
      <c r="E123" s="1475"/>
      <c r="F123" s="1475"/>
      <c r="G123" s="1475"/>
      <c r="H123" s="1475"/>
      <c r="I123" s="1475"/>
      <c r="J123" s="1475"/>
      <c r="K123" s="1475"/>
      <c r="L123" s="1476" t="s">
        <v>769</v>
      </c>
    </row>
    <row r="124" spans="1:12" ht="27.75" customHeight="1">
      <c r="A124" s="653"/>
      <c r="B124" s="1477" t="s">
        <v>770</v>
      </c>
      <c r="C124" s="1478"/>
      <c r="D124" s="1478"/>
      <c r="E124" s="1478"/>
      <c r="F124" s="1478"/>
      <c r="G124" s="1478"/>
      <c r="H124" s="1478"/>
      <c r="I124" s="1478"/>
      <c r="J124" s="1479"/>
      <c r="K124" s="657"/>
      <c r="L124" s="1476"/>
    </row>
    <row r="125" spans="1:12">
      <c r="L125" s="1476"/>
    </row>
    <row r="126" spans="1:12">
      <c r="L126" s="1476"/>
    </row>
    <row r="127" spans="1:12">
      <c r="L127" s="1476"/>
    </row>
  </sheetData>
  <sheetProtection algorithmName="SHA-512" hashValue="AsLCL+ilR7/UXlfBXqpnzDN8C0H8jf6s95OkUC0Ur4/1sHUJtEQATBYHLALB46xm0lMkZzl9CVoA3hELWy7SOw==" saltValue="SdUAwJPi2giHWvKQ6vZEEg=="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3"/>
  <dataValidations count="3">
    <dataValidation type="list" allowBlank="1" showInputMessage="1" showErrorMessage="1" sqref="I92" xr:uid="{3E2C9110-8B0D-4B5E-8267-90C658D8811B}">
      <formula1>"契約書,その他"</formula1>
    </dataValidation>
    <dataValidation type="list" allowBlank="1" showInputMessage="1" showErrorMessage="1" sqref="K95:K100" xr:uid="{CFF6F3EB-3F20-49C9-BD22-9B0FF0E6B19F}">
      <formula1>"はい,いいえ,なし"</formula1>
    </dataValidation>
    <dataValidation type="list" allowBlank="1" showInputMessage="1" showErrorMessage="1" sqref="K36:K37 K28:K32 K13 K39:K40 K16:K19 K22 K45:K47 K71 K51 K79 K124 K117 K90:K94 K75 K109 K103" xr:uid="{E92E689C-4500-4146-B967-0EF829684FB2}">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I35"/>
  <sheetViews>
    <sheetView showGridLines="0" view="pageBreakPreview" zoomScaleNormal="100" zoomScaleSheetLayoutView="100" workbookViewId="0">
      <selection sqref="A1:I1"/>
    </sheetView>
  </sheetViews>
  <sheetFormatPr defaultColWidth="8.75" defaultRowHeight="18.75"/>
  <cols>
    <col min="1" max="9" width="8.75" style="19" customWidth="1"/>
  </cols>
  <sheetData>
    <row r="1" spans="1:9" ht="39.75" customHeight="1">
      <c r="A1" s="706" t="s">
        <v>626</v>
      </c>
      <c r="B1" s="707"/>
      <c r="C1" s="707"/>
      <c r="D1" s="707"/>
      <c r="E1" s="707"/>
      <c r="F1" s="707"/>
      <c r="G1" s="707"/>
      <c r="H1" s="707"/>
      <c r="I1" s="707"/>
    </row>
    <row r="2" spans="1:9" ht="5.25" customHeight="1">
      <c r="H2" s="20"/>
      <c r="I2" s="20"/>
    </row>
    <row r="3" spans="1:9" ht="18.75" customHeight="1">
      <c r="A3" s="21" t="s">
        <v>140</v>
      </c>
      <c r="H3" s="20"/>
      <c r="I3" s="20"/>
    </row>
    <row r="4" spans="1:9" ht="5.25" customHeight="1"/>
    <row r="5" spans="1:9">
      <c r="A5" s="306" t="s">
        <v>141</v>
      </c>
      <c r="B5" s="25"/>
      <c r="C5" s="25"/>
      <c r="D5" s="25"/>
      <c r="E5" s="25"/>
      <c r="F5" s="25"/>
      <c r="G5" s="25"/>
      <c r="H5" s="25"/>
      <c r="I5" s="26"/>
    </row>
    <row r="6" spans="1:9">
      <c r="A6" s="310" t="s">
        <v>404</v>
      </c>
      <c r="B6" s="311"/>
      <c r="C6" s="311"/>
      <c r="E6" s="311"/>
      <c r="F6" s="311"/>
      <c r="G6" s="311"/>
      <c r="H6" s="311"/>
      <c r="I6" s="312"/>
    </row>
    <row r="7" spans="1:9">
      <c r="A7" s="307" t="s">
        <v>405</v>
      </c>
      <c r="B7" s="308"/>
      <c r="C7" s="308"/>
      <c r="D7" s="308"/>
      <c r="E7" s="308"/>
      <c r="F7" s="308"/>
      <c r="G7" s="308"/>
      <c r="H7" s="308"/>
      <c r="I7" s="309"/>
    </row>
    <row r="8" spans="1:9">
      <c r="A8" s="22" t="s">
        <v>495</v>
      </c>
      <c r="D8" s="311"/>
      <c r="I8" s="312"/>
    </row>
    <row r="9" spans="1:9">
      <c r="A9" s="307" t="s">
        <v>494</v>
      </c>
      <c r="B9" s="308"/>
      <c r="C9" s="308"/>
      <c r="D9" s="308"/>
      <c r="E9" s="308"/>
      <c r="F9" s="308"/>
      <c r="G9" s="308"/>
      <c r="H9" s="308"/>
      <c r="I9" s="309"/>
    </row>
    <row r="10" spans="1:9" ht="18.600000000000001" customHeight="1">
      <c r="A10" s="310" t="s">
        <v>142</v>
      </c>
      <c r="B10" s="311"/>
      <c r="C10" s="311"/>
      <c r="D10" s="311"/>
      <c r="E10" s="311"/>
      <c r="F10" s="311"/>
      <c r="G10" s="311"/>
      <c r="H10" s="311"/>
      <c r="I10" s="312"/>
    </row>
    <row r="11" spans="1:9" ht="18.600000000000001" customHeight="1">
      <c r="A11" s="22" t="s">
        <v>143</v>
      </c>
      <c r="I11" s="23"/>
    </row>
    <row r="12" spans="1:9" ht="18.600000000000001" customHeight="1">
      <c r="A12" s="307" t="s">
        <v>144</v>
      </c>
      <c r="B12" s="308"/>
      <c r="C12" s="308"/>
      <c r="D12" s="308"/>
      <c r="E12" s="308"/>
      <c r="F12" s="308"/>
      <c r="G12" s="308"/>
      <c r="H12" s="308"/>
      <c r="I12" s="309"/>
    </row>
    <row r="13" spans="1:9" ht="18.75" customHeight="1">
      <c r="A13" s="313" t="s">
        <v>394</v>
      </c>
      <c r="B13" s="311"/>
      <c r="C13" s="311"/>
      <c r="D13" s="311"/>
      <c r="E13" s="311"/>
      <c r="F13" s="311"/>
      <c r="G13" s="311"/>
      <c r="H13" s="311"/>
      <c r="I13" s="312"/>
    </row>
    <row r="14" spans="1:9">
      <c r="A14" s="314" t="s">
        <v>395</v>
      </c>
      <c r="B14" s="308"/>
      <c r="C14" s="308"/>
      <c r="D14" s="308"/>
      <c r="E14" s="308"/>
      <c r="F14" s="308"/>
      <c r="G14" s="308"/>
      <c r="H14" s="308"/>
      <c r="I14" s="309"/>
    </row>
    <row r="15" spans="1:9" ht="18.75" customHeight="1">
      <c r="A15" s="313" t="s">
        <v>396</v>
      </c>
      <c r="B15" s="311"/>
      <c r="C15" s="311"/>
      <c r="D15" s="311"/>
      <c r="E15" s="311"/>
      <c r="F15" s="311"/>
      <c r="G15" s="311"/>
      <c r="H15" s="311"/>
      <c r="I15" s="312"/>
    </row>
    <row r="16" spans="1:9">
      <c r="A16" s="307" t="s">
        <v>397</v>
      </c>
      <c r="B16" s="308"/>
      <c r="C16" s="308"/>
      <c r="D16" s="308"/>
      <c r="E16" s="308"/>
      <c r="F16" s="308"/>
      <c r="G16" s="308"/>
      <c r="H16" s="308"/>
      <c r="I16" s="309"/>
    </row>
    <row r="17" spans="1:9">
      <c r="A17" s="310" t="s">
        <v>145</v>
      </c>
      <c r="B17" s="311"/>
      <c r="C17" s="311"/>
      <c r="D17" s="311"/>
      <c r="E17" s="311"/>
      <c r="F17" s="311"/>
      <c r="G17" s="311"/>
      <c r="H17" s="311"/>
      <c r="I17" s="312"/>
    </row>
    <row r="18" spans="1:9">
      <c r="A18" s="315" t="s">
        <v>146</v>
      </c>
      <c r="B18" s="316"/>
      <c r="C18" s="316"/>
      <c r="D18" s="316"/>
      <c r="E18" s="316"/>
      <c r="F18" s="316"/>
      <c r="G18" s="316"/>
      <c r="H18" s="316"/>
      <c r="I18" s="317"/>
    </row>
    <row r="19" spans="1:9">
      <c r="A19" s="306" t="s">
        <v>147</v>
      </c>
      <c r="B19" s="25"/>
      <c r="C19" s="25"/>
      <c r="D19" s="25"/>
      <c r="E19" s="25"/>
      <c r="F19" s="25"/>
      <c r="G19" s="25"/>
      <c r="H19" s="25"/>
      <c r="I19" s="26"/>
    </row>
    <row r="20" spans="1:9" ht="18.75" customHeight="1">
      <c r="A20" s="310" t="s">
        <v>398</v>
      </c>
      <c r="B20" s="318"/>
      <c r="C20" s="318"/>
      <c r="D20" s="318"/>
      <c r="E20" s="318"/>
      <c r="F20" s="318"/>
      <c r="G20" s="318"/>
      <c r="H20" s="318"/>
      <c r="I20" s="319"/>
    </row>
    <row r="21" spans="1:9">
      <c r="A21" s="307" t="s">
        <v>399</v>
      </c>
      <c r="B21" s="320"/>
      <c r="C21" s="320"/>
      <c r="D21" s="320"/>
      <c r="E21" s="320"/>
      <c r="F21" s="320"/>
      <c r="G21" s="320"/>
      <c r="H21" s="320"/>
      <c r="I21" s="321"/>
    </row>
    <row r="22" spans="1:9">
      <c r="A22" s="322" t="s">
        <v>400</v>
      </c>
      <c r="B22" s="323"/>
      <c r="C22" s="323"/>
      <c r="D22" s="323"/>
      <c r="E22" s="323" t="s">
        <v>401</v>
      </c>
      <c r="F22" s="323"/>
      <c r="G22" s="323"/>
      <c r="H22" s="323"/>
      <c r="I22" s="324"/>
    </row>
    <row r="23" spans="1:9">
      <c r="A23" s="340" t="s">
        <v>402</v>
      </c>
      <c r="B23" s="708" t="s">
        <v>403</v>
      </c>
      <c r="C23" s="709"/>
      <c r="D23" s="325"/>
      <c r="E23" s="325"/>
      <c r="F23" s="325"/>
      <c r="G23" s="325"/>
      <c r="H23" s="325"/>
      <c r="I23" s="326"/>
    </row>
    <row r="24" spans="1:9">
      <c r="A24" s="322" t="s">
        <v>443</v>
      </c>
      <c r="B24" s="323"/>
      <c r="C24" s="323"/>
      <c r="D24" s="323"/>
      <c r="E24" s="323"/>
      <c r="F24" s="323"/>
      <c r="G24" s="323"/>
      <c r="H24" s="323"/>
      <c r="I24" s="324"/>
    </row>
    <row r="25" spans="1:9">
      <c r="A25" s="327"/>
      <c r="B25" s="325"/>
      <c r="C25" s="325"/>
      <c r="D25" s="325"/>
      <c r="E25" s="325"/>
      <c r="F25" s="325"/>
      <c r="G25" s="325"/>
      <c r="H25" s="325"/>
      <c r="I25" s="326"/>
    </row>
    <row r="26" spans="1:9">
      <c r="A26" s="327"/>
      <c r="B26" s="325"/>
      <c r="C26" s="325"/>
      <c r="D26" s="325"/>
      <c r="E26" s="325"/>
      <c r="F26" s="325"/>
      <c r="G26" s="325"/>
      <c r="H26" s="325"/>
      <c r="I26" s="326"/>
    </row>
    <row r="27" spans="1:9">
      <c r="A27" s="327"/>
      <c r="B27" s="325"/>
      <c r="C27" s="325"/>
      <c r="D27" s="325"/>
      <c r="E27" s="325"/>
      <c r="F27" s="325"/>
      <c r="G27" s="325"/>
      <c r="H27" s="325"/>
      <c r="I27" s="326"/>
    </row>
    <row r="28" spans="1:9">
      <c r="A28" s="327"/>
      <c r="B28" s="325"/>
      <c r="C28" s="325"/>
      <c r="D28" s="325"/>
      <c r="E28" s="325"/>
      <c r="F28" s="325"/>
      <c r="G28" s="325"/>
      <c r="H28" s="325"/>
      <c r="I28" s="326"/>
    </row>
    <row r="29" spans="1:9">
      <c r="A29" s="327"/>
      <c r="B29" s="325"/>
      <c r="C29" s="325"/>
      <c r="D29" s="325"/>
      <c r="E29" s="325"/>
      <c r="F29" s="325"/>
      <c r="G29" s="325"/>
      <c r="H29" s="325"/>
      <c r="I29" s="326"/>
    </row>
    <row r="30" spans="1:9">
      <c r="A30" s="328"/>
      <c r="B30" s="329"/>
      <c r="C30" s="329"/>
      <c r="D30" s="329"/>
      <c r="E30" s="329"/>
      <c r="F30" s="329"/>
      <c r="G30" s="329"/>
      <c r="H30" s="329"/>
      <c r="I30" s="330"/>
    </row>
    <row r="31" spans="1:9">
      <c r="A31" s="331" t="s">
        <v>148</v>
      </c>
      <c r="B31" s="332"/>
      <c r="C31" s="332"/>
      <c r="D31" s="332"/>
      <c r="E31" s="332"/>
      <c r="F31" s="332"/>
      <c r="G31" s="332"/>
      <c r="H31" s="332"/>
      <c r="I31" s="333"/>
    </row>
    <row r="32" spans="1:9">
      <c r="A32" s="24" t="s">
        <v>149</v>
      </c>
      <c r="B32" s="334"/>
      <c r="C32" s="25" t="s">
        <v>150</v>
      </c>
      <c r="D32" s="25"/>
      <c r="E32" s="25"/>
      <c r="F32" s="25"/>
      <c r="G32" s="25"/>
      <c r="H32" s="25"/>
      <c r="I32" s="26"/>
    </row>
    <row r="33" spans="1:9">
      <c r="A33" s="310" t="s">
        <v>151</v>
      </c>
      <c r="B33" s="335"/>
      <c r="C33" s="336" t="s">
        <v>152</v>
      </c>
      <c r="D33" s="336"/>
      <c r="E33" s="336"/>
      <c r="F33" s="336"/>
      <c r="G33" s="336"/>
      <c r="H33" s="336"/>
      <c r="I33" s="337"/>
    </row>
    <row r="34" spans="1:9" ht="18.75" customHeight="1">
      <c r="A34" s="27"/>
      <c r="B34" s="338"/>
      <c r="C34" s="710" t="s">
        <v>153</v>
      </c>
      <c r="D34" s="710"/>
      <c r="E34" s="710"/>
      <c r="F34" s="710"/>
      <c r="G34" s="710"/>
      <c r="H34" s="710"/>
      <c r="I34" s="711"/>
    </row>
    <row r="35" spans="1:9">
      <c r="A35" s="28"/>
      <c r="B35" s="339"/>
      <c r="C35" s="712"/>
      <c r="D35" s="712"/>
      <c r="E35" s="712"/>
      <c r="F35" s="712"/>
      <c r="G35" s="712"/>
      <c r="H35" s="712"/>
      <c r="I35" s="713"/>
    </row>
  </sheetData>
  <sheetProtection algorithmName="SHA-512" hashValue="WSCfhIPvbjPDoJEIEZ3dg8+axPMF89FjhRZoe4rfJYJxN0soEMlm/5175PDp1gn25t3GdIP7NYtcE4izSzw5DA==" saltValue="P2dYWM4/qwh8Vu2swqbwRA==" spinCount="100000" sheet="1" objects="1" scenarios="1"/>
  <mergeCells count="3">
    <mergeCell ref="A1:I1"/>
    <mergeCell ref="B23:C23"/>
    <mergeCell ref="C34:I35"/>
  </mergeCells>
  <phoneticPr fontId="23"/>
  <dataValidations count="1">
    <dataValidation type="list" allowBlank="1" showInputMessage="1" showErrorMessage="1" sqref="B23:C23" xr:uid="{00000000-0002-0000-0000-000000000000}">
      <formula1>"　　,    ,"</formula1>
    </dataValidation>
  </dataValidations>
  <printOptions horizontalCentered="1"/>
  <pageMargins left="0.70866141732283472" right="0.70866141732283472" top="0.74803149606299213" bottom="0.55118110236220474" header="0.31496062992125984" footer="0.31496062992125984"/>
  <pageSetup paperSize="9" scale="9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C51"/>
  <sheetViews>
    <sheetView view="pageBreakPreview" zoomScaleNormal="100" zoomScaleSheetLayoutView="100" workbookViewId="0">
      <selection activeCell="A2" sqref="A2"/>
    </sheetView>
  </sheetViews>
  <sheetFormatPr defaultColWidth="9" defaultRowHeight="18.75"/>
  <cols>
    <col min="1" max="1" width="15.125" style="184" bestFit="1" customWidth="1"/>
    <col min="2" max="2" width="31.75" style="184" customWidth="1"/>
    <col min="3" max="3" width="65" style="184" customWidth="1"/>
    <col min="4" max="16384" width="9" style="184"/>
  </cols>
  <sheetData>
    <row r="1" spans="1:3" ht="25.5">
      <c r="A1" s="183" t="s">
        <v>627</v>
      </c>
    </row>
    <row r="2" spans="1:3">
      <c r="A2" s="185" t="s">
        <v>290</v>
      </c>
      <c r="B2" s="185" t="s">
        <v>67</v>
      </c>
      <c r="C2" s="186" t="s">
        <v>54</v>
      </c>
    </row>
    <row r="3" spans="1:3">
      <c r="A3" s="124" t="s">
        <v>291</v>
      </c>
      <c r="B3" s="124" t="s">
        <v>292</v>
      </c>
      <c r="C3" s="187"/>
    </row>
    <row r="4" spans="1:3">
      <c r="A4" s="124" t="s">
        <v>291</v>
      </c>
      <c r="B4" s="124" t="s">
        <v>293</v>
      </c>
      <c r="C4" s="187"/>
    </row>
    <row r="5" spans="1:3">
      <c r="A5" s="124" t="s">
        <v>291</v>
      </c>
      <c r="B5" s="124" t="s">
        <v>294</v>
      </c>
      <c r="C5" s="187" t="s">
        <v>295</v>
      </c>
    </row>
    <row r="6" spans="1:3">
      <c r="A6" s="124" t="s">
        <v>291</v>
      </c>
      <c r="B6" s="124" t="s">
        <v>296</v>
      </c>
      <c r="C6" s="187"/>
    </row>
    <row r="7" spans="1:3" ht="37.5">
      <c r="A7" s="124" t="s">
        <v>291</v>
      </c>
      <c r="B7" s="124" t="s">
        <v>374</v>
      </c>
      <c r="C7" s="187" t="s">
        <v>297</v>
      </c>
    </row>
    <row r="8" spans="1:3" ht="37.5">
      <c r="A8" s="124" t="s">
        <v>291</v>
      </c>
      <c r="B8" s="124" t="s">
        <v>375</v>
      </c>
      <c r="C8" s="187" t="s">
        <v>297</v>
      </c>
    </row>
    <row r="9" spans="1:3">
      <c r="A9" s="124" t="s">
        <v>298</v>
      </c>
      <c r="B9" s="124" t="s">
        <v>299</v>
      </c>
      <c r="C9" s="187"/>
    </row>
    <row r="10" spans="1:3">
      <c r="A10" s="124" t="s">
        <v>298</v>
      </c>
      <c r="B10" s="124" t="s">
        <v>300</v>
      </c>
      <c r="C10" s="187"/>
    </row>
    <row r="11" spans="1:3">
      <c r="A11" s="124" t="s">
        <v>298</v>
      </c>
      <c r="B11" s="124" t="s">
        <v>301</v>
      </c>
      <c r="C11" s="187" t="s">
        <v>302</v>
      </c>
    </row>
    <row r="12" spans="1:3">
      <c r="A12" s="124" t="s">
        <v>298</v>
      </c>
      <c r="B12" s="124" t="s">
        <v>303</v>
      </c>
      <c r="C12" s="187" t="s">
        <v>66</v>
      </c>
    </row>
    <row r="13" spans="1:3">
      <c r="A13" s="124" t="s">
        <v>298</v>
      </c>
      <c r="B13" s="124" t="s">
        <v>304</v>
      </c>
      <c r="C13" s="187" t="s">
        <v>66</v>
      </c>
    </row>
    <row r="14" spans="1:3">
      <c r="A14" s="124" t="s">
        <v>298</v>
      </c>
      <c r="B14" s="124" t="s">
        <v>305</v>
      </c>
      <c r="C14" s="187"/>
    </row>
    <row r="15" spans="1:3">
      <c r="A15" s="124" t="s">
        <v>298</v>
      </c>
      <c r="B15" s="124" t="s">
        <v>367</v>
      </c>
      <c r="C15" s="187" t="s">
        <v>368</v>
      </c>
    </row>
    <row r="16" spans="1:3">
      <c r="A16" s="124" t="s">
        <v>298</v>
      </c>
      <c r="B16" s="124" t="s">
        <v>444</v>
      </c>
      <c r="C16" s="187" t="s">
        <v>476</v>
      </c>
    </row>
    <row r="17" spans="1:3">
      <c r="A17" s="124" t="s">
        <v>306</v>
      </c>
      <c r="B17" s="124" t="s">
        <v>307</v>
      </c>
      <c r="C17" s="187"/>
    </row>
    <row r="18" spans="1:3">
      <c r="A18" s="124" t="s">
        <v>306</v>
      </c>
      <c r="B18" s="124" t="s">
        <v>308</v>
      </c>
      <c r="C18" s="187"/>
    </row>
    <row r="19" spans="1:3">
      <c r="A19" s="124" t="s">
        <v>306</v>
      </c>
      <c r="B19" s="124" t="s">
        <v>309</v>
      </c>
      <c r="C19" s="187"/>
    </row>
    <row r="20" spans="1:3">
      <c r="A20" s="124" t="s">
        <v>306</v>
      </c>
      <c r="B20" s="124" t="s">
        <v>310</v>
      </c>
      <c r="C20" s="187"/>
    </row>
    <row r="21" spans="1:3">
      <c r="A21" s="124" t="s">
        <v>306</v>
      </c>
      <c r="B21" s="124" t="s">
        <v>473</v>
      </c>
      <c r="C21" s="187"/>
    </row>
    <row r="22" spans="1:3">
      <c r="A22" s="124" t="s">
        <v>306</v>
      </c>
      <c r="B22" s="124" t="s">
        <v>311</v>
      </c>
      <c r="C22" s="187"/>
    </row>
    <row r="23" spans="1:3">
      <c r="A23" s="124" t="s">
        <v>306</v>
      </c>
      <c r="B23" s="124" t="s">
        <v>312</v>
      </c>
      <c r="C23" s="187"/>
    </row>
    <row r="24" spans="1:3">
      <c r="A24" s="124" t="s">
        <v>306</v>
      </c>
      <c r="B24" s="124" t="s">
        <v>31</v>
      </c>
      <c r="C24" s="187"/>
    </row>
    <row r="25" spans="1:3">
      <c r="A25" s="124" t="s">
        <v>306</v>
      </c>
      <c r="B25" s="124" t="s">
        <v>32</v>
      </c>
      <c r="C25" s="187"/>
    </row>
    <row r="26" spans="1:3">
      <c r="A26" s="124" t="s">
        <v>306</v>
      </c>
      <c r="B26" s="124" t="s">
        <v>33</v>
      </c>
      <c r="C26" s="187"/>
    </row>
    <row r="27" spans="1:3">
      <c r="A27" s="124" t="s">
        <v>306</v>
      </c>
      <c r="B27" s="124" t="s">
        <v>313</v>
      </c>
      <c r="C27" s="187" t="s">
        <v>474</v>
      </c>
    </row>
    <row r="28" spans="1:3">
      <c r="A28" s="124" t="s">
        <v>306</v>
      </c>
      <c r="B28" s="124" t="s">
        <v>314</v>
      </c>
      <c r="C28" s="187" t="s">
        <v>475</v>
      </c>
    </row>
    <row r="29" spans="1:3" ht="56.25">
      <c r="A29" s="124" t="s">
        <v>315</v>
      </c>
      <c r="B29" s="124" t="s">
        <v>316</v>
      </c>
      <c r="C29" s="187" t="s">
        <v>317</v>
      </c>
    </row>
    <row r="30" spans="1:3">
      <c r="A30" s="124" t="s">
        <v>315</v>
      </c>
      <c r="B30" s="124" t="s">
        <v>318</v>
      </c>
      <c r="C30" s="187" t="s">
        <v>319</v>
      </c>
    </row>
    <row r="31" spans="1:3">
      <c r="A31" s="124" t="s">
        <v>320</v>
      </c>
      <c r="B31" s="124" t="s">
        <v>321</v>
      </c>
      <c r="C31" s="187" t="s">
        <v>322</v>
      </c>
    </row>
    <row r="32" spans="1:3">
      <c r="A32" s="124" t="s">
        <v>320</v>
      </c>
      <c r="B32" s="124" t="s">
        <v>323</v>
      </c>
      <c r="C32" s="187"/>
    </row>
    <row r="33" spans="1:3">
      <c r="A33" s="124" t="s">
        <v>320</v>
      </c>
      <c r="B33" s="124" t="s">
        <v>324</v>
      </c>
      <c r="C33" s="187"/>
    </row>
    <row r="34" spans="1:3">
      <c r="A34" s="124" t="s">
        <v>320</v>
      </c>
      <c r="B34" s="124" t="s">
        <v>325</v>
      </c>
      <c r="C34" s="187" t="s">
        <v>326</v>
      </c>
    </row>
    <row r="35" spans="1:3">
      <c r="A35" s="124" t="s">
        <v>320</v>
      </c>
      <c r="B35" s="124" t="s">
        <v>327</v>
      </c>
      <c r="C35" s="187"/>
    </row>
    <row r="36" spans="1:3">
      <c r="A36" s="124" t="s">
        <v>320</v>
      </c>
      <c r="B36" s="124" t="s">
        <v>328</v>
      </c>
      <c r="C36" s="187"/>
    </row>
    <row r="37" spans="1:3">
      <c r="A37" s="124" t="s">
        <v>320</v>
      </c>
      <c r="B37" s="124" t="s">
        <v>329</v>
      </c>
      <c r="C37" s="187" t="s">
        <v>604</v>
      </c>
    </row>
    <row r="38" spans="1:3">
      <c r="A38" s="124" t="s">
        <v>320</v>
      </c>
      <c r="B38" s="124" t="s">
        <v>330</v>
      </c>
      <c r="C38" s="187" t="s">
        <v>603</v>
      </c>
    </row>
    <row r="39" spans="1:3">
      <c r="A39" s="124" t="s">
        <v>320</v>
      </c>
      <c r="B39" s="124" t="s">
        <v>331</v>
      </c>
      <c r="C39" s="187"/>
    </row>
    <row r="40" spans="1:3">
      <c r="A40" s="124" t="s">
        <v>320</v>
      </c>
      <c r="B40" s="124" t="s">
        <v>332</v>
      </c>
      <c r="C40" s="187"/>
    </row>
    <row r="41" spans="1:3">
      <c r="A41" s="124" t="s">
        <v>320</v>
      </c>
      <c r="B41" s="124" t="s">
        <v>333</v>
      </c>
      <c r="C41" s="187" t="s">
        <v>601</v>
      </c>
    </row>
    <row r="42" spans="1:3">
      <c r="A42" s="17" t="s">
        <v>68</v>
      </c>
      <c r="B42" s="124" t="s">
        <v>334</v>
      </c>
      <c r="C42" s="187" t="s">
        <v>335</v>
      </c>
    </row>
    <row r="43" spans="1:3" ht="18" customHeight="1">
      <c r="A43" s="17" t="s">
        <v>68</v>
      </c>
      <c r="B43" s="124" t="s">
        <v>336</v>
      </c>
      <c r="C43" s="188" t="s">
        <v>602</v>
      </c>
    </row>
    <row r="44" spans="1:3">
      <c r="A44" s="17" t="s">
        <v>68</v>
      </c>
      <c r="B44" s="17" t="s">
        <v>69</v>
      </c>
      <c r="C44" s="188"/>
    </row>
    <row r="45" spans="1:3">
      <c r="A45" s="17" t="s">
        <v>68</v>
      </c>
      <c r="B45" s="17" t="s">
        <v>70</v>
      </c>
      <c r="C45" s="188"/>
    </row>
    <row r="46" spans="1:3" ht="19.5" thickBot="1">
      <c r="A46" s="474" t="s">
        <v>68</v>
      </c>
      <c r="B46" s="474" t="s">
        <v>71</v>
      </c>
      <c r="C46" s="475"/>
    </row>
    <row r="47" spans="1:3">
      <c r="A47" s="304"/>
    </row>
    <row r="48" spans="1:3">
      <c r="A48" s="304"/>
    </row>
    <row r="49" spans="1:1">
      <c r="A49" s="304"/>
    </row>
    <row r="50" spans="1:1">
      <c r="A50" s="304"/>
    </row>
    <row r="51" spans="1:1">
      <c r="A51" s="304"/>
    </row>
  </sheetData>
  <sheetProtection algorithmName="SHA-512" hashValue="WZcYPtP73SlprXywMVuui5kXPN8XzupO7b+fE7RUI98od8xWkFP25k6Mo8BviMNR8TpqihBgcXe502y3L3s9SA==" saltValue="2Hr/NMwcnVBNQ5qlJJxACw==" spinCount="100000" sheet="1" objects="1" scenarios="1"/>
  <autoFilter ref="A2:C51" xr:uid="{00000000-0009-0000-0000-000001000000}"/>
  <phoneticPr fontId="23"/>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25A40-342F-4C38-AB7D-FD827C82EE1A}">
  <sheetPr codeName="Sheet2"/>
  <dimension ref="A1:AA105"/>
  <sheetViews>
    <sheetView showGridLines="0" view="pageBreakPreview" zoomScale="85" zoomScaleNormal="100" zoomScaleSheetLayoutView="85" workbookViewId="0">
      <selection activeCell="D23" sqref="D23"/>
    </sheetView>
  </sheetViews>
  <sheetFormatPr defaultColWidth="9" defaultRowHeight="18.75"/>
  <cols>
    <col min="1" max="1" width="2.25" style="488" customWidth="1"/>
    <col min="2" max="2" width="1.25" style="488" customWidth="1"/>
    <col min="3" max="3" width="4.375" style="488" customWidth="1"/>
    <col min="4" max="4" width="4.75" style="488" customWidth="1"/>
    <col min="5" max="5" width="5.75" style="488" customWidth="1"/>
    <col min="6" max="6" width="15.25" style="488" customWidth="1"/>
    <col min="7" max="7" width="9.75" style="488" customWidth="1"/>
    <col min="8" max="8" width="8.75" style="488" customWidth="1"/>
    <col min="9" max="9" width="3.75" style="488" customWidth="1"/>
    <col min="10" max="10" width="1.75" style="488" customWidth="1"/>
    <col min="11" max="11" width="2.125" style="488" customWidth="1"/>
    <col min="12" max="12" width="5.25" style="488" customWidth="1"/>
    <col min="13" max="13" width="6.625" style="488" customWidth="1"/>
    <col min="14" max="14" width="2.75" style="488" customWidth="1"/>
    <col min="15" max="16" width="6.25" style="488" customWidth="1"/>
    <col min="17" max="17" width="28.625" style="488" customWidth="1"/>
    <col min="18" max="18" width="25.625" style="488" customWidth="1"/>
    <col min="19" max="19" width="2.75" style="488" customWidth="1"/>
    <col min="20" max="20" width="2.25" style="488" customWidth="1"/>
    <col min="21" max="21" width="61.375" style="488" customWidth="1"/>
    <col min="22" max="16384" width="9" style="488"/>
  </cols>
  <sheetData>
    <row r="1" spans="1:24" ht="24.75" customHeight="1" thickBot="1">
      <c r="A1" s="774" t="str">
        <f>IF(OR(①総表!C16="",①総表!C16="選択してください。"),"00",VLOOKUP(①総表!C16,チェック表!$C$59:$E$105,3,0))</f>
        <v>00</v>
      </c>
      <c r="B1" s="774"/>
      <c r="C1" s="774"/>
      <c r="D1" s="774"/>
      <c r="E1" s="774"/>
      <c r="O1" s="569" t="s">
        <v>130</v>
      </c>
      <c r="P1" s="569"/>
      <c r="Q1" s="568" t="str">
        <f>①総表!I1&amp;" - "&amp;①総表!J1&amp;" - "&amp;①総表!K1</f>
        <v xml:space="preserve"> -  - </v>
      </c>
      <c r="R1" s="567"/>
    </row>
    <row r="2" spans="1:24" ht="25.5" customHeight="1">
      <c r="A2" s="776" t="s">
        <v>640</v>
      </c>
      <c r="B2" s="776"/>
      <c r="C2" s="776"/>
      <c r="D2" s="776"/>
      <c r="E2" s="776"/>
      <c r="F2" s="776"/>
      <c r="G2" s="776"/>
      <c r="H2" s="776"/>
      <c r="I2" s="776"/>
      <c r="J2" s="776"/>
      <c r="K2" s="776"/>
      <c r="L2" s="776"/>
      <c r="M2" s="776"/>
      <c r="N2" s="776"/>
      <c r="O2" s="776"/>
      <c r="P2" s="776"/>
      <c r="Q2" s="776"/>
      <c r="R2" s="776"/>
      <c r="S2" s="776"/>
      <c r="T2" s="561"/>
      <c r="U2" s="777"/>
      <c r="V2" s="777"/>
    </row>
    <row r="3" spans="1:24" ht="19.5" customHeight="1">
      <c r="C3" s="775" t="s">
        <v>132</v>
      </c>
      <c r="D3" s="775"/>
      <c r="E3" s="755">
        <f>①総表!C10</f>
        <v>0</v>
      </c>
      <c r="F3" s="755"/>
      <c r="G3" s="755"/>
      <c r="H3" s="755"/>
      <c r="I3" s="755"/>
      <c r="J3" s="755"/>
      <c r="K3" s="755"/>
      <c r="L3" s="755"/>
      <c r="M3" s="755"/>
      <c r="N3" s="755"/>
      <c r="O3" s="755"/>
      <c r="P3" s="755"/>
      <c r="Q3" s="755"/>
      <c r="R3" s="755"/>
      <c r="S3" s="755"/>
      <c r="T3" s="566"/>
      <c r="U3" s="778"/>
      <c r="V3" s="779"/>
    </row>
    <row r="4" spans="1:24" ht="19.5" customHeight="1">
      <c r="C4" s="775" t="s">
        <v>133</v>
      </c>
      <c r="D4" s="775"/>
      <c r="E4" s="755">
        <f>IF(①総表!C18="",①総表!C17,①総表!C17&amp;"（"&amp;①総表!C18&amp;"）")</f>
        <v>0</v>
      </c>
      <c r="F4" s="755"/>
      <c r="G4" s="755"/>
      <c r="H4" s="755"/>
      <c r="I4" s="755"/>
      <c r="J4" s="755"/>
      <c r="K4" s="755"/>
      <c r="L4" s="755"/>
      <c r="M4" s="755"/>
      <c r="N4" s="755"/>
      <c r="O4" s="755"/>
      <c r="P4" s="755"/>
      <c r="Q4" s="755"/>
      <c r="R4" s="755"/>
      <c r="S4" s="755"/>
      <c r="T4" s="566"/>
      <c r="U4" s="565"/>
      <c r="V4" s="564"/>
    </row>
    <row r="5" spans="1:24" ht="19.5" customHeight="1">
      <c r="C5" s="775" t="s">
        <v>131</v>
      </c>
      <c r="D5" s="775"/>
      <c r="E5" s="755">
        <f>①総表!C27</f>
        <v>0</v>
      </c>
      <c r="F5" s="755"/>
      <c r="G5" s="755"/>
      <c r="H5" s="755"/>
      <c r="I5" s="755"/>
      <c r="J5" s="755"/>
      <c r="K5" s="755"/>
      <c r="L5" s="755"/>
      <c r="M5" s="755"/>
      <c r="N5" s="755"/>
      <c r="O5" s="755"/>
      <c r="P5" s="755"/>
      <c r="Q5" s="755"/>
      <c r="R5" s="755"/>
      <c r="S5" s="755"/>
      <c r="T5" s="563"/>
      <c r="U5" s="562"/>
      <c r="V5" s="562"/>
    </row>
    <row r="6" spans="1:24" ht="7.5" customHeight="1">
      <c r="C6" s="494"/>
      <c r="D6" s="494"/>
      <c r="E6" s="494"/>
      <c r="F6" s="494"/>
      <c r="G6" s="494"/>
      <c r="H6" s="494"/>
      <c r="I6" s="494"/>
      <c r="J6" s="494"/>
      <c r="K6" s="494"/>
      <c r="L6" s="494"/>
      <c r="M6" s="494"/>
      <c r="N6" s="494"/>
      <c r="O6" s="494"/>
      <c r="P6" s="494"/>
      <c r="Q6" s="494"/>
      <c r="R6" s="494"/>
      <c r="S6" s="494"/>
      <c r="T6" s="494"/>
      <c r="U6" s="561"/>
    </row>
    <row r="7" spans="1:24" s="494" customFormat="1" ht="21.75" customHeight="1">
      <c r="B7" s="512"/>
      <c r="C7" s="510" t="s">
        <v>134</v>
      </c>
      <c r="D7" s="510"/>
      <c r="E7" s="510"/>
      <c r="F7" s="510"/>
      <c r="G7" s="510"/>
      <c r="H7" s="510"/>
      <c r="I7" s="510"/>
      <c r="J7" s="509"/>
      <c r="K7" s="512"/>
      <c r="L7" s="510" t="s">
        <v>135</v>
      </c>
      <c r="M7" s="510"/>
      <c r="N7" s="510"/>
      <c r="O7" s="510"/>
      <c r="P7" s="510"/>
      <c r="Q7" s="510"/>
      <c r="R7" s="510"/>
      <c r="S7" s="509"/>
      <c r="U7" s="519"/>
    </row>
    <row r="8" spans="1:24" s="494" customFormat="1" ht="18.75" customHeight="1">
      <c r="B8" s="500"/>
      <c r="C8" s="494" t="s">
        <v>600</v>
      </c>
      <c r="G8" s="560"/>
      <c r="H8" s="560"/>
      <c r="I8" s="560"/>
      <c r="J8" s="559"/>
      <c r="K8" s="500"/>
      <c r="L8" s="494" t="s">
        <v>599</v>
      </c>
      <c r="S8" s="498"/>
      <c r="T8" s="558"/>
      <c r="U8" s="519"/>
    </row>
    <row r="9" spans="1:24" s="494" customFormat="1" ht="18.75" customHeight="1">
      <c r="B9" s="500"/>
      <c r="D9" s="584" t="s">
        <v>136</v>
      </c>
      <c r="E9" s="755" t="s">
        <v>598</v>
      </c>
      <c r="F9" s="755"/>
      <c r="G9" s="755"/>
      <c r="H9" s="755"/>
      <c r="I9" s="534"/>
      <c r="J9" s="550"/>
      <c r="K9" s="500"/>
      <c r="L9" s="584" t="s">
        <v>136</v>
      </c>
      <c r="M9" s="755" t="s">
        <v>597</v>
      </c>
      <c r="N9" s="755"/>
      <c r="O9" s="755"/>
      <c r="P9" s="755"/>
      <c r="Q9" s="557"/>
      <c r="R9" s="555"/>
      <c r="S9" s="554"/>
      <c r="U9" s="556"/>
    </row>
    <row r="10" spans="1:24" s="494" customFormat="1" ht="18.399999999999999" customHeight="1">
      <c r="B10" s="500"/>
      <c r="D10" s="501"/>
      <c r="E10" s="584" t="s">
        <v>136</v>
      </c>
      <c r="F10" s="534" t="s">
        <v>596</v>
      </c>
      <c r="G10" s="534"/>
      <c r="H10" s="534"/>
      <c r="I10" s="534"/>
      <c r="J10" s="550"/>
      <c r="K10" s="500"/>
      <c r="L10" s="584" t="s">
        <v>136</v>
      </c>
      <c r="M10" s="755" t="s">
        <v>595</v>
      </c>
      <c r="N10" s="755"/>
      <c r="O10" s="755"/>
      <c r="P10" s="755"/>
      <c r="Q10" s="587"/>
      <c r="R10" s="555"/>
      <c r="S10" s="554"/>
      <c r="U10" s="519"/>
    </row>
    <row r="11" spans="1:24" s="494" customFormat="1" ht="18.75" customHeight="1">
      <c r="B11" s="500"/>
      <c r="D11" s="501"/>
      <c r="E11" s="584" t="s">
        <v>136</v>
      </c>
      <c r="F11" s="755" t="s">
        <v>594</v>
      </c>
      <c r="G11" s="755"/>
      <c r="H11" s="534"/>
      <c r="I11" s="534"/>
      <c r="J11" s="550"/>
      <c r="K11" s="500"/>
      <c r="N11" s="780" t="s">
        <v>593</v>
      </c>
      <c r="O11" s="780"/>
      <c r="P11" s="780"/>
      <c r="Q11" s="588" t="s">
        <v>592</v>
      </c>
      <c r="R11" s="589"/>
      <c r="S11" s="498"/>
      <c r="U11" s="519"/>
    </row>
    <row r="12" spans="1:24" s="494" customFormat="1" ht="18.75" customHeight="1">
      <c r="B12" s="500"/>
      <c r="D12" s="584" t="s">
        <v>136</v>
      </c>
      <c r="E12" s="755" t="s">
        <v>611</v>
      </c>
      <c r="F12" s="755"/>
      <c r="G12" s="755"/>
      <c r="H12" s="755"/>
      <c r="I12" s="534"/>
      <c r="J12" s="550"/>
      <c r="K12" s="500"/>
      <c r="M12" s="584" t="s">
        <v>136</v>
      </c>
      <c r="N12" s="754" t="s">
        <v>591</v>
      </c>
      <c r="O12" s="754"/>
      <c r="P12" s="754"/>
      <c r="Q12" s="754"/>
      <c r="R12" s="516"/>
      <c r="S12" s="498"/>
      <c r="T12" s="542"/>
    </row>
    <row r="13" spans="1:24" s="494" customFormat="1" ht="18.75" customHeight="1">
      <c r="B13" s="500"/>
      <c r="D13" s="584" t="s">
        <v>136</v>
      </c>
      <c r="E13" s="755" t="s">
        <v>590</v>
      </c>
      <c r="F13" s="755"/>
      <c r="G13" s="755"/>
      <c r="H13" s="755"/>
      <c r="I13" s="534"/>
      <c r="J13" s="550"/>
      <c r="K13" s="500"/>
      <c r="M13" s="584" t="s">
        <v>136</v>
      </c>
      <c r="N13" s="516" t="s">
        <v>589</v>
      </c>
      <c r="O13" s="516"/>
      <c r="P13" s="516"/>
      <c r="Q13" s="516"/>
      <c r="R13" s="516"/>
      <c r="S13" s="548"/>
      <c r="T13" s="542"/>
      <c r="U13" s="755"/>
      <c r="V13" s="755"/>
      <c r="W13" s="755"/>
    </row>
    <row r="14" spans="1:24" s="494" customFormat="1" ht="18" customHeight="1">
      <c r="B14" s="500"/>
      <c r="E14" s="773" t="s">
        <v>615</v>
      </c>
      <c r="F14" s="773"/>
      <c r="G14" s="773"/>
      <c r="H14" s="773"/>
      <c r="I14" s="773"/>
      <c r="J14" s="550"/>
      <c r="K14" s="500"/>
      <c r="M14" s="584" t="s">
        <v>136</v>
      </c>
      <c r="N14" s="764" t="s">
        <v>588</v>
      </c>
      <c r="O14" s="764"/>
      <c r="P14" s="764"/>
      <c r="Q14" s="764"/>
      <c r="R14" s="764"/>
      <c r="S14" s="548"/>
      <c r="T14" s="542"/>
    </row>
    <row r="15" spans="1:24" s="494" customFormat="1" ht="18.75" customHeight="1">
      <c r="B15" s="500"/>
      <c r="D15" s="584" t="s">
        <v>136</v>
      </c>
      <c r="E15" s="494" t="s">
        <v>587</v>
      </c>
      <c r="F15" s="534"/>
      <c r="G15" s="534"/>
      <c r="H15" s="534"/>
      <c r="J15" s="550"/>
      <c r="K15" s="500"/>
      <c r="M15" s="584" t="s">
        <v>136</v>
      </c>
      <c r="N15" s="494" t="s">
        <v>586</v>
      </c>
      <c r="P15" s="516"/>
      <c r="Q15" s="590"/>
      <c r="R15" s="591"/>
      <c r="S15" s="498"/>
      <c r="T15" s="542"/>
      <c r="U15" s="764"/>
      <c r="V15" s="764"/>
      <c r="W15" s="764"/>
      <c r="X15" s="499"/>
    </row>
    <row r="16" spans="1:24" s="494" customFormat="1" ht="18.75" customHeight="1">
      <c r="B16" s="500"/>
      <c r="D16" s="584" t="s">
        <v>136</v>
      </c>
      <c r="E16" s="755" t="s">
        <v>585</v>
      </c>
      <c r="F16" s="755"/>
      <c r="G16" s="755"/>
      <c r="H16" s="755"/>
      <c r="I16" s="534"/>
      <c r="J16" s="550"/>
      <c r="K16" s="500"/>
      <c r="M16" s="507"/>
      <c r="N16" s="592" t="s">
        <v>616</v>
      </c>
      <c r="Q16" s="542"/>
      <c r="R16" s="542"/>
      <c r="S16" s="498"/>
      <c r="T16" s="542"/>
      <c r="U16" s="764"/>
      <c r="V16" s="764"/>
      <c r="W16" s="764"/>
      <c r="X16" s="764"/>
    </row>
    <row r="17" spans="2:27" s="494" customFormat="1" ht="18.75" customHeight="1">
      <c r="B17" s="500"/>
      <c r="D17" s="542"/>
      <c r="E17" s="772" t="s">
        <v>584</v>
      </c>
      <c r="F17" s="772"/>
      <c r="G17" s="772"/>
      <c r="H17" s="772"/>
      <c r="I17" s="772"/>
      <c r="J17" s="550"/>
      <c r="K17" s="500"/>
      <c r="L17" s="494" t="s">
        <v>583</v>
      </c>
      <c r="M17" s="501"/>
      <c r="O17" s="584" t="s">
        <v>136</v>
      </c>
      <c r="P17" s="755" t="s">
        <v>582</v>
      </c>
      <c r="Q17" s="755"/>
      <c r="R17" s="755"/>
      <c r="S17" s="767"/>
      <c r="T17" s="542"/>
      <c r="U17" s="499"/>
      <c r="V17" s="499"/>
      <c r="W17" s="499"/>
      <c r="X17" s="499"/>
    </row>
    <row r="18" spans="2:27" s="494" customFormat="1" ht="18.75" customHeight="1">
      <c r="B18" s="500"/>
      <c r="D18" s="584" t="s">
        <v>136</v>
      </c>
      <c r="E18" s="755" t="s">
        <v>581</v>
      </c>
      <c r="F18" s="755"/>
      <c r="G18" s="755"/>
      <c r="H18" s="755"/>
      <c r="I18" s="534"/>
      <c r="J18" s="541"/>
      <c r="K18" s="500"/>
      <c r="L18" s="771" t="s">
        <v>580</v>
      </c>
      <c r="M18" s="771"/>
      <c r="N18" s="771"/>
      <c r="S18" s="498"/>
      <c r="U18" s="519"/>
    </row>
    <row r="19" spans="2:27" s="494" customFormat="1" ht="18.75" customHeight="1">
      <c r="B19" s="500"/>
      <c r="C19" s="542"/>
      <c r="D19" s="542"/>
      <c r="E19" s="553"/>
      <c r="F19" s="768"/>
      <c r="G19" s="769"/>
      <c r="H19" s="770"/>
      <c r="I19" s="535"/>
      <c r="J19" s="498"/>
      <c r="K19" s="500"/>
      <c r="L19" s="584" t="s">
        <v>136</v>
      </c>
      <c r="M19" s="755" t="s">
        <v>579</v>
      </c>
      <c r="N19" s="755"/>
      <c r="O19" s="755"/>
      <c r="P19" s="755"/>
      <c r="Q19" s="755"/>
      <c r="S19" s="498"/>
      <c r="U19" s="519"/>
    </row>
    <row r="20" spans="2:27" s="494" customFormat="1" ht="18.399999999999999" customHeight="1">
      <c r="B20" s="500"/>
      <c r="C20" s="507"/>
      <c r="D20" s="754"/>
      <c r="E20" s="754"/>
      <c r="F20" s="754"/>
      <c r="J20" s="498"/>
      <c r="K20" s="500"/>
      <c r="L20" s="584" t="s">
        <v>136</v>
      </c>
      <c r="M20" s="755" t="s">
        <v>578</v>
      </c>
      <c r="N20" s="755"/>
      <c r="O20" s="755"/>
      <c r="P20" s="755"/>
      <c r="Q20" s="755"/>
      <c r="S20" s="498"/>
      <c r="T20" s="501"/>
      <c r="U20" s="519"/>
    </row>
    <row r="21" spans="2:27" s="494" customFormat="1" ht="18.399999999999999" customHeight="1">
      <c r="B21" s="500"/>
      <c r="C21" s="584" t="s">
        <v>136</v>
      </c>
      <c r="D21" s="754" t="s">
        <v>577</v>
      </c>
      <c r="E21" s="754"/>
      <c r="F21" s="754"/>
      <c r="I21" s="535"/>
      <c r="J21" s="541"/>
      <c r="K21" s="500"/>
      <c r="L21" s="584" t="s">
        <v>136</v>
      </c>
      <c r="M21" s="756" t="s">
        <v>576</v>
      </c>
      <c r="N21" s="756"/>
      <c r="O21" s="756"/>
      <c r="P21" s="756"/>
      <c r="Q21" s="756"/>
      <c r="R21" s="544"/>
      <c r="S21" s="543"/>
      <c r="T21" s="535"/>
      <c r="U21" s="542"/>
      <c r="V21" s="542"/>
    </row>
    <row r="22" spans="2:27" s="494" customFormat="1" ht="34.5" customHeight="1">
      <c r="B22" s="497"/>
      <c r="C22" s="585" t="s">
        <v>136</v>
      </c>
      <c r="D22" s="552" t="s">
        <v>575</v>
      </c>
      <c r="E22" s="552"/>
      <c r="F22" s="552"/>
      <c r="G22" s="552"/>
      <c r="H22" s="552"/>
      <c r="I22" s="503"/>
      <c r="J22" s="502"/>
      <c r="K22" s="500"/>
      <c r="M22" s="551"/>
      <c r="N22" s="766" t="s">
        <v>574</v>
      </c>
      <c r="O22" s="766"/>
      <c r="P22" s="766"/>
      <c r="Q22" s="766"/>
      <c r="R22" s="766"/>
      <c r="S22" s="543"/>
      <c r="T22" s="516"/>
      <c r="U22" s="542"/>
      <c r="V22" s="542"/>
      <c r="W22" s="764"/>
      <c r="X22" s="764"/>
      <c r="Y22" s="764"/>
      <c r="Z22" s="764"/>
    </row>
    <row r="23" spans="2:27" s="494" customFormat="1" ht="18" customHeight="1">
      <c r="B23" s="500"/>
      <c r="C23" s="494" t="s">
        <v>138</v>
      </c>
      <c r="D23" s="542"/>
      <c r="E23" s="535"/>
      <c r="F23" s="535"/>
      <c r="G23" s="534"/>
      <c r="H23" s="534"/>
      <c r="I23" s="534"/>
      <c r="J23" s="550"/>
      <c r="K23" s="500"/>
      <c r="L23" s="754" t="s">
        <v>573</v>
      </c>
      <c r="M23" s="754"/>
      <c r="N23" s="754"/>
      <c r="O23" s="544"/>
      <c r="P23" s="544"/>
      <c r="Q23" s="544"/>
      <c r="R23" s="544"/>
      <c r="S23" s="543"/>
      <c r="T23" s="516"/>
      <c r="U23" s="542"/>
      <c r="V23" s="542"/>
      <c r="W23" s="764"/>
      <c r="X23" s="764"/>
      <c r="Y23" s="764"/>
      <c r="Z23" s="764"/>
    </row>
    <row r="24" spans="2:27" s="494" customFormat="1" ht="19.5" customHeight="1">
      <c r="B24" s="500"/>
      <c r="C24" s="584" t="s">
        <v>136</v>
      </c>
      <c r="D24" s="494" t="s">
        <v>572</v>
      </c>
      <c r="G24" s="534"/>
      <c r="H24" s="534"/>
      <c r="I24" s="534"/>
      <c r="J24" s="550"/>
      <c r="K24" s="500"/>
      <c r="M24" s="584" t="s">
        <v>136</v>
      </c>
      <c r="N24" s="716" t="s">
        <v>571</v>
      </c>
      <c r="O24" s="716"/>
      <c r="P24" s="716"/>
      <c r="Q24" s="716"/>
      <c r="R24" s="528"/>
      <c r="S24" s="543"/>
      <c r="T24" s="516"/>
      <c r="U24" s="542"/>
      <c r="V24" s="542"/>
      <c r="W24" s="764"/>
      <c r="X24" s="764"/>
      <c r="Y24" s="764"/>
      <c r="Z24" s="764"/>
    </row>
    <row r="25" spans="2:27" s="494" customFormat="1" ht="25.9" customHeight="1">
      <c r="B25" s="500"/>
      <c r="D25" s="754" t="s">
        <v>570</v>
      </c>
      <c r="E25" s="754"/>
      <c r="F25" s="754"/>
      <c r="G25" s="754"/>
      <c r="H25" s="549"/>
      <c r="I25" s="549"/>
      <c r="J25" s="541"/>
      <c r="K25" s="500"/>
      <c r="M25" s="584" t="s">
        <v>136</v>
      </c>
      <c r="N25" s="765" t="s">
        <v>569</v>
      </c>
      <c r="O25" s="765"/>
      <c r="P25" s="765"/>
      <c r="Q25" s="765"/>
      <c r="R25" s="765"/>
      <c r="S25" s="498"/>
      <c r="T25" s="516"/>
      <c r="U25" s="542"/>
      <c r="V25" s="542"/>
      <c r="W25" s="764"/>
      <c r="X25" s="764"/>
      <c r="Y25" s="764"/>
      <c r="Z25" s="764"/>
    </row>
    <row r="26" spans="2:27" s="494" customFormat="1" ht="25.9" customHeight="1">
      <c r="B26" s="500"/>
      <c r="D26" s="546"/>
      <c r="E26" s="545" t="s">
        <v>641</v>
      </c>
      <c r="F26" s="586"/>
      <c r="G26" s="586"/>
      <c r="H26" s="759"/>
      <c r="I26" s="760"/>
      <c r="J26" s="541"/>
      <c r="K26" s="512"/>
      <c r="L26" s="525" t="s">
        <v>568</v>
      </c>
      <c r="M26" s="525"/>
      <c r="N26" s="525"/>
      <c r="O26" s="525"/>
      <c r="P26" s="525"/>
      <c r="Q26" s="525"/>
      <c r="R26" s="525"/>
      <c r="S26" s="547"/>
      <c r="T26" s="516"/>
      <c r="U26" s="716"/>
      <c r="V26" s="716"/>
      <c r="W26" s="716"/>
    </row>
    <row r="27" spans="2:27" s="494" customFormat="1" ht="25.9" customHeight="1">
      <c r="B27" s="500"/>
      <c r="D27" s="546"/>
      <c r="E27" s="545" t="s">
        <v>609</v>
      </c>
      <c r="F27" s="586"/>
      <c r="G27" s="586"/>
      <c r="H27" s="757"/>
      <c r="I27" s="758"/>
      <c r="J27" s="541"/>
      <c r="K27" s="500"/>
      <c r="L27" s="584" t="s">
        <v>136</v>
      </c>
      <c r="M27" s="516" t="s">
        <v>567</v>
      </c>
      <c r="O27" s="584" t="s">
        <v>136</v>
      </c>
      <c r="P27" s="516" t="s">
        <v>566</v>
      </c>
      <c r="Q27" s="505"/>
      <c r="R27" s="505"/>
      <c r="S27" s="543"/>
      <c r="T27" s="508"/>
      <c r="U27" s="716"/>
      <c r="V27" s="716"/>
      <c r="W27" s="716"/>
    </row>
    <row r="28" spans="2:27" s="494" customFormat="1" ht="25.9" customHeight="1">
      <c r="B28" s="500"/>
      <c r="D28" s="538"/>
      <c r="E28" s="545" t="s">
        <v>642</v>
      </c>
      <c r="F28" s="586"/>
      <c r="G28" s="586"/>
      <c r="H28" s="759"/>
      <c r="I28" s="760"/>
      <c r="J28" s="541"/>
      <c r="K28" s="500"/>
      <c r="L28" s="584" t="s">
        <v>136</v>
      </c>
      <c r="M28" s="516" t="s">
        <v>543</v>
      </c>
      <c r="N28" s="544"/>
      <c r="O28" s="544"/>
      <c r="P28" s="544"/>
      <c r="Q28" s="544"/>
      <c r="R28" s="544"/>
      <c r="S28" s="543"/>
      <c r="T28" s="507"/>
      <c r="U28" s="519"/>
      <c r="V28" s="542"/>
      <c r="X28" s="755"/>
      <c r="Y28" s="755"/>
      <c r="Z28" s="534"/>
      <c r="AA28" s="535"/>
    </row>
    <row r="29" spans="2:27" s="494" customFormat="1" ht="18.75" customHeight="1">
      <c r="B29" s="500"/>
      <c r="D29" s="516" t="s">
        <v>565</v>
      </c>
      <c r="E29" s="516"/>
      <c r="F29" s="516"/>
      <c r="G29" s="516"/>
      <c r="H29" s="540"/>
      <c r="I29" s="539"/>
      <c r="J29" s="536"/>
      <c r="K29" s="500"/>
      <c r="L29" s="517" t="s">
        <v>564</v>
      </c>
      <c r="M29" s="517"/>
      <c r="N29" s="517"/>
      <c r="O29" s="517"/>
      <c r="P29" s="517"/>
      <c r="Q29" s="517"/>
      <c r="R29" s="517"/>
      <c r="S29" s="515"/>
      <c r="T29" s="516"/>
      <c r="U29" s="519"/>
      <c r="X29" s="534"/>
      <c r="Y29" s="534"/>
      <c r="Z29" s="534"/>
    </row>
    <row r="30" spans="2:27" s="494" customFormat="1" ht="25.9" customHeight="1">
      <c r="B30" s="500"/>
      <c r="D30" s="538"/>
      <c r="E30" s="761"/>
      <c r="F30" s="762"/>
      <c r="G30" s="763"/>
      <c r="H30" s="763"/>
      <c r="I30" s="763"/>
      <c r="J30" s="536"/>
      <c r="K30" s="500"/>
      <c r="L30" s="733"/>
      <c r="M30" s="734"/>
      <c r="N30" s="734"/>
      <c r="O30" s="734"/>
      <c r="P30" s="734"/>
      <c r="Q30" s="734"/>
      <c r="R30" s="735"/>
      <c r="S30" s="515"/>
      <c r="T30" s="516"/>
      <c r="U30" s="519"/>
      <c r="X30" s="535"/>
      <c r="Y30" s="535"/>
      <c r="Z30" s="534"/>
    </row>
    <row r="31" spans="2:27" s="494" customFormat="1" ht="4.9000000000000004" customHeight="1">
      <c r="B31" s="500"/>
      <c r="D31" s="538"/>
      <c r="E31" s="537"/>
      <c r="F31" s="537"/>
      <c r="G31" s="537"/>
      <c r="H31" s="537"/>
      <c r="I31" s="537"/>
      <c r="J31" s="536"/>
      <c r="K31" s="500"/>
      <c r="L31" s="736"/>
      <c r="M31" s="737"/>
      <c r="N31" s="737"/>
      <c r="O31" s="737"/>
      <c r="P31" s="737"/>
      <c r="Q31" s="737"/>
      <c r="R31" s="738"/>
      <c r="S31" s="515"/>
      <c r="T31" s="516"/>
      <c r="U31" s="519"/>
      <c r="X31" s="535"/>
      <c r="Y31" s="535"/>
      <c r="Z31" s="534"/>
    </row>
    <row r="32" spans="2:27" s="494" customFormat="1" ht="20.65" customHeight="1">
      <c r="B32" s="500"/>
      <c r="C32" s="584" t="s">
        <v>136</v>
      </c>
      <c r="D32" s="754" t="s">
        <v>563</v>
      </c>
      <c r="E32" s="754"/>
      <c r="F32" s="754"/>
      <c r="G32" s="537"/>
      <c r="H32" s="537"/>
      <c r="I32" s="537"/>
      <c r="J32" s="536"/>
      <c r="K32" s="500"/>
      <c r="L32" s="739"/>
      <c r="M32" s="740"/>
      <c r="N32" s="740"/>
      <c r="O32" s="740"/>
      <c r="P32" s="740"/>
      <c r="Q32" s="740"/>
      <c r="R32" s="741"/>
      <c r="S32" s="515"/>
      <c r="T32" s="516"/>
      <c r="U32" s="519"/>
      <c r="X32" s="535"/>
      <c r="Y32" s="535"/>
      <c r="Z32" s="534"/>
    </row>
    <row r="33" spans="2:27" s="494" customFormat="1" ht="18.75" customHeight="1">
      <c r="B33" s="497"/>
      <c r="C33" s="503"/>
      <c r="E33" s="533"/>
      <c r="F33" s="533"/>
      <c r="G33" s="533"/>
      <c r="H33" s="532"/>
      <c r="I33" s="532"/>
      <c r="J33" s="531"/>
      <c r="K33" s="497"/>
      <c r="L33" s="530"/>
      <c r="M33" s="530"/>
      <c r="N33" s="530"/>
      <c r="O33" s="530"/>
      <c r="P33" s="530"/>
      <c r="Q33" s="530"/>
      <c r="R33" s="530"/>
      <c r="S33" s="529"/>
      <c r="T33" s="516"/>
      <c r="U33" s="519" t="s">
        <v>562</v>
      </c>
      <c r="V33" s="716"/>
      <c r="W33" s="716"/>
      <c r="X33" s="716"/>
      <c r="Y33" s="716"/>
      <c r="Z33" s="716"/>
      <c r="AA33" s="716"/>
    </row>
    <row r="34" spans="2:27" s="494" customFormat="1" ht="21.75" customHeight="1">
      <c r="B34" s="500"/>
      <c r="C34" s="510" t="s">
        <v>561</v>
      </c>
      <c r="D34" s="510"/>
      <c r="E34" s="527"/>
      <c r="F34" s="526"/>
      <c r="G34" s="526"/>
      <c r="H34" s="526"/>
      <c r="I34" s="526"/>
      <c r="J34" s="526"/>
      <c r="K34" s="526"/>
      <c r="L34" s="526"/>
      <c r="M34" s="526"/>
      <c r="N34" s="526"/>
      <c r="O34" s="526"/>
      <c r="P34" s="526"/>
      <c r="Q34" s="526"/>
      <c r="R34" s="525"/>
      <c r="S34" s="524"/>
      <c r="T34" s="501"/>
      <c r="U34" s="519" t="s">
        <v>560</v>
      </c>
    </row>
    <row r="35" spans="2:27" s="494" customFormat="1" ht="21" customHeight="1">
      <c r="B35" s="500"/>
      <c r="D35" s="717" t="s">
        <v>559</v>
      </c>
      <c r="E35" s="718"/>
      <c r="F35" s="593"/>
      <c r="G35" s="523" t="s">
        <v>558</v>
      </c>
      <c r="H35" s="719" t="s">
        <v>557</v>
      </c>
      <c r="I35" s="720"/>
      <c r="J35" s="720"/>
      <c r="K35" s="721"/>
      <c r="L35" s="722"/>
      <c r="M35" s="723"/>
      <c r="N35" s="723"/>
      <c r="O35" s="724"/>
      <c r="P35" s="522"/>
      <c r="Q35" s="521"/>
      <c r="R35" s="520"/>
      <c r="S35" s="498"/>
      <c r="U35" s="519" t="s">
        <v>556</v>
      </c>
    </row>
    <row r="36" spans="2:27" s="494" customFormat="1" ht="21" customHeight="1">
      <c r="B36" s="500"/>
      <c r="D36" s="725" t="s">
        <v>555</v>
      </c>
      <c r="E36" s="726"/>
      <c r="F36" s="745"/>
      <c r="G36" s="746"/>
      <c r="H36" s="746"/>
      <c r="I36" s="746"/>
      <c r="J36" s="746"/>
      <c r="K36" s="746"/>
      <c r="L36" s="746"/>
      <c r="M36" s="746"/>
      <c r="N36" s="746"/>
      <c r="O36" s="746"/>
      <c r="P36" s="746"/>
      <c r="Q36" s="747"/>
      <c r="R36" s="506"/>
      <c r="S36" s="498"/>
      <c r="U36" s="519" t="s">
        <v>554</v>
      </c>
    </row>
    <row r="37" spans="2:27" s="494" customFormat="1" ht="21" customHeight="1">
      <c r="B37" s="500"/>
      <c r="D37" s="727"/>
      <c r="E37" s="728"/>
      <c r="F37" s="748"/>
      <c r="G37" s="749"/>
      <c r="H37" s="749"/>
      <c r="I37" s="749"/>
      <c r="J37" s="749"/>
      <c r="K37" s="749"/>
      <c r="L37" s="749"/>
      <c r="M37" s="749"/>
      <c r="N37" s="749"/>
      <c r="O37" s="749"/>
      <c r="P37" s="749"/>
      <c r="Q37" s="750"/>
      <c r="R37" s="506"/>
      <c r="S37" s="498"/>
      <c r="U37" s="519" t="s">
        <v>553</v>
      </c>
    </row>
    <row r="38" spans="2:27" s="494" customFormat="1" ht="21" customHeight="1">
      <c r="B38" s="500"/>
      <c r="D38" s="727"/>
      <c r="E38" s="728"/>
      <c r="F38" s="748"/>
      <c r="G38" s="749"/>
      <c r="H38" s="749"/>
      <c r="I38" s="749"/>
      <c r="J38" s="749"/>
      <c r="K38" s="749"/>
      <c r="L38" s="749"/>
      <c r="M38" s="749"/>
      <c r="N38" s="749"/>
      <c r="O38" s="749"/>
      <c r="P38" s="749"/>
      <c r="Q38" s="750"/>
      <c r="R38" s="506"/>
      <c r="S38" s="498"/>
      <c r="U38" s="519" t="s">
        <v>552</v>
      </c>
    </row>
    <row r="39" spans="2:27" s="494" customFormat="1" ht="20.65" customHeight="1">
      <c r="B39" s="500"/>
      <c r="D39" s="729"/>
      <c r="E39" s="730"/>
      <c r="F39" s="751"/>
      <c r="G39" s="752"/>
      <c r="H39" s="752"/>
      <c r="I39" s="752"/>
      <c r="J39" s="752"/>
      <c r="K39" s="752"/>
      <c r="L39" s="752"/>
      <c r="M39" s="752"/>
      <c r="N39" s="752"/>
      <c r="O39" s="752"/>
      <c r="P39" s="752"/>
      <c r="Q39" s="753"/>
      <c r="R39" s="506"/>
      <c r="S39" s="498"/>
      <c r="U39" s="519" t="s">
        <v>551</v>
      </c>
    </row>
    <row r="40" spans="2:27" s="494" customFormat="1" ht="10.5" customHeight="1">
      <c r="B40" s="500"/>
      <c r="S40" s="498"/>
    </row>
    <row r="41" spans="2:27" s="494" customFormat="1" ht="18.75" customHeight="1">
      <c r="B41" s="500"/>
      <c r="D41" s="584" t="s">
        <v>136</v>
      </c>
      <c r="E41" s="516" t="s">
        <v>550</v>
      </c>
      <c r="F41" s="516"/>
      <c r="G41" s="516"/>
      <c r="H41" s="516"/>
      <c r="M41" s="584" t="s">
        <v>136</v>
      </c>
      <c r="N41" s="516" t="s">
        <v>549</v>
      </c>
      <c r="O41" s="516"/>
      <c r="P41" s="516"/>
      <c r="Q41" s="516"/>
      <c r="R41" s="516"/>
      <c r="S41" s="498"/>
    </row>
    <row r="42" spans="2:27" s="494" customFormat="1" ht="16.5" customHeight="1">
      <c r="B42" s="500"/>
      <c r="F42" s="518" t="s">
        <v>548</v>
      </c>
      <c r="G42" s="743"/>
      <c r="H42" s="744"/>
      <c r="I42" s="517"/>
      <c r="J42" s="517"/>
      <c r="N42" s="517" t="s">
        <v>547</v>
      </c>
      <c r="O42" s="517"/>
      <c r="P42" s="517"/>
      <c r="Q42" s="517"/>
      <c r="R42" s="517"/>
      <c r="S42" s="515"/>
    </row>
    <row r="43" spans="2:27" s="494" customFormat="1" ht="18.75" customHeight="1">
      <c r="B43" s="500"/>
      <c r="C43" s="494" t="s">
        <v>546</v>
      </c>
      <c r="M43" s="516"/>
      <c r="N43" s="737"/>
      <c r="O43" s="737"/>
      <c r="P43" s="737"/>
      <c r="Q43" s="737"/>
      <c r="R43" s="737"/>
      <c r="S43" s="515"/>
    </row>
    <row r="44" spans="2:27" s="494" customFormat="1" ht="18.75" customHeight="1">
      <c r="B44" s="500"/>
      <c r="C44" s="737"/>
      <c r="D44" s="737"/>
      <c r="E44" s="737"/>
      <c r="F44" s="737"/>
      <c r="G44" s="737"/>
      <c r="H44" s="737"/>
      <c r="I44" s="737"/>
      <c r="J44" s="737"/>
      <c r="K44" s="737"/>
      <c r="L44" s="737"/>
      <c r="M44" s="516"/>
      <c r="N44" s="737"/>
      <c r="O44" s="737"/>
      <c r="P44" s="737"/>
      <c r="Q44" s="737"/>
      <c r="R44" s="737"/>
      <c r="S44" s="515"/>
    </row>
    <row r="45" spans="2:27" s="494" customFormat="1" ht="18.75" customHeight="1">
      <c r="B45" s="500"/>
      <c r="C45" s="737"/>
      <c r="D45" s="737"/>
      <c r="E45" s="737"/>
      <c r="F45" s="737"/>
      <c r="G45" s="737"/>
      <c r="H45" s="737"/>
      <c r="I45" s="737"/>
      <c r="J45" s="737"/>
      <c r="K45" s="737"/>
      <c r="L45" s="737"/>
      <c r="M45" s="516"/>
      <c r="N45" s="737"/>
      <c r="O45" s="737"/>
      <c r="P45" s="737"/>
      <c r="Q45" s="737"/>
      <c r="R45" s="737"/>
      <c r="S45" s="515"/>
    </row>
    <row r="46" spans="2:27" s="494" customFormat="1" ht="18.399999999999999" customHeight="1">
      <c r="B46" s="500"/>
      <c r="C46" s="737"/>
      <c r="D46" s="737"/>
      <c r="E46" s="737"/>
      <c r="F46" s="737"/>
      <c r="G46" s="737"/>
      <c r="H46" s="737"/>
      <c r="I46" s="737"/>
      <c r="J46" s="737"/>
      <c r="K46" s="737"/>
      <c r="L46" s="737"/>
      <c r="N46" s="737"/>
      <c r="O46" s="737"/>
      <c r="P46" s="737"/>
      <c r="Q46" s="737"/>
      <c r="R46" s="737"/>
      <c r="S46" s="515"/>
    </row>
    <row r="47" spans="2:27" s="494" customFormat="1" ht="8.25" customHeight="1">
      <c r="B47" s="500"/>
      <c r="C47" s="503"/>
      <c r="D47" s="503"/>
      <c r="E47" s="514"/>
      <c r="F47" s="514"/>
      <c r="G47" s="514"/>
      <c r="H47" s="514"/>
      <c r="I47" s="514"/>
      <c r="J47" s="514"/>
      <c r="K47" s="503"/>
      <c r="L47" s="503"/>
      <c r="M47" s="503"/>
      <c r="N47" s="496"/>
      <c r="O47" s="496"/>
      <c r="P47" s="496"/>
      <c r="Q47" s="496"/>
      <c r="R47" s="496"/>
      <c r="S47" s="513"/>
    </row>
    <row r="48" spans="2:27" s="494" customFormat="1" ht="19.5">
      <c r="B48" s="512"/>
      <c r="C48" s="510" t="s">
        <v>139</v>
      </c>
      <c r="D48" s="510"/>
      <c r="E48" s="511"/>
      <c r="F48" s="511"/>
      <c r="G48" s="731" t="s">
        <v>545</v>
      </c>
      <c r="H48" s="732"/>
      <c r="I48" s="511"/>
      <c r="J48" s="511"/>
      <c r="K48" s="510"/>
      <c r="L48" s="510"/>
      <c r="M48" s="510"/>
      <c r="N48" s="510"/>
      <c r="O48" s="510"/>
      <c r="P48" s="510"/>
      <c r="Q48" s="510"/>
      <c r="R48" s="510"/>
      <c r="S48" s="509"/>
      <c r="T48" s="508"/>
    </row>
    <row r="49" spans="1:21" s="494" customFormat="1" ht="21.75" customHeight="1">
      <c r="B49" s="500"/>
      <c r="C49" s="584" t="s">
        <v>136</v>
      </c>
      <c r="D49" s="494" t="s">
        <v>137</v>
      </c>
      <c r="E49" s="584" t="s">
        <v>136</v>
      </c>
      <c r="F49" s="494" t="s">
        <v>544</v>
      </c>
      <c r="G49" s="733"/>
      <c r="H49" s="734"/>
      <c r="I49" s="734"/>
      <c r="J49" s="734"/>
      <c r="K49" s="734"/>
      <c r="L49" s="734"/>
      <c r="M49" s="734"/>
      <c r="N49" s="734"/>
      <c r="O49" s="734"/>
      <c r="P49" s="734"/>
      <c r="Q49" s="734"/>
      <c r="R49" s="735"/>
      <c r="S49" s="498"/>
      <c r="T49" s="507"/>
      <c r="U49" s="499"/>
    </row>
    <row r="50" spans="1:21" s="494" customFormat="1" ht="22.5" customHeight="1">
      <c r="B50" s="500"/>
      <c r="C50" s="584" t="s">
        <v>136</v>
      </c>
      <c r="D50" s="742" t="s">
        <v>543</v>
      </c>
      <c r="E50" s="742"/>
      <c r="F50" s="742"/>
      <c r="G50" s="736"/>
      <c r="H50" s="737"/>
      <c r="I50" s="737"/>
      <c r="J50" s="737"/>
      <c r="K50" s="737"/>
      <c r="L50" s="737"/>
      <c r="M50" s="737"/>
      <c r="N50" s="737"/>
      <c r="O50" s="737"/>
      <c r="P50" s="737"/>
      <c r="Q50" s="737"/>
      <c r="R50" s="738"/>
      <c r="S50" s="498"/>
    </row>
    <row r="51" spans="1:21" s="494" customFormat="1" ht="50.65" customHeight="1">
      <c r="B51" s="500"/>
      <c r="G51" s="739"/>
      <c r="H51" s="740"/>
      <c r="I51" s="740"/>
      <c r="J51" s="740"/>
      <c r="K51" s="740"/>
      <c r="L51" s="740"/>
      <c r="M51" s="740"/>
      <c r="N51" s="740"/>
      <c r="O51" s="740"/>
      <c r="P51" s="740"/>
      <c r="Q51" s="740"/>
      <c r="R51" s="741"/>
      <c r="S51" s="498"/>
    </row>
    <row r="52" spans="1:21" s="494" customFormat="1" ht="7.15" customHeight="1">
      <c r="B52" s="497"/>
      <c r="C52" s="503"/>
      <c r="D52" s="503"/>
      <c r="E52" s="503"/>
      <c r="F52" s="503"/>
      <c r="G52" s="504"/>
      <c r="H52" s="504"/>
      <c r="I52" s="504"/>
      <c r="J52" s="504"/>
      <c r="K52" s="503"/>
      <c r="L52" s="503"/>
      <c r="M52" s="503"/>
      <c r="N52" s="503"/>
      <c r="O52" s="503"/>
      <c r="P52" s="503"/>
      <c r="Q52" s="503"/>
      <c r="R52" s="503"/>
      <c r="S52" s="502"/>
      <c r="T52" s="499"/>
    </row>
    <row r="53" spans="1:21" s="494" customFormat="1" ht="18" customHeight="1">
      <c r="B53" s="500"/>
      <c r="C53" s="494" t="s">
        <v>542</v>
      </c>
      <c r="E53" s="501"/>
      <c r="F53" s="501"/>
      <c r="G53" s="501"/>
      <c r="H53" s="501"/>
      <c r="I53" s="501"/>
      <c r="J53" s="501"/>
      <c r="S53" s="498"/>
    </row>
    <row r="54" spans="1:21" s="494" customFormat="1" ht="18" customHeight="1">
      <c r="B54" s="500"/>
      <c r="C54" s="714"/>
      <c r="D54" s="714"/>
      <c r="E54" s="714"/>
      <c r="F54" s="714"/>
      <c r="G54" s="714"/>
      <c r="H54" s="714"/>
      <c r="I54" s="714"/>
      <c r="J54" s="714"/>
      <c r="K54" s="714"/>
      <c r="L54" s="714"/>
      <c r="M54" s="714"/>
      <c r="N54" s="714"/>
      <c r="O54" s="714"/>
      <c r="P54" s="714"/>
      <c r="Q54" s="714"/>
      <c r="R54" s="714"/>
      <c r="S54" s="498"/>
    </row>
    <row r="55" spans="1:21" s="494" customFormat="1" ht="68.25" customHeight="1">
      <c r="B55" s="497"/>
      <c r="C55" s="715"/>
      <c r="D55" s="715"/>
      <c r="E55" s="715"/>
      <c r="F55" s="715"/>
      <c r="G55" s="715"/>
      <c r="H55" s="715"/>
      <c r="I55" s="715"/>
      <c r="J55" s="715"/>
      <c r="K55" s="715"/>
      <c r="L55" s="715"/>
      <c r="M55" s="715"/>
      <c r="N55" s="715"/>
      <c r="O55" s="715"/>
      <c r="P55" s="715"/>
      <c r="Q55" s="715"/>
      <c r="R55" s="715"/>
      <c r="S55" s="495"/>
    </row>
    <row r="56" spans="1:21">
      <c r="E56" s="493"/>
      <c r="F56" s="493"/>
      <c r="G56" s="493"/>
      <c r="H56" s="493"/>
      <c r="I56" s="493"/>
      <c r="J56" s="493"/>
      <c r="K56" s="492"/>
      <c r="L56" s="492"/>
      <c r="N56" s="492"/>
      <c r="O56" s="492"/>
      <c r="P56" s="492"/>
      <c r="Q56" s="492"/>
      <c r="R56" s="492"/>
      <c r="S56" s="492"/>
    </row>
    <row r="57" spans="1:21" ht="7.5" customHeight="1">
      <c r="T57" s="492"/>
    </row>
    <row r="58" spans="1:21" ht="7.5" customHeight="1">
      <c r="A58" s="488" t="s">
        <v>209</v>
      </c>
    </row>
    <row r="59" spans="1:21">
      <c r="A59" s="491"/>
      <c r="B59" s="491"/>
      <c r="C59" s="490" t="s">
        <v>210</v>
      </c>
      <c r="D59" s="489" t="s">
        <v>393</v>
      </c>
      <c r="E59" s="488" t="str">
        <f t="shared" ref="E59:E105" si="0">D59&amp;"  "&amp;C59</f>
        <v>01  北海道</v>
      </c>
    </row>
    <row r="60" spans="1:21">
      <c r="A60" s="491"/>
      <c r="B60" s="491"/>
      <c r="C60" s="490" t="s">
        <v>252</v>
      </c>
      <c r="D60" s="489" t="s">
        <v>541</v>
      </c>
      <c r="E60" s="488" t="str">
        <f t="shared" si="0"/>
        <v>02  青森県</v>
      </c>
    </row>
    <row r="61" spans="1:21">
      <c r="A61" s="491"/>
      <c r="B61" s="491"/>
      <c r="C61" s="490" t="s">
        <v>211</v>
      </c>
      <c r="D61" s="489" t="s">
        <v>540</v>
      </c>
      <c r="E61" s="488" t="str">
        <f t="shared" si="0"/>
        <v>03  岩手県</v>
      </c>
    </row>
    <row r="62" spans="1:21">
      <c r="A62" s="491"/>
      <c r="B62" s="491"/>
      <c r="C62" s="490" t="s">
        <v>212</v>
      </c>
      <c r="D62" s="489" t="s">
        <v>539</v>
      </c>
      <c r="E62" s="488" t="str">
        <f t="shared" si="0"/>
        <v>04  宮城県</v>
      </c>
    </row>
    <row r="63" spans="1:21">
      <c r="A63" s="491"/>
      <c r="B63" s="491"/>
      <c r="C63" s="490" t="s">
        <v>213</v>
      </c>
      <c r="D63" s="489" t="s">
        <v>538</v>
      </c>
      <c r="E63" s="488" t="str">
        <f t="shared" si="0"/>
        <v>05  秋田県</v>
      </c>
    </row>
    <row r="64" spans="1:21">
      <c r="A64" s="491"/>
      <c r="B64" s="491"/>
      <c r="C64" s="490" t="s">
        <v>214</v>
      </c>
      <c r="D64" s="489" t="s">
        <v>537</v>
      </c>
      <c r="E64" s="488" t="str">
        <f t="shared" si="0"/>
        <v>06  山形県</v>
      </c>
    </row>
    <row r="65" spans="1:5">
      <c r="A65" s="491"/>
      <c r="B65" s="491"/>
      <c r="C65" s="490" t="s">
        <v>215</v>
      </c>
      <c r="D65" s="489" t="s">
        <v>536</v>
      </c>
      <c r="E65" s="488" t="str">
        <f t="shared" si="0"/>
        <v>07  福島県</v>
      </c>
    </row>
    <row r="66" spans="1:5">
      <c r="A66" s="491"/>
      <c r="B66" s="491"/>
      <c r="C66" s="490" t="s">
        <v>216</v>
      </c>
      <c r="D66" s="489" t="s">
        <v>535</v>
      </c>
      <c r="E66" s="488" t="str">
        <f t="shared" si="0"/>
        <v>08  茨城県</v>
      </c>
    </row>
    <row r="67" spans="1:5">
      <c r="A67" s="491"/>
      <c r="B67" s="491"/>
      <c r="C67" s="490" t="s">
        <v>217</v>
      </c>
      <c r="D67" s="489" t="s">
        <v>534</v>
      </c>
      <c r="E67" s="488" t="str">
        <f t="shared" si="0"/>
        <v>09  栃木県</v>
      </c>
    </row>
    <row r="68" spans="1:5">
      <c r="A68" s="491"/>
      <c r="B68" s="491"/>
      <c r="C68" s="490" t="s">
        <v>218</v>
      </c>
      <c r="D68" s="489" t="s">
        <v>533</v>
      </c>
      <c r="E68" s="488" t="str">
        <f t="shared" si="0"/>
        <v>10  群馬県</v>
      </c>
    </row>
    <row r="69" spans="1:5">
      <c r="A69" s="491"/>
      <c r="B69" s="491"/>
      <c r="C69" s="490" t="s">
        <v>219</v>
      </c>
      <c r="D69" s="489" t="s">
        <v>532</v>
      </c>
      <c r="E69" s="488" t="str">
        <f t="shared" si="0"/>
        <v>11  埼玉県</v>
      </c>
    </row>
    <row r="70" spans="1:5">
      <c r="A70" s="491"/>
      <c r="B70" s="491"/>
      <c r="C70" s="490" t="s">
        <v>220</v>
      </c>
      <c r="D70" s="489" t="s">
        <v>531</v>
      </c>
      <c r="E70" s="488" t="str">
        <f t="shared" si="0"/>
        <v>12  千葉県</v>
      </c>
    </row>
    <row r="71" spans="1:5">
      <c r="A71" s="491"/>
      <c r="B71" s="491"/>
      <c r="C71" s="490" t="s">
        <v>187</v>
      </c>
      <c r="D71" s="489" t="s">
        <v>530</v>
      </c>
      <c r="E71" s="488" t="str">
        <f t="shared" si="0"/>
        <v>13  東京都</v>
      </c>
    </row>
    <row r="72" spans="1:5">
      <c r="A72" s="491"/>
      <c r="B72" s="491"/>
      <c r="C72" s="490" t="s">
        <v>182</v>
      </c>
      <c r="D72" s="489" t="s">
        <v>529</v>
      </c>
      <c r="E72" s="488" t="str">
        <f t="shared" si="0"/>
        <v>14  神奈川県</v>
      </c>
    </row>
    <row r="73" spans="1:5">
      <c r="A73" s="491"/>
      <c r="B73" s="491"/>
      <c r="C73" s="490" t="s">
        <v>221</v>
      </c>
      <c r="D73" s="489" t="s">
        <v>528</v>
      </c>
      <c r="E73" s="488" t="str">
        <f t="shared" si="0"/>
        <v>15  新潟県</v>
      </c>
    </row>
    <row r="74" spans="1:5">
      <c r="A74" s="491"/>
      <c r="B74" s="491"/>
      <c r="C74" s="490" t="s">
        <v>222</v>
      </c>
      <c r="D74" s="489" t="s">
        <v>527</v>
      </c>
      <c r="E74" s="488" t="str">
        <f t="shared" si="0"/>
        <v>16  富山県</v>
      </c>
    </row>
    <row r="75" spans="1:5">
      <c r="A75" s="491"/>
      <c r="B75" s="491"/>
      <c r="C75" s="490" t="s">
        <v>223</v>
      </c>
      <c r="D75" s="489" t="s">
        <v>526</v>
      </c>
      <c r="E75" s="488" t="str">
        <f t="shared" si="0"/>
        <v>17  石川県</v>
      </c>
    </row>
    <row r="76" spans="1:5">
      <c r="A76" s="491"/>
      <c r="B76" s="491"/>
      <c r="C76" s="490" t="s">
        <v>224</v>
      </c>
      <c r="D76" s="489" t="s">
        <v>525</v>
      </c>
      <c r="E76" s="488" t="str">
        <f t="shared" si="0"/>
        <v>18  福井県</v>
      </c>
    </row>
    <row r="77" spans="1:5">
      <c r="A77" s="491"/>
      <c r="B77" s="491"/>
      <c r="C77" s="490" t="s">
        <v>225</v>
      </c>
      <c r="D77" s="489" t="s">
        <v>524</v>
      </c>
      <c r="E77" s="488" t="str">
        <f t="shared" si="0"/>
        <v>19  山梨県</v>
      </c>
    </row>
    <row r="78" spans="1:5">
      <c r="A78" s="491"/>
      <c r="B78" s="491"/>
      <c r="C78" s="490" t="s">
        <v>226</v>
      </c>
      <c r="D78" s="489" t="s">
        <v>523</v>
      </c>
      <c r="E78" s="488" t="str">
        <f t="shared" si="0"/>
        <v>20  長野県</v>
      </c>
    </row>
    <row r="79" spans="1:5">
      <c r="A79" s="491"/>
      <c r="B79" s="491"/>
      <c r="C79" s="490" t="s">
        <v>227</v>
      </c>
      <c r="D79" s="489" t="s">
        <v>522</v>
      </c>
      <c r="E79" s="488" t="str">
        <f t="shared" si="0"/>
        <v>21  岐阜県</v>
      </c>
    </row>
    <row r="80" spans="1:5">
      <c r="A80" s="491"/>
      <c r="B80" s="491"/>
      <c r="C80" s="490" t="s">
        <v>228</v>
      </c>
      <c r="D80" s="489" t="s">
        <v>521</v>
      </c>
      <c r="E80" s="488" t="str">
        <f t="shared" si="0"/>
        <v>22  静岡県</v>
      </c>
    </row>
    <row r="81" spans="1:5">
      <c r="A81" s="491"/>
      <c r="B81" s="491"/>
      <c r="C81" s="490" t="s">
        <v>229</v>
      </c>
      <c r="D81" s="489" t="s">
        <v>520</v>
      </c>
      <c r="E81" s="488" t="str">
        <f t="shared" si="0"/>
        <v>23  愛知県</v>
      </c>
    </row>
    <row r="82" spans="1:5">
      <c r="A82" s="491"/>
      <c r="B82" s="491"/>
      <c r="C82" s="490" t="s">
        <v>230</v>
      </c>
      <c r="D82" s="489" t="s">
        <v>519</v>
      </c>
      <c r="E82" s="488" t="str">
        <f t="shared" si="0"/>
        <v>24  三重県</v>
      </c>
    </row>
    <row r="83" spans="1:5">
      <c r="A83" s="491"/>
      <c r="B83" s="491"/>
      <c r="C83" s="490" t="s">
        <v>231</v>
      </c>
      <c r="D83" s="489" t="s">
        <v>518</v>
      </c>
      <c r="E83" s="488" t="str">
        <f t="shared" si="0"/>
        <v>25  滋賀県</v>
      </c>
    </row>
    <row r="84" spans="1:5">
      <c r="A84" s="491"/>
      <c r="B84" s="491"/>
      <c r="C84" s="490" t="s">
        <v>232</v>
      </c>
      <c r="D84" s="489" t="s">
        <v>517</v>
      </c>
      <c r="E84" s="488" t="str">
        <f t="shared" si="0"/>
        <v>26  京都府</v>
      </c>
    </row>
    <row r="85" spans="1:5">
      <c r="A85" s="491"/>
      <c r="B85" s="491"/>
      <c r="C85" s="490" t="s">
        <v>233</v>
      </c>
      <c r="D85" s="489" t="s">
        <v>516</v>
      </c>
      <c r="E85" s="488" t="str">
        <f t="shared" si="0"/>
        <v>27  大阪府</v>
      </c>
    </row>
    <row r="86" spans="1:5">
      <c r="A86" s="491"/>
      <c r="B86" s="491"/>
      <c r="C86" s="490" t="s">
        <v>234</v>
      </c>
      <c r="D86" s="489" t="s">
        <v>515</v>
      </c>
      <c r="E86" s="488" t="str">
        <f t="shared" si="0"/>
        <v>28  兵庫県</v>
      </c>
    </row>
    <row r="87" spans="1:5">
      <c r="A87" s="491"/>
      <c r="B87" s="491"/>
      <c r="C87" s="490" t="s">
        <v>235</v>
      </c>
      <c r="D87" s="489" t="s">
        <v>514</v>
      </c>
      <c r="E87" s="488" t="str">
        <f t="shared" si="0"/>
        <v>29  奈良県</v>
      </c>
    </row>
    <row r="88" spans="1:5">
      <c r="A88" s="491"/>
      <c r="B88" s="491"/>
      <c r="C88" s="490" t="s">
        <v>183</v>
      </c>
      <c r="D88" s="489" t="s">
        <v>513</v>
      </c>
      <c r="E88" s="488" t="str">
        <f t="shared" si="0"/>
        <v>30  和歌山県</v>
      </c>
    </row>
    <row r="89" spans="1:5">
      <c r="A89" s="491"/>
      <c r="B89" s="491"/>
      <c r="C89" s="490" t="s">
        <v>236</v>
      </c>
      <c r="D89" s="489" t="s">
        <v>512</v>
      </c>
      <c r="E89" s="488" t="str">
        <f t="shared" si="0"/>
        <v>31  鳥取県</v>
      </c>
    </row>
    <row r="90" spans="1:5">
      <c r="A90" s="491"/>
      <c r="B90" s="491"/>
      <c r="C90" s="490" t="s">
        <v>237</v>
      </c>
      <c r="D90" s="489" t="s">
        <v>511</v>
      </c>
      <c r="E90" s="488" t="str">
        <f t="shared" si="0"/>
        <v>32  島根県</v>
      </c>
    </row>
    <row r="91" spans="1:5">
      <c r="A91" s="491"/>
      <c r="B91" s="491"/>
      <c r="C91" s="490" t="s">
        <v>238</v>
      </c>
      <c r="D91" s="489" t="s">
        <v>510</v>
      </c>
      <c r="E91" s="488" t="str">
        <f t="shared" si="0"/>
        <v>33  岡山県</v>
      </c>
    </row>
    <row r="92" spans="1:5">
      <c r="A92" s="491"/>
      <c r="B92" s="491"/>
      <c r="C92" s="490" t="s">
        <v>239</v>
      </c>
      <c r="D92" s="489" t="s">
        <v>509</v>
      </c>
      <c r="E92" s="488" t="str">
        <f t="shared" si="0"/>
        <v>34  広島県</v>
      </c>
    </row>
    <row r="93" spans="1:5">
      <c r="A93" s="491"/>
      <c r="B93" s="491"/>
      <c r="C93" s="490" t="s">
        <v>240</v>
      </c>
      <c r="D93" s="489" t="s">
        <v>508</v>
      </c>
      <c r="E93" s="488" t="str">
        <f t="shared" si="0"/>
        <v>35  山口県</v>
      </c>
    </row>
    <row r="94" spans="1:5">
      <c r="A94" s="491"/>
      <c r="B94" s="491"/>
      <c r="C94" s="490" t="s">
        <v>241</v>
      </c>
      <c r="D94" s="489" t="s">
        <v>507</v>
      </c>
      <c r="E94" s="488" t="str">
        <f t="shared" si="0"/>
        <v>36  徳島県</v>
      </c>
    </row>
    <row r="95" spans="1:5">
      <c r="A95" s="491"/>
      <c r="B95" s="491"/>
      <c r="C95" s="490" t="s">
        <v>242</v>
      </c>
      <c r="D95" s="489" t="s">
        <v>506</v>
      </c>
      <c r="E95" s="488" t="str">
        <f t="shared" si="0"/>
        <v>37  香川県</v>
      </c>
    </row>
    <row r="96" spans="1:5">
      <c r="A96" s="491"/>
      <c r="B96" s="491"/>
      <c r="C96" s="490" t="s">
        <v>243</v>
      </c>
      <c r="D96" s="489" t="s">
        <v>505</v>
      </c>
      <c r="E96" s="488" t="str">
        <f t="shared" si="0"/>
        <v>38  愛媛県</v>
      </c>
    </row>
    <row r="97" spans="1:5">
      <c r="A97" s="491"/>
      <c r="B97" s="491"/>
      <c r="C97" s="490" t="s">
        <v>244</v>
      </c>
      <c r="D97" s="489" t="s">
        <v>504</v>
      </c>
      <c r="E97" s="488" t="str">
        <f t="shared" si="0"/>
        <v>39  高知県</v>
      </c>
    </row>
    <row r="98" spans="1:5">
      <c r="A98" s="491"/>
      <c r="B98" s="491"/>
      <c r="C98" s="490" t="s">
        <v>245</v>
      </c>
      <c r="D98" s="489" t="s">
        <v>503</v>
      </c>
      <c r="E98" s="488" t="str">
        <f t="shared" si="0"/>
        <v>40  福岡県</v>
      </c>
    </row>
    <row r="99" spans="1:5">
      <c r="A99" s="491"/>
      <c r="B99" s="491"/>
      <c r="C99" s="490" t="s">
        <v>246</v>
      </c>
      <c r="D99" s="489" t="s">
        <v>502</v>
      </c>
      <c r="E99" s="488" t="str">
        <f t="shared" si="0"/>
        <v>41  佐賀県</v>
      </c>
    </row>
    <row r="100" spans="1:5">
      <c r="A100" s="491"/>
      <c r="B100" s="491"/>
      <c r="C100" s="490" t="s">
        <v>247</v>
      </c>
      <c r="D100" s="489" t="s">
        <v>501</v>
      </c>
      <c r="E100" s="488" t="str">
        <f t="shared" si="0"/>
        <v>42  長崎県</v>
      </c>
    </row>
    <row r="101" spans="1:5">
      <c r="A101" s="491"/>
      <c r="B101" s="491"/>
      <c r="C101" s="490" t="s">
        <v>248</v>
      </c>
      <c r="D101" s="489" t="s">
        <v>500</v>
      </c>
      <c r="E101" s="488" t="str">
        <f t="shared" si="0"/>
        <v>43  熊本県</v>
      </c>
    </row>
    <row r="102" spans="1:5">
      <c r="A102" s="491"/>
      <c r="B102" s="491"/>
      <c r="C102" s="490" t="s">
        <v>249</v>
      </c>
      <c r="D102" s="489" t="s">
        <v>499</v>
      </c>
      <c r="E102" s="488" t="str">
        <f t="shared" si="0"/>
        <v>44  大分県</v>
      </c>
    </row>
    <row r="103" spans="1:5">
      <c r="A103" s="491"/>
      <c r="B103" s="491"/>
      <c r="C103" s="490" t="s">
        <v>250</v>
      </c>
      <c r="D103" s="489" t="s">
        <v>498</v>
      </c>
      <c r="E103" s="488" t="str">
        <f t="shared" si="0"/>
        <v>45  宮崎県</v>
      </c>
    </row>
    <row r="104" spans="1:5">
      <c r="A104" s="491"/>
      <c r="B104" s="491"/>
      <c r="C104" s="490" t="s">
        <v>253</v>
      </c>
      <c r="D104" s="489" t="s">
        <v>497</v>
      </c>
      <c r="E104" s="488" t="str">
        <f t="shared" si="0"/>
        <v>46  鹿児島県</v>
      </c>
    </row>
    <row r="105" spans="1:5">
      <c r="A105" s="491"/>
      <c r="B105" s="491"/>
      <c r="C105" s="490" t="s">
        <v>251</v>
      </c>
      <c r="D105" s="489" t="s">
        <v>496</v>
      </c>
      <c r="E105" s="488" t="str">
        <f t="shared" si="0"/>
        <v>47  沖縄県</v>
      </c>
    </row>
  </sheetData>
  <sheetProtection algorithmName="SHA-512" hashValue="VIX75ApMrlDVbC+4lv8qgv7Lfsnp0PNszoQ91M1C0Hp3K9P0FCp5/dX44cgrL+jy1y9nkDOzRlQcxEqL3R8nlg==" saltValue="XkkL5OI5Ml0jDFR0tYy1eg==" spinCount="100000" sheet="1" objects="1" scenarios="1"/>
  <mergeCells count="63">
    <mergeCell ref="C5:D5"/>
    <mergeCell ref="E5:S5"/>
    <mergeCell ref="E12:H12"/>
    <mergeCell ref="N12:Q12"/>
    <mergeCell ref="E13:H13"/>
    <mergeCell ref="E9:H9"/>
    <mergeCell ref="M9:P9"/>
    <mergeCell ref="M10:P10"/>
    <mergeCell ref="F11:G11"/>
    <mergeCell ref="N11:P11"/>
    <mergeCell ref="A1:E1"/>
    <mergeCell ref="C4:D4"/>
    <mergeCell ref="A2:S2"/>
    <mergeCell ref="U2:V2"/>
    <mergeCell ref="C3:D3"/>
    <mergeCell ref="E3:S3"/>
    <mergeCell ref="U3:V3"/>
    <mergeCell ref="E4:S4"/>
    <mergeCell ref="E16:H16"/>
    <mergeCell ref="U13:W13"/>
    <mergeCell ref="N14:R14"/>
    <mergeCell ref="U15:W15"/>
    <mergeCell ref="U16:V16"/>
    <mergeCell ref="W16:X16"/>
    <mergeCell ref="E14:I14"/>
    <mergeCell ref="P17:S17"/>
    <mergeCell ref="F19:H19"/>
    <mergeCell ref="M19:Q19"/>
    <mergeCell ref="E18:H18"/>
    <mergeCell ref="L18:N18"/>
    <mergeCell ref="E17:I17"/>
    <mergeCell ref="E30:F30"/>
    <mergeCell ref="G30:I30"/>
    <mergeCell ref="L30:R32"/>
    <mergeCell ref="D32:F32"/>
    <mergeCell ref="W22:Z25"/>
    <mergeCell ref="L23:N23"/>
    <mergeCell ref="N24:Q24"/>
    <mergeCell ref="D25:G25"/>
    <mergeCell ref="N25:R25"/>
    <mergeCell ref="N22:R22"/>
    <mergeCell ref="D20:F20"/>
    <mergeCell ref="M20:Q20"/>
    <mergeCell ref="D21:F21"/>
    <mergeCell ref="M21:Q21"/>
    <mergeCell ref="X28:Y28"/>
    <mergeCell ref="U26:W27"/>
    <mergeCell ref="H27:I27"/>
    <mergeCell ref="H28:I28"/>
    <mergeCell ref="H26:I26"/>
    <mergeCell ref="C54:R55"/>
    <mergeCell ref="V33:AA33"/>
    <mergeCell ref="D35:E35"/>
    <mergeCell ref="H35:K35"/>
    <mergeCell ref="L35:O35"/>
    <mergeCell ref="D36:E39"/>
    <mergeCell ref="G48:H48"/>
    <mergeCell ref="G49:R51"/>
    <mergeCell ref="D50:F50"/>
    <mergeCell ref="C44:L46"/>
    <mergeCell ref="G42:H42"/>
    <mergeCell ref="N43:R46"/>
    <mergeCell ref="F36:Q39"/>
  </mergeCells>
  <phoneticPr fontId="23"/>
  <dataValidations count="11">
    <dataValidation type="list" allowBlank="1" showInputMessage="1" showErrorMessage="1" sqref="R15" xr:uid="{268BA1BF-19AF-4F4C-8505-88D0D3A9FDAC}">
      <formula1>"＝設置者,=運営者"</formula1>
    </dataValidation>
    <dataValidation type="list" allowBlank="1" showInputMessage="1" showErrorMessage="1" sqref="R11" xr:uid="{0D4DFA60-8FA1-43EC-A465-FA12D421A644}">
      <formula1>"R7採択時要確認,R7年度確認済"</formula1>
    </dataValidation>
    <dataValidation type="list" allowBlank="1" showInputMessage="1" showErrorMessage="1" sqref="Q9" xr:uid="{D99871E9-7CC6-4F39-A1D8-59B354350110}">
      <formula1>"R5年度について採択時要確認"</formula1>
    </dataValidation>
    <dataValidation type="list" allowBlank="1" showInputMessage="1" showErrorMessage="1" sqref="Q10" xr:uid="{9337AF01-4D1D-435E-93E2-4F3FFE40E6C2}">
      <formula1>"指定管理者,その他"</formula1>
    </dataValidation>
    <dataValidation type="list" allowBlank="1" showInputMessage="1" showErrorMessage="1" sqref="F26:F28" xr:uid="{46809D81-3A1B-4F7E-A945-643EC76B5E89}">
      <formula1>"採択,不採択,応募なし"</formula1>
    </dataValidation>
    <dataValidation type="list" allowBlank="1" showInputMessage="1" showErrorMessage="1" sqref="E30:F31" xr:uid="{7FE26891-CB5C-4469-8981-C36BF026FF7C}">
      <formula1>"採択実績あり,採択実績なし"</formula1>
    </dataValidation>
    <dataValidation type="list" allowBlank="1" showInputMessage="1" showErrorMessage="1" prompt="実行委員会の中核団体について" sqref="Q15" xr:uid="{09E2BCB4-202A-484C-BDAE-95EC63104459}">
      <formula1>"中核団体→1.自治体,中核団体→2.法人格あり,中核団体→3.任意団体"</formula1>
    </dataValidation>
    <dataValidation type="list" allowBlank="1" showInputMessage="1" showErrorMessage="1" sqref="G48:H48" xr:uid="{3F03AD7C-15A7-4DAC-B1E1-C84664305304}">
      <formula1>"不適合理由,疑問点の内容"</formula1>
    </dataValidation>
    <dataValidation type="list" allowBlank="1" showInputMessage="1" showErrorMessage="1" sqref="G26:G28" xr:uid="{67C55A0E-D696-4059-8F61-FECB04018C9F}">
      <formula1>"取下げ,中止廃止"</formula1>
    </dataValidation>
    <dataValidation type="list" allowBlank="1" showInputMessage="1" showErrorMessage="1" sqref="D9 E10:E11 D15:D16 L9:L10 E49 M12:M16 O17 L19:L21 M24:M25 L27:L28 O27 C32 C24 D41 M41 C49:C50 D18 D12:D13 C20:C22 N16" xr:uid="{32F18767-154B-45F8-9EC5-E4EF8419B478}">
      <formula1>"□,☑"</formula1>
    </dataValidation>
    <dataValidation type="list" allowBlank="1" showInputMessage="1" showErrorMessage="1" sqref="F19" xr:uid="{75CB11D5-DC00-4553-93B2-46BDA729BF17}">
      <formula1>"共同事業体名で応募,事業主体となる構成団体から応募"</formula1>
    </dataValidation>
  </dataValidations>
  <printOptions horizontalCentered="1"/>
  <pageMargins left="0.31496062992125984" right="0.31496062992125984" top="0.74803149606299213" bottom="0.35433070866141736" header="0.31496062992125984" footer="0.31496062992125984"/>
  <pageSetup paperSize="9" scale="61"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T66"/>
  <sheetViews>
    <sheetView tabSelected="1" view="pageBreakPreview" zoomScale="70" zoomScaleNormal="70" zoomScaleSheetLayoutView="70" workbookViewId="0">
      <selection activeCell="N10" sqref="N10"/>
    </sheetView>
  </sheetViews>
  <sheetFormatPr defaultColWidth="9" defaultRowHeight="18.75"/>
  <cols>
    <col min="1" max="1" width="5.625" customWidth="1"/>
    <col min="2" max="3" width="19.625" customWidth="1"/>
    <col min="4" max="4" width="3.125" customWidth="1"/>
    <col min="5" max="5" width="19.625" customWidth="1"/>
    <col min="6" max="6" width="8.625" customWidth="1"/>
    <col min="7" max="7" width="11.625" customWidth="1"/>
    <col min="8" max="8" width="25.75" customWidth="1"/>
    <col min="9" max="9" width="9.25" style="189" customWidth="1"/>
    <col min="11" max="11" width="18.75" customWidth="1"/>
    <col min="12" max="15" width="23.75" customWidth="1"/>
  </cols>
  <sheetData>
    <row r="1" spans="1:20" ht="37.9" customHeight="1">
      <c r="A1" s="785" t="s">
        <v>448</v>
      </c>
      <c r="B1" s="785"/>
      <c r="C1" s="785"/>
      <c r="D1" s="785"/>
      <c r="E1" s="785"/>
      <c r="I1" s="121"/>
      <c r="J1" s="122"/>
      <c r="K1" s="123"/>
      <c r="L1" s="434" t="s">
        <v>176</v>
      </c>
    </row>
    <row r="2" spans="1:20" ht="42" customHeight="1">
      <c r="A2" s="812" t="s">
        <v>628</v>
      </c>
      <c r="B2" s="812"/>
      <c r="C2" s="812"/>
      <c r="D2" s="812"/>
      <c r="E2" s="812"/>
      <c r="F2" s="812"/>
      <c r="G2" s="812"/>
      <c r="H2" s="812"/>
      <c r="I2" s="370"/>
    </row>
    <row r="3" spans="1:20" ht="36" customHeight="1">
      <c r="A3" s="831" t="s">
        <v>436</v>
      </c>
      <c r="B3" s="832"/>
      <c r="C3" s="832"/>
      <c r="D3" s="832"/>
      <c r="E3" s="832"/>
      <c r="F3" s="832"/>
      <c r="G3" s="832"/>
      <c r="H3" s="832"/>
    </row>
    <row r="4" spans="1:20" ht="1.9" customHeight="1" thickBot="1">
      <c r="A4" s="430"/>
      <c r="B4" s="431"/>
      <c r="C4" s="431"/>
      <c r="D4" s="431"/>
      <c r="E4" s="431"/>
      <c r="F4" s="431"/>
      <c r="G4" s="431"/>
      <c r="H4" s="431"/>
    </row>
    <row r="5" spans="1:20" ht="47.65" customHeight="1" thickBot="1">
      <c r="A5" s="819" t="s">
        <v>188</v>
      </c>
      <c r="B5" s="820"/>
      <c r="C5" s="821" t="s">
        <v>289</v>
      </c>
      <c r="D5" s="822"/>
      <c r="E5" s="822"/>
      <c r="F5" s="822"/>
      <c r="G5" s="822"/>
      <c r="H5" s="823"/>
      <c r="I5" s="786" t="s">
        <v>657</v>
      </c>
      <c r="J5" s="787"/>
      <c r="K5" s="787"/>
      <c r="L5" s="787"/>
      <c r="M5" s="787"/>
      <c r="N5" s="190"/>
      <c r="O5" s="190"/>
      <c r="P5" s="190"/>
      <c r="Q5" s="190"/>
      <c r="R5" s="190"/>
      <c r="S5" s="190"/>
      <c r="T5" s="190"/>
    </row>
    <row r="6" spans="1:20" ht="32.1" customHeight="1">
      <c r="A6" s="824" t="s">
        <v>0</v>
      </c>
      <c r="B6" s="191" t="s">
        <v>8</v>
      </c>
      <c r="C6" s="5"/>
      <c r="D6" s="192" t="s">
        <v>9</v>
      </c>
      <c r="E6" s="6"/>
      <c r="F6" s="847"/>
      <c r="G6" s="848"/>
      <c r="H6" s="849"/>
      <c r="I6" s="641"/>
      <c r="J6" s="641"/>
      <c r="K6" s="641"/>
      <c r="L6" s="641"/>
      <c r="M6" s="641"/>
      <c r="N6" s="369"/>
      <c r="O6" s="368"/>
      <c r="P6" s="368"/>
      <c r="Q6" s="368"/>
      <c r="R6" s="368"/>
      <c r="S6" s="368"/>
      <c r="T6" s="368"/>
    </row>
    <row r="7" spans="1:20" ht="12.4" customHeight="1">
      <c r="A7" s="825"/>
      <c r="B7" s="817" t="s">
        <v>10</v>
      </c>
      <c r="C7" s="408" t="s">
        <v>65</v>
      </c>
      <c r="D7" s="808" t="s">
        <v>186</v>
      </c>
      <c r="E7" s="809"/>
      <c r="F7" s="805" t="s">
        <v>465</v>
      </c>
      <c r="G7" s="806"/>
      <c r="H7" s="807"/>
      <c r="I7" s="641"/>
      <c r="J7" s="641"/>
      <c r="K7" s="641"/>
      <c r="L7" s="641"/>
      <c r="M7" s="641"/>
      <c r="N7" s="369"/>
      <c r="O7" s="368"/>
      <c r="P7" s="368"/>
      <c r="Q7" s="368"/>
      <c r="R7" s="368"/>
      <c r="S7" s="368"/>
      <c r="T7" s="368"/>
    </row>
    <row r="8" spans="1:20" ht="40.5" customHeight="1">
      <c r="A8" s="825"/>
      <c r="B8" s="818"/>
      <c r="C8" s="7" t="s">
        <v>445</v>
      </c>
      <c r="D8" s="797"/>
      <c r="E8" s="798"/>
      <c r="F8" s="799"/>
      <c r="G8" s="800"/>
      <c r="H8" s="801"/>
      <c r="I8" s="641"/>
      <c r="J8" s="641"/>
      <c r="K8" s="641"/>
      <c r="L8" s="641"/>
      <c r="M8" s="641"/>
      <c r="N8" s="369"/>
      <c r="O8" s="368"/>
      <c r="P8" s="368"/>
      <c r="Q8" s="368"/>
      <c r="R8" s="368"/>
      <c r="S8" s="368"/>
      <c r="T8" s="368"/>
    </row>
    <row r="9" spans="1:20" ht="31.5" customHeight="1">
      <c r="A9" s="825"/>
      <c r="B9" s="193" t="s">
        <v>178</v>
      </c>
      <c r="C9" s="813"/>
      <c r="D9" s="814"/>
      <c r="E9" s="814"/>
      <c r="F9" s="814"/>
      <c r="G9" s="815"/>
      <c r="H9" s="816"/>
      <c r="I9" s="641"/>
      <c r="J9" s="641"/>
      <c r="K9" s="641"/>
      <c r="L9" s="641"/>
      <c r="M9" s="641"/>
      <c r="N9" s="369"/>
      <c r="O9" s="368"/>
      <c r="P9" s="368"/>
      <c r="Q9" s="368"/>
      <c r="R9" s="368"/>
      <c r="S9" s="368"/>
      <c r="T9" s="368"/>
    </row>
    <row r="10" spans="1:20" ht="32.1" customHeight="1">
      <c r="A10" s="825"/>
      <c r="B10" s="194" t="s">
        <v>162</v>
      </c>
      <c r="C10" s="813"/>
      <c r="D10" s="814"/>
      <c r="E10" s="814"/>
      <c r="F10" s="814"/>
      <c r="G10" s="815"/>
      <c r="H10" s="816"/>
      <c r="I10" s="641"/>
      <c r="J10" s="641"/>
      <c r="K10" s="641"/>
      <c r="L10" s="641"/>
      <c r="M10" s="641"/>
      <c r="N10" s="369"/>
      <c r="O10" s="368"/>
      <c r="P10" s="368"/>
      <c r="Q10" s="368"/>
      <c r="R10" s="368"/>
      <c r="S10" s="368"/>
      <c r="T10" s="368"/>
    </row>
    <row r="11" spans="1:20" ht="32.1" customHeight="1">
      <c r="A11" s="825"/>
      <c r="B11" s="194" t="s">
        <v>11</v>
      </c>
      <c r="C11" s="813"/>
      <c r="D11" s="814"/>
      <c r="E11" s="814"/>
      <c r="F11" s="814"/>
      <c r="G11" s="815"/>
      <c r="H11" s="816"/>
      <c r="I11" s="641"/>
      <c r="J11" s="641"/>
      <c r="K11" s="641"/>
      <c r="L11" s="641"/>
      <c r="M11" s="641"/>
      <c r="N11" s="369"/>
      <c r="O11" s="368"/>
      <c r="P11" s="368"/>
      <c r="Q11" s="368"/>
      <c r="R11" s="368"/>
      <c r="S11" s="368"/>
      <c r="T11" s="368"/>
    </row>
    <row r="12" spans="1:20" ht="32.1" customHeight="1">
      <c r="A12" s="825"/>
      <c r="B12" s="195" t="s">
        <v>12</v>
      </c>
      <c r="C12" s="827"/>
      <c r="D12" s="814"/>
      <c r="E12" s="814"/>
      <c r="F12" s="814"/>
      <c r="G12" s="815"/>
      <c r="H12" s="816"/>
      <c r="I12" s="641"/>
      <c r="J12" s="641"/>
      <c r="K12" s="641"/>
      <c r="L12" s="641"/>
      <c r="M12" s="641"/>
      <c r="N12" s="369"/>
      <c r="O12" s="368"/>
      <c r="P12" s="368"/>
      <c r="Q12" s="368"/>
      <c r="R12" s="368"/>
      <c r="S12" s="368"/>
      <c r="T12" s="368"/>
    </row>
    <row r="13" spans="1:20" ht="32.1" customHeight="1" thickBot="1">
      <c r="A13" s="826"/>
      <c r="B13" s="196" t="s">
        <v>254</v>
      </c>
      <c r="C13" s="828"/>
      <c r="D13" s="829"/>
      <c r="E13" s="829"/>
      <c r="F13" s="829"/>
      <c r="G13" s="829"/>
      <c r="H13" s="830"/>
      <c r="I13" s="406"/>
      <c r="J13" s="406"/>
      <c r="K13" s="406"/>
      <c r="L13" s="406"/>
      <c r="M13" s="406"/>
      <c r="N13" s="368"/>
      <c r="O13" s="368"/>
      <c r="P13" s="368"/>
      <c r="Q13" s="368"/>
      <c r="R13" s="368"/>
      <c r="S13" s="368"/>
      <c r="T13" s="368"/>
    </row>
    <row r="14" spans="1:20" ht="32.1" customHeight="1">
      <c r="A14" s="824" t="s">
        <v>174</v>
      </c>
      <c r="B14" s="197" t="s">
        <v>63</v>
      </c>
      <c r="C14" s="29"/>
      <c r="D14" s="198" t="s">
        <v>9</v>
      </c>
      <c r="E14" s="30"/>
      <c r="F14" s="794"/>
      <c r="G14" s="795"/>
      <c r="H14" s="796"/>
      <c r="I14" s="406"/>
      <c r="J14" s="406"/>
      <c r="K14" s="406"/>
      <c r="L14" s="406"/>
      <c r="M14" s="406"/>
      <c r="N14" s="368"/>
      <c r="O14" s="368"/>
      <c r="P14" s="368"/>
      <c r="Q14" s="368"/>
      <c r="R14" s="368"/>
      <c r="S14" s="368"/>
      <c r="T14" s="368"/>
    </row>
    <row r="15" spans="1:20" ht="12.4" customHeight="1">
      <c r="A15" s="825"/>
      <c r="B15" s="817" t="s">
        <v>64</v>
      </c>
      <c r="C15" s="408" t="s">
        <v>65</v>
      </c>
      <c r="D15" s="808" t="s">
        <v>186</v>
      </c>
      <c r="E15" s="809"/>
      <c r="F15" s="805" t="s">
        <v>465</v>
      </c>
      <c r="G15" s="806"/>
      <c r="H15" s="807"/>
      <c r="I15" s="406"/>
      <c r="J15" s="406"/>
      <c r="K15" s="406"/>
      <c r="L15" s="406"/>
      <c r="M15" s="406"/>
      <c r="N15" s="199"/>
      <c r="O15" s="199"/>
      <c r="P15" s="199"/>
      <c r="Q15" s="199"/>
      <c r="R15" s="199"/>
      <c r="S15" s="199"/>
      <c r="T15" s="199"/>
    </row>
    <row r="16" spans="1:20" ht="40.5" customHeight="1">
      <c r="A16" s="825"/>
      <c r="B16" s="818"/>
      <c r="C16" s="7" t="s">
        <v>445</v>
      </c>
      <c r="D16" s="797"/>
      <c r="E16" s="798"/>
      <c r="F16" s="799"/>
      <c r="G16" s="800"/>
      <c r="H16" s="801"/>
      <c r="I16" s="406"/>
      <c r="J16" s="406"/>
      <c r="K16" s="406"/>
      <c r="L16" s="406"/>
      <c r="M16" s="406"/>
      <c r="N16" s="199"/>
      <c r="O16" s="199"/>
      <c r="P16" s="199"/>
      <c r="Q16" s="199"/>
      <c r="R16" s="199"/>
      <c r="S16" s="199"/>
      <c r="T16" s="199"/>
    </row>
    <row r="17" spans="1:20" ht="32.1" customHeight="1">
      <c r="A17" s="825"/>
      <c r="B17" s="200" t="s">
        <v>62</v>
      </c>
      <c r="C17" s="844"/>
      <c r="D17" s="845"/>
      <c r="E17" s="845"/>
      <c r="F17" s="845"/>
      <c r="G17" s="845"/>
      <c r="H17" s="846"/>
      <c r="I17" s="406"/>
      <c r="J17" s="406"/>
      <c r="K17" s="406"/>
      <c r="L17" s="406"/>
      <c r="M17" s="406"/>
      <c r="N17" s="190"/>
      <c r="O17" s="190"/>
      <c r="P17" s="190"/>
      <c r="Q17" s="190"/>
      <c r="R17" s="190"/>
      <c r="S17" s="190"/>
      <c r="T17" s="190"/>
    </row>
    <row r="18" spans="1:20" ht="32.1" customHeight="1" thickBot="1">
      <c r="A18" s="826"/>
      <c r="B18" s="201" t="s">
        <v>167</v>
      </c>
      <c r="C18" s="841"/>
      <c r="D18" s="842"/>
      <c r="E18" s="842"/>
      <c r="F18" s="842"/>
      <c r="G18" s="842"/>
      <c r="H18" s="843"/>
      <c r="I18" s="406"/>
      <c r="J18" s="406"/>
      <c r="K18" s="406"/>
      <c r="L18" s="406"/>
      <c r="M18" s="406"/>
      <c r="N18" s="190"/>
      <c r="O18" s="190"/>
      <c r="P18" s="190"/>
      <c r="Q18" s="190"/>
      <c r="R18" s="190"/>
      <c r="S18" s="190"/>
      <c r="T18" s="190"/>
    </row>
    <row r="19" spans="1:20" ht="32.1" customHeight="1">
      <c r="A19" s="824" t="s">
        <v>175</v>
      </c>
      <c r="B19" s="202" t="s">
        <v>154</v>
      </c>
      <c r="C19" s="29"/>
      <c r="D19" s="198" t="s">
        <v>177</v>
      </c>
      <c r="E19" s="30"/>
      <c r="F19" s="810"/>
      <c r="G19" s="794"/>
      <c r="H19" s="811"/>
      <c r="J19" s="407"/>
      <c r="K19" s="407"/>
      <c r="L19" s="407"/>
      <c r="M19" s="407"/>
      <c r="N19" s="190"/>
      <c r="O19" s="190"/>
      <c r="P19" s="190"/>
      <c r="Q19" s="190"/>
      <c r="R19" s="190"/>
      <c r="S19" s="190"/>
      <c r="T19" s="190"/>
    </row>
    <row r="20" spans="1:20" ht="12.4" customHeight="1">
      <c r="A20" s="825"/>
      <c r="B20" s="835" t="s">
        <v>155</v>
      </c>
      <c r="C20" s="408" t="s">
        <v>65</v>
      </c>
      <c r="D20" s="808" t="s">
        <v>186</v>
      </c>
      <c r="E20" s="809"/>
      <c r="F20" s="805" t="s">
        <v>465</v>
      </c>
      <c r="G20" s="806"/>
      <c r="H20" s="807"/>
      <c r="I20" s="407"/>
      <c r="J20" s="407"/>
      <c r="K20" s="407"/>
      <c r="L20" s="407"/>
      <c r="M20" s="407"/>
      <c r="N20" s="190"/>
      <c r="O20" s="190"/>
      <c r="P20" s="190"/>
      <c r="Q20" s="190"/>
      <c r="R20" s="190"/>
      <c r="S20" s="190"/>
      <c r="T20" s="190"/>
    </row>
    <row r="21" spans="1:20" ht="40.5" customHeight="1">
      <c r="A21" s="825"/>
      <c r="B21" s="836"/>
      <c r="C21" s="7" t="s">
        <v>445</v>
      </c>
      <c r="D21" s="833"/>
      <c r="E21" s="834"/>
      <c r="F21" s="799"/>
      <c r="G21" s="800"/>
      <c r="H21" s="801"/>
      <c r="I21" s="407"/>
      <c r="J21" s="407"/>
      <c r="K21" s="407"/>
      <c r="L21" s="407"/>
      <c r="M21" s="407"/>
      <c r="N21" s="190"/>
      <c r="O21" s="190"/>
      <c r="P21" s="190"/>
      <c r="Q21" s="190"/>
      <c r="R21" s="190"/>
      <c r="S21" s="190"/>
      <c r="T21" s="190"/>
    </row>
    <row r="22" spans="1:20" ht="32.1" customHeight="1">
      <c r="A22" s="825"/>
      <c r="B22" s="204" t="s">
        <v>172</v>
      </c>
      <c r="C22" s="837"/>
      <c r="D22" s="838"/>
      <c r="E22" s="838"/>
      <c r="F22" s="838"/>
      <c r="G22" s="839"/>
      <c r="H22" s="840"/>
      <c r="I22" s="407"/>
      <c r="J22" s="407"/>
      <c r="K22" s="407"/>
      <c r="L22" s="407"/>
      <c r="M22" s="407"/>
      <c r="N22" s="190"/>
      <c r="O22" s="190"/>
      <c r="P22" s="190"/>
      <c r="Q22" s="190"/>
      <c r="R22" s="190"/>
      <c r="S22" s="190"/>
      <c r="T22" s="190"/>
    </row>
    <row r="23" spans="1:20" ht="32.1" customHeight="1">
      <c r="A23" s="825"/>
      <c r="B23" s="205" t="s">
        <v>156</v>
      </c>
      <c r="C23" s="813"/>
      <c r="D23" s="814"/>
      <c r="E23" s="814"/>
      <c r="F23" s="814"/>
      <c r="G23" s="815"/>
      <c r="H23" s="816"/>
      <c r="I23" s="407"/>
      <c r="J23" s="407"/>
      <c r="K23" s="407"/>
      <c r="L23" s="407"/>
      <c r="M23" s="407"/>
      <c r="N23" s="190"/>
      <c r="O23" s="190"/>
      <c r="P23" s="190"/>
      <c r="Q23" s="190"/>
      <c r="R23" s="190"/>
      <c r="S23" s="190"/>
      <c r="T23" s="190"/>
    </row>
    <row r="24" spans="1:20" ht="32.1" customHeight="1">
      <c r="A24" s="825"/>
      <c r="B24" s="205" t="s">
        <v>157</v>
      </c>
      <c r="C24" s="802"/>
      <c r="D24" s="803"/>
      <c r="E24" s="803"/>
      <c r="F24" s="803"/>
      <c r="G24" s="803"/>
      <c r="H24" s="804"/>
      <c r="I24" s="407"/>
      <c r="J24" s="407"/>
      <c r="K24" s="407"/>
      <c r="L24" s="407"/>
      <c r="M24" s="407"/>
      <c r="N24" s="190"/>
      <c r="O24" s="190"/>
      <c r="P24" s="190"/>
      <c r="Q24" s="190"/>
      <c r="R24" s="190"/>
      <c r="S24" s="190"/>
      <c r="T24" s="190"/>
    </row>
    <row r="25" spans="1:20" ht="32.1" customHeight="1" thickBot="1">
      <c r="A25" s="826"/>
      <c r="B25" s="196" t="s">
        <v>651</v>
      </c>
      <c r="C25" s="802"/>
      <c r="D25" s="803"/>
      <c r="E25" s="803"/>
      <c r="F25" s="803"/>
      <c r="G25" s="803"/>
      <c r="H25" s="804"/>
      <c r="I25" s="889" t="s">
        <v>656</v>
      </c>
      <c r="J25" s="890"/>
      <c r="K25" s="890"/>
      <c r="L25" s="890"/>
      <c r="M25" s="890"/>
      <c r="N25" s="190"/>
      <c r="O25" s="190"/>
      <c r="P25" s="190"/>
      <c r="Q25" s="190"/>
      <c r="R25" s="190"/>
      <c r="S25" s="190"/>
      <c r="T25" s="190"/>
    </row>
    <row r="26" spans="1:20" ht="36" customHeight="1">
      <c r="A26" s="850" t="s">
        <v>1</v>
      </c>
      <c r="B26" s="206" t="s">
        <v>2</v>
      </c>
      <c r="C26" s="884"/>
      <c r="D26" s="885"/>
      <c r="E26" s="885"/>
      <c r="F26" s="885"/>
      <c r="G26" s="886"/>
      <c r="H26" s="887"/>
      <c r="I26" s="889"/>
      <c r="J26" s="890"/>
      <c r="K26" s="890"/>
      <c r="L26" s="890"/>
      <c r="M26" s="890"/>
      <c r="N26" s="366"/>
      <c r="O26" s="366"/>
      <c r="P26" s="366"/>
      <c r="Q26" s="366"/>
      <c r="R26" s="366"/>
      <c r="S26" s="366"/>
      <c r="T26" s="366"/>
    </row>
    <row r="27" spans="1:20" s="189" customFormat="1" ht="36" customHeight="1">
      <c r="A27" s="851"/>
      <c r="B27" s="207" t="s">
        <v>3</v>
      </c>
      <c r="C27" s="870"/>
      <c r="D27" s="871"/>
      <c r="E27" s="871"/>
      <c r="F27" s="871"/>
      <c r="G27" s="797"/>
      <c r="H27" s="872"/>
      <c r="I27" s="449"/>
      <c r="J27" s="449"/>
      <c r="K27" s="449"/>
      <c r="L27" s="449"/>
      <c r="M27" s="449"/>
      <c r="N27" s="366"/>
      <c r="O27" s="366"/>
      <c r="P27" s="366"/>
      <c r="Q27" s="366"/>
      <c r="R27" s="366"/>
      <c r="S27" s="366"/>
      <c r="T27" s="366"/>
    </row>
    <row r="28" spans="1:20" ht="37.5" customHeight="1">
      <c r="A28" s="851"/>
      <c r="B28" s="208" t="s">
        <v>4</v>
      </c>
      <c r="C28" s="8"/>
      <c r="D28" s="209" t="s">
        <v>52</v>
      </c>
      <c r="E28" s="9"/>
      <c r="F28" s="893" t="s">
        <v>629</v>
      </c>
      <c r="G28" s="894"/>
      <c r="H28" s="895"/>
      <c r="I28" s="210"/>
      <c r="J28" s="190"/>
      <c r="K28" s="190"/>
      <c r="L28" s="190"/>
      <c r="M28" s="190"/>
      <c r="N28" s="190"/>
      <c r="O28" s="190"/>
      <c r="P28" s="190"/>
      <c r="Q28" s="190"/>
      <c r="R28" s="190"/>
      <c r="S28" s="190"/>
      <c r="T28" s="190"/>
    </row>
    <row r="29" spans="1:20" ht="15.75" customHeight="1">
      <c r="A29" s="851"/>
      <c r="B29" s="853" t="s">
        <v>5</v>
      </c>
      <c r="C29" s="873" t="s">
        <v>158</v>
      </c>
      <c r="D29" s="874"/>
      <c r="E29" s="874"/>
      <c r="F29" s="881" t="s">
        <v>159</v>
      </c>
      <c r="G29" s="882"/>
      <c r="H29" s="883"/>
      <c r="I29" s="203"/>
      <c r="J29" s="190"/>
      <c r="K29" s="190"/>
      <c r="L29" s="190"/>
      <c r="M29" s="190"/>
      <c r="N29" s="190"/>
      <c r="O29" s="190"/>
      <c r="P29" s="190"/>
      <c r="Q29" s="190"/>
      <c r="R29" s="190"/>
      <c r="S29" s="190"/>
      <c r="T29" s="190"/>
    </row>
    <row r="30" spans="1:20" ht="22.5" customHeight="1" thickBot="1">
      <c r="A30" s="851"/>
      <c r="B30" s="854"/>
      <c r="C30" s="211" t="s">
        <v>13</v>
      </c>
      <c r="D30" s="865">
        <f>④収入!E6</f>
        <v>0</v>
      </c>
      <c r="E30" s="866"/>
      <c r="F30" s="212" t="s">
        <v>168</v>
      </c>
      <c r="G30" s="213" t="str">
        <f>IF(⑤支出!E8="","",⑤支出!E8)</f>
        <v/>
      </c>
      <c r="H30" s="214" t="str">
        <f>IF(⑤支出!F8="","",⑤支出!F8)</f>
        <v>0</v>
      </c>
      <c r="I30" s="352" t="s">
        <v>387</v>
      </c>
      <c r="J30" s="190"/>
      <c r="K30" s="190"/>
      <c r="L30" s="190"/>
      <c r="M30" s="190"/>
      <c r="N30" s="190"/>
      <c r="O30" s="190"/>
      <c r="P30" s="190"/>
      <c r="Q30" s="190"/>
      <c r="R30" s="190"/>
      <c r="S30" s="190"/>
      <c r="T30" s="190"/>
    </row>
    <row r="31" spans="1:20" ht="22.5" customHeight="1">
      <c r="A31" s="851"/>
      <c r="B31" s="854"/>
      <c r="C31" s="215" t="s">
        <v>428</v>
      </c>
      <c r="D31" s="891">
        <f>④収入!E8</f>
        <v>0</v>
      </c>
      <c r="E31" s="892"/>
      <c r="F31" s="216" t="s">
        <v>169</v>
      </c>
      <c r="G31" s="213" t="str">
        <f>IF(⑤支出!E9="","",⑤支出!E9)</f>
        <v/>
      </c>
      <c r="H31" s="214" t="str">
        <f>IF(⑤支出!F9="","",⑤支出!F9)</f>
        <v>0</v>
      </c>
      <c r="I31" s="203"/>
      <c r="J31" s="790" t="s">
        <v>389</v>
      </c>
      <c r="K31" s="791"/>
      <c r="L31" s="353" t="s">
        <v>380</v>
      </c>
      <c r="M31" s="353" t="s">
        <v>381</v>
      </c>
      <c r="N31" s="353" t="s">
        <v>382</v>
      </c>
      <c r="O31" s="354" t="s">
        <v>383</v>
      </c>
      <c r="P31" s="190"/>
      <c r="Q31" s="190"/>
      <c r="R31" s="190"/>
      <c r="S31" s="190"/>
      <c r="T31" s="190"/>
    </row>
    <row r="32" spans="1:20" ht="22.5" customHeight="1">
      <c r="A32" s="851"/>
      <c r="B32" s="854"/>
      <c r="C32" s="215" t="s">
        <v>7</v>
      </c>
      <c r="D32" s="891">
        <f>④収入!E5</f>
        <v>0</v>
      </c>
      <c r="E32" s="892"/>
      <c r="F32" s="217" t="s">
        <v>170</v>
      </c>
      <c r="G32" s="213" t="str">
        <f>IF(⑤支出!E10="","",⑤支出!E10)</f>
        <v/>
      </c>
      <c r="H32" s="214" t="str">
        <f>IF(⑤支出!F10="","",⑤支出!F10)</f>
        <v>0</v>
      </c>
      <c r="I32" s="203"/>
      <c r="J32" s="792" t="s">
        <v>378</v>
      </c>
      <c r="K32" s="793"/>
      <c r="L32" s="355" t="s">
        <v>384</v>
      </c>
      <c r="M32" s="355" t="s">
        <v>383</v>
      </c>
      <c r="N32" s="355" t="s">
        <v>385</v>
      </c>
      <c r="O32" s="356" t="s">
        <v>386</v>
      </c>
      <c r="P32" s="190"/>
      <c r="Q32" s="190"/>
      <c r="R32" s="190"/>
      <c r="S32" s="190"/>
      <c r="T32" s="190"/>
    </row>
    <row r="33" spans="1:20" ht="22.5" customHeight="1" thickBot="1">
      <c r="A33" s="851"/>
      <c r="B33" s="854"/>
      <c r="C33" s="215" t="s">
        <v>14</v>
      </c>
      <c r="D33" s="891">
        <f>D34-D32</f>
        <v>0</v>
      </c>
      <c r="E33" s="892"/>
      <c r="F33" s="879" t="s">
        <v>388</v>
      </c>
      <c r="G33" s="880"/>
      <c r="H33" s="400">
        <f>SUM(H29:H32)</f>
        <v>0</v>
      </c>
      <c r="I33" s="220"/>
      <c r="J33" s="788" t="s">
        <v>379</v>
      </c>
      <c r="K33" s="789"/>
      <c r="L33" s="357" t="s">
        <v>431</v>
      </c>
      <c r="M33" s="357" t="s">
        <v>432</v>
      </c>
      <c r="N33" s="357" t="s">
        <v>430</v>
      </c>
      <c r="O33" s="358" t="s">
        <v>433</v>
      </c>
      <c r="P33" s="190"/>
      <c r="Q33" s="190"/>
      <c r="R33" s="190"/>
      <c r="S33" s="190"/>
      <c r="T33" s="190"/>
    </row>
    <row r="34" spans="1:20" ht="22.5" customHeight="1" thickBot="1">
      <c r="A34" s="851"/>
      <c r="B34" s="855"/>
      <c r="C34" s="219" t="s">
        <v>15</v>
      </c>
      <c r="D34" s="877">
        <f>H34</f>
        <v>0</v>
      </c>
      <c r="E34" s="878"/>
      <c r="F34" s="875" t="s">
        <v>345</v>
      </c>
      <c r="G34" s="876"/>
      <c r="H34" s="218">
        <f>⑤支出!F5</f>
        <v>0</v>
      </c>
      <c r="I34" s="352"/>
      <c r="J34" s="203"/>
      <c r="K34" s="203"/>
      <c r="L34" s="203"/>
      <c r="M34" s="203"/>
      <c r="N34" s="203"/>
      <c r="O34" s="203"/>
      <c r="P34" s="190"/>
      <c r="Q34" s="190"/>
      <c r="R34" s="190"/>
      <c r="S34" s="190"/>
      <c r="T34" s="190"/>
    </row>
    <row r="35" spans="1:20" ht="42.75" customHeight="1" thickBot="1">
      <c r="A35" s="851"/>
      <c r="B35" s="856"/>
      <c r="C35" s="221" t="s">
        <v>346</v>
      </c>
      <c r="D35" s="888" t="str">
        <f>IF(AND(H33&gt;=3000,H34&gt;=9000),"（3,000千円（300万円）まで選択できます。）",IF(AND(H33&gt;=2000,H34&gt;=6000),"（2,000千円（200万円）まで選択できます。）",IF(AND(H33&gt;=1000,H34&gt;=3000),"（1,000千円（100万円）まで選択できます。）",IF(AND(H33&gt;=500,H34&gt;=1500),"（500千円（50万円）を選択できます。）",IF(OR(H33&lt;=500,H34&lt;=1500),"（助成金算定基礎経費の合計額は500千円以上、助成対象経費の総額は1500千円以上必要です。）","")))))</f>
        <v>（助成金算定基礎経費の合計額は500千円以上、助成対象経費の総額は1500千円以上必要です。）</v>
      </c>
      <c r="E35" s="888"/>
      <c r="F35" s="888"/>
      <c r="G35" s="888"/>
      <c r="H35" s="225" t="s">
        <v>445</v>
      </c>
      <c r="I35" s="409"/>
      <c r="J35" s="409"/>
      <c r="K35" s="409"/>
      <c r="L35" s="409"/>
      <c r="M35" s="409"/>
      <c r="N35" s="224"/>
      <c r="O35" s="224"/>
      <c r="P35" s="203"/>
      <c r="Q35" s="203"/>
      <c r="R35" s="203"/>
      <c r="S35" s="203"/>
      <c r="T35" s="203"/>
    </row>
    <row r="36" spans="1:20" ht="25.5" customHeight="1">
      <c r="A36" s="851"/>
      <c r="B36" s="857" t="s">
        <v>16</v>
      </c>
      <c r="C36" s="859" t="s">
        <v>445</v>
      </c>
      <c r="D36" s="860"/>
      <c r="E36" s="861"/>
      <c r="F36" s="867"/>
      <c r="G36" s="868"/>
      <c r="H36" s="869"/>
      <c r="I36" s="781" t="s">
        <v>438</v>
      </c>
      <c r="J36" s="781"/>
      <c r="K36" s="781"/>
      <c r="L36" s="781"/>
      <c r="M36" s="782"/>
      <c r="N36" s="224"/>
      <c r="O36" s="224"/>
      <c r="P36" s="199"/>
      <c r="Q36" s="199"/>
      <c r="R36" s="199"/>
      <c r="S36" s="199"/>
      <c r="T36" s="199"/>
    </row>
    <row r="37" spans="1:20" ht="25.5" customHeight="1" thickBot="1">
      <c r="A37" s="852"/>
      <c r="B37" s="858"/>
      <c r="C37" s="862"/>
      <c r="D37" s="863"/>
      <c r="E37" s="863"/>
      <c r="F37" s="863"/>
      <c r="G37" s="863"/>
      <c r="H37" s="864"/>
      <c r="I37" s="783"/>
      <c r="J37" s="783"/>
      <c r="K37" s="783"/>
      <c r="L37" s="783"/>
      <c r="M37" s="784"/>
      <c r="N37" s="224"/>
      <c r="O37" s="224"/>
      <c r="P37" s="199"/>
      <c r="Q37" s="199"/>
      <c r="R37" s="199"/>
      <c r="S37" s="199"/>
      <c r="T37" s="199"/>
    </row>
    <row r="38" spans="1:20" ht="4.5" customHeight="1">
      <c r="I38" s="409"/>
      <c r="J38" s="409"/>
      <c r="K38" s="409"/>
      <c r="L38" s="409"/>
      <c r="M38" s="409"/>
      <c r="N38" s="224"/>
      <c r="O38" s="224"/>
      <c r="P38" s="199"/>
      <c r="Q38" s="199"/>
      <c r="R38" s="199"/>
      <c r="S38" s="199"/>
      <c r="T38" s="199"/>
    </row>
    <row r="39" spans="1:20" ht="18" customHeight="1">
      <c r="A39" s="18" t="str">
        <f>IF(AND(B40="",B41="",B42=""),"","※　下記の箇所で不備があります。提出前にご確認ください。")</f>
        <v>※　下記の箇所で不備があります。提出前にご確認ください。</v>
      </c>
      <c r="B39" s="18"/>
      <c r="F39" s="150"/>
      <c r="G39" s="150"/>
      <c r="I39" s="409"/>
      <c r="J39" s="409"/>
      <c r="K39" s="409"/>
      <c r="L39" s="409"/>
      <c r="M39" s="409"/>
      <c r="N39" s="224"/>
      <c r="O39" s="224"/>
      <c r="P39" s="199"/>
      <c r="Q39" s="199"/>
      <c r="R39" s="199"/>
      <c r="S39" s="199"/>
      <c r="T39" s="199"/>
    </row>
    <row r="40" spans="1:20" ht="18" customHeight="1">
      <c r="B40" s="18" t="str">
        <f>IF(OR(ISBLANK(C6),ISBLANK(E6),ISBLANK(C8),ISBLANK(D8),ISBLANK(F8),ISBLANK(C9),ISBLANK(C10),ISBLANK(C11),ISBLANK(C12),ISBLANK(C14),ISBLANK(E14),ISBLANK(C16),ISBLANK(D16),ISBLANK(F16),ISBLANK(C17),ISBLANK(C19),,ISBLANK(E19),ISBLANK(C21),ISBLANK(D21),ISBLANK(F21),ISBLANK(C23),ISBLANK(C24),ISBLANK(C25),ISBLANK(C26),ISBLANK(C27),ISBLANK(C28),ISBLANK(E28),ISBLANK(H35)),"総表　記入漏れがないかご確認ください。","")</f>
        <v>総表　記入漏れがないかご確認ください。</v>
      </c>
      <c r="F40" s="222"/>
      <c r="G40" s="222"/>
      <c r="H40" s="223"/>
      <c r="I40" s="409"/>
      <c r="J40" s="409"/>
      <c r="K40" s="409"/>
      <c r="L40" s="409"/>
      <c r="M40" s="409"/>
      <c r="N40" s="224"/>
      <c r="O40" s="224"/>
    </row>
    <row r="41" spans="1:20" ht="18" customHeight="1">
      <c r="B41" s="18" t="str">
        <f>IF(AND(H33&gt;=3000,H34&gt;=9000,H35=3000),"",IF(AND(H33&gt;=2000,H34&gt;=6000,H35=2000),"",IF(AND(H33&gt;=1000,H34&gt;=3000,H35=1000),"",IF(AND(H33&gt;=500,H34&gt;=1500,H35=500),"","総表　助成金要望額を確認してください。"))))</f>
        <v>総表　助成金要望額を確認してください。</v>
      </c>
      <c r="F41" s="222"/>
      <c r="G41" s="222"/>
      <c r="H41" s="223"/>
      <c r="I41" s="224"/>
      <c r="J41" s="224"/>
      <c r="K41" s="224"/>
      <c r="L41" s="224"/>
      <c r="M41" s="224"/>
      <c r="N41" s="224"/>
      <c r="O41" s="224"/>
    </row>
    <row r="42" spans="1:20">
      <c r="B42" s="18" t="str">
        <f>IF(⑤支出!I7="","","支出　助成金算定基礎経費の選択を確認してください。")</f>
        <v/>
      </c>
      <c r="I42" s="224"/>
      <c r="J42" s="189"/>
      <c r="K42" s="189"/>
      <c r="L42" s="189"/>
      <c r="M42" s="189"/>
      <c r="N42" s="189"/>
      <c r="O42" s="189"/>
    </row>
    <row r="43" spans="1:20">
      <c r="B43" s="18"/>
      <c r="I43" s="224"/>
      <c r="J43" s="189"/>
      <c r="K43" s="189"/>
      <c r="L43" s="189"/>
      <c r="M43" s="189"/>
      <c r="N43" s="189"/>
      <c r="O43" s="189"/>
    </row>
    <row r="44" spans="1:20">
      <c r="B44" s="18"/>
      <c r="I44" s="224"/>
      <c r="J44" s="189"/>
      <c r="K44" s="189"/>
      <c r="L44" s="189"/>
      <c r="M44" s="189"/>
      <c r="N44" s="189"/>
      <c r="O44" s="189"/>
    </row>
    <row r="45" spans="1:20">
      <c r="I45" s="224"/>
      <c r="J45" s="189"/>
      <c r="K45" s="189"/>
      <c r="L45" s="189"/>
      <c r="M45" s="189"/>
      <c r="N45" s="189"/>
      <c r="O45" s="189"/>
    </row>
    <row r="46" spans="1:20">
      <c r="I46" s="224"/>
      <c r="J46" s="189"/>
      <c r="K46" s="189"/>
      <c r="L46" s="189"/>
      <c r="M46" s="189"/>
      <c r="N46" s="189"/>
      <c r="O46" s="189"/>
    </row>
    <row r="47" spans="1:20">
      <c r="I47" s="224"/>
      <c r="J47" s="189"/>
      <c r="K47" s="189"/>
      <c r="L47" s="189"/>
      <c r="M47" s="189"/>
      <c r="N47" s="189"/>
      <c r="O47" s="189"/>
    </row>
    <row r="48" spans="1:20">
      <c r="I48" s="224"/>
      <c r="J48" s="189"/>
      <c r="K48" s="189"/>
      <c r="L48" s="189"/>
      <c r="M48" s="189"/>
      <c r="N48" s="189"/>
      <c r="O48" s="189"/>
    </row>
    <row r="49" spans="9:15">
      <c r="I49" s="224"/>
      <c r="J49" s="189"/>
      <c r="K49" s="189"/>
      <c r="L49" s="189"/>
      <c r="M49" s="189"/>
      <c r="N49" s="189"/>
      <c r="O49" s="189"/>
    </row>
    <row r="50" spans="9:15">
      <c r="I50" s="224"/>
      <c r="J50" s="189"/>
      <c r="K50" s="189"/>
      <c r="L50" s="189"/>
      <c r="M50" s="189"/>
      <c r="N50" s="189"/>
      <c r="O50" s="189"/>
    </row>
    <row r="51" spans="9:15">
      <c r="I51" s="224"/>
      <c r="J51" s="189"/>
      <c r="K51" s="189"/>
      <c r="L51" s="189"/>
      <c r="M51" s="189"/>
      <c r="N51" s="189"/>
      <c r="O51" s="189"/>
    </row>
    <row r="52" spans="9:15">
      <c r="I52" s="224"/>
      <c r="J52" s="189"/>
      <c r="K52" s="189"/>
      <c r="L52" s="189"/>
      <c r="M52" s="189"/>
      <c r="N52" s="189"/>
      <c r="O52" s="189"/>
    </row>
    <row r="53" spans="9:15">
      <c r="I53" s="224"/>
      <c r="J53" s="189"/>
      <c r="K53" s="189"/>
      <c r="L53" s="189"/>
      <c r="M53" s="189"/>
      <c r="N53" s="189"/>
      <c r="O53" s="189"/>
    </row>
    <row r="54" spans="9:15">
      <c r="I54" s="224"/>
      <c r="J54" s="189"/>
      <c r="K54" s="189"/>
      <c r="L54" s="189"/>
      <c r="M54" s="189"/>
      <c r="N54" s="189"/>
      <c r="O54" s="189"/>
    </row>
    <row r="55" spans="9:15">
      <c r="I55" s="224"/>
      <c r="J55" s="189"/>
      <c r="K55" s="189"/>
      <c r="L55" s="189"/>
      <c r="M55" s="189"/>
      <c r="N55" s="189"/>
      <c r="O55" s="189"/>
    </row>
    <row r="56" spans="9:15">
      <c r="I56" s="224"/>
      <c r="J56" s="189"/>
      <c r="K56" s="189"/>
      <c r="L56" s="189"/>
      <c r="M56" s="189"/>
      <c r="N56" s="189"/>
      <c r="O56" s="189"/>
    </row>
    <row r="57" spans="9:15">
      <c r="I57" s="224"/>
      <c r="J57" s="189"/>
      <c r="K57" s="189"/>
      <c r="L57" s="189"/>
      <c r="M57" s="189"/>
      <c r="N57" s="189"/>
      <c r="O57" s="189"/>
    </row>
    <row r="58" spans="9:15">
      <c r="I58" s="224"/>
      <c r="J58" s="189"/>
      <c r="K58" s="189"/>
      <c r="L58" s="189"/>
      <c r="M58" s="189"/>
      <c r="N58" s="189"/>
      <c r="O58" s="189"/>
    </row>
    <row r="59" spans="9:15">
      <c r="I59" s="224"/>
      <c r="J59" s="189"/>
      <c r="K59" s="189"/>
      <c r="L59" s="189"/>
      <c r="M59" s="189"/>
      <c r="N59" s="189"/>
      <c r="O59" s="189"/>
    </row>
    <row r="60" spans="9:15">
      <c r="I60" s="224"/>
      <c r="J60" s="189"/>
      <c r="K60" s="189"/>
      <c r="L60" s="189"/>
      <c r="M60" s="189"/>
      <c r="N60" s="189"/>
      <c r="O60" s="189"/>
    </row>
    <row r="61" spans="9:15">
      <c r="I61" s="224"/>
      <c r="J61" s="189"/>
      <c r="K61" s="189"/>
      <c r="L61" s="189"/>
      <c r="M61" s="189"/>
      <c r="N61" s="189"/>
      <c r="O61" s="189"/>
    </row>
    <row r="62" spans="9:15">
      <c r="I62" s="224"/>
      <c r="J62" s="189"/>
      <c r="K62" s="189"/>
      <c r="L62" s="189"/>
      <c r="M62" s="189"/>
      <c r="N62" s="189"/>
      <c r="O62" s="189"/>
    </row>
    <row r="63" spans="9:15">
      <c r="I63" s="224"/>
      <c r="J63" s="189"/>
      <c r="K63" s="189"/>
      <c r="L63" s="189"/>
      <c r="M63" s="189"/>
      <c r="N63" s="189"/>
      <c r="O63" s="189"/>
    </row>
    <row r="64" spans="9:15">
      <c r="I64" s="224"/>
      <c r="J64" s="189"/>
      <c r="K64" s="189"/>
      <c r="L64" s="189"/>
      <c r="M64" s="189"/>
      <c r="N64" s="189"/>
      <c r="O64" s="189"/>
    </row>
    <row r="65" spans="9:15">
      <c r="I65" s="224"/>
      <c r="J65" s="189"/>
      <c r="K65" s="189"/>
      <c r="L65" s="189"/>
      <c r="M65" s="189"/>
      <c r="N65" s="189"/>
      <c r="O65" s="189"/>
    </row>
    <row r="66" spans="9:15">
      <c r="I66" s="224"/>
      <c r="J66" s="189"/>
      <c r="K66" s="189"/>
      <c r="L66" s="189"/>
      <c r="M66" s="189"/>
      <c r="N66" s="189"/>
      <c r="O66" s="189"/>
    </row>
  </sheetData>
  <sheetProtection algorithmName="SHA-512" hashValue="WasZHS1n6C8/B3kksvuWPYujBOgNkBZRY0Gwbt2xpT9C1Bz5A6t20xt2h+SJSEznVi4f1/RRnHgdM0+PfnFXBQ==" saltValue="9NarTOT4Zhv499jBSXqpSQ==" spinCount="100000" sheet="1" objects="1" scenarios="1"/>
  <mergeCells count="62">
    <mergeCell ref="I25:M26"/>
    <mergeCell ref="D31:E31"/>
    <mergeCell ref="D32:E32"/>
    <mergeCell ref="D33:E33"/>
    <mergeCell ref="F28:H28"/>
    <mergeCell ref="A26:A37"/>
    <mergeCell ref="B29:B35"/>
    <mergeCell ref="B36:B37"/>
    <mergeCell ref="C36:E36"/>
    <mergeCell ref="C37:H37"/>
    <mergeCell ref="D30:E30"/>
    <mergeCell ref="F36:H36"/>
    <mergeCell ref="C27:H27"/>
    <mergeCell ref="C29:E29"/>
    <mergeCell ref="F34:G34"/>
    <mergeCell ref="D34:E34"/>
    <mergeCell ref="F33:G33"/>
    <mergeCell ref="F29:H29"/>
    <mergeCell ref="C26:H26"/>
    <mergeCell ref="D35:G35"/>
    <mergeCell ref="A3:H3"/>
    <mergeCell ref="A19:A25"/>
    <mergeCell ref="D21:E21"/>
    <mergeCell ref="B15:B16"/>
    <mergeCell ref="D20:E20"/>
    <mergeCell ref="B20:B21"/>
    <mergeCell ref="A14:A18"/>
    <mergeCell ref="C22:H22"/>
    <mergeCell ref="C24:H24"/>
    <mergeCell ref="C18:H18"/>
    <mergeCell ref="D16:E16"/>
    <mergeCell ref="C17:H17"/>
    <mergeCell ref="F16:H16"/>
    <mergeCell ref="C23:H23"/>
    <mergeCell ref="F6:H6"/>
    <mergeCell ref="C10:H10"/>
    <mergeCell ref="C11:H11"/>
    <mergeCell ref="B7:B8"/>
    <mergeCell ref="A5:B5"/>
    <mergeCell ref="C5:H5"/>
    <mergeCell ref="D7:E7"/>
    <mergeCell ref="F7:H7"/>
    <mergeCell ref="A6:A13"/>
    <mergeCell ref="C12:H12"/>
    <mergeCell ref="C9:H9"/>
    <mergeCell ref="C13:H13"/>
    <mergeCell ref="I36:M37"/>
    <mergeCell ref="A1:E1"/>
    <mergeCell ref="I5:M5"/>
    <mergeCell ref="J33:K33"/>
    <mergeCell ref="J31:K31"/>
    <mergeCell ref="J32:K32"/>
    <mergeCell ref="F14:H14"/>
    <mergeCell ref="D8:E8"/>
    <mergeCell ref="F8:H8"/>
    <mergeCell ref="C25:H25"/>
    <mergeCell ref="F21:H21"/>
    <mergeCell ref="F20:H20"/>
    <mergeCell ref="D15:E15"/>
    <mergeCell ref="F15:H15"/>
    <mergeCell ref="F19:H19"/>
    <mergeCell ref="A2:H2"/>
  </mergeCells>
  <phoneticPr fontId="6"/>
  <conditionalFormatting sqref="C37">
    <cfRule type="expression" dxfId="6" priority="2" stopIfTrue="1">
      <formula>OR($C$36="なし",$C$36="選択してください。")</formula>
    </cfRule>
  </conditionalFormatting>
  <conditionalFormatting sqref="F36:H36">
    <cfRule type="expression" dxfId="5" priority="3" stopIfTrue="1">
      <formula>OR($C$36="なし",$C$36="選択してください。")</formula>
    </cfRule>
  </conditionalFormatting>
  <dataValidations count="9">
    <dataValidation type="list" allowBlank="1" showInputMessage="1" showErrorMessage="1" promptTitle="文化庁補助事業等への応募" prompt="あり、なしを選択してください。" sqref="C36:E36" xr:uid="{00000000-0002-0000-0400-000000000000}">
      <formula1>"選択してください。,なし,あり"</formula1>
    </dataValidation>
    <dataValidation imeMode="halfAlpha" operator="greaterThanOrEqual" allowBlank="1" showInputMessage="1" showErrorMessage="1" sqref="C6:C7 C14:C15 E6 E14 C19:C20 E19" xr:uid="{00000000-0002-0000-0400-000001000000}"/>
    <dataValidation type="date" allowBlank="1" showErrorMessage="1" error="この値は、このセルに定義されているデータ入力規則の制限を満たしていません。_x000a_2024/4/1～2025/3/31" sqref="E28 C28" xr:uid="{00000000-0002-0000-0400-000002000000}">
      <formula1>46113</formula1>
      <formula2>46477</formula2>
    </dataValidation>
    <dataValidation type="list" allowBlank="1" showInputMessage="1" showErrorMessage="1" prompt="「あり」の場合は当該活動か他活動を選択してください。" sqref="F36:H36" xr:uid="{00000000-0002-0000-0400-000003000000}">
      <formula1>"当該活動,他活動"</formula1>
    </dataValidation>
    <dataValidation allowBlank="1" showInputMessage="1" showErrorMessage="1" prompt="「あり」の場合は補助事業等の名称を記載してください。" sqref="C37:H37" xr:uid="{00000000-0002-0000-0400-000004000000}"/>
    <dataValidation imeMode="fullKatakana" allowBlank="1" showInputMessage="1" showErrorMessage="1" sqref="C26:H26 C9:H9" xr:uid="{00000000-0002-0000-0400-000005000000}"/>
    <dataValidation type="list" allowBlank="1" showInputMessage="1" showErrorMessage="1" sqref="H35" xr:uid="{00000000-0002-0000-0400-000006000000}">
      <formula1>"選択してください。,500,1000,2000,3000"</formula1>
    </dataValidation>
    <dataValidation type="custom" imeMode="disabled" allowBlank="1" showInputMessage="1" showErrorMessage="1" errorTitle="半角英数字で入力してください。" sqref="C13:H13 C24:H25" xr:uid="{00000000-0002-0000-0400-000008000000}">
      <formula1>LENB(C13)=LEN(C13)</formula1>
    </dataValidation>
    <dataValidation type="list" allowBlank="1" showInputMessage="1" showErrorMessage="1" sqref="C8 C16 C21" xr:uid="{00000000-0002-0000-0400-00000A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0866141732283472" right="0.70866141732283472" top="0.35433070866141736" bottom="0.15748031496062992" header="0.31496062992125984" footer="0.11811023622047245"/>
  <pageSetup paperSize="9" scale="48" orientation="landscape"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53094-FB4C-46C4-87DA-4DD8630856EA}">
  <sheetPr codeName="Sheet5">
    <pageSetUpPr fitToPage="1"/>
  </sheetPr>
  <dimension ref="A1:N40"/>
  <sheetViews>
    <sheetView view="pageBreakPreview" zoomScale="70" zoomScaleNormal="70" zoomScaleSheetLayoutView="70" zoomScalePageLayoutView="55" workbookViewId="0">
      <selection activeCell="S11" sqref="R11:S11"/>
    </sheetView>
  </sheetViews>
  <sheetFormatPr defaultColWidth="9" defaultRowHeight="24" customHeight="1"/>
  <cols>
    <col min="1" max="1" width="4.625" style="50" customWidth="1"/>
    <col min="2" max="2" width="3.75" bestFit="1" customWidth="1"/>
    <col min="3" max="3" width="3.5" customWidth="1"/>
    <col min="4" max="4" width="21.25" customWidth="1"/>
    <col min="5" max="8" width="17.25" customWidth="1"/>
    <col min="9" max="9" width="8.75" customWidth="1"/>
    <col min="10" max="11" width="17.25" customWidth="1"/>
    <col min="12" max="12" width="37.75" style="370" customWidth="1"/>
    <col min="13" max="13" width="8.875" style="370" customWidth="1"/>
  </cols>
  <sheetData>
    <row r="1" spans="1:14" ht="24" customHeight="1">
      <c r="B1" s="375" t="s">
        <v>630</v>
      </c>
      <c r="L1" s="374"/>
    </row>
    <row r="2" spans="1:14" ht="24" customHeight="1">
      <c r="B2" s="932" t="s">
        <v>409</v>
      </c>
      <c r="C2" s="932"/>
      <c r="D2" s="932"/>
      <c r="E2" s="934">
        <f>①総表!C17</f>
        <v>0</v>
      </c>
      <c r="F2" s="934"/>
      <c r="G2" s="934"/>
      <c r="H2" s="934"/>
      <c r="I2" s="934"/>
      <c r="J2" s="934"/>
      <c r="K2" s="934"/>
      <c r="L2" s="374"/>
      <c r="M2" s="373"/>
    </row>
    <row r="3" spans="1:14" ht="24" customHeight="1" thickBot="1">
      <c r="B3" s="933" t="s">
        <v>408</v>
      </c>
      <c r="C3" s="933"/>
      <c r="D3" s="933"/>
      <c r="E3" s="935">
        <f>①総表!C27</f>
        <v>0</v>
      </c>
      <c r="F3" s="935"/>
      <c r="G3" s="935"/>
      <c r="H3" s="935"/>
      <c r="I3" s="935"/>
      <c r="J3" s="935"/>
      <c r="K3" s="935"/>
      <c r="L3" s="362"/>
    </row>
    <row r="4" spans="1:14" ht="40.15" customHeight="1" thickBot="1">
      <c r="A4"/>
      <c r="B4" s="936" t="s">
        <v>272</v>
      </c>
      <c r="C4" s="937"/>
      <c r="D4" s="937"/>
      <c r="E4" s="937"/>
      <c r="F4" s="937"/>
      <c r="G4" s="937"/>
      <c r="H4" s="937"/>
      <c r="I4" s="937"/>
      <c r="J4" s="938"/>
      <c r="K4" s="939"/>
      <c r="L4" s="896" t="s">
        <v>407</v>
      </c>
      <c r="M4" s="896"/>
      <c r="N4" s="897"/>
    </row>
    <row r="5" spans="1:14" ht="30" customHeight="1">
      <c r="A5">
        <v>1</v>
      </c>
      <c r="B5" s="904"/>
      <c r="C5" s="905"/>
      <c r="D5" s="905"/>
      <c r="E5" s="905"/>
      <c r="F5" s="905"/>
      <c r="G5" s="905"/>
      <c r="H5" s="905"/>
      <c r="I5" s="905"/>
      <c r="J5" s="905"/>
      <c r="K5" s="906"/>
      <c r="L5" s="923" t="s">
        <v>652</v>
      </c>
      <c r="M5" s="924"/>
      <c r="N5" s="925"/>
    </row>
    <row r="6" spans="1:14" ht="30" customHeight="1">
      <c r="A6">
        <v>2</v>
      </c>
      <c r="B6" s="904"/>
      <c r="C6" s="905"/>
      <c r="D6" s="905"/>
      <c r="E6" s="905"/>
      <c r="F6" s="905"/>
      <c r="G6" s="905"/>
      <c r="H6" s="905"/>
      <c r="I6" s="905"/>
      <c r="J6" s="905"/>
      <c r="K6" s="906"/>
      <c r="L6" s="926"/>
      <c r="M6" s="927"/>
      <c r="N6" s="928"/>
    </row>
    <row r="7" spans="1:14" ht="30" customHeight="1">
      <c r="A7">
        <v>3</v>
      </c>
      <c r="B7" s="904"/>
      <c r="C7" s="905"/>
      <c r="D7" s="905"/>
      <c r="E7" s="905"/>
      <c r="F7" s="905"/>
      <c r="G7" s="905"/>
      <c r="H7" s="905"/>
      <c r="I7" s="905"/>
      <c r="J7" s="905"/>
      <c r="K7" s="906"/>
      <c r="L7" s="926"/>
      <c r="M7" s="927"/>
      <c r="N7" s="928"/>
    </row>
    <row r="8" spans="1:14" ht="30" customHeight="1">
      <c r="A8">
        <v>4</v>
      </c>
      <c r="B8" s="904"/>
      <c r="C8" s="905"/>
      <c r="D8" s="905"/>
      <c r="E8" s="905"/>
      <c r="F8" s="905"/>
      <c r="G8" s="905"/>
      <c r="H8" s="905"/>
      <c r="I8" s="905"/>
      <c r="J8" s="905"/>
      <c r="K8" s="906"/>
      <c r="L8" s="926"/>
      <c r="M8" s="927"/>
      <c r="N8" s="928"/>
    </row>
    <row r="9" spans="1:14" ht="30" customHeight="1">
      <c r="A9">
        <v>5</v>
      </c>
      <c r="B9" s="904"/>
      <c r="C9" s="905"/>
      <c r="D9" s="905"/>
      <c r="E9" s="905"/>
      <c r="F9" s="905"/>
      <c r="G9" s="905"/>
      <c r="H9" s="905"/>
      <c r="I9" s="905"/>
      <c r="J9" s="905"/>
      <c r="K9" s="906"/>
      <c r="L9" s="926"/>
      <c r="M9" s="927"/>
      <c r="N9" s="928"/>
    </row>
    <row r="10" spans="1:14" ht="30" customHeight="1" thickBot="1">
      <c r="A10">
        <v>6</v>
      </c>
      <c r="B10" s="907"/>
      <c r="C10" s="908"/>
      <c r="D10" s="908"/>
      <c r="E10" s="908"/>
      <c r="F10" s="908"/>
      <c r="G10" s="908"/>
      <c r="H10" s="908"/>
      <c r="I10" s="908"/>
      <c r="J10" s="908"/>
      <c r="K10" s="909"/>
      <c r="L10" s="929"/>
      <c r="M10" s="930"/>
      <c r="N10" s="931"/>
    </row>
    <row r="11" spans="1:14" ht="40.15" customHeight="1" thickBot="1">
      <c r="A11"/>
      <c r="B11" s="410"/>
      <c r="C11" s="410"/>
      <c r="D11" s="410"/>
      <c r="E11" s="410"/>
      <c r="F11" s="410"/>
      <c r="G11" s="410"/>
      <c r="H11" s="410"/>
      <c r="I11" s="410"/>
      <c r="J11" s="410"/>
      <c r="K11" s="429"/>
      <c r="L11" s="642"/>
      <c r="M11" s="642"/>
      <c r="N11" s="642"/>
    </row>
    <row r="12" spans="1:14" ht="40.15" customHeight="1" thickBot="1">
      <c r="A12"/>
      <c r="B12" s="910" t="s">
        <v>426</v>
      </c>
      <c r="C12" s="911"/>
      <c r="D12" s="911"/>
      <c r="E12" s="911"/>
      <c r="F12" s="911"/>
      <c r="G12" s="911"/>
      <c r="H12" s="911"/>
      <c r="I12" s="911"/>
      <c r="J12" s="912"/>
      <c r="K12" s="913"/>
      <c r="L12" s="469" t="s">
        <v>406</v>
      </c>
      <c r="M12" s="470"/>
      <c r="N12" s="471"/>
    </row>
    <row r="13" spans="1:14" ht="30" customHeight="1">
      <c r="A13">
        <v>1</v>
      </c>
      <c r="B13" s="914"/>
      <c r="C13" s="915"/>
      <c r="D13" s="915"/>
      <c r="E13" s="915"/>
      <c r="F13" s="915"/>
      <c r="G13" s="915"/>
      <c r="H13" s="915"/>
      <c r="I13" s="915"/>
      <c r="J13" s="915"/>
      <c r="K13" s="916"/>
      <c r="L13" s="923" t="s">
        <v>653</v>
      </c>
      <c r="M13" s="924"/>
      <c r="N13" s="925"/>
    </row>
    <row r="14" spans="1:14" ht="30" customHeight="1">
      <c r="A14">
        <v>2</v>
      </c>
      <c r="B14" s="914"/>
      <c r="C14" s="915"/>
      <c r="D14" s="915"/>
      <c r="E14" s="915"/>
      <c r="F14" s="915"/>
      <c r="G14" s="915"/>
      <c r="H14" s="915"/>
      <c r="I14" s="915"/>
      <c r="J14" s="915"/>
      <c r="K14" s="916"/>
      <c r="L14" s="926"/>
      <c r="M14" s="927"/>
      <c r="N14" s="928"/>
    </row>
    <row r="15" spans="1:14" ht="30" customHeight="1">
      <c r="A15">
        <v>3</v>
      </c>
      <c r="B15" s="914"/>
      <c r="C15" s="915"/>
      <c r="D15" s="915"/>
      <c r="E15" s="915"/>
      <c r="F15" s="915"/>
      <c r="G15" s="915"/>
      <c r="H15" s="915"/>
      <c r="I15" s="915"/>
      <c r="J15" s="915"/>
      <c r="K15" s="916"/>
      <c r="L15" s="926"/>
      <c r="M15" s="927"/>
      <c r="N15" s="928"/>
    </row>
    <row r="16" spans="1:14" ht="30" customHeight="1">
      <c r="A16">
        <v>4</v>
      </c>
      <c r="B16" s="914"/>
      <c r="C16" s="915"/>
      <c r="D16" s="915"/>
      <c r="E16" s="915"/>
      <c r="F16" s="915"/>
      <c r="G16" s="915"/>
      <c r="H16" s="915"/>
      <c r="I16" s="915"/>
      <c r="J16" s="915"/>
      <c r="K16" s="916"/>
      <c r="L16" s="926"/>
      <c r="M16" s="927"/>
      <c r="N16" s="928"/>
    </row>
    <row r="17" spans="1:14" ht="30" customHeight="1">
      <c r="A17">
        <v>5</v>
      </c>
      <c r="B17" s="914"/>
      <c r="C17" s="915"/>
      <c r="D17" s="915"/>
      <c r="E17" s="915"/>
      <c r="F17" s="915"/>
      <c r="G17" s="915"/>
      <c r="H17" s="915"/>
      <c r="I17" s="915"/>
      <c r="J17" s="915"/>
      <c r="K17" s="916"/>
      <c r="L17" s="926"/>
      <c r="M17" s="927"/>
      <c r="N17" s="928"/>
    </row>
    <row r="18" spans="1:14" ht="30" customHeight="1" thickBot="1">
      <c r="A18">
        <v>6</v>
      </c>
      <c r="B18" s="917"/>
      <c r="C18" s="918"/>
      <c r="D18" s="918"/>
      <c r="E18" s="918"/>
      <c r="F18" s="918"/>
      <c r="G18" s="918"/>
      <c r="H18" s="918"/>
      <c r="I18" s="918"/>
      <c r="J18" s="918"/>
      <c r="K18" s="919"/>
      <c r="L18" s="929"/>
      <c r="M18" s="930"/>
      <c r="N18" s="931"/>
    </row>
    <row r="19" spans="1:14" ht="40.15" customHeight="1" thickBot="1">
      <c r="A19"/>
      <c r="B19" s="410"/>
      <c r="C19" s="410"/>
      <c r="D19" s="410"/>
      <c r="E19" s="410"/>
      <c r="F19" s="410"/>
      <c r="G19" s="410"/>
      <c r="H19" s="410"/>
      <c r="I19" s="410"/>
      <c r="J19" s="410"/>
      <c r="K19" s="429"/>
      <c r="L19" s="450"/>
      <c r="M19" s="450"/>
      <c r="N19" s="450"/>
    </row>
    <row r="20" spans="1:14" ht="40.15" customHeight="1" thickBot="1">
      <c r="A20"/>
      <c r="B20" s="920" t="s">
        <v>466</v>
      </c>
      <c r="C20" s="921"/>
      <c r="D20" s="921"/>
      <c r="E20" s="921"/>
      <c r="F20" s="921"/>
      <c r="G20" s="921"/>
      <c r="H20" s="921"/>
      <c r="I20" s="921"/>
      <c r="J20" s="921"/>
      <c r="K20" s="922"/>
      <c r="L20" s="898" t="s">
        <v>437</v>
      </c>
      <c r="M20" s="899"/>
      <c r="N20" s="900"/>
    </row>
    <row r="21" spans="1:14" ht="30" customHeight="1">
      <c r="A21">
        <v>1</v>
      </c>
      <c r="B21" s="901"/>
      <c r="C21" s="902"/>
      <c r="D21" s="902"/>
      <c r="E21" s="902"/>
      <c r="F21" s="902"/>
      <c r="G21" s="902"/>
      <c r="H21" s="902"/>
      <c r="I21" s="902"/>
      <c r="J21" s="902"/>
      <c r="K21" s="903"/>
      <c r="L21" s="452"/>
      <c r="M21" s="453"/>
      <c r="N21" s="453"/>
    </row>
    <row r="22" spans="1:14" ht="30" customHeight="1">
      <c r="A22">
        <v>2</v>
      </c>
      <c r="B22" s="904"/>
      <c r="C22" s="905"/>
      <c r="D22" s="905"/>
      <c r="E22" s="905"/>
      <c r="F22" s="905"/>
      <c r="G22" s="905"/>
      <c r="H22" s="905"/>
      <c r="I22" s="905"/>
      <c r="J22" s="905"/>
      <c r="K22" s="906"/>
      <c r="L22" s="454"/>
      <c r="M22" s="449"/>
      <c r="N22" s="449"/>
    </row>
    <row r="23" spans="1:14" ht="30" customHeight="1">
      <c r="A23">
        <v>3</v>
      </c>
      <c r="B23" s="904"/>
      <c r="C23" s="905"/>
      <c r="D23" s="905"/>
      <c r="E23" s="905"/>
      <c r="F23" s="905"/>
      <c r="G23" s="905"/>
      <c r="H23" s="905"/>
      <c r="I23" s="905"/>
      <c r="J23" s="905"/>
      <c r="K23" s="906"/>
      <c r="L23" s="454"/>
      <c r="M23" s="449"/>
      <c r="N23" s="449"/>
    </row>
    <row r="24" spans="1:14" ht="30" customHeight="1">
      <c r="A24">
        <v>4</v>
      </c>
      <c r="B24" s="904"/>
      <c r="C24" s="905"/>
      <c r="D24" s="905"/>
      <c r="E24" s="905"/>
      <c r="F24" s="905"/>
      <c r="G24" s="905"/>
      <c r="H24" s="905"/>
      <c r="I24" s="905"/>
      <c r="J24" s="905"/>
      <c r="K24" s="906"/>
      <c r="L24" s="454"/>
      <c r="M24" s="449"/>
      <c r="N24" s="449"/>
    </row>
    <row r="25" spans="1:14" ht="30" customHeight="1">
      <c r="A25">
        <v>5</v>
      </c>
      <c r="B25" s="904"/>
      <c r="C25" s="905"/>
      <c r="D25" s="905"/>
      <c r="E25" s="905"/>
      <c r="F25" s="905"/>
      <c r="G25" s="905"/>
      <c r="H25" s="905"/>
      <c r="I25" s="905"/>
      <c r="J25" s="905"/>
      <c r="K25" s="906"/>
      <c r="L25" s="454"/>
      <c r="M25" s="449"/>
      <c r="N25" s="449"/>
    </row>
    <row r="26" spans="1:14" ht="30" customHeight="1">
      <c r="A26">
        <v>6</v>
      </c>
      <c r="B26" s="904"/>
      <c r="C26" s="905"/>
      <c r="D26" s="905"/>
      <c r="E26" s="905"/>
      <c r="F26" s="905"/>
      <c r="G26" s="905"/>
      <c r="H26" s="905"/>
      <c r="I26" s="905"/>
      <c r="J26" s="905"/>
      <c r="K26" s="906"/>
      <c r="L26" s="451"/>
      <c r="M26" s="224"/>
      <c r="N26" s="224"/>
    </row>
    <row r="27" spans="1:14" ht="30" customHeight="1">
      <c r="A27">
        <v>7</v>
      </c>
      <c r="B27" s="904"/>
      <c r="C27" s="905"/>
      <c r="D27" s="905"/>
      <c r="E27" s="905"/>
      <c r="F27" s="905"/>
      <c r="G27" s="905"/>
      <c r="H27" s="905"/>
      <c r="I27" s="905"/>
      <c r="J27" s="905"/>
      <c r="K27" s="906"/>
      <c r="L27" s="224"/>
      <c r="M27" s="224"/>
      <c r="N27" s="224"/>
    </row>
    <row r="28" spans="1:14" ht="30" customHeight="1">
      <c r="A28">
        <v>8</v>
      </c>
      <c r="B28" s="904"/>
      <c r="C28" s="905"/>
      <c r="D28" s="905"/>
      <c r="E28" s="905"/>
      <c r="F28" s="905"/>
      <c r="G28" s="905"/>
      <c r="H28" s="905"/>
      <c r="I28" s="905"/>
      <c r="J28" s="905"/>
      <c r="K28" s="906"/>
      <c r="L28" s="224"/>
      <c r="M28" s="224"/>
      <c r="N28" s="224"/>
    </row>
    <row r="29" spans="1:14" ht="30" customHeight="1">
      <c r="A29">
        <v>9</v>
      </c>
      <c r="B29" s="904"/>
      <c r="C29" s="905"/>
      <c r="D29" s="905"/>
      <c r="E29" s="905"/>
      <c r="F29" s="905"/>
      <c r="G29" s="905"/>
      <c r="H29" s="905"/>
      <c r="I29" s="905"/>
      <c r="J29" s="905"/>
      <c r="K29" s="906"/>
      <c r="L29" s="372"/>
      <c r="M29" s="224"/>
      <c r="N29" s="224"/>
    </row>
    <row r="30" spans="1:14" ht="30" customHeight="1">
      <c r="A30">
        <v>10</v>
      </c>
      <c r="B30" s="904"/>
      <c r="C30" s="905"/>
      <c r="D30" s="905"/>
      <c r="E30" s="905"/>
      <c r="F30" s="905"/>
      <c r="G30" s="905"/>
      <c r="H30" s="905"/>
      <c r="I30" s="905"/>
      <c r="J30" s="905"/>
      <c r="K30" s="906"/>
      <c r="L30" s="372"/>
      <c r="M30" s="224"/>
      <c r="N30" s="224"/>
    </row>
    <row r="31" spans="1:14" ht="30" customHeight="1">
      <c r="A31">
        <v>11</v>
      </c>
      <c r="B31" s="904"/>
      <c r="C31" s="905"/>
      <c r="D31" s="905"/>
      <c r="E31" s="905"/>
      <c r="F31" s="905"/>
      <c r="G31" s="905"/>
      <c r="H31" s="905"/>
      <c r="I31" s="905"/>
      <c r="J31" s="905"/>
      <c r="K31" s="906"/>
      <c r="L31" s="372"/>
      <c r="M31" s="224"/>
      <c r="N31" s="224"/>
    </row>
    <row r="32" spans="1:14" ht="30" customHeight="1">
      <c r="A32">
        <v>12</v>
      </c>
      <c r="B32" s="904"/>
      <c r="C32" s="905"/>
      <c r="D32" s="905"/>
      <c r="E32" s="905"/>
      <c r="F32" s="905"/>
      <c r="G32" s="905"/>
      <c r="H32" s="905"/>
      <c r="I32" s="905"/>
      <c r="J32" s="905"/>
      <c r="K32" s="906"/>
      <c r="L32" s="372"/>
      <c r="M32" s="224"/>
      <c r="N32" s="224"/>
    </row>
    <row r="33" spans="1:14" ht="30" customHeight="1">
      <c r="A33">
        <v>13</v>
      </c>
      <c r="B33" s="904"/>
      <c r="C33" s="905"/>
      <c r="D33" s="905"/>
      <c r="E33" s="905"/>
      <c r="F33" s="905"/>
      <c r="G33" s="905"/>
      <c r="H33" s="905"/>
      <c r="I33" s="905"/>
      <c r="J33" s="905"/>
      <c r="K33" s="906"/>
      <c r="L33" s="372"/>
      <c r="M33" s="224"/>
      <c r="N33" s="224"/>
    </row>
    <row r="34" spans="1:14" ht="30" customHeight="1">
      <c r="A34">
        <v>14</v>
      </c>
      <c r="B34" s="904"/>
      <c r="C34" s="905"/>
      <c r="D34" s="905"/>
      <c r="E34" s="905"/>
      <c r="F34" s="905"/>
      <c r="G34" s="905"/>
      <c r="H34" s="905"/>
      <c r="I34" s="905"/>
      <c r="J34" s="905"/>
      <c r="K34" s="906"/>
      <c r="L34" s="224"/>
      <c r="M34" s="224"/>
      <c r="N34" s="224"/>
    </row>
    <row r="35" spans="1:14" ht="30" customHeight="1">
      <c r="A35">
        <v>15</v>
      </c>
      <c r="B35" s="904"/>
      <c r="C35" s="905"/>
      <c r="D35" s="905"/>
      <c r="E35" s="905"/>
      <c r="F35" s="905"/>
      <c r="G35" s="905"/>
      <c r="H35" s="905"/>
      <c r="I35" s="905"/>
      <c r="J35" s="905"/>
      <c r="K35" s="906"/>
      <c r="L35" s="224"/>
      <c r="M35" s="224"/>
      <c r="N35" s="224"/>
    </row>
    <row r="36" spans="1:14" ht="30" customHeight="1" thickBot="1">
      <c r="A36">
        <v>16</v>
      </c>
      <c r="B36" s="907"/>
      <c r="C36" s="908"/>
      <c r="D36" s="908"/>
      <c r="E36" s="908"/>
      <c r="F36" s="908"/>
      <c r="G36" s="908"/>
      <c r="H36" s="908"/>
      <c r="I36" s="908"/>
      <c r="J36" s="908"/>
      <c r="K36" s="909"/>
      <c r="L36" s="224"/>
      <c r="M36" s="224"/>
      <c r="N36" s="224"/>
    </row>
    <row r="37" spans="1:14" ht="24.75" customHeight="1">
      <c r="B37" s="580"/>
      <c r="C37" s="580"/>
      <c r="D37" s="580"/>
      <c r="E37" s="580"/>
      <c r="F37" s="580"/>
      <c r="G37" s="580"/>
      <c r="H37" s="580"/>
      <c r="I37" s="581"/>
      <c r="J37" s="581"/>
      <c r="K37" s="582"/>
    </row>
    <row r="40" spans="1:14" ht="24" customHeight="1">
      <c r="F40" s="371"/>
    </row>
  </sheetData>
  <sheetProtection algorithmName="SHA-512" hashValue="Ry48tY7ujbGwYpcr7FNzzCG3bIybqvfmOnV+64xgLuBvunkd/hWuCcZ45KUZu6IFh6S1f8/dbGM7jKYMyKwc5Q==" saltValue="JeGOcUgPnqBjKmCdBMWrxQ==" spinCount="100000" sheet="1" objects="1" scenarios="1"/>
  <mergeCells count="14">
    <mergeCell ref="B2:D2"/>
    <mergeCell ref="B3:D3"/>
    <mergeCell ref="E2:K2"/>
    <mergeCell ref="E3:K3"/>
    <mergeCell ref="B4:K4"/>
    <mergeCell ref="L4:N4"/>
    <mergeCell ref="L20:N20"/>
    <mergeCell ref="B21:K36"/>
    <mergeCell ref="B5:K10"/>
    <mergeCell ref="B12:K12"/>
    <mergeCell ref="B13:K18"/>
    <mergeCell ref="B20:K20"/>
    <mergeCell ref="L13:N18"/>
    <mergeCell ref="L5:N10"/>
  </mergeCells>
  <phoneticPr fontId="23"/>
  <dataValidations count="3">
    <dataValidation type="textLength" operator="lessThanOrEqual" allowBlank="1" showInputMessage="1" showErrorMessage="1" errorTitle="字数超過" error="300字・6行以内でご記入ください。" sqref="B11:K11" xr:uid="{5E5B34F8-A9D1-4458-9186-AFA9A1231429}">
      <formula1>300</formula1>
    </dataValidation>
    <dataValidation type="textLength" operator="lessThanOrEqual" allowBlank="1" showInputMessage="1" showErrorMessage="1" errorTitle="字数超過" error="200字・4行以内でご記入ください。" sqref="B19:K19" xr:uid="{00000000-0002-0000-0600-000005000000}">
      <formula1>200</formula1>
    </dataValidation>
    <dataValidation type="list" allowBlank="1" showInputMessage="1" showErrorMessage="1" sqref="K37" xr:uid="{98449C42-B9F7-4B8E-BCD7-4AECC9FB7243}">
      <formula1>"―,〇"</formula1>
    </dataValidation>
  </dataValidations>
  <printOptions horizontalCentered="1"/>
  <pageMargins left="0.70866141732283472" right="0.70866141732283472" top="0.35433070866141736" bottom="0.15748031496062992" header="0.31496062992125984" footer="0.11811023622047245"/>
  <pageSetup paperSize="9" scale="4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78F6-866C-4018-BE63-4B4DA15E31AE}">
  <sheetPr codeName="Sheet7">
    <pageSetUpPr fitToPage="1"/>
  </sheetPr>
  <dimension ref="A1:T75"/>
  <sheetViews>
    <sheetView view="pageBreakPreview" zoomScale="60" zoomScaleNormal="70" zoomScalePageLayoutView="55" workbookViewId="0">
      <selection activeCell="B15" sqref="B15:O25"/>
    </sheetView>
  </sheetViews>
  <sheetFormatPr defaultColWidth="9" defaultRowHeight="24" customHeight="1"/>
  <cols>
    <col min="1" max="1" width="4.625" style="50" customWidth="1"/>
    <col min="2" max="2" width="16.5" customWidth="1"/>
    <col min="3" max="3" width="16.625" customWidth="1"/>
    <col min="4" max="4" width="4.125" customWidth="1"/>
    <col min="5" max="5" width="12.625" customWidth="1"/>
    <col min="6" max="6" width="16.625" customWidth="1"/>
    <col min="7" max="7" width="4.25" customWidth="1"/>
    <col min="8" max="8" width="12.5" customWidth="1"/>
    <col min="9" max="15" width="16.625" customWidth="1"/>
    <col min="16" max="16" width="83.625" style="370" customWidth="1"/>
    <col min="17" max="17" width="45.125" style="370" customWidth="1"/>
  </cols>
  <sheetData>
    <row r="1" spans="1:18" ht="24" customHeight="1">
      <c r="B1" s="375" t="s">
        <v>631</v>
      </c>
      <c r="C1" s="375"/>
      <c r="D1" s="375"/>
      <c r="E1" s="375"/>
      <c r="F1" s="375"/>
      <c r="G1" s="375"/>
      <c r="H1" s="375"/>
      <c r="I1" s="375"/>
      <c r="J1" s="375"/>
      <c r="K1" s="375"/>
      <c r="L1" s="375"/>
      <c r="M1" s="375"/>
      <c r="N1" s="375"/>
      <c r="O1" s="375"/>
      <c r="P1" s="374"/>
    </row>
    <row r="2" spans="1:18" ht="24" customHeight="1">
      <c r="B2" s="1091" t="s">
        <v>409</v>
      </c>
      <c r="C2" s="1091"/>
      <c r="D2" s="1095">
        <f>①総表!C17</f>
        <v>0</v>
      </c>
      <c r="E2" s="1095"/>
      <c r="F2" s="1095"/>
      <c r="G2" s="1095"/>
      <c r="H2" s="1095"/>
      <c r="I2" s="1095"/>
      <c r="J2" s="1095"/>
      <c r="K2" s="1095"/>
      <c r="L2" s="1095"/>
      <c r="M2" s="1095"/>
      <c r="N2" s="1095"/>
      <c r="O2" s="1095"/>
      <c r="P2" s="374"/>
      <c r="Q2" s="373"/>
    </row>
    <row r="3" spans="1:18" ht="24" customHeight="1">
      <c r="B3" s="1091" t="s">
        <v>408</v>
      </c>
      <c r="C3" s="1091"/>
      <c r="D3" s="1095">
        <f>①総表!C27</f>
        <v>0</v>
      </c>
      <c r="E3" s="1095"/>
      <c r="F3" s="1095"/>
      <c r="G3" s="1095"/>
      <c r="H3" s="1095"/>
      <c r="I3" s="1095"/>
      <c r="J3" s="1095"/>
      <c r="K3" s="1095"/>
      <c r="L3" s="1095"/>
      <c r="M3" s="1095"/>
      <c r="N3" s="1095"/>
      <c r="O3" s="1095"/>
      <c r="P3" s="362"/>
    </row>
    <row r="4" spans="1:18" ht="8.65" customHeight="1" thickBot="1">
      <c r="A4"/>
      <c r="B4" s="410"/>
      <c r="C4" s="410"/>
      <c r="D4" s="410"/>
      <c r="E4" s="410"/>
      <c r="F4" s="410"/>
      <c r="G4" s="410"/>
      <c r="H4" s="410"/>
      <c r="I4" s="410"/>
      <c r="J4" s="410"/>
      <c r="K4" s="410"/>
      <c r="L4" s="410"/>
      <c r="M4" s="410"/>
      <c r="N4" s="410"/>
      <c r="O4" s="410"/>
      <c r="P4" s="224"/>
      <c r="Q4" s="224"/>
      <c r="R4" s="224"/>
    </row>
    <row r="5" spans="1:18" ht="21.4" customHeight="1">
      <c r="B5" s="1016" t="s">
        <v>50</v>
      </c>
      <c r="C5" s="1017"/>
      <c r="D5" s="1017"/>
      <c r="E5" s="1017"/>
      <c r="F5" s="1017"/>
      <c r="G5" s="1017"/>
      <c r="H5" s="1017"/>
      <c r="I5" s="1017"/>
      <c r="J5" s="1018"/>
      <c r="K5" s="1052" t="s">
        <v>468</v>
      </c>
      <c r="L5" s="1052" t="s">
        <v>467</v>
      </c>
      <c r="M5" s="1010" t="s">
        <v>454</v>
      </c>
      <c r="N5" s="1011"/>
      <c r="O5" s="1012"/>
      <c r="P5" s="1100"/>
      <c r="Q5" s="368"/>
    </row>
    <row r="6" spans="1:18" ht="20.65" customHeight="1">
      <c r="B6" s="1030" t="s">
        <v>471</v>
      </c>
      <c r="C6" s="1028"/>
      <c r="D6" s="1028"/>
      <c r="E6" s="1028"/>
      <c r="F6" s="1028"/>
      <c r="G6" s="1031"/>
      <c r="H6" s="1028" t="s">
        <v>470</v>
      </c>
      <c r="I6" s="1028"/>
      <c r="J6" s="1029"/>
      <c r="K6" s="1053"/>
      <c r="L6" s="1053"/>
      <c r="M6" s="1013"/>
      <c r="N6" s="1014"/>
      <c r="O6" s="1015"/>
      <c r="P6" s="1100"/>
      <c r="Q6" s="368"/>
    </row>
    <row r="7" spans="1:18" ht="44.65" customHeight="1">
      <c r="B7" s="1058">
        <f>①総表!C28</f>
        <v>0</v>
      </c>
      <c r="C7" s="1059"/>
      <c r="D7" s="1062" t="s">
        <v>469</v>
      </c>
      <c r="E7" s="1019">
        <f>①総表!E28</f>
        <v>0</v>
      </c>
      <c r="F7" s="1019"/>
      <c r="G7" s="1020"/>
      <c r="H7" s="1023"/>
      <c r="I7" s="1024"/>
      <c r="J7" s="1025"/>
      <c r="K7" s="1039"/>
      <c r="L7" s="1041"/>
      <c r="M7" s="1043">
        <f>①総表!C17</f>
        <v>0</v>
      </c>
      <c r="N7" s="1044"/>
      <c r="O7" s="1045"/>
      <c r="P7" s="1100"/>
      <c r="Q7" s="368"/>
    </row>
    <row r="8" spans="1:18" ht="30" customHeight="1" thickBot="1">
      <c r="B8" s="1060"/>
      <c r="C8" s="1061"/>
      <c r="D8" s="1063"/>
      <c r="E8" s="1021"/>
      <c r="F8" s="1021"/>
      <c r="G8" s="1022"/>
      <c r="H8" s="1026"/>
      <c r="I8" s="1026"/>
      <c r="J8" s="1027"/>
      <c r="K8" s="1040"/>
      <c r="L8" s="1042"/>
      <c r="M8" s="1046" t="str">
        <f>"（　"&amp;①総表!C16&amp;①総表!D16&amp;"　）"</f>
        <v>（　選択してください。　）</v>
      </c>
      <c r="N8" s="1047"/>
      <c r="O8" s="1048"/>
      <c r="P8" s="1100"/>
      <c r="Q8" s="368"/>
    </row>
    <row r="9" spans="1:18" ht="31.9" customHeight="1">
      <c r="A9"/>
      <c r="B9" s="1092" t="s">
        <v>623</v>
      </c>
      <c r="C9" s="1093"/>
      <c r="D9" s="1093"/>
      <c r="E9" s="1093"/>
      <c r="F9" s="1093"/>
      <c r="G9" s="1093"/>
      <c r="H9" s="1093"/>
      <c r="I9" s="1093"/>
      <c r="J9" s="1093"/>
      <c r="K9" s="1093"/>
      <c r="L9" s="1093"/>
      <c r="M9" s="1093"/>
      <c r="N9" s="1093"/>
      <c r="O9" s="1094"/>
      <c r="P9" s="368"/>
      <c r="Q9" s="368"/>
    </row>
    <row r="10" spans="1:18" ht="45" customHeight="1">
      <c r="A10"/>
      <c r="B10" s="617" t="s">
        <v>273</v>
      </c>
      <c r="C10" s="618" t="s">
        <v>274</v>
      </c>
      <c r="D10" s="1099">
        <f>I10+K10</f>
        <v>0</v>
      </c>
      <c r="E10" s="1099"/>
      <c r="F10" s="1072" t="s">
        <v>275</v>
      </c>
      <c r="G10" s="1072"/>
      <c r="H10" s="1072"/>
      <c r="I10" s="615"/>
      <c r="J10" s="619" t="s">
        <v>276</v>
      </c>
      <c r="K10" s="615"/>
      <c r="L10" s="620" t="s">
        <v>411</v>
      </c>
      <c r="M10" s="620"/>
      <c r="N10" s="620"/>
      <c r="O10" s="621"/>
      <c r="P10" s="1100"/>
      <c r="Q10" s="368"/>
    </row>
    <row r="11" spans="1:18" ht="22.9" customHeight="1">
      <c r="A11"/>
      <c r="B11" s="1032" t="s">
        <v>412</v>
      </c>
      <c r="C11" s="1033"/>
      <c r="D11" s="1056" t="s">
        <v>277</v>
      </c>
      <c r="E11" s="1057"/>
      <c r="F11" s="622" t="s">
        <v>278</v>
      </c>
      <c r="G11" s="1056" t="s">
        <v>277</v>
      </c>
      <c r="H11" s="1057"/>
      <c r="I11" s="622" t="s">
        <v>279</v>
      </c>
      <c r="J11" s="457" t="s">
        <v>277</v>
      </c>
      <c r="K11" s="623" t="s">
        <v>280</v>
      </c>
      <c r="L11" s="460" t="s">
        <v>277</v>
      </c>
      <c r="M11" s="623" t="s">
        <v>281</v>
      </c>
      <c r="N11" s="460" t="s">
        <v>277</v>
      </c>
      <c r="O11" s="624" t="s">
        <v>282</v>
      </c>
      <c r="P11" s="1100"/>
      <c r="Q11" s="368"/>
    </row>
    <row r="12" spans="1:18" ht="22.9" customHeight="1">
      <c r="A12"/>
      <c r="B12" s="1034"/>
      <c r="C12" s="1035"/>
      <c r="D12" s="1054" t="s">
        <v>277</v>
      </c>
      <c r="E12" s="1055"/>
      <c r="F12" s="625" t="s">
        <v>283</v>
      </c>
      <c r="G12" s="1054" t="s">
        <v>277</v>
      </c>
      <c r="H12" s="1055"/>
      <c r="I12" s="625" t="s">
        <v>429</v>
      </c>
      <c r="J12" s="458" t="s">
        <v>277</v>
      </c>
      <c r="K12" s="625" t="s">
        <v>284</v>
      </c>
      <c r="L12" s="458" t="s">
        <v>277</v>
      </c>
      <c r="M12" s="625" t="s">
        <v>285</v>
      </c>
      <c r="N12" s="458" t="s">
        <v>277</v>
      </c>
      <c r="O12" s="626" t="s">
        <v>286</v>
      </c>
      <c r="P12" s="1100"/>
      <c r="Q12" s="368"/>
    </row>
    <row r="13" spans="1:18" ht="22.9" customHeight="1">
      <c r="A13"/>
      <c r="B13" s="1036"/>
      <c r="C13" s="1037"/>
      <c r="D13" s="1007" t="s">
        <v>277</v>
      </c>
      <c r="E13" s="1008"/>
      <c r="F13" s="627" t="s">
        <v>287</v>
      </c>
      <c r="G13" s="1007" t="s">
        <v>277</v>
      </c>
      <c r="H13" s="1008"/>
      <c r="I13" s="627" t="s">
        <v>288</v>
      </c>
      <c r="J13" s="459" t="s">
        <v>277</v>
      </c>
      <c r="K13" s="1038" t="s">
        <v>486</v>
      </c>
      <c r="L13" s="1038"/>
      <c r="M13" s="1064"/>
      <c r="N13" s="1064"/>
      <c r="O13" s="1065"/>
      <c r="P13" s="368"/>
      <c r="Q13" s="368"/>
    </row>
    <row r="14" spans="1:18" ht="32.25" customHeight="1">
      <c r="A14" s="50">
        <v>1</v>
      </c>
      <c r="B14" s="1066" t="s">
        <v>617</v>
      </c>
      <c r="C14" s="1067"/>
      <c r="D14" s="1067"/>
      <c r="E14" s="1067"/>
      <c r="F14" s="1067"/>
      <c r="G14" s="1067"/>
      <c r="H14" s="1067"/>
      <c r="I14" s="1067"/>
      <c r="J14" s="1067"/>
      <c r="K14" s="1067"/>
      <c r="L14" s="1067"/>
      <c r="M14" s="1067"/>
      <c r="N14" s="1067"/>
      <c r="O14" s="1068"/>
      <c r="P14" s="367"/>
      <c r="Q14" s="367"/>
    </row>
    <row r="15" spans="1:18" ht="24" customHeight="1">
      <c r="A15" s="50">
        <v>2</v>
      </c>
      <c r="B15" s="1085"/>
      <c r="C15" s="1086"/>
      <c r="D15" s="1086"/>
      <c r="E15" s="1086"/>
      <c r="F15" s="1086"/>
      <c r="G15" s="1086"/>
      <c r="H15" s="1086"/>
      <c r="I15" s="1086"/>
      <c r="J15" s="1086"/>
      <c r="K15" s="1086"/>
      <c r="L15" s="1086"/>
      <c r="M15" s="1086"/>
      <c r="N15" s="1086"/>
      <c r="O15" s="1087"/>
      <c r="P15" s="1100"/>
      <c r="Q15"/>
    </row>
    <row r="16" spans="1:18">
      <c r="A16" s="50">
        <v>3</v>
      </c>
      <c r="B16" s="904"/>
      <c r="C16" s="905"/>
      <c r="D16" s="905"/>
      <c r="E16" s="905"/>
      <c r="F16" s="905"/>
      <c r="G16" s="905"/>
      <c r="H16" s="905"/>
      <c r="I16" s="905"/>
      <c r="J16" s="905"/>
      <c r="K16" s="905"/>
      <c r="L16" s="905"/>
      <c r="M16" s="905"/>
      <c r="N16" s="905"/>
      <c r="O16" s="906"/>
      <c r="P16" s="1100"/>
      <c r="Q16"/>
    </row>
    <row r="17" spans="1:20" ht="24" customHeight="1">
      <c r="A17" s="50">
        <v>4</v>
      </c>
      <c r="B17" s="904"/>
      <c r="C17" s="905"/>
      <c r="D17" s="905"/>
      <c r="E17" s="905"/>
      <c r="F17" s="905"/>
      <c r="G17" s="905"/>
      <c r="H17" s="905"/>
      <c r="I17" s="905"/>
      <c r="J17" s="905"/>
      <c r="K17" s="905"/>
      <c r="L17" s="905"/>
      <c r="M17" s="905"/>
      <c r="N17" s="905"/>
      <c r="O17" s="906"/>
      <c r="P17" s="1100"/>
      <c r="Q17" s="629"/>
      <c r="R17" s="629"/>
      <c r="S17" s="629"/>
      <c r="T17" s="629"/>
    </row>
    <row r="18" spans="1:20">
      <c r="A18" s="50">
        <v>5</v>
      </c>
      <c r="B18" s="904"/>
      <c r="C18" s="905"/>
      <c r="D18" s="905"/>
      <c r="E18" s="905"/>
      <c r="F18" s="905"/>
      <c r="G18" s="905"/>
      <c r="H18" s="905"/>
      <c r="I18" s="905"/>
      <c r="J18" s="905"/>
      <c r="K18" s="905"/>
      <c r="L18" s="905"/>
      <c r="M18" s="905"/>
      <c r="N18" s="905"/>
      <c r="O18" s="906"/>
      <c r="P18" s="1100"/>
      <c r="Q18" s="629"/>
      <c r="R18" s="629"/>
      <c r="S18" s="629"/>
      <c r="T18" s="629"/>
    </row>
    <row r="19" spans="1:20">
      <c r="A19" s="50">
        <v>6</v>
      </c>
      <c r="B19" s="904"/>
      <c r="C19" s="905"/>
      <c r="D19" s="905"/>
      <c r="E19" s="905"/>
      <c r="F19" s="905"/>
      <c r="G19" s="905"/>
      <c r="H19" s="905"/>
      <c r="I19" s="905"/>
      <c r="J19" s="905"/>
      <c r="K19" s="905"/>
      <c r="L19" s="905"/>
      <c r="M19" s="905"/>
      <c r="N19" s="905"/>
      <c r="O19" s="906"/>
      <c r="P19" s="1100"/>
      <c r="Q19" s="629"/>
      <c r="R19" s="629"/>
      <c r="S19" s="629"/>
      <c r="T19" s="629"/>
    </row>
    <row r="20" spans="1:20">
      <c r="A20" s="50">
        <v>7</v>
      </c>
      <c r="B20" s="904"/>
      <c r="C20" s="905"/>
      <c r="D20" s="905"/>
      <c r="E20" s="905"/>
      <c r="F20" s="905"/>
      <c r="G20" s="905"/>
      <c r="H20" s="905"/>
      <c r="I20" s="905"/>
      <c r="J20" s="905"/>
      <c r="K20" s="905"/>
      <c r="L20" s="905"/>
      <c r="M20" s="905"/>
      <c r="N20" s="905"/>
      <c r="O20" s="906"/>
      <c r="P20" s="1100"/>
      <c r="Q20" s="629"/>
      <c r="R20" s="629"/>
      <c r="S20" s="629"/>
      <c r="T20" s="629"/>
    </row>
    <row r="21" spans="1:20">
      <c r="A21" s="50">
        <v>8</v>
      </c>
      <c r="B21" s="904"/>
      <c r="C21" s="905"/>
      <c r="D21" s="905"/>
      <c r="E21" s="905"/>
      <c r="F21" s="905"/>
      <c r="G21" s="905"/>
      <c r="H21" s="905"/>
      <c r="I21" s="905"/>
      <c r="J21" s="905"/>
      <c r="K21" s="905"/>
      <c r="L21" s="905"/>
      <c r="M21" s="905"/>
      <c r="N21" s="905"/>
      <c r="O21" s="906"/>
      <c r="P21" s="1100"/>
      <c r="Q21" s="629"/>
      <c r="R21" s="629"/>
      <c r="S21" s="629"/>
      <c r="T21" s="629"/>
    </row>
    <row r="22" spans="1:20">
      <c r="A22" s="50">
        <v>9</v>
      </c>
      <c r="B22" s="904"/>
      <c r="C22" s="905"/>
      <c r="D22" s="905"/>
      <c r="E22" s="905"/>
      <c r="F22" s="905"/>
      <c r="G22" s="905"/>
      <c r="H22" s="905"/>
      <c r="I22" s="905"/>
      <c r="J22" s="905"/>
      <c r="K22" s="905"/>
      <c r="L22" s="905"/>
      <c r="M22" s="905"/>
      <c r="N22" s="905"/>
      <c r="O22" s="906"/>
      <c r="P22" s="1100"/>
      <c r="Q22" s="224"/>
      <c r="R22" s="224"/>
      <c r="S22" s="224"/>
      <c r="T22" s="224"/>
    </row>
    <row r="23" spans="1:20">
      <c r="A23" s="50">
        <v>10</v>
      </c>
      <c r="B23" s="904"/>
      <c r="C23" s="905"/>
      <c r="D23" s="905"/>
      <c r="E23" s="905"/>
      <c r="F23" s="905"/>
      <c r="G23" s="905"/>
      <c r="H23" s="905"/>
      <c r="I23" s="905"/>
      <c r="J23" s="905"/>
      <c r="K23" s="905"/>
      <c r="L23" s="905"/>
      <c r="M23" s="905"/>
      <c r="N23" s="905"/>
      <c r="O23" s="906"/>
      <c r="P23" s="1100"/>
      <c r="Q23" s="224"/>
      <c r="R23" s="224"/>
      <c r="S23" s="224"/>
      <c r="T23" s="224"/>
    </row>
    <row r="24" spans="1:20">
      <c r="A24" s="50">
        <v>11</v>
      </c>
      <c r="B24" s="904"/>
      <c r="C24" s="905"/>
      <c r="D24" s="905"/>
      <c r="E24" s="905"/>
      <c r="F24" s="905"/>
      <c r="G24" s="905"/>
      <c r="H24" s="905"/>
      <c r="I24" s="905"/>
      <c r="J24" s="905"/>
      <c r="K24" s="905"/>
      <c r="L24" s="905"/>
      <c r="M24" s="905"/>
      <c r="N24" s="905"/>
      <c r="O24" s="906"/>
      <c r="P24" s="1100"/>
      <c r="Q24" s="224"/>
      <c r="R24" s="224"/>
      <c r="S24" s="224"/>
      <c r="T24" s="224"/>
    </row>
    <row r="25" spans="1:20">
      <c r="A25" s="50">
        <v>12</v>
      </c>
      <c r="B25" s="1088"/>
      <c r="C25" s="1089"/>
      <c r="D25" s="1089"/>
      <c r="E25" s="1089"/>
      <c r="F25" s="1089"/>
      <c r="G25" s="1089"/>
      <c r="H25" s="1089"/>
      <c r="I25" s="1089"/>
      <c r="J25" s="1089"/>
      <c r="K25" s="1089"/>
      <c r="L25" s="1089"/>
      <c r="M25" s="1089"/>
      <c r="N25" s="1089"/>
      <c r="O25" s="1090"/>
      <c r="P25" s="1100"/>
      <c r="Q25" s="224"/>
      <c r="R25" s="224"/>
      <c r="S25" s="224"/>
      <c r="T25" s="224"/>
    </row>
    <row r="26" spans="1:20" ht="32.25" customHeight="1">
      <c r="A26" s="50">
        <v>13</v>
      </c>
      <c r="B26" s="1069" t="s">
        <v>618</v>
      </c>
      <c r="C26" s="1070"/>
      <c r="D26" s="1070"/>
      <c r="E26" s="1070"/>
      <c r="F26" s="1070"/>
      <c r="G26" s="1070"/>
      <c r="H26" s="1070"/>
      <c r="I26" s="1070"/>
      <c r="J26" s="1070"/>
      <c r="K26" s="1070"/>
      <c r="L26" s="1070"/>
      <c r="M26" s="1070"/>
      <c r="N26" s="1070"/>
      <c r="O26" s="1071"/>
      <c r="P26" s="1101"/>
      <c r="Q26" s="367"/>
    </row>
    <row r="27" spans="1:20">
      <c r="A27" s="50">
        <v>14</v>
      </c>
      <c r="B27" s="1104" t="s">
        <v>619</v>
      </c>
      <c r="C27" s="1105"/>
      <c r="D27" s="1105"/>
      <c r="E27" s="1105"/>
      <c r="F27" s="1105"/>
      <c r="G27" s="1084"/>
      <c r="H27" s="1106" t="s">
        <v>625</v>
      </c>
      <c r="I27" s="1107"/>
      <c r="J27" s="633" t="s">
        <v>620</v>
      </c>
      <c r="K27" s="633" t="s">
        <v>621</v>
      </c>
      <c r="L27" s="1079" t="s">
        <v>622</v>
      </c>
      <c r="M27" s="1084"/>
      <c r="N27" s="1079" t="s">
        <v>644</v>
      </c>
      <c r="O27" s="1080"/>
      <c r="P27" s="1101"/>
      <c r="Q27" s="367"/>
    </row>
    <row r="28" spans="1:20" ht="25.5" customHeight="1">
      <c r="A28" s="50">
        <v>15</v>
      </c>
      <c r="B28" s="1081"/>
      <c r="C28" s="1082"/>
      <c r="D28" s="1082"/>
      <c r="E28" s="1082"/>
      <c r="F28" s="1082"/>
      <c r="G28" s="1083"/>
      <c r="H28" s="1098"/>
      <c r="I28" s="1083"/>
      <c r="J28" s="612"/>
      <c r="K28" s="612"/>
      <c r="L28" s="1096"/>
      <c r="M28" s="1097"/>
      <c r="N28" s="1075"/>
      <c r="O28" s="1076"/>
      <c r="P28" s="1101"/>
    </row>
    <row r="29" spans="1:20" ht="25.5">
      <c r="A29" s="50">
        <v>16</v>
      </c>
      <c r="B29" s="914"/>
      <c r="C29" s="915"/>
      <c r="D29" s="915"/>
      <c r="E29" s="915"/>
      <c r="F29" s="915"/>
      <c r="G29" s="940"/>
      <c r="H29" s="965"/>
      <c r="I29" s="940"/>
      <c r="J29" s="616"/>
      <c r="K29" s="616"/>
      <c r="L29" s="1002"/>
      <c r="M29" s="1003"/>
      <c r="N29" s="1077"/>
      <c r="O29" s="1078"/>
      <c r="P29" s="1101"/>
    </row>
    <row r="30" spans="1:20" ht="25.5">
      <c r="A30" s="50">
        <v>17</v>
      </c>
      <c r="B30" s="914"/>
      <c r="C30" s="915"/>
      <c r="D30" s="915"/>
      <c r="E30" s="915"/>
      <c r="F30" s="915"/>
      <c r="G30" s="940"/>
      <c r="H30" s="965"/>
      <c r="I30" s="940"/>
      <c r="J30" s="613"/>
      <c r="K30" s="613"/>
      <c r="L30" s="1002"/>
      <c r="M30" s="1003"/>
      <c r="N30" s="1077"/>
      <c r="O30" s="1078"/>
      <c r="P30" s="1101"/>
    </row>
    <row r="31" spans="1:20" ht="25.5">
      <c r="A31" s="50">
        <v>18</v>
      </c>
      <c r="B31" s="914"/>
      <c r="C31" s="915"/>
      <c r="D31" s="915"/>
      <c r="E31" s="915"/>
      <c r="F31" s="915"/>
      <c r="G31" s="940"/>
      <c r="H31" s="965"/>
      <c r="I31" s="940"/>
      <c r="J31" s="613"/>
      <c r="K31" s="613"/>
      <c r="L31" s="1002"/>
      <c r="M31" s="1003"/>
      <c r="N31" s="1077"/>
      <c r="O31" s="1078"/>
      <c r="P31" s="1101"/>
    </row>
    <row r="32" spans="1:20" ht="25.5">
      <c r="A32" s="50">
        <v>19</v>
      </c>
      <c r="B32" s="914"/>
      <c r="C32" s="915"/>
      <c r="D32" s="915"/>
      <c r="E32" s="915"/>
      <c r="F32" s="915"/>
      <c r="G32" s="940"/>
      <c r="H32" s="965"/>
      <c r="I32" s="940"/>
      <c r="J32" s="613"/>
      <c r="K32" s="613"/>
      <c r="L32" s="1002"/>
      <c r="M32" s="1003"/>
      <c r="N32" s="1077"/>
      <c r="O32" s="1078"/>
      <c r="P32" s="1101"/>
    </row>
    <row r="33" spans="1:17" ht="25.5">
      <c r="A33" s="50">
        <v>20</v>
      </c>
      <c r="B33" s="914"/>
      <c r="C33" s="915"/>
      <c r="D33" s="915"/>
      <c r="E33" s="915"/>
      <c r="F33" s="915"/>
      <c r="G33" s="940"/>
      <c r="H33" s="965"/>
      <c r="I33" s="940"/>
      <c r="J33" s="613"/>
      <c r="K33" s="613"/>
      <c r="L33" s="1002"/>
      <c r="M33" s="1003"/>
      <c r="N33" s="1077"/>
      <c r="O33" s="1078"/>
      <c r="P33" s="1101"/>
    </row>
    <row r="34" spans="1:17" ht="25.5">
      <c r="A34" s="50">
        <v>21</v>
      </c>
      <c r="B34" s="914"/>
      <c r="C34" s="915"/>
      <c r="D34" s="915"/>
      <c r="E34" s="915"/>
      <c r="F34" s="915"/>
      <c r="G34" s="940"/>
      <c r="H34" s="965"/>
      <c r="I34" s="940"/>
      <c r="J34" s="613"/>
      <c r="K34" s="613"/>
      <c r="L34" s="1002"/>
      <c r="M34" s="1003"/>
      <c r="N34" s="1077"/>
      <c r="O34" s="1078"/>
      <c r="P34" s="1101"/>
    </row>
    <row r="35" spans="1:17" ht="25.5">
      <c r="A35" s="50">
        <v>22</v>
      </c>
      <c r="B35" s="914"/>
      <c r="C35" s="915"/>
      <c r="D35" s="915"/>
      <c r="E35" s="915"/>
      <c r="F35" s="915"/>
      <c r="G35" s="940"/>
      <c r="H35" s="965"/>
      <c r="I35" s="940"/>
      <c r="J35" s="613"/>
      <c r="K35" s="613"/>
      <c r="L35" s="1002"/>
      <c r="M35" s="1003"/>
      <c r="N35" s="1077"/>
      <c r="O35" s="1078"/>
      <c r="P35" s="1101"/>
    </row>
    <row r="36" spans="1:17" ht="25.5">
      <c r="A36" s="50">
        <v>23</v>
      </c>
      <c r="B36" s="914"/>
      <c r="C36" s="915"/>
      <c r="D36" s="915"/>
      <c r="E36" s="915"/>
      <c r="F36" s="915"/>
      <c r="G36" s="940"/>
      <c r="H36" s="965"/>
      <c r="I36" s="940"/>
      <c r="J36" s="613"/>
      <c r="K36" s="613"/>
      <c r="L36" s="1002"/>
      <c r="M36" s="1003"/>
      <c r="N36" s="1077"/>
      <c r="O36" s="1078"/>
      <c r="P36" s="1101"/>
    </row>
    <row r="37" spans="1:17" ht="25.5">
      <c r="A37" s="50">
        <v>24</v>
      </c>
      <c r="B37" s="914"/>
      <c r="C37" s="915"/>
      <c r="D37" s="915"/>
      <c r="E37" s="915"/>
      <c r="F37" s="915"/>
      <c r="G37" s="940"/>
      <c r="H37" s="965"/>
      <c r="I37" s="940"/>
      <c r="J37" s="613"/>
      <c r="K37" s="613"/>
      <c r="L37" s="1002"/>
      <c r="M37" s="1003"/>
      <c r="N37" s="1077"/>
      <c r="O37" s="1078"/>
      <c r="P37" s="1101"/>
    </row>
    <row r="38" spans="1:17" ht="25.5">
      <c r="A38" s="50">
        <v>25</v>
      </c>
      <c r="B38" s="914"/>
      <c r="C38" s="915"/>
      <c r="D38" s="915"/>
      <c r="E38" s="915"/>
      <c r="F38" s="915"/>
      <c r="G38" s="940"/>
      <c r="H38" s="965"/>
      <c r="I38" s="940"/>
      <c r="J38" s="613"/>
      <c r="K38" s="613"/>
      <c r="L38" s="1002"/>
      <c r="M38" s="1003"/>
      <c r="N38" s="1077"/>
      <c r="O38" s="1078"/>
      <c r="P38" s="1101"/>
    </row>
    <row r="39" spans="1:17" ht="25.5">
      <c r="A39" s="50">
        <v>26</v>
      </c>
      <c r="B39" s="914"/>
      <c r="C39" s="915"/>
      <c r="D39" s="915"/>
      <c r="E39" s="915"/>
      <c r="F39" s="915"/>
      <c r="G39" s="940"/>
      <c r="H39" s="965"/>
      <c r="I39" s="940"/>
      <c r="J39" s="613"/>
      <c r="K39" s="613"/>
      <c r="L39" s="1002"/>
      <c r="M39" s="1003"/>
      <c r="N39" s="1077"/>
      <c r="O39" s="1078"/>
      <c r="P39" s="1101"/>
    </row>
    <row r="40" spans="1:17" ht="25.5">
      <c r="A40" s="50">
        <v>27</v>
      </c>
      <c r="B40" s="914"/>
      <c r="C40" s="915"/>
      <c r="D40" s="915"/>
      <c r="E40" s="915"/>
      <c r="F40" s="915"/>
      <c r="G40" s="940"/>
      <c r="H40" s="965"/>
      <c r="I40" s="940"/>
      <c r="J40" s="613"/>
      <c r="K40" s="613"/>
      <c r="L40" s="1002"/>
      <c r="M40" s="1003"/>
      <c r="N40" s="1077"/>
      <c r="O40" s="1078"/>
      <c r="P40" s="1101"/>
    </row>
    <row r="41" spans="1:17" ht="25.5">
      <c r="A41" s="50">
        <v>28</v>
      </c>
      <c r="B41" s="914"/>
      <c r="C41" s="915"/>
      <c r="D41" s="915"/>
      <c r="E41" s="915"/>
      <c r="F41" s="915"/>
      <c r="G41" s="940"/>
      <c r="H41" s="965"/>
      <c r="I41" s="940"/>
      <c r="J41" s="613"/>
      <c r="K41" s="613"/>
      <c r="L41" s="1002"/>
      <c r="M41" s="1003"/>
      <c r="N41" s="1077"/>
      <c r="O41" s="1078"/>
      <c r="P41" s="1101"/>
    </row>
    <row r="42" spans="1:17" ht="25.5">
      <c r="A42" s="50">
        <v>29</v>
      </c>
      <c r="B42" s="914"/>
      <c r="C42" s="915"/>
      <c r="D42" s="915"/>
      <c r="E42" s="915"/>
      <c r="F42" s="915"/>
      <c r="G42" s="940"/>
      <c r="H42" s="965"/>
      <c r="I42" s="940"/>
      <c r="J42" s="613"/>
      <c r="K42" s="613"/>
      <c r="L42" s="1002"/>
      <c r="M42" s="1003"/>
      <c r="N42" s="1077"/>
      <c r="O42" s="1078"/>
      <c r="P42" s="1101"/>
    </row>
    <row r="43" spans="1:17" ht="25.5">
      <c r="A43" s="50">
        <v>30</v>
      </c>
      <c r="B43" s="1102"/>
      <c r="C43" s="1103"/>
      <c r="D43" s="1103"/>
      <c r="E43" s="1103"/>
      <c r="F43" s="1103"/>
      <c r="G43" s="967"/>
      <c r="H43" s="966"/>
      <c r="I43" s="967"/>
      <c r="J43" s="614"/>
      <c r="K43" s="614"/>
      <c r="L43" s="968"/>
      <c r="M43" s="969"/>
      <c r="N43" s="1073"/>
      <c r="O43" s="1074"/>
      <c r="P43" s="1101"/>
    </row>
    <row r="44" spans="1:17" ht="30" customHeight="1">
      <c r="B44" s="974" t="s">
        <v>439</v>
      </c>
      <c r="C44" s="975"/>
      <c r="D44" s="975"/>
      <c r="E44" s="975"/>
      <c r="F44" s="975"/>
      <c r="G44" s="975"/>
      <c r="H44" s="975"/>
      <c r="I44" s="975"/>
      <c r="J44" s="975"/>
      <c r="K44" s="975"/>
      <c r="L44" s="975"/>
      <c r="M44" s="975"/>
      <c r="N44" s="975"/>
      <c r="O44" s="976"/>
      <c r="P44" s="1009"/>
      <c r="Q44" s="630"/>
    </row>
    <row r="45" spans="1:17" ht="30" customHeight="1">
      <c r="B45" s="977" t="s">
        <v>477</v>
      </c>
      <c r="C45" s="978"/>
      <c r="D45" s="978"/>
      <c r="E45" s="978"/>
      <c r="F45" s="978"/>
      <c r="G45" s="978"/>
      <c r="H45" s="978"/>
      <c r="I45" s="978"/>
      <c r="J45" s="978"/>
      <c r="K45" s="978"/>
      <c r="L45" s="978"/>
      <c r="M45" s="978"/>
      <c r="N45" s="978"/>
      <c r="O45" s="979"/>
      <c r="P45" s="1009"/>
      <c r="Q45" s="630"/>
    </row>
    <row r="46" spans="1:17" ht="25.5" customHeight="1">
      <c r="A46" s="50">
        <v>1</v>
      </c>
      <c r="B46" s="983"/>
      <c r="C46" s="984"/>
      <c r="D46" s="984"/>
      <c r="E46" s="984"/>
      <c r="F46" s="984"/>
      <c r="G46" s="984"/>
      <c r="H46" s="984"/>
      <c r="I46" s="984"/>
      <c r="J46" s="984"/>
      <c r="K46" s="984"/>
      <c r="L46" s="984"/>
      <c r="M46" s="984"/>
      <c r="N46" s="984"/>
      <c r="O46" s="985"/>
      <c r="P46" s="1009"/>
      <c r="Q46" s="630"/>
    </row>
    <row r="47" spans="1:17" ht="25.5" customHeight="1">
      <c r="A47" s="50">
        <v>2</v>
      </c>
      <c r="B47" s="986"/>
      <c r="C47" s="987"/>
      <c r="D47" s="987"/>
      <c r="E47" s="987"/>
      <c r="F47" s="987"/>
      <c r="G47" s="987"/>
      <c r="H47" s="987"/>
      <c r="I47" s="987"/>
      <c r="J47" s="987"/>
      <c r="K47" s="987"/>
      <c r="L47" s="987"/>
      <c r="M47" s="987"/>
      <c r="N47" s="987"/>
      <c r="O47" s="988"/>
      <c r="P47" s="1009"/>
      <c r="Q47" s="630"/>
    </row>
    <row r="48" spans="1:17" ht="25.5" customHeight="1">
      <c r="A48" s="50">
        <v>3</v>
      </c>
      <c r="B48" s="986"/>
      <c r="C48" s="987"/>
      <c r="D48" s="987"/>
      <c r="E48" s="987"/>
      <c r="F48" s="987"/>
      <c r="G48" s="987"/>
      <c r="H48" s="987"/>
      <c r="I48" s="987"/>
      <c r="J48" s="987"/>
      <c r="K48" s="987"/>
      <c r="L48" s="987"/>
      <c r="M48" s="987"/>
      <c r="N48" s="987"/>
      <c r="O48" s="988"/>
      <c r="P48" s="1009"/>
      <c r="Q48" s="630"/>
    </row>
    <row r="49" spans="1:20" ht="25.5" customHeight="1">
      <c r="A49" s="50">
        <v>4</v>
      </c>
      <c r="B49" s="986"/>
      <c r="C49" s="987"/>
      <c r="D49" s="987"/>
      <c r="E49" s="987"/>
      <c r="F49" s="987"/>
      <c r="G49" s="987"/>
      <c r="H49" s="987"/>
      <c r="I49" s="987"/>
      <c r="J49" s="987"/>
      <c r="K49" s="987"/>
      <c r="L49" s="987"/>
      <c r="M49" s="987"/>
      <c r="N49" s="987"/>
      <c r="O49" s="988"/>
      <c r="P49" s="1009"/>
      <c r="Q49" s="630"/>
    </row>
    <row r="50" spans="1:20" ht="25.5" customHeight="1">
      <c r="A50" s="50">
        <v>5</v>
      </c>
      <c r="B50" s="986"/>
      <c r="C50" s="987"/>
      <c r="D50" s="987"/>
      <c r="E50" s="987"/>
      <c r="F50" s="987"/>
      <c r="G50" s="987"/>
      <c r="H50" s="987"/>
      <c r="I50" s="987"/>
      <c r="J50" s="987"/>
      <c r="K50" s="987"/>
      <c r="L50" s="987"/>
      <c r="M50" s="987"/>
      <c r="N50" s="987"/>
      <c r="O50" s="988"/>
      <c r="P50" s="628"/>
      <c r="Q50" s="628"/>
    </row>
    <row r="51" spans="1:20" ht="25.5" customHeight="1">
      <c r="A51" s="50">
        <v>6</v>
      </c>
      <c r="B51" s="986"/>
      <c r="C51" s="987"/>
      <c r="D51" s="987"/>
      <c r="E51" s="987"/>
      <c r="F51" s="987"/>
      <c r="G51" s="987"/>
      <c r="H51" s="987"/>
      <c r="I51" s="987"/>
      <c r="J51" s="987"/>
      <c r="K51" s="987"/>
      <c r="L51" s="987"/>
      <c r="M51" s="987"/>
      <c r="N51" s="987"/>
      <c r="O51" s="988"/>
      <c r="P51" s="628"/>
      <c r="Q51" s="628"/>
    </row>
    <row r="52" spans="1:20" ht="30" customHeight="1">
      <c r="B52" s="974" t="s">
        <v>472</v>
      </c>
      <c r="C52" s="975"/>
      <c r="D52" s="975"/>
      <c r="E52" s="975"/>
      <c r="F52" s="975"/>
      <c r="G52" s="975"/>
      <c r="H52" s="975"/>
      <c r="I52" s="975"/>
      <c r="J52" s="975"/>
      <c r="K52" s="975"/>
      <c r="L52" s="975"/>
      <c r="M52" s="975"/>
      <c r="N52" s="975"/>
      <c r="O52" s="976"/>
      <c r="P52" s="628"/>
      <c r="Q52" s="628"/>
    </row>
    <row r="53" spans="1:20" ht="30" customHeight="1">
      <c r="B53" s="980" t="s">
        <v>478</v>
      </c>
      <c r="C53" s="981"/>
      <c r="D53" s="981"/>
      <c r="E53" s="981"/>
      <c r="F53" s="981"/>
      <c r="G53" s="981"/>
      <c r="H53" s="981"/>
      <c r="I53" s="981"/>
      <c r="J53" s="981"/>
      <c r="K53" s="981"/>
      <c r="L53" s="981"/>
      <c r="M53" s="981"/>
      <c r="N53" s="981"/>
      <c r="O53" s="982"/>
      <c r="P53" s="1009"/>
      <c r="Q53" s="630"/>
    </row>
    <row r="54" spans="1:20" ht="25.5" customHeight="1">
      <c r="A54" s="50">
        <v>1</v>
      </c>
      <c r="B54" s="983"/>
      <c r="C54" s="984"/>
      <c r="D54" s="984"/>
      <c r="E54" s="984"/>
      <c r="F54" s="984"/>
      <c r="G54" s="984"/>
      <c r="H54" s="984"/>
      <c r="I54" s="984"/>
      <c r="J54" s="984"/>
      <c r="K54" s="984"/>
      <c r="L54" s="984"/>
      <c r="M54" s="984"/>
      <c r="N54" s="984"/>
      <c r="O54" s="985"/>
      <c r="P54" s="1009"/>
      <c r="Q54" s="630"/>
    </row>
    <row r="55" spans="1:20" ht="25.5" customHeight="1">
      <c r="A55" s="50">
        <v>2</v>
      </c>
      <c r="B55" s="986"/>
      <c r="C55" s="987"/>
      <c r="D55" s="987"/>
      <c r="E55" s="987"/>
      <c r="F55" s="987"/>
      <c r="G55" s="987"/>
      <c r="H55" s="987"/>
      <c r="I55" s="987"/>
      <c r="J55" s="987"/>
      <c r="K55" s="987"/>
      <c r="L55" s="987"/>
      <c r="M55" s="987"/>
      <c r="N55" s="987"/>
      <c r="O55" s="988"/>
      <c r="P55" s="1009"/>
      <c r="Q55" s="630"/>
    </row>
    <row r="56" spans="1:20" ht="25.5" customHeight="1">
      <c r="A56" s="50">
        <v>3</v>
      </c>
      <c r="B56" s="986"/>
      <c r="C56" s="987"/>
      <c r="D56" s="987"/>
      <c r="E56" s="987"/>
      <c r="F56" s="987"/>
      <c r="G56" s="987"/>
      <c r="H56" s="987"/>
      <c r="I56" s="987"/>
      <c r="J56" s="987"/>
      <c r="K56" s="987"/>
      <c r="L56" s="987"/>
      <c r="M56" s="987"/>
      <c r="N56" s="987"/>
      <c r="O56" s="988"/>
      <c r="P56" s="1009"/>
      <c r="Q56" s="630"/>
    </row>
    <row r="57" spans="1:20" ht="25.5" customHeight="1">
      <c r="A57" s="50">
        <v>4</v>
      </c>
      <c r="B57" s="986"/>
      <c r="C57" s="987"/>
      <c r="D57" s="987"/>
      <c r="E57" s="987"/>
      <c r="F57" s="987"/>
      <c r="G57" s="987"/>
      <c r="H57" s="987"/>
      <c r="I57" s="987"/>
      <c r="J57" s="987"/>
      <c r="K57" s="987"/>
      <c r="L57" s="987"/>
      <c r="M57" s="987"/>
      <c r="N57" s="987"/>
      <c r="O57" s="988"/>
      <c r="P57" s="1009"/>
      <c r="Q57" s="630"/>
    </row>
    <row r="58" spans="1:20" ht="30" customHeight="1">
      <c r="B58" s="1049" t="s">
        <v>410</v>
      </c>
      <c r="C58" s="1050"/>
      <c r="D58" s="1050"/>
      <c r="E58" s="1050"/>
      <c r="F58" s="1050"/>
      <c r="G58" s="1050"/>
      <c r="H58" s="1050"/>
      <c r="I58" s="1050"/>
      <c r="J58" s="1050"/>
      <c r="K58" s="1050"/>
      <c r="L58" s="1050"/>
      <c r="M58" s="1050"/>
      <c r="N58" s="1050"/>
      <c r="O58" s="1051"/>
      <c r="P58" s="376"/>
      <c r="Q58"/>
    </row>
    <row r="59" spans="1:20" ht="25.5" customHeight="1">
      <c r="A59" s="50">
        <v>1</v>
      </c>
      <c r="B59" s="983"/>
      <c r="C59" s="984"/>
      <c r="D59" s="984"/>
      <c r="E59" s="984"/>
      <c r="F59" s="984"/>
      <c r="G59" s="984"/>
      <c r="H59" s="984"/>
      <c r="I59" s="984"/>
      <c r="J59" s="984"/>
      <c r="K59" s="984"/>
      <c r="L59" s="984"/>
      <c r="M59" s="984"/>
      <c r="N59" s="984"/>
      <c r="O59" s="985"/>
      <c r="P59" s="1005"/>
      <c r="Q59" s="189"/>
      <c r="R59" s="189"/>
      <c r="S59" s="189"/>
      <c r="T59" s="189"/>
    </row>
    <row r="60" spans="1:20" ht="25.5" customHeight="1">
      <c r="A60" s="50">
        <v>2</v>
      </c>
      <c r="B60" s="986"/>
      <c r="C60" s="987"/>
      <c r="D60" s="987"/>
      <c r="E60" s="987"/>
      <c r="F60" s="987"/>
      <c r="G60" s="987"/>
      <c r="H60" s="987"/>
      <c r="I60" s="987"/>
      <c r="J60" s="987"/>
      <c r="K60" s="987"/>
      <c r="L60" s="987"/>
      <c r="M60" s="987"/>
      <c r="N60" s="987"/>
      <c r="O60" s="988"/>
      <c r="P60" s="1006"/>
      <c r="Q60" s="189"/>
      <c r="R60" s="189"/>
      <c r="S60" s="189"/>
      <c r="T60" s="189"/>
    </row>
    <row r="61" spans="1:20" ht="25.5" customHeight="1">
      <c r="A61" s="50">
        <v>3</v>
      </c>
      <c r="B61" s="986"/>
      <c r="C61" s="987"/>
      <c r="D61" s="987"/>
      <c r="E61" s="987"/>
      <c r="F61" s="987"/>
      <c r="G61" s="987"/>
      <c r="H61" s="987"/>
      <c r="I61" s="987"/>
      <c r="J61" s="987"/>
      <c r="K61" s="987"/>
      <c r="L61" s="987"/>
      <c r="M61" s="987"/>
      <c r="N61" s="987"/>
      <c r="O61" s="988"/>
      <c r="P61" s="1006"/>
      <c r="Q61" s="189"/>
      <c r="R61" s="189"/>
      <c r="S61" s="189"/>
      <c r="T61" s="189"/>
    </row>
    <row r="62" spans="1:20" ht="25.5" customHeight="1">
      <c r="A62" s="50">
        <v>4</v>
      </c>
      <c r="B62" s="986"/>
      <c r="C62" s="987"/>
      <c r="D62" s="987"/>
      <c r="E62" s="987"/>
      <c r="F62" s="987"/>
      <c r="G62" s="987"/>
      <c r="H62" s="987"/>
      <c r="I62" s="987"/>
      <c r="J62" s="987"/>
      <c r="K62" s="987"/>
      <c r="L62" s="987"/>
      <c r="M62" s="987"/>
      <c r="N62" s="987"/>
      <c r="O62" s="988"/>
      <c r="P62" s="1006"/>
      <c r="Q62" s="189"/>
      <c r="R62" s="189"/>
      <c r="S62" s="189"/>
      <c r="T62" s="189"/>
    </row>
    <row r="63" spans="1:20" ht="65.25" customHeight="1">
      <c r="B63" s="956" t="s">
        <v>624</v>
      </c>
      <c r="C63" s="957"/>
      <c r="D63" s="958" t="s">
        <v>447</v>
      </c>
      <c r="E63" s="959"/>
      <c r="F63" s="960"/>
      <c r="G63" s="961" t="s">
        <v>435</v>
      </c>
      <c r="H63" s="962"/>
      <c r="I63" s="962"/>
      <c r="J63" s="953"/>
      <c r="K63" s="954"/>
      <c r="L63" s="954"/>
      <c r="M63" s="954"/>
      <c r="N63" s="954"/>
      <c r="O63" s="955"/>
      <c r="P63" s="352"/>
      <c r="Q63"/>
    </row>
    <row r="64" spans="1:20" ht="47.65" customHeight="1">
      <c r="B64" s="956" t="s">
        <v>413</v>
      </c>
      <c r="C64" s="957"/>
      <c r="D64" s="958" t="s">
        <v>447</v>
      </c>
      <c r="E64" s="959"/>
      <c r="F64" s="960"/>
      <c r="G64" s="961" t="s">
        <v>415</v>
      </c>
      <c r="H64" s="962"/>
      <c r="I64" s="962"/>
      <c r="J64" s="953"/>
      <c r="K64" s="954"/>
      <c r="L64" s="954"/>
      <c r="M64" s="972"/>
      <c r="N64" s="972"/>
      <c r="O64" s="973"/>
      <c r="P64" s="1004"/>
    </row>
    <row r="65" spans="2:19" ht="24" customHeight="1">
      <c r="B65" s="941" t="s">
        <v>427</v>
      </c>
      <c r="C65" s="942"/>
      <c r="D65" s="949"/>
      <c r="E65" s="945"/>
      <c r="F65" s="945"/>
      <c r="G65" s="945"/>
      <c r="H65" s="945"/>
      <c r="I65" s="945"/>
      <c r="J65" s="945"/>
      <c r="K65" s="945"/>
      <c r="L65" s="945"/>
      <c r="M65" s="945"/>
      <c r="N65" s="945"/>
      <c r="O65" s="946"/>
      <c r="P65" s="1004"/>
    </row>
    <row r="66" spans="2:19" ht="24" customHeight="1">
      <c r="B66" s="963"/>
      <c r="C66" s="964"/>
      <c r="D66" s="950"/>
      <c r="E66" s="951"/>
      <c r="F66" s="951"/>
      <c r="G66" s="951"/>
      <c r="H66" s="951"/>
      <c r="I66" s="951"/>
      <c r="J66" s="951"/>
      <c r="K66" s="951"/>
      <c r="L66" s="951"/>
      <c r="M66" s="951"/>
      <c r="N66" s="951"/>
      <c r="O66" s="952"/>
      <c r="P66" s="1004"/>
    </row>
    <row r="67" spans="2:19" ht="21.75" customHeight="1">
      <c r="B67" s="992" t="s">
        <v>434</v>
      </c>
      <c r="C67" s="993"/>
      <c r="D67" s="996" t="s">
        <v>447</v>
      </c>
      <c r="E67" s="997"/>
      <c r="F67" s="997"/>
      <c r="G67" s="997"/>
      <c r="H67" s="998"/>
      <c r="I67" s="990" t="s">
        <v>647</v>
      </c>
      <c r="J67" s="990"/>
      <c r="K67" s="405" t="s">
        <v>446</v>
      </c>
      <c r="L67" s="989" t="s">
        <v>646</v>
      </c>
      <c r="M67" s="989"/>
      <c r="N67" s="989"/>
      <c r="O67" s="989"/>
      <c r="P67" s="406"/>
      <c r="S67" s="632"/>
    </row>
    <row r="68" spans="2:19" ht="21.75" customHeight="1">
      <c r="B68" s="994"/>
      <c r="C68" s="995"/>
      <c r="D68" s="999"/>
      <c r="E68" s="1000"/>
      <c r="F68" s="1000"/>
      <c r="G68" s="1000"/>
      <c r="H68" s="1001"/>
      <c r="I68" s="991"/>
      <c r="J68" s="991"/>
      <c r="K68" s="405" t="s">
        <v>446</v>
      </c>
      <c r="L68" s="970" t="s">
        <v>645</v>
      </c>
      <c r="M68" s="970"/>
      <c r="N68" s="970"/>
      <c r="O68" s="971"/>
      <c r="P68" s="406"/>
      <c r="S68" s="632"/>
    </row>
    <row r="69" spans="2:19" ht="24" customHeight="1">
      <c r="B69" s="941" t="s">
        <v>414</v>
      </c>
      <c r="C69" s="942"/>
      <c r="D69" s="945"/>
      <c r="E69" s="945"/>
      <c r="F69" s="945"/>
      <c r="G69" s="945"/>
      <c r="H69" s="945"/>
      <c r="I69" s="945"/>
      <c r="J69" s="945"/>
      <c r="K69" s="945"/>
      <c r="L69" s="945"/>
      <c r="M69" s="945"/>
      <c r="N69" s="945"/>
      <c r="O69" s="946"/>
      <c r="Q69" s="631"/>
      <c r="R69" s="632"/>
      <c r="S69" s="632"/>
    </row>
    <row r="70" spans="2:19" ht="24" customHeight="1" thickBot="1">
      <c r="B70" s="943"/>
      <c r="C70" s="944"/>
      <c r="D70" s="947"/>
      <c r="E70" s="947"/>
      <c r="F70" s="947"/>
      <c r="G70" s="947"/>
      <c r="H70" s="947"/>
      <c r="I70" s="947"/>
      <c r="J70" s="947"/>
      <c r="K70" s="947"/>
      <c r="L70" s="947"/>
      <c r="M70" s="947"/>
      <c r="N70" s="947"/>
      <c r="O70" s="948"/>
    </row>
    <row r="71" spans="2:19" ht="24" customHeight="1">
      <c r="F71" s="371"/>
    </row>
    <row r="75" spans="2:19" ht="24" customHeight="1">
      <c r="F75" s="371"/>
    </row>
  </sheetData>
  <sheetProtection algorithmName="SHA-512" hashValue="zRWbc3M48i4YVvT/cfbFgLcAmkEzIzNrMUpOBmQs5yL5ZlD89QlFXtTU9tMFKxypIH1SO8JLbgCIAyWDHrWKKg==" saltValue="kucdB0W7wQ/kRtVTc5erzQ==" spinCount="100000" sheet="1" formatRows="0"/>
  <mergeCells count="134">
    <mergeCell ref="P5:P8"/>
    <mergeCell ref="P10:P12"/>
    <mergeCell ref="P15:P25"/>
    <mergeCell ref="P26:P43"/>
    <mergeCell ref="B41:G41"/>
    <mergeCell ref="B42:G42"/>
    <mergeCell ref="B43:G43"/>
    <mergeCell ref="H40:I40"/>
    <mergeCell ref="B34:G34"/>
    <mergeCell ref="B35:G35"/>
    <mergeCell ref="B36:G36"/>
    <mergeCell ref="B37:G37"/>
    <mergeCell ref="B38:G38"/>
    <mergeCell ref="B39:G39"/>
    <mergeCell ref="H34:I34"/>
    <mergeCell ref="H35:I35"/>
    <mergeCell ref="D11:E11"/>
    <mergeCell ref="H36:I36"/>
    <mergeCell ref="H37:I37"/>
    <mergeCell ref="B27:G27"/>
    <mergeCell ref="H27:I27"/>
    <mergeCell ref="N32:O32"/>
    <mergeCell ref="N33:O33"/>
    <mergeCell ref="H29:I29"/>
    <mergeCell ref="B15:O25"/>
    <mergeCell ref="L30:M30"/>
    <mergeCell ref="L31:M31"/>
    <mergeCell ref="L32:M32"/>
    <mergeCell ref="L33:M33"/>
    <mergeCell ref="B2:C2"/>
    <mergeCell ref="B3:C3"/>
    <mergeCell ref="B9:O9"/>
    <mergeCell ref="D2:O2"/>
    <mergeCell ref="D3:O3"/>
    <mergeCell ref="L28:M28"/>
    <mergeCell ref="L29:M29"/>
    <mergeCell ref="H28:I28"/>
    <mergeCell ref="D10:E10"/>
    <mergeCell ref="H39:I39"/>
    <mergeCell ref="L39:M39"/>
    <mergeCell ref="N27:O27"/>
    <mergeCell ref="B28:G28"/>
    <mergeCell ref="B29:G29"/>
    <mergeCell ref="B30:G30"/>
    <mergeCell ref="B31:G31"/>
    <mergeCell ref="B32:G32"/>
    <mergeCell ref="B33:G33"/>
    <mergeCell ref="L34:M34"/>
    <mergeCell ref="L35:M35"/>
    <mergeCell ref="L36:M36"/>
    <mergeCell ref="L37:M37"/>
    <mergeCell ref="N35:O35"/>
    <mergeCell ref="N34:O34"/>
    <mergeCell ref="N36:O36"/>
    <mergeCell ref="N37:O37"/>
    <mergeCell ref="N38:O38"/>
    <mergeCell ref="N39:O39"/>
    <mergeCell ref="H33:I33"/>
    <mergeCell ref="H32:I32"/>
    <mergeCell ref="H31:I31"/>
    <mergeCell ref="H30:I30"/>
    <mergeCell ref="L27:M27"/>
    <mergeCell ref="B52:O52"/>
    <mergeCell ref="K5:K6"/>
    <mergeCell ref="L5:L6"/>
    <mergeCell ref="D12:E12"/>
    <mergeCell ref="G11:H11"/>
    <mergeCell ref="G12:H12"/>
    <mergeCell ref="B7:C8"/>
    <mergeCell ref="D7:D8"/>
    <mergeCell ref="M13:O13"/>
    <mergeCell ref="B14:O14"/>
    <mergeCell ref="B26:O26"/>
    <mergeCell ref="F10:H10"/>
    <mergeCell ref="L38:M38"/>
    <mergeCell ref="N43:O43"/>
    <mergeCell ref="N28:O28"/>
    <mergeCell ref="N29:O29"/>
    <mergeCell ref="N30:O30"/>
    <mergeCell ref="N31:O31"/>
    <mergeCell ref="N40:O40"/>
    <mergeCell ref="N42:O42"/>
    <mergeCell ref="L40:M40"/>
    <mergeCell ref="L41:M41"/>
    <mergeCell ref="B46:O51"/>
    <mergeCell ref="N41:O41"/>
    <mergeCell ref="L42:M42"/>
    <mergeCell ref="P64:P66"/>
    <mergeCell ref="P59:P62"/>
    <mergeCell ref="D13:E13"/>
    <mergeCell ref="G13:H13"/>
    <mergeCell ref="P53:P57"/>
    <mergeCell ref="P44:P49"/>
    <mergeCell ref="M5:O6"/>
    <mergeCell ref="B5:J5"/>
    <mergeCell ref="E7:G8"/>
    <mergeCell ref="H7:J8"/>
    <mergeCell ref="H6:J6"/>
    <mergeCell ref="B6:G6"/>
    <mergeCell ref="B11:C13"/>
    <mergeCell ref="K13:L13"/>
    <mergeCell ref="K7:K8"/>
    <mergeCell ref="L7:L8"/>
    <mergeCell ref="M7:O7"/>
    <mergeCell ref="M8:O8"/>
    <mergeCell ref="B63:C63"/>
    <mergeCell ref="G63:I63"/>
    <mergeCell ref="B58:O58"/>
    <mergeCell ref="B59:O62"/>
    <mergeCell ref="H38:I38"/>
    <mergeCell ref="B40:G40"/>
    <mergeCell ref="B69:C70"/>
    <mergeCell ref="D69:O70"/>
    <mergeCell ref="D65:O66"/>
    <mergeCell ref="J63:O63"/>
    <mergeCell ref="B64:C64"/>
    <mergeCell ref="D64:F64"/>
    <mergeCell ref="G64:I64"/>
    <mergeCell ref="B65:C66"/>
    <mergeCell ref="H41:I41"/>
    <mergeCell ref="H42:I42"/>
    <mergeCell ref="H43:I43"/>
    <mergeCell ref="L43:M43"/>
    <mergeCell ref="L68:O68"/>
    <mergeCell ref="D63:F63"/>
    <mergeCell ref="J64:O64"/>
    <mergeCell ref="B44:O44"/>
    <mergeCell ref="B45:O45"/>
    <mergeCell ref="B53:O53"/>
    <mergeCell ref="B54:O57"/>
    <mergeCell ref="L67:O67"/>
    <mergeCell ref="I67:J68"/>
    <mergeCell ref="B67:C68"/>
    <mergeCell ref="D67:H68"/>
  </mergeCells>
  <phoneticPr fontId="23"/>
  <conditionalFormatting sqref="G63:H64">
    <cfRule type="expression" dxfId="4" priority="3">
      <formula>$F$63=""</formula>
    </cfRule>
  </conditionalFormatting>
  <dataValidations count="7">
    <dataValidation type="list" allowBlank="1" showInputMessage="1" showErrorMessage="1" sqref="K67:K68" xr:uid="{285B665C-100F-4979-83CC-CFF22C33AFB7}">
      <formula1>"―,〇"</formula1>
    </dataValidation>
    <dataValidation type="textLength" operator="lessThanOrEqual" allowBlank="1" showInputMessage="1" showErrorMessage="1" errorTitle="字数超過" error="200字・4行以内でご記入ください。" sqref="B4:O4" xr:uid="{A56E528A-16FB-4584-B087-ED913BB9ECD5}">
      <formula1>200</formula1>
    </dataValidation>
    <dataValidation type="textLength" operator="lessThanOrEqual" allowBlank="1" showInputMessage="1" showErrorMessage="1" errorTitle="字数超過" error="300字・6行以内でご記入ください。" sqref="M11:M13 K11:K13 I11:I13 F11:F13 B63:B64 O11:O12 K67:K68 B67" xr:uid="{D33F849A-5CBF-484B-85AA-E858F7967C1D}">
      <formula1>300</formula1>
    </dataValidation>
    <dataValidation type="list" operator="lessThanOrEqual" allowBlank="1" showInputMessage="1" showErrorMessage="1" sqref="D11:D13 L11:L12 N11:N12 J11:J13 G11:G13" xr:uid="{8DFFBB04-525D-4087-BC7E-1DA20F3FE12A}">
      <formula1>"ー,〇"</formula1>
    </dataValidation>
    <dataValidation type="list" allowBlank="1" showInputMessage="1" showErrorMessage="1" sqref="D63:F63" xr:uid="{B791FEC1-24B2-4713-9AD6-7898EB8C79FF}">
      <formula1>"選択してください,自主企画,共同企画,その他"</formula1>
    </dataValidation>
    <dataValidation type="list" allowBlank="1" showInputMessage="1" showErrorMessage="1" sqref="D64:F64" xr:uid="{2A92FAD4-2630-4E4C-AEB6-257D9E7424E5}">
      <formula1>"選択してください,巡回展である,巡回展ではない,未定"</formula1>
    </dataValidation>
    <dataValidation type="list" allowBlank="1" showInputMessage="1" showErrorMessage="1" sqref="D67" xr:uid="{5C967DB3-59C2-4E9B-BAEE-4086CE44A8B7}">
      <formula1>"選択してください,図録制作あり,図録制作なし,未定,会期後に記録集として発行（助成対象外）"</formula1>
    </dataValidation>
  </dataValidations>
  <printOptions horizontalCentered="1"/>
  <pageMargins left="0.70866141732283472" right="0.70866141732283472" top="0.35433070866141736" bottom="0.15748031496062992" header="0.31496062992125984" footer="0.11811023622047245"/>
  <pageSetup paperSize="9" scale="30" orientation="landscape" r:id="rId1"/>
  <ignoredErrors>
    <ignoredError sqref="B7 E7"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R110"/>
  <sheetViews>
    <sheetView view="pageBreakPreview" topLeftCell="A9" zoomScale="70" zoomScaleNormal="100" zoomScaleSheetLayoutView="70" workbookViewId="0">
      <selection activeCell="K28" sqref="K28"/>
    </sheetView>
  </sheetViews>
  <sheetFormatPr defaultColWidth="9" defaultRowHeight="18.75"/>
  <cols>
    <col min="1" max="2" width="6.75" style="226" customWidth="1"/>
    <col min="3" max="3" width="7.25" style="226" customWidth="1"/>
    <col min="4" max="4" width="39.5" style="283" customWidth="1"/>
    <col min="5" max="5" width="12" style="341" customWidth="1"/>
    <col min="6" max="6" width="3.5" style="341" bestFit="1" customWidth="1"/>
    <col min="7" max="7" width="11" style="341" customWidth="1"/>
    <col min="8" max="8" width="21.25" style="227" bestFit="1" customWidth="1"/>
    <col min="9" max="9" width="17.75" style="227" customWidth="1"/>
    <col min="10" max="10" width="14.75" style="228" customWidth="1"/>
    <col min="11" max="16384" width="9" style="42"/>
  </cols>
  <sheetData>
    <row r="1" spans="1:15" ht="19.5">
      <c r="A1" s="80" t="s">
        <v>632</v>
      </c>
      <c r="B1" s="392"/>
      <c r="C1" s="392"/>
      <c r="D1" s="393"/>
      <c r="E1" s="394"/>
      <c r="F1" s="394"/>
      <c r="G1" s="394"/>
      <c r="H1" s="395"/>
      <c r="I1" s="395"/>
    </row>
    <row r="2" spans="1:15" customFormat="1" ht="19.5">
      <c r="A2" s="1190" t="s">
        <v>163</v>
      </c>
      <c r="B2" s="1190"/>
      <c r="C2" s="1192">
        <f>IF(①総表!C18="",①総表!C17,①総表!C17&amp;"（"&amp;①総表!C18&amp;"）")</f>
        <v>0</v>
      </c>
      <c r="D2" s="1192"/>
      <c r="E2" s="1192"/>
      <c r="F2" s="1192"/>
      <c r="G2" s="1192"/>
      <c r="H2" s="1192"/>
      <c r="I2" s="1192"/>
      <c r="J2" s="1155"/>
      <c r="K2" s="81"/>
      <c r="L2" s="38"/>
    </row>
    <row r="3" spans="1:15" customFormat="1" ht="20.25" thickBot="1">
      <c r="A3" s="1191" t="s">
        <v>164</v>
      </c>
      <c r="B3" s="1191"/>
      <c r="C3" s="1192">
        <f>①総表!C27</f>
        <v>0</v>
      </c>
      <c r="D3" s="1192"/>
      <c r="E3" s="1192"/>
      <c r="F3" s="1192"/>
      <c r="G3" s="1192"/>
      <c r="H3" s="1192"/>
      <c r="I3" s="1192"/>
      <c r="J3" s="1155"/>
      <c r="K3" s="81"/>
      <c r="L3" s="38"/>
    </row>
    <row r="4" spans="1:15" ht="20.25" thickBot="1">
      <c r="G4" s="570" t="s">
        <v>608</v>
      </c>
      <c r="J4" s="1176" t="s">
        <v>490</v>
      </c>
      <c r="K4" s="1177"/>
      <c r="L4" s="1177"/>
      <c r="M4" s="1177"/>
      <c r="N4" s="1177"/>
      <c r="O4" s="1178"/>
    </row>
    <row r="5" spans="1:15" customFormat="1" ht="20.25" thickBot="1">
      <c r="A5" s="229"/>
      <c r="B5" s="230" t="s">
        <v>607</v>
      </c>
      <c r="C5" s="231"/>
      <c r="D5" s="284"/>
      <c r="E5" s="1160">
        <f>E6+E7</f>
        <v>0</v>
      </c>
      <c r="F5" s="1160"/>
      <c r="G5" s="1161"/>
      <c r="H5" s="232"/>
      <c r="I5" s="232"/>
      <c r="J5" s="1140"/>
      <c r="K5" s="1140"/>
      <c r="L5" s="1140"/>
      <c r="M5" s="1140"/>
      <c r="N5" s="1140"/>
      <c r="O5" s="1179"/>
    </row>
    <row r="6" spans="1:15" customFormat="1" ht="20.65" customHeight="1" thickBot="1">
      <c r="A6" s="229"/>
      <c r="B6" s="233"/>
      <c r="C6" s="1162" t="s">
        <v>55</v>
      </c>
      <c r="D6" s="1163"/>
      <c r="E6" s="1169">
        <f>I17</f>
        <v>0</v>
      </c>
      <c r="F6" s="1170"/>
      <c r="G6" s="1171"/>
      <c r="H6" s="234"/>
      <c r="I6" s="234"/>
      <c r="J6" s="1140"/>
      <c r="K6" s="1140"/>
      <c r="L6" s="1140"/>
      <c r="M6" s="1140"/>
      <c r="N6" s="1140"/>
      <c r="O6" s="1179"/>
    </row>
    <row r="7" spans="1:15" customFormat="1" ht="20.65" customHeight="1" thickBot="1">
      <c r="A7" s="229"/>
      <c r="B7" s="233"/>
      <c r="C7" s="235" t="s">
        <v>56</v>
      </c>
      <c r="D7" s="285"/>
      <c r="E7" s="1164">
        <f>SUM(E8:G13)</f>
        <v>0</v>
      </c>
      <c r="F7" s="1164"/>
      <c r="G7" s="1165"/>
      <c r="H7" s="234"/>
      <c r="I7" s="234"/>
      <c r="J7" s="1140"/>
      <c r="K7" s="1140"/>
      <c r="L7" s="1140"/>
      <c r="M7" s="1140"/>
      <c r="N7" s="1140"/>
      <c r="O7" s="1179"/>
    </row>
    <row r="8" spans="1:15" customFormat="1" ht="20.65" customHeight="1" thickBot="1">
      <c r="A8" s="229"/>
      <c r="B8" s="233"/>
      <c r="C8" s="236"/>
      <c r="D8" s="286" t="s">
        <v>57</v>
      </c>
      <c r="E8" s="1166">
        <f>I46</f>
        <v>0</v>
      </c>
      <c r="F8" s="1167"/>
      <c r="G8" s="1168"/>
      <c r="H8" s="234"/>
      <c r="I8" s="234"/>
      <c r="J8" s="1140"/>
      <c r="K8" s="1140"/>
      <c r="L8" s="1140"/>
      <c r="M8" s="1140"/>
      <c r="N8" s="1140"/>
      <c r="O8" s="1179"/>
    </row>
    <row r="9" spans="1:15" customFormat="1" ht="19.5">
      <c r="A9" s="229"/>
      <c r="B9" s="233"/>
      <c r="C9" s="236"/>
      <c r="D9" s="287" t="s">
        <v>58</v>
      </c>
      <c r="E9" s="1194">
        <f>I55</f>
        <v>0</v>
      </c>
      <c r="F9" s="1194"/>
      <c r="G9" s="1195"/>
      <c r="H9" s="234"/>
      <c r="I9" s="234"/>
      <c r="J9" s="1140"/>
      <c r="K9" s="1140"/>
      <c r="L9" s="1140"/>
      <c r="M9" s="1140"/>
      <c r="N9" s="1140"/>
      <c r="O9" s="1179"/>
    </row>
    <row r="10" spans="1:15" customFormat="1" ht="19.5">
      <c r="A10" s="229"/>
      <c r="B10" s="233"/>
      <c r="C10" s="236"/>
      <c r="D10" s="287" t="s">
        <v>59</v>
      </c>
      <c r="E10" s="1196">
        <f>I66</f>
        <v>0</v>
      </c>
      <c r="F10" s="1196"/>
      <c r="G10" s="1197"/>
      <c r="H10" s="234"/>
      <c r="I10" s="234"/>
      <c r="J10" s="1140"/>
      <c r="K10" s="1140"/>
      <c r="L10" s="1140"/>
      <c r="M10" s="1140"/>
      <c r="N10" s="1140"/>
      <c r="O10" s="1179"/>
    </row>
    <row r="11" spans="1:15" customFormat="1" ht="19.5">
      <c r="A11" s="229"/>
      <c r="B11" s="233"/>
      <c r="C11" s="236"/>
      <c r="D11" s="288" t="s">
        <v>422</v>
      </c>
      <c r="E11" s="1196">
        <f>I78</f>
        <v>0</v>
      </c>
      <c r="F11" s="1196"/>
      <c r="G11" s="1197"/>
      <c r="H11" s="234"/>
      <c r="I11" s="234"/>
      <c r="J11" s="1140"/>
      <c r="K11" s="1140"/>
      <c r="L11" s="1140"/>
      <c r="M11" s="1140"/>
      <c r="N11" s="1140"/>
      <c r="O11" s="1179"/>
    </row>
    <row r="12" spans="1:15" customFormat="1" ht="19.5">
      <c r="A12" s="229"/>
      <c r="B12" s="233"/>
      <c r="C12" s="236"/>
      <c r="D12" s="288" t="s">
        <v>60</v>
      </c>
      <c r="E12" s="1196">
        <f>I89</f>
        <v>0</v>
      </c>
      <c r="F12" s="1196"/>
      <c r="G12" s="1197"/>
      <c r="H12" s="234"/>
      <c r="I12" s="234"/>
      <c r="J12" s="1140"/>
      <c r="K12" s="1140"/>
      <c r="L12" s="1140"/>
      <c r="M12" s="1140"/>
      <c r="N12" s="1140"/>
      <c r="O12" s="1179"/>
    </row>
    <row r="13" spans="1:15" customFormat="1" ht="20.25" thickBot="1">
      <c r="A13" s="229"/>
      <c r="B13" s="237"/>
      <c r="C13" s="238"/>
      <c r="D13" s="289" t="s">
        <v>61</v>
      </c>
      <c r="E13" s="1198">
        <f>I100</f>
        <v>0</v>
      </c>
      <c r="F13" s="1198"/>
      <c r="G13" s="1199"/>
      <c r="H13" s="234"/>
      <c r="I13" s="234"/>
      <c r="J13" s="1180"/>
      <c r="K13" s="1180"/>
      <c r="L13" s="1180"/>
      <c r="M13" s="1180"/>
      <c r="N13" s="1180"/>
      <c r="O13" s="1181"/>
    </row>
    <row r="14" spans="1:15" ht="19.5" thickBot="1"/>
    <row r="15" spans="1:15" s="242" customFormat="1" ht="19.5" thickBot="1">
      <c r="A15" s="456" t="s">
        <v>18</v>
      </c>
      <c r="B15" s="239" t="s">
        <v>19</v>
      </c>
      <c r="C15" s="239" t="s">
        <v>20</v>
      </c>
      <c r="D15" s="290" t="s">
        <v>21</v>
      </c>
      <c r="E15" s="1193" t="s">
        <v>22</v>
      </c>
      <c r="F15" s="1193"/>
      <c r="G15" s="1193"/>
      <c r="H15" s="240" t="s">
        <v>51</v>
      </c>
      <c r="I15" s="241" t="s">
        <v>23</v>
      </c>
      <c r="J15" s="43"/>
    </row>
    <row r="16" spans="1:15" ht="30.75" thickBot="1">
      <c r="A16" s="1201" t="s">
        <v>53</v>
      </c>
      <c r="B16" s="1202"/>
      <c r="C16" s="1202"/>
      <c r="D16" s="1202"/>
      <c r="E16" s="342"/>
      <c r="F16" s="342"/>
      <c r="G16" s="342"/>
      <c r="H16" s="243"/>
      <c r="I16" s="436">
        <f>SUM(I17,I46,I55,I66,I78,I89,I100)</f>
        <v>0</v>
      </c>
      <c r="J16" s="43"/>
    </row>
    <row r="17" spans="1:16" ht="30.75" thickBot="1">
      <c r="A17" s="244" t="s">
        <v>184</v>
      </c>
      <c r="B17" s="245" t="s">
        <v>24</v>
      </c>
      <c r="C17" s="246"/>
      <c r="D17" s="291"/>
      <c r="E17" s="343"/>
      <c r="F17" s="343"/>
      <c r="G17" s="343"/>
      <c r="H17" s="247"/>
      <c r="I17" s="437">
        <f>SUM(I18)</f>
        <v>0</v>
      </c>
      <c r="J17" s="43"/>
    </row>
    <row r="18" spans="1:16">
      <c r="A18" s="244" t="s">
        <v>184</v>
      </c>
      <c r="B18" s="248"/>
      <c r="C18" s="1156" t="s">
        <v>342</v>
      </c>
      <c r="D18" s="1157"/>
      <c r="E18" s="344" t="s">
        <v>343</v>
      </c>
      <c r="F18" s="344" t="s">
        <v>344</v>
      </c>
      <c r="G18" s="578" t="s">
        <v>613</v>
      </c>
      <c r="H18" s="249"/>
      <c r="I18" s="438">
        <f>ROUNDDOWN((SUM(H19:H28)),-3)/1000</f>
        <v>0</v>
      </c>
    </row>
    <row r="19" spans="1:16">
      <c r="A19" s="244" t="s">
        <v>184</v>
      </c>
      <c r="B19" s="248"/>
      <c r="C19" s="1158"/>
      <c r="D19" s="1159"/>
      <c r="E19" s="401"/>
      <c r="F19" s="345" t="str">
        <f>IF(E19="","","×")</f>
        <v/>
      </c>
      <c r="G19" s="401"/>
      <c r="H19" s="439">
        <f>E19*G19</f>
        <v>0</v>
      </c>
      <c r="I19" s="250"/>
      <c r="J19" s="1124"/>
      <c r="K19" s="1124"/>
      <c r="L19" s="1124"/>
      <c r="M19" s="1124"/>
      <c r="N19" s="1124"/>
      <c r="O19" s="1124"/>
    </row>
    <row r="20" spans="1:16">
      <c r="A20" s="244" t="s">
        <v>184</v>
      </c>
      <c r="B20" s="248"/>
      <c r="C20" s="1158"/>
      <c r="D20" s="1159"/>
      <c r="E20" s="401"/>
      <c r="F20" s="345" t="str">
        <f t="shared" ref="F20:F28" si="0">IF(E20="","","×")</f>
        <v/>
      </c>
      <c r="G20" s="401"/>
      <c r="H20" s="440">
        <f t="shared" ref="H20:H28" si="1">E20*G20</f>
        <v>0</v>
      </c>
      <c r="I20" s="250"/>
      <c r="J20" s="1124"/>
      <c r="K20" s="1124"/>
      <c r="L20" s="1124"/>
      <c r="M20" s="1124"/>
      <c r="N20" s="1124"/>
      <c r="O20" s="1124"/>
    </row>
    <row r="21" spans="1:16">
      <c r="A21" s="244" t="str">
        <f>IF(AND(C21="",E21=""),"",".")</f>
        <v/>
      </c>
      <c r="B21" s="248"/>
      <c r="C21" s="1158"/>
      <c r="D21" s="1159"/>
      <c r="E21" s="401"/>
      <c r="F21" s="345" t="str">
        <f t="shared" si="0"/>
        <v/>
      </c>
      <c r="G21" s="401"/>
      <c r="H21" s="440">
        <f t="shared" si="1"/>
        <v>0</v>
      </c>
      <c r="I21" s="250"/>
      <c r="J21" s="1124"/>
      <c r="K21" s="1124"/>
      <c r="L21" s="1124"/>
      <c r="M21" s="1124"/>
      <c r="N21" s="1124"/>
      <c r="O21" s="1124"/>
    </row>
    <row r="22" spans="1:16">
      <c r="A22" s="244" t="str">
        <f t="shared" ref="A22:A28" si="2">IF(AND(C22="",E22=""),"",".")</f>
        <v/>
      </c>
      <c r="B22" s="248"/>
      <c r="C22" s="1158"/>
      <c r="D22" s="1159"/>
      <c r="E22" s="401"/>
      <c r="F22" s="345" t="str">
        <f t="shared" si="0"/>
        <v/>
      </c>
      <c r="G22" s="401"/>
      <c r="H22" s="440">
        <f t="shared" si="1"/>
        <v>0</v>
      </c>
      <c r="I22" s="250"/>
      <c r="J22" s="1140"/>
      <c r="K22" s="1140"/>
      <c r="L22" s="1140"/>
      <c r="M22" s="1140"/>
      <c r="N22" s="1140"/>
      <c r="O22" s="1140"/>
    </row>
    <row r="23" spans="1:16">
      <c r="A23" s="244" t="str">
        <f t="shared" si="2"/>
        <v/>
      </c>
      <c r="B23" s="248"/>
      <c r="C23" s="1158"/>
      <c r="D23" s="1159"/>
      <c r="E23" s="401"/>
      <c r="F23" s="345" t="str">
        <f t="shared" si="0"/>
        <v/>
      </c>
      <c r="G23" s="401"/>
      <c r="H23" s="440">
        <f t="shared" si="1"/>
        <v>0</v>
      </c>
      <c r="I23" s="250"/>
      <c r="J23" s="1140"/>
      <c r="K23" s="1140"/>
      <c r="L23" s="1140"/>
      <c r="M23" s="1140"/>
      <c r="N23" s="1140"/>
      <c r="O23" s="1140"/>
    </row>
    <row r="24" spans="1:16">
      <c r="A24" s="244" t="str">
        <f t="shared" si="2"/>
        <v/>
      </c>
      <c r="B24" s="248"/>
      <c r="C24" s="1158"/>
      <c r="D24" s="1159"/>
      <c r="E24" s="401"/>
      <c r="F24" s="345" t="str">
        <f t="shared" si="0"/>
        <v/>
      </c>
      <c r="G24" s="401"/>
      <c r="H24" s="440">
        <f t="shared" si="1"/>
        <v>0</v>
      </c>
      <c r="I24" s="250"/>
      <c r="J24" s="1140"/>
      <c r="K24" s="1140"/>
      <c r="L24" s="1140"/>
      <c r="M24" s="1140"/>
      <c r="N24" s="1140"/>
      <c r="O24" s="1140"/>
    </row>
    <row r="25" spans="1:16">
      <c r="A25" s="244" t="str">
        <f t="shared" si="2"/>
        <v/>
      </c>
      <c r="B25" s="248"/>
      <c r="C25" s="1158"/>
      <c r="D25" s="1159"/>
      <c r="E25" s="401"/>
      <c r="F25" s="345" t="str">
        <f t="shared" si="0"/>
        <v/>
      </c>
      <c r="G25" s="401"/>
      <c r="H25" s="440">
        <f t="shared" si="1"/>
        <v>0</v>
      </c>
      <c r="I25" s="250"/>
      <c r="J25" s="1140"/>
      <c r="K25" s="1140"/>
      <c r="L25" s="1140"/>
      <c r="M25" s="1140"/>
      <c r="N25" s="1140"/>
      <c r="O25" s="1140"/>
    </row>
    <row r="26" spans="1:16">
      <c r="A26" s="244" t="str">
        <f t="shared" si="2"/>
        <v/>
      </c>
      <c r="B26" s="248"/>
      <c r="C26" s="1158"/>
      <c r="D26" s="1159"/>
      <c r="E26" s="401"/>
      <c r="F26" s="345" t="str">
        <f t="shared" si="0"/>
        <v/>
      </c>
      <c r="G26" s="401"/>
      <c r="H26" s="440">
        <f t="shared" si="1"/>
        <v>0</v>
      </c>
      <c r="I26" s="250"/>
      <c r="J26" s="282"/>
      <c r="K26" s="282"/>
      <c r="L26" s="282"/>
      <c r="M26" s="282"/>
      <c r="N26" s="282"/>
      <c r="O26" s="282"/>
    </row>
    <row r="27" spans="1:16">
      <c r="A27" s="244" t="str">
        <f t="shared" si="2"/>
        <v>.</v>
      </c>
      <c r="B27" s="248"/>
      <c r="C27" s="1174" t="s">
        <v>614</v>
      </c>
      <c r="D27" s="1175"/>
      <c r="E27" s="579">
        <v>0</v>
      </c>
      <c r="F27" s="345" t="str">
        <f t="shared" si="0"/>
        <v>×</v>
      </c>
      <c r="G27" s="401"/>
      <c r="H27" s="440">
        <f t="shared" si="1"/>
        <v>0</v>
      </c>
      <c r="I27" s="250"/>
      <c r="J27" s="251"/>
    </row>
    <row r="28" spans="1:16">
      <c r="A28" s="244" t="str">
        <f t="shared" si="2"/>
        <v>.</v>
      </c>
      <c r="B28" s="248"/>
      <c r="C28" s="1174" t="s">
        <v>612</v>
      </c>
      <c r="D28" s="1175"/>
      <c r="E28" s="577">
        <v>0</v>
      </c>
      <c r="F28" s="346" t="str">
        <f t="shared" si="0"/>
        <v>×</v>
      </c>
      <c r="G28" s="402"/>
      <c r="H28" s="441">
        <f t="shared" si="1"/>
        <v>0</v>
      </c>
      <c r="I28" s="250"/>
      <c r="J28" s="251"/>
    </row>
    <row r="29" spans="1:16" ht="22.5" customHeight="1">
      <c r="A29" s="244" t="s">
        <v>184</v>
      </c>
      <c r="B29" s="248"/>
      <c r="C29" s="252" t="s">
        <v>659</v>
      </c>
      <c r="D29" s="292"/>
      <c r="E29" s="347"/>
      <c r="F29" s="347"/>
      <c r="G29" s="347"/>
      <c r="H29" s="253"/>
      <c r="I29" s="254"/>
      <c r="J29" s="1124"/>
      <c r="K29" s="1124"/>
      <c r="L29" s="1124"/>
      <c r="M29" s="1124"/>
      <c r="N29" s="1124"/>
      <c r="O29" s="1124"/>
      <c r="P29" s="189"/>
    </row>
    <row r="30" spans="1:16" ht="18.75" customHeight="1">
      <c r="A30" s="244" t="s">
        <v>184</v>
      </c>
      <c r="B30" s="248"/>
      <c r="C30" s="255"/>
      <c r="D30" s="1108" t="s">
        <v>649</v>
      </c>
      <c r="E30" s="1109"/>
      <c r="F30" s="1109"/>
      <c r="G30" s="1109"/>
      <c r="H30" s="1109"/>
      <c r="I30" s="1110"/>
      <c r="J30" s="1124"/>
      <c r="K30" s="1124"/>
      <c r="L30" s="1124"/>
      <c r="M30" s="1124"/>
      <c r="N30" s="1124"/>
      <c r="O30" s="1124"/>
      <c r="P30" s="189"/>
    </row>
    <row r="31" spans="1:16" ht="18.75" customHeight="1">
      <c r="A31" s="244" t="s">
        <v>184</v>
      </c>
      <c r="B31" s="248"/>
      <c r="C31" s="255"/>
      <c r="D31" s="1111"/>
      <c r="E31" s="1112"/>
      <c r="F31" s="1112"/>
      <c r="G31" s="1112"/>
      <c r="H31" s="1112"/>
      <c r="I31" s="1113"/>
      <c r="J31" s="1124"/>
      <c r="K31" s="1124"/>
      <c r="L31" s="1124"/>
      <c r="M31" s="1124"/>
      <c r="N31" s="1124"/>
      <c r="O31" s="1124"/>
      <c r="P31" s="189"/>
    </row>
    <row r="32" spans="1:16" ht="18.75" customHeight="1">
      <c r="A32" s="244" t="s">
        <v>184</v>
      </c>
      <c r="B32" s="248"/>
      <c r="C32" s="255"/>
      <c r="D32" s="1114"/>
      <c r="E32" s="1115"/>
      <c r="F32" s="1115"/>
      <c r="G32" s="1115"/>
      <c r="H32" s="1115"/>
      <c r="I32" s="1116"/>
      <c r="J32" s="1124"/>
      <c r="K32" s="1124"/>
      <c r="L32" s="1124"/>
      <c r="M32" s="1124"/>
      <c r="N32" s="1124"/>
      <c r="O32" s="1124"/>
      <c r="P32" s="189"/>
    </row>
    <row r="33" spans="1:16" ht="18.75" customHeight="1">
      <c r="A33" s="244"/>
      <c r="B33" s="248"/>
      <c r="C33" s="255"/>
      <c r="D33" s="1111" t="s">
        <v>650</v>
      </c>
      <c r="E33" s="1117"/>
      <c r="F33" s="1117"/>
      <c r="G33" s="1117"/>
      <c r="H33" s="1117"/>
      <c r="I33" s="1118"/>
      <c r="J33" s="1124"/>
      <c r="K33" s="1124"/>
      <c r="L33" s="1124"/>
      <c r="M33" s="1124"/>
      <c r="N33" s="1124"/>
      <c r="O33" s="1124"/>
      <c r="P33" s="189"/>
    </row>
    <row r="34" spans="1:16" ht="18.75" customHeight="1">
      <c r="A34" s="244" t="s">
        <v>184</v>
      </c>
      <c r="B34" s="248"/>
      <c r="C34" s="255"/>
      <c r="D34" s="1119"/>
      <c r="E34" s="1117"/>
      <c r="F34" s="1117"/>
      <c r="G34" s="1117"/>
      <c r="H34" s="1117"/>
      <c r="I34" s="1118"/>
      <c r="J34" s="1124"/>
      <c r="K34" s="1124"/>
      <c r="L34" s="1124"/>
      <c r="M34" s="1124"/>
      <c r="N34" s="1124"/>
      <c r="O34" s="1124"/>
      <c r="P34" s="189"/>
    </row>
    <row r="35" spans="1:16" ht="18.75" customHeight="1">
      <c r="A35" s="244" t="s">
        <v>184</v>
      </c>
      <c r="B35" s="256"/>
      <c r="C35" s="257"/>
      <c r="D35" s="1120"/>
      <c r="E35" s="1121"/>
      <c r="F35" s="1121"/>
      <c r="G35" s="1121"/>
      <c r="H35" s="1121"/>
      <c r="I35" s="1122"/>
      <c r="J35" s="1124"/>
      <c r="K35" s="1124"/>
      <c r="L35" s="1124"/>
      <c r="M35" s="1124"/>
      <c r="N35" s="1124"/>
      <c r="O35" s="1124"/>
      <c r="P35" s="189"/>
    </row>
    <row r="36" spans="1:16" ht="24">
      <c r="A36" s="244" t="s">
        <v>184</v>
      </c>
      <c r="B36" s="248"/>
      <c r="C36" s="252" t="s">
        <v>660</v>
      </c>
      <c r="D36" s="292"/>
      <c r="E36" s="253"/>
      <c r="F36" s="253"/>
      <c r="G36" s="253"/>
      <c r="H36" s="253"/>
      <c r="I36" s="254"/>
      <c r="J36" s="575"/>
      <c r="K36" s="575"/>
      <c r="L36" s="575"/>
      <c r="M36" s="574"/>
      <c r="N36" s="574"/>
      <c r="O36" s="574"/>
      <c r="P36" s="189"/>
    </row>
    <row r="37" spans="1:16" ht="18.75" customHeight="1">
      <c r="A37" s="244" t="s">
        <v>184</v>
      </c>
      <c r="B37" s="248"/>
      <c r="C37" s="255"/>
      <c r="D37" s="1108" t="s">
        <v>649</v>
      </c>
      <c r="E37" s="1109"/>
      <c r="F37" s="1109"/>
      <c r="G37" s="1109"/>
      <c r="H37" s="1109"/>
      <c r="I37" s="1110"/>
      <c r="J37" s="1123"/>
      <c r="K37" s="1123"/>
      <c r="L37" s="1123"/>
      <c r="M37" s="1123"/>
      <c r="N37" s="1123"/>
      <c r="O37" s="1123"/>
      <c r="P37" s="189"/>
    </row>
    <row r="38" spans="1:16" ht="18.75" customHeight="1">
      <c r="A38" s="244" t="s">
        <v>184</v>
      </c>
      <c r="B38" s="248"/>
      <c r="C38" s="255"/>
      <c r="D38" s="1111"/>
      <c r="E38" s="1112"/>
      <c r="F38" s="1112"/>
      <c r="G38" s="1112"/>
      <c r="H38" s="1112"/>
      <c r="I38" s="1113"/>
      <c r="J38" s="1123"/>
      <c r="K38" s="1123"/>
      <c r="L38" s="1123"/>
      <c r="M38" s="1123"/>
      <c r="N38" s="1123"/>
      <c r="O38" s="1123"/>
      <c r="P38" s="189"/>
    </row>
    <row r="39" spans="1:16" ht="18.75" customHeight="1">
      <c r="A39" s="244"/>
      <c r="B39" s="248"/>
      <c r="C39" s="255"/>
      <c r="D39" s="1114"/>
      <c r="E39" s="1115"/>
      <c r="F39" s="1115"/>
      <c r="G39" s="1115"/>
      <c r="H39" s="1115"/>
      <c r="I39" s="1116"/>
      <c r="J39" s="1123"/>
      <c r="K39" s="1123"/>
      <c r="L39" s="1123"/>
      <c r="M39" s="1123"/>
      <c r="N39" s="1123"/>
      <c r="O39" s="1123"/>
      <c r="P39" s="189"/>
    </row>
    <row r="40" spans="1:16" ht="18.75" customHeight="1">
      <c r="A40" s="244" t="s">
        <v>184</v>
      </c>
      <c r="B40" s="248"/>
      <c r="C40" s="255"/>
      <c r="D40" s="1111" t="s">
        <v>650</v>
      </c>
      <c r="E40" s="1117"/>
      <c r="F40" s="1117"/>
      <c r="G40" s="1117"/>
      <c r="H40" s="1117"/>
      <c r="I40" s="1118"/>
      <c r="J40" s="1123"/>
      <c r="K40" s="1123"/>
      <c r="L40" s="1123"/>
      <c r="M40" s="1123"/>
      <c r="N40" s="1123"/>
      <c r="O40" s="1123"/>
      <c r="P40" s="189"/>
    </row>
    <row r="41" spans="1:16" ht="18.75" customHeight="1">
      <c r="A41" s="244" t="s">
        <v>184</v>
      </c>
      <c r="B41" s="248"/>
      <c r="C41" s="255"/>
      <c r="D41" s="1119"/>
      <c r="E41" s="1117"/>
      <c r="F41" s="1117"/>
      <c r="G41" s="1117"/>
      <c r="H41" s="1117"/>
      <c r="I41" s="1118"/>
      <c r="J41" s="1123"/>
      <c r="K41" s="1123"/>
      <c r="L41" s="1123"/>
      <c r="M41" s="1123"/>
      <c r="N41" s="1123"/>
      <c r="O41" s="1123"/>
      <c r="P41" s="189"/>
    </row>
    <row r="42" spans="1:16" ht="18.75" customHeight="1">
      <c r="A42" s="244" t="s">
        <v>184</v>
      </c>
      <c r="B42" s="576"/>
      <c r="C42" s="257"/>
      <c r="D42" s="1120"/>
      <c r="E42" s="1121"/>
      <c r="F42" s="1121"/>
      <c r="G42" s="1121"/>
      <c r="H42" s="1121"/>
      <c r="I42" s="1122"/>
      <c r="J42" s="1123"/>
      <c r="K42" s="1123"/>
      <c r="L42" s="1123"/>
      <c r="M42" s="1123"/>
      <c r="N42" s="1123"/>
      <c r="O42" s="1123"/>
      <c r="P42" s="189"/>
    </row>
    <row r="43" spans="1:16" ht="24" customHeight="1">
      <c r="A43" s="244" t="s">
        <v>184</v>
      </c>
      <c r="B43" s="258" t="s">
        <v>25</v>
      </c>
      <c r="C43" s="259"/>
      <c r="D43" s="293"/>
      <c r="E43" s="348"/>
      <c r="F43" s="643"/>
      <c r="G43" s="348"/>
      <c r="H43" s="644"/>
      <c r="I43" s="260"/>
      <c r="J43" s="261"/>
    </row>
    <row r="44" spans="1:16" s="265" customFormat="1" ht="15" customHeight="1">
      <c r="A44" s="262"/>
      <c r="B44" s="263"/>
      <c r="C44" s="411"/>
      <c r="D44" s="412" t="s">
        <v>21</v>
      </c>
      <c r="E44" s="1185" t="s">
        <v>22</v>
      </c>
      <c r="F44" s="1186"/>
      <c r="G44" s="1187"/>
      <c r="H44" s="413" t="s">
        <v>51</v>
      </c>
      <c r="I44" s="414"/>
      <c r="J44" s="264"/>
    </row>
    <row r="45" spans="1:16" ht="24">
      <c r="A45" s="244" t="s">
        <v>184</v>
      </c>
      <c r="B45" s="266"/>
      <c r="C45" s="267" t="s">
        <v>6</v>
      </c>
      <c r="D45" s="294"/>
      <c r="E45" s="349"/>
      <c r="F45" s="350"/>
      <c r="G45" s="349"/>
      <c r="H45" s="268"/>
      <c r="I45" s="269"/>
      <c r="J45" s="261"/>
    </row>
    <row r="46" spans="1:16" ht="18.75" customHeight="1">
      <c r="A46" s="244" t="s">
        <v>184</v>
      </c>
      <c r="B46" s="248"/>
      <c r="C46" s="255"/>
      <c r="D46" s="295"/>
      <c r="E46" s="1183"/>
      <c r="F46" s="1184"/>
      <c r="G46" s="1184"/>
      <c r="H46" s="10"/>
      <c r="I46" s="1144">
        <f>ROUNDDOWN((SUM(H46:H53)),-3)/1000</f>
        <v>0</v>
      </c>
      <c r="J46" s="1125"/>
      <c r="K46" s="1125"/>
      <c r="L46" s="1125"/>
      <c r="M46" s="1125"/>
      <c r="N46" s="1125"/>
      <c r="O46" s="1125"/>
    </row>
    <row r="47" spans="1:16" ht="18.75" customHeight="1">
      <c r="A47" s="244" t="str">
        <f t="shared" ref="A47:A53" si="3">IF(AND(D47="",E47="",H47=""),"",".")</f>
        <v/>
      </c>
      <c r="B47" s="248"/>
      <c r="C47" s="255"/>
      <c r="D47" s="296"/>
      <c r="E47" s="1132"/>
      <c r="F47" s="1127"/>
      <c r="G47" s="1128"/>
      <c r="H47" s="11"/>
      <c r="I47" s="1145"/>
      <c r="J47" s="1125"/>
      <c r="K47" s="1125"/>
      <c r="L47" s="1125"/>
      <c r="M47" s="1125"/>
      <c r="N47" s="1125"/>
      <c r="O47" s="1125"/>
    </row>
    <row r="48" spans="1:16" ht="18.75" customHeight="1">
      <c r="A48" s="244" t="str">
        <f t="shared" si="3"/>
        <v/>
      </c>
      <c r="B48" s="248"/>
      <c r="C48" s="255"/>
      <c r="D48" s="297"/>
      <c r="E48" s="1126"/>
      <c r="F48" s="1127"/>
      <c r="G48" s="1128"/>
      <c r="H48" s="11"/>
      <c r="I48" s="1145"/>
      <c r="J48" s="1125"/>
      <c r="K48" s="1125"/>
      <c r="L48" s="1125"/>
      <c r="M48" s="1125"/>
      <c r="N48" s="1125"/>
      <c r="O48" s="1125"/>
    </row>
    <row r="49" spans="1:18" ht="18.75" customHeight="1">
      <c r="A49" s="244" t="str">
        <f t="shared" si="3"/>
        <v/>
      </c>
      <c r="B49" s="248"/>
      <c r="C49" s="255"/>
      <c r="D49" s="297"/>
      <c r="E49" s="1126"/>
      <c r="F49" s="1127"/>
      <c r="G49" s="1128"/>
      <c r="H49" s="11"/>
      <c r="I49" s="1145"/>
      <c r="J49" s="1125"/>
      <c r="K49" s="1125"/>
      <c r="L49" s="1125"/>
      <c r="M49" s="1125"/>
      <c r="N49" s="1125"/>
      <c r="O49" s="1125"/>
    </row>
    <row r="50" spans="1:18" ht="24">
      <c r="A50" s="244" t="str">
        <f t="shared" si="3"/>
        <v/>
      </c>
      <c r="B50" s="248"/>
      <c r="C50" s="255"/>
      <c r="D50" s="297"/>
      <c r="E50" s="1126"/>
      <c r="F50" s="1127"/>
      <c r="G50" s="1128"/>
      <c r="H50" s="11"/>
      <c r="I50" s="1145"/>
      <c r="J50" s="415"/>
      <c r="K50" s="415"/>
      <c r="L50" s="415"/>
      <c r="M50" s="415"/>
      <c r="N50" s="415"/>
      <c r="O50" s="415"/>
    </row>
    <row r="51" spans="1:18">
      <c r="A51" s="244" t="str">
        <f t="shared" si="3"/>
        <v/>
      </c>
      <c r="B51" s="248"/>
      <c r="C51" s="255"/>
      <c r="D51" s="297"/>
      <c r="E51" s="1126"/>
      <c r="F51" s="1127"/>
      <c r="G51" s="1128"/>
      <c r="H51" s="11"/>
      <c r="I51" s="1145"/>
      <c r="J51" s="301"/>
    </row>
    <row r="52" spans="1:18">
      <c r="A52" s="244" t="str">
        <f t="shared" si="3"/>
        <v/>
      </c>
      <c r="B52" s="248"/>
      <c r="C52" s="255"/>
      <c r="D52" s="297"/>
      <c r="E52" s="1126"/>
      <c r="F52" s="1127"/>
      <c r="G52" s="1128"/>
      <c r="H52" s="11"/>
      <c r="I52" s="1145"/>
      <c r="J52" s="301"/>
    </row>
    <row r="53" spans="1:18">
      <c r="A53" s="244" t="str">
        <f t="shared" si="3"/>
        <v/>
      </c>
      <c r="B53" s="248"/>
      <c r="C53" s="270"/>
      <c r="D53" s="298"/>
      <c r="E53" s="1129"/>
      <c r="F53" s="1130"/>
      <c r="G53" s="1131"/>
      <c r="H53" s="12"/>
      <c r="I53" s="1146"/>
      <c r="J53" s="301"/>
    </row>
    <row r="54" spans="1:18" ht="24">
      <c r="A54" s="244" t="s">
        <v>184</v>
      </c>
      <c r="B54" s="1200"/>
      <c r="C54" s="252" t="s">
        <v>26</v>
      </c>
      <c r="D54" s="299"/>
      <c r="E54" s="344"/>
      <c r="F54" s="344"/>
      <c r="G54" s="344"/>
      <c r="H54" s="271"/>
      <c r="I54" s="269"/>
    </row>
    <row r="55" spans="1:18">
      <c r="A55" s="244" t="s">
        <v>184</v>
      </c>
      <c r="B55" s="1200"/>
      <c r="C55" s="272"/>
      <c r="D55" s="295"/>
      <c r="E55" s="1172"/>
      <c r="F55" s="1173"/>
      <c r="G55" s="1173"/>
      <c r="H55" s="13"/>
      <c r="I55" s="1144">
        <f>ROUNDDOWN((SUM(H55:H64)),-3)/1000</f>
        <v>0</v>
      </c>
      <c r="J55" s="1124"/>
      <c r="K55" s="1124"/>
      <c r="L55" s="1124"/>
      <c r="M55" s="1124"/>
      <c r="N55" s="1124"/>
      <c r="O55" s="1124"/>
    </row>
    <row r="56" spans="1:18">
      <c r="A56" s="244" t="str">
        <f>IF(AND(D56="",E56="",H56=""),"",".")</f>
        <v/>
      </c>
      <c r="B56" s="1200"/>
      <c r="C56" s="272"/>
      <c r="D56" s="296"/>
      <c r="E56" s="1182"/>
      <c r="F56" s="1142"/>
      <c r="G56" s="1143"/>
      <c r="H56" s="14"/>
      <c r="I56" s="1145"/>
      <c r="J56" s="1124"/>
      <c r="K56" s="1124"/>
      <c r="L56" s="1124"/>
      <c r="M56" s="1124"/>
      <c r="N56" s="1124"/>
      <c r="O56" s="1124"/>
    </row>
    <row r="57" spans="1:18">
      <c r="A57" s="244" t="str">
        <f t="shared" ref="A57:A75" si="4">IF(AND(D57="",E57="",H57=""),"",".")</f>
        <v/>
      </c>
      <c r="B57" s="1200"/>
      <c r="C57" s="272"/>
      <c r="D57" s="296"/>
      <c r="E57" s="1141"/>
      <c r="F57" s="1142"/>
      <c r="G57" s="1143"/>
      <c r="H57" s="14"/>
      <c r="I57" s="1145"/>
      <c r="J57" s="1124"/>
      <c r="K57" s="1124"/>
      <c r="L57" s="1124"/>
      <c r="M57" s="1124"/>
      <c r="N57" s="1124"/>
      <c r="O57" s="1124"/>
    </row>
    <row r="58" spans="1:18">
      <c r="A58" s="244" t="str">
        <f t="shared" si="4"/>
        <v/>
      </c>
      <c r="B58" s="1200"/>
      <c r="C58" s="272"/>
      <c r="D58" s="297"/>
      <c r="E58" s="1141"/>
      <c r="F58" s="1142"/>
      <c r="G58" s="1143"/>
      <c r="H58" s="14"/>
      <c r="I58" s="1145"/>
      <c r="J58" s="1124"/>
      <c r="K58" s="1124"/>
      <c r="L58" s="1124"/>
      <c r="M58" s="1124"/>
      <c r="N58" s="1124"/>
      <c r="O58" s="1124"/>
    </row>
    <row r="59" spans="1:18">
      <c r="A59" s="244" t="str">
        <f t="shared" si="4"/>
        <v/>
      </c>
      <c r="B59" s="1200"/>
      <c r="C59" s="272"/>
      <c r="D59" s="297"/>
      <c r="E59" s="1141"/>
      <c r="F59" s="1142"/>
      <c r="G59" s="1143"/>
      <c r="H59" s="14"/>
      <c r="I59" s="1145"/>
      <c r="J59" s="1124"/>
      <c r="K59" s="1124"/>
      <c r="L59" s="1124"/>
      <c r="M59" s="1124"/>
      <c r="N59" s="1124"/>
      <c r="O59" s="1124"/>
    </row>
    <row r="60" spans="1:18">
      <c r="A60" s="244" t="str">
        <f t="shared" si="4"/>
        <v/>
      </c>
      <c r="B60" s="1200"/>
      <c r="C60" s="272"/>
      <c r="D60" s="297"/>
      <c r="E60" s="1141"/>
      <c r="F60" s="1142"/>
      <c r="G60" s="1143"/>
      <c r="H60" s="14"/>
      <c r="I60" s="1145"/>
      <c r="J60" s="1124"/>
      <c r="K60" s="1124"/>
      <c r="L60" s="1124"/>
      <c r="M60" s="1124"/>
      <c r="N60" s="1124"/>
      <c r="O60" s="1124"/>
    </row>
    <row r="61" spans="1:18">
      <c r="A61" s="244" t="str">
        <f t="shared" si="4"/>
        <v/>
      </c>
      <c r="B61" s="1200"/>
      <c r="C61" s="272"/>
      <c r="D61" s="297"/>
      <c r="E61" s="1141"/>
      <c r="F61" s="1142"/>
      <c r="G61" s="1143"/>
      <c r="H61" s="14"/>
      <c r="I61" s="1145"/>
      <c r="J61" s="301"/>
      <c r="R61" s="88" t="s">
        <v>661</v>
      </c>
    </row>
    <row r="62" spans="1:18">
      <c r="A62" s="244" t="str">
        <f t="shared" si="4"/>
        <v/>
      </c>
      <c r="B62" s="1200"/>
      <c r="C62" s="272"/>
      <c r="D62" s="297"/>
      <c r="E62" s="1141"/>
      <c r="F62" s="1142"/>
      <c r="G62" s="1143"/>
      <c r="H62" s="14"/>
      <c r="I62" s="1145"/>
      <c r="J62" s="301"/>
    </row>
    <row r="63" spans="1:18">
      <c r="A63" s="244" t="str">
        <f t="shared" si="4"/>
        <v/>
      </c>
      <c r="B63" s="1200"/>
      <c r="C63" s="272"/>
      <c r="D63" s="297"/>
      <c r="E63" s="1141"/>
      <c r="F63" s="1142"/>
      <c r="G63" s="1143"/>
      <c r="H63" s="14"/>
      <c r="I63" s="1145"/>
      <c r="J63" s="301"/>
    </row>
    <row r="64" spans="1:18">
      <c r="A64" s="244" t="str">
        <f t="shared" si="4"/>
        <v/>
      </c>
      <c r="B64" s="1200"/>
      <c r="C64" s="273"/>
      <c r="D64" s="298"/>
      <c r="E64" s="1150"/>
      <c r="F64" s="1151"/>
      <c r="G64" s="1152"/>
      <c r="H64" s="15"/>
      <c r="I64" s="1146"/>
      <c r="J64" s="301"/>
    </row>
    <row r="65" spans="1:18" ht="24">
      <c r="A65" s="244" t="s">
        <v>184</v>
      </c>
      <c r="B65" s="248"/>
      <c r="C65" s="252" t="s">
        <v>27</v>
      </c>
      <c r="D65" s="299"/>
      <c r="E65" s="344"/>
      <c r="F65" s="344"/>
      <c r="G65" s="344"/>
      <c r="H65" s="271"/>
      <c r="I65" s="274"/>
    </row>
    <row r="66" spans="1:18">
      <c r="A66" s="244" t="s">
        <v>184</v>
      </c>
      <c r="B66" s="248"/>
      <c r="C66" s="255"/>
      <c r="D66" s="295"/>
      <c r="E66" s="1153"/>
      <c r="F66" s="1154"/>
      <c r="G66" s="1154"/>
      <c r="H66" s="13"/>
      <c r="I66" s="1144">
        <f>ROUNDDOWN((SUM(H66:H75)),-3)/1000</f>
        <v>0</v>
      </c>
      <c r="J66" s="1139"/>
      <c r="K66" s="1139"/>
      <c r="L66" s="1139"/>
      <c r="M66" s="1139"/>
      <c r="N66" s="1139"/>
      <c r="O66" s="1139"/>
      <c r="P66" s="303"/>
      <c r="Q66" s="303"/>
      <c r="R66" s="302"/>
    </row>
    <row r="67" spans="1:18">
      <c r="A67" s="244" t="str">
        <f t="shared" si="4"/>
        <v/>
      </c>
      <c r="B67" s="248"/>
      <c r="C67" s="255"/>
      <c r="D67" s="296"/>
      <c r="E67" s="1133"/>
      <c r="F67" s="1134"/>
      <c r="G67" s="1135"/>
      <c r="H67" s="14"/>
      <c r="I67" s="1145"/>
      <c r="J67" s="1139"/>
      <c r="K67" s="1139"/>
      <c r="L67" s="1139"/>
      <c r="M67" s="1139"/>
      <c r="N67" s="1139"/>
      <c r="O67" s="1139"/>
      <c r="P67" s="303"/>
      <c r="Q67" s="303"/>
      <c r="R67" s="302"/>
    </row>
    <row r="68" spans="1:18">
      <c r="A68" s="244" t="str">
        <f t="shared" si="4"/>
        <v/>
      </c>
      <c r="B68" s="248"/>
      <c r="C68" s="255"/>
      <c r="D68" s="297"/>
      <c r="E68" s="1133"/>
      <c r="F68" s="1134"/>
      <c r="G68" s="1135"/>
      <c r="H68" s="14"/>
      <c r="I68" s="1145"/>
      <c r="J68" s="1139"/>
      <c r="K68" s="1139"/>
      <c r="L68" s="1139"/>
      <c r="M68" s="1139"/>
      <c r="N68" s="1139"/>
      <c r="O68" s="1139"/>
      <c r="P68" s="303"/>
      <c r="Q68" s="303"/>
      <c r="R68" s="302"/>
    </row>
    <row r="69" spans="1:18">
      <c r="A69" s="244" t="str">
        <f t="shared" si="4"/>
        <v/>
      </c>
      <c r="B69" s="248"/>
      <c r="C69" s="255"/>
      <c r="D69" s="297"/>
      <c r="E69" s="1136"/>
      <c r="F69" s="1134"/>
      <c r="G69" s="1135"/>
      <c r="H69" s="14"/>
      <c r="I69" s="1145"/>
      <c r="J69" s="1139"/>
      <c r="K69" s="1139"/>
      <c r="L69" s="1139"/>
      <c r="M69" s="1139"/>
      <c r="N69" s="1139"/>
      <c r="O69" s="1139"/>
      <c r="P69" s="303"/>
      <c r="Q69" s="303"/>
      <c r="R69" s="302"/>
    </row>
    <row r="70" spans="1:18">
      <c r="A70" s="244" t="str">
        <f t="shared" si="4"/>
        <v/>
      </c>
      <c r="B70" s="248"/>
      <c r="C70" s="255"/>
      <c r="D70" s="297"/>
      <c r="E70" s="1136"/>
      <c r="F70" s="1134"/>
      <c r="G70" s="1135"/>
      <c r="H70" s="14"/>
      <c r="I70" s="1145"/>
      <c r="J70" s="1140"/>
      <c r="K70" s="1140"/>
      <c r="L70" s="1140"/>
      <c r="M70" s="1140"/>
      <c r="N70" s="1140"/>
      <c r="O70" s="1140"/>
      <c r="P70" s="303"/>
      <c r="Q70" s="303"/>
      <c r="R70" s="302"/>
    </row>
    <row r="71" spans="1:18">
      <c r="A71" s="244" t="str">
        <f t="shared" si="4"/>
        <v/>
      </c>
      <c r="B71" s="248"/>
      <c r="C71" s="255"/>
      <c r="D71" s="297"/>
      <c r="E71" s="1136"/>
      <c r="F71" s="1134"/>
      <c r="G71" s="1135"/>
      <c r="H71" s="14"/>
      <c r="I71" s="1145"/>
      <c r="J71" s="1140"/>
      <c r="K71" s="1140"/>
      <c r="L71" s="1140"/>
      <c r="M71" s="1140"/>
      <c r="N71" s="1140"/>
      <c r="O71" s="1140"/>
      <c r="P71" s="303"/>
    </row>
    <row r="72" spans="1:18">
      <c r="A72" s="244" t="str">
        <f t="shared" si="4"/>
        <v/>
      </c>
      <c r="B72" s="248"/>
      <c r="C72" s="255"/>
      <c r="D72" s="297"/>
      <c r="E72" s="1136"/>
      <c r="F72" s="1134"/>
      <c r="G72" s="1135"/>
      <c r="H72" s="14"/>
      <c r="I72" s="1145"/>
      <c r="J72" s="1140"/>
      <c r="K72" s="1140"/>
      <c r="L72" s="1140"/>
      <c r="M72" s="1140"/>
      <c r="N72" s="1140"/>
      <c r="O72" s="1140"/>
    </row>
    <row r="73" spans="1:18">
      <c r="A73" s="244" t="str">
        <f t="shared" si="4"/>
        <v/>
      </c>
      <c r="B73" s="248"/>
      <c r="C73" s="255"/>
      <c r="D73" s="297"/>
      <c r="E73" s="1136"/>
      <c r="F73" s="1134"/>
      <c r="G73" s="1135"/>
      <c r="H73" s="14"/>
      <c r="I73" s="1145"/>
      <c r="J73" s="1140"/>
      <c r="K73" s="1140"/>
      <c r="L73" s="1140"/>
      <c r="M73" s="1140"/>
      <c r="N73" s="1140"/>
      <c r="O73" s="1140"/>
    </row>
    <row r="74" spans="1:18">
      <c r="A74" s="244" t="str">
        <f t="shared" si="4"/>
        <v/>
      </c>
      <c r="B74" s="248"/>
      <c r="C74" s="255"/>
      <c r="D74" s="297"/>
      <c r="E74" s="1136"/>
      <c r="F74" s="1134"/>
      <c r="G74" s="1135"/>
      <c r="H74" s="14"/>
      <c r="I74" s="1145"/>
      <c r="J74" s="1140"/>
      <c r="K74" s="1140"/>
      <c r="L74" s="1140"/>
      <c r="M74" s="1140"/>
      <c r="N74" s="1140"/>
      <c r="O74" s="1140"/>
    </row>
    <row r="75" spans="1:18">
      <c r="A75" s="244" t="str">
        <f t="shared" si="4"/>
        <v/>
      </c>
      <c r="B75" s="248"/>
      <c r="C75" s="270"/>
      <c r="D75" s="298"/>
      <c r="E75" s="1147"/>
      <c r="F75" s="1148"/>
      <c r="G75" s="1149"/>
      <c r="H75" s="15"/>
      <c r="I75" s="1146"/>
      <c r="J75" s="1140"/>
      <c r="K75" s="1140"/>
      <c r="L75" s="1140"/>
      <c r="M75" s="1140"/>
      <c r="N75" s="1140"/>
      <c r="O75" s="1140"/>
    </row>
    <row r="76" spans="1:18" ht="24">
      <c r="A76" s="244" t="s">
        <v>184</v>
      </c>
      <c r="B76" s="248"/>
      <c r="C76" s="252" t="s">
        <v>376</v>
      </c>
      <c r="D76" s="299"/>
      <c r="E76" s="1203"/>
      <c r="F76" s="1203"/>
      <c r="G76" s="1203"/>
      <c r="H76" s="271"/>
      <c r="I76" s="254"/>
      <c r="J76" s="301"/>
    </row>
    <row r="77" spans="1:18" ht="24">
      <c r="A77" s="244"/>
      <c r="B77" s="248"/>
      <c r="C77" s="476"/>
      <c r="D77" s="645" t="s">
        <v>423</v>
      </c>
      <c r="E77" s="645" t="s">
        <v>343</v>
      </c>
      <c r="F77" s="645" t="s">
        <v>344</v>
      </c>
      <c r="G77" s="646" t="s">
        <v>424</v>
      </c>
      <c r="H77" s="647"/>
      <c r="I77" s="477"/>
      <c r="J77" s="301"/>
    </row>
    <row r="78" spans="1:18" ht="18" customHeight="1">
      <c r="A78" s="244" t="s">
        <v>184</v>
      </c>
      <c r="B78" s="248"/>
      <c r="C78" s="272"/>
      <c r="D78" s="295"/>
      <c r="E78" s="478"/>
      <c r="F78" s="479" t="str">
        <f>IF(E78="","","×")</f>
        <v/>
      </c>
      <c r="G78" s="478"/>
      <c r="H78" s="480">
        <f>E78*G78</f>
        <v>0</v>
      </c>
      <c r="I78" s="1144">
        <f>ROUNDDOWN((SUM(H78:H82)),-3)/1000</f>
        <v>0</v>
      </c>
      <c r="J78" s="1123"/>
      <c r="K78" s="1123"/>
      <c r="L78" s="1123"/>
      <c r="M78" s="1123"/>
      <c r="N78" s="1123"/>
      <c r="O78" s="1123"/>
    </row>
    <row r="79" spans="1:18" ht="18" customHeight="1">
      <c r="A79" s="244" t="str">
        <f>IF(AND(D79="",E79="",G79=""),"",".")</f>
        <v/>
      </c>
      <c r="B79" s="248"/>
      <c r="C79" s="272"/>
      <c r="D79" s="296"/>
      <c r="E79" s="428"/>
      <c r="F79" s="345" t="str">
        <f>IF(E79="","","×")</f>
        <v/>
      </c>
      <c r="G79" s="428"/>
      <c r="H79" s="439">
        <f>E79*G79</f>
        <v>0</v>
      </c>
      <c r="I79" s="1145"/>
      <c r="J79" s="1123"/>
      <c r="K79" s="1123"/>
      <c r="L79" s="1123"/>
      <c r="M79" s="1123"/>
      <c r="N79" s="1123"/>
      <c r="O79" s="1123"/>
    </row>
    <row r="80" spans="1:18" ht="18" customHeight="1">
      <c r="A80" s="244" t="str">
        <f t="shared" ref="A80:A82" si="5">IF(AND(D80="",E80="",G80=""),"",".")</f>
        <v/>
      </c>
      <c r="B80" s="248"/>
      <c r="C80" s="272"/>
      <c r="D80" s="296"/>
      <c r="E80" s="428"/>
      <c r="F80" s="345" t="str">
        <f t="shared" ref="F80:F82" si="6">IF(E80="","","×")</f>
        <v/>
      </c>
      <c r="G80" s="428"/>
      <c r="H80" s="440">
        <f t="shared" ref="H80:H82" si="7">E80*G80</f>
        <v>0</v>
      </c>
      <c r="I80" s="1145"/>
      <c r="J80" s="1123"/>
      <c r="K80" s="1123"/>
      <c r="L80" s="1123"/>
      <c r="M80" s="1123"/>
      <c r="N80" s="1123"/>
      <c r="O80" s="1123"/>
    </row>
    <row r="81" spans="1:15" ht="18" customHeight="1">
      <c r="A81" s="244" t="str">
        <f t="shared" si="5"/>
        <v/>
      </c>
      <c r="B81" s="248"/>
      <c r="C81" s="272"/>
      <c r="D81" s="296"/>
      <c r="E81" s="428"/>
      <c r="F81" s="345" t="str">
        <f t="shared" si="6"/>
        <v/>
      </c>
      <c r="G81" s="428"/>
      <c r="H81" s="440">
        <f t="shared" si="7"/>
        <v>0</v>
      </c>
      <c r="I81" s="1145"/>
      <c r="J81" s="1123"/>
      <c r="K81" s="1123"/>
      <c r="L81" s="1123"/>
      <c r="M81" s="1123"/>
      <c r="N81" s="1123"/>
      <c r="O81" s="1123"/>
    </row>
    <row r="82" spans="1:15">
      <c r="A82" s="244" t="str">
        <f t="shared" si="5"/>
        <v/>
      </c>
      <c r="B82" s="248"/>
      <c r="C82" s="272"/>
      <c r="D82" s="391"/>
      <c r="E82" s="481"/>
      <c r="F82" s="482" t="str">
        <f t="shared" si="6"/>
        <v/>
      </c>
      <c r="G82" s="481"/>
      <c r="H82" s="483">
        <f t="shared" si="7"/>
        <v>0</v>
      </c>
      <c r="I82" s="1146"/>
      <c r="J82" s="301"/>
    </row>
    <row r="83" spans="1:15" ht="24">
      <c r="A83" s="244" t="s">
        <v>184</v>
      </c>
      <c r="B83" s="248"/>
      <c r="C83" s="281" t="s">
        <v>377</v>
      </c>
      <c r="D83" s="292"/>
      <c r="E83" s="347"/>
      <c r="F83" s="347"/>
      <c r="G83" s="347"/>
      <c r="H83" s="253"/>
      <c r="I83" s="254"/>
      <c r="J83" s="251"/>
    </row>
    <row r="84" spans="1:15">
      <c r="A84" s="244" t="s">
        <v>184</v>
      </c>
      <c r="B84" s="248"/>
      <c r="C84" s="255"/>
      <c r="D84" s="1108"/>
      <c r="E84" s="1137"/>
      <c r="F84" s="1137"/>
      <c r="G84" s="1137"/>
      <c r="H84" s="1137"/>
      <c r="I84" s="1138"/>
      <c r="J84" s="304"/>
    </row>
    <row r="85" spans="1:15">
      <c r="A85" s="244" t="s">
        <v>184</v>
      </c>
      <c r="B85" s="248"/>
      <c r="C85" s="255"/>
      <c r="D85" s="1119"/>
      <c r="E85" s="1117"/>
      <c r="F85" s="1117"/>
      <c r="G85" s="1117"/>
      <c r="H85" s="1117"/>
      <c r="I85" s="1118"/>
      <c r="J85" s="251"/>
    </row>
    <row r="86" spans="1:15">
      <c r="A86" s="244" t="s">
        <v>184</v>
      </c>
      <c r="B86" s="256"/>
      <c r="C86" s="484"/>
      <c r="D86" s="1119"/>
      <c r="E86" s="1117"/>
      <c r="F86" s="1117"/>
      <c r="G86" s="1117"/>
      <c r="H86" s="1117"/>
      <c r="I86" s="1118"/>
      <c r="J86" s="251"/>
    </row>
    <row r="87" spans="1:15" ht="24">
      <c r="A87" s="244" t="s">
        <v>184</v>
      </c>
      <c r="B87" s="248"/>
      <c r="C87" s="252" t="s">
        <v>28</v>
      </c>
      <c r="D87" s="299"/>
      <c r="E87" s="344"/>
      <c r="F87" s="344"/>
      <c r="G87" s="344"/>
      <c r="H87" s="271"/>
      <c r="I87" s="274"/>
    </row>
    <row r="88" spans="1:15" ht="24">
      <c r="A88" s="244"/>
      <c r="B88" s="248"/>
      <c r="C88" s="476"/>
      <c r="D88" s="485" t="s">
        <v>423</v>
      </c>
      <c r="E88" s="485" t="s">
        <v>343</v>
      </c>
      <c r="F88" s="485" t="s">
        <v>344</v>
      </c>
      <c r="G88" s="486" t="s">
        <v>425</v>
      </c>
      <c r="H88" s="487"/>
      <c r="I88" s="583"/>
    </row>
    <row r="89" spans="1:15">
      <c r="A89" s="244" t="s">
        <v>184</v>
      </c>
      <c r="B89" s="248"/>
      <c r="C89" s="1188"/>
      <c r="D89" s="295"/>
      <c r="E89" s="478"/>
      <c r="F89" s="479" t="str">
        <f>IF(E89="","","×")</f>
        <v/>
      </c>
      <c r="G89" s="478"/>
      <c r="H89" s="480">
        <f>E89*G89</f>
        <v>0</v>
      </c>
      <c r="I89" s="1144">
        <f>ROUNDDOWN((SUM(H89:H98)),-3)/1000</f>
        <v>0</v>
      </c>
      <c r="J89" s="1123"/>
      <c r="K89" s="1123"/>
      <c r="L89" s="1123"/>
      <c r="M89" s="1123"/>
      <c r="N89" s="1123"/>
      <c r="O89" s="1123"/>
    </row>
    <row r="90" spans="1:15">
      <c r="A90" s="244" t="str">
        <f>IF(AND(D90="",E90=""),"",".")</f>
        <v/>
      </c>
      <c r="B90" s="248"/>
      <c r="C90" s="1188"/>
      <c r="D90" s="296"/>
      <c r="E90" s="428"/>
      <c r="F90" s="345" t="str">
        <f>IF(E90="","","×")</f>
        <v/>
      </c>
      <c r="G90" s="428"/>
      <c r="H90" s="439">
        <f>E90*G90</f>
        <v>0</v>
      </c>
      <c r="I90" s="1145"/>
      <c r="J90" s="1123"/>
      <c r="K90" s="1123"/>
      <c r="L90" s="1123"/>
      <c r="M90" s="1123"/>
      <c r="N90" s="1123"/>
      <c r="O90" s="1123"/>
    </row>
    <row r="91" spans="1:15">
      <c r="A91" s="244" t="str">
        <f t="shared" ref="A91:A98" si="8">IF(AND(D91="",E91=""),"",".")</f>
        <v/>
      </c>
      <c r="B91" s="248"/>
      <c r="C91" s="1188"/>
      <c r="D91" s="296"/>
      <c r="E91" s="428"/>
      <c r="F91" s="345" t="str">
        <f t="shared" ref="F91:F98" si="9">IF(E91="","","×")</f>
        <v/>
      </c>
      <c r="G91" s="428"/>
      <c r="H91" s="440">
        <f t="shared" ref="H91:H98" si="10">E91*G91</f>
        <v>0</v>
      </c>
      <c r="I91" s="1145"/>
      <c r="J91" s="1140"/>
      <c r="K91" s="1140"/>
      <c r="L91" s="1140"/>
      <c r="M91" s="1140"/>
      <c r="N91" s="1140"/>
      <c r="O91" s="1140"/>
    </row>
    <row r="92" spans="1:15">
      <c r="A92" s="244" t="str">
        <f t="shared" si="8"/>
        <v/>
      </c>
      <c r="B92" s="248"/>
      <c r="C92" s="1188"/>
      <c r="D92" s="296"/>
      <c r="E92" s="428"/>
      <c r="F92" s="345" t="str">
        <f t="shared" si="9"/>
        <v/>
      </c>
      <c r="G92" s="428"/>
      <c r="H92" s="440">
        <f t="shared" si="10"/>
        <v>0</v>
      </c>
      <c r="I92" s="1145"/>
      <c r="J92" s="1140"/>
      <c r="K92" s="1140"/>
      <c r="L92" s="1140"/>
      <c r="M92" s="1140"/>
      <c r="N92" s="1140"/>
      <c r="O92" s="1140"/>
    </row>
    <row r="93" spans="1:15">
      <c r="A93" s="244" t="str">
        <f t="shared" si="8"/>
        <v/>
      </c>
      <c r="B93" s="248"/>
      <c r="C93" s="1188"/>
      <c r="D93" s="297"/>
      <c r="E93" s="428"/>
      <c r="F93" s="345" t="str">
        <f t="shared" si="9"/>
        <v/>
      </c>
      <c r="G93" s="428"/>
      <c r="H93" s="440">
        <f t="shared" si="10"/>
        <v>0</v>
      </c>
      <c r="I93" s="1145"/>
      <c r="J93" s="301"/>
    </row>
    <row r="94" spans="1:15">
      <c r="A94" s="244" t="str">
        <f t="shared" si="8"/>
        <v/>
      </c>
      <c r="B94" s="248"/>
      <c r="C94" s="1188"/>
      <c r="D94" s="296"/>
      <c r="E94" s="428"/>
      <c r="F94" s="345" t="str">
        <f t="shared" si="9"/>
        <v/>
      </c>
      <c r="G94" s="428"/>
      <c r="H94" s="440">
        <f t="shared" si="10"/>
        <v>0</v>
      </c>
      <c r="I94" s="1145"/>
      <c r="J94" s="301"/>
    </row>
    <row r="95" spans="1:15">
      <c r="A95" s="244" t="str">
        <f t="shared" si="8"/>
        <v/>
      </c>
      <c r="B95" s="248"/>
      <c r="C95" s="1188"/>
      <c r="D95" s="297"/>
      <c r="E95" s="428"/>
      <c r="F95" s="345" t="str">
        <f t="shared" si="9"/>
        <v/>
      </c>
      <c r="G95" s="428"/>
      <c r="H95" s="440">
        <f t="shared" si="10"/>
        <v>0</v>
      </c>
      <c r="I95" s="1145"/>
      <c r="J95" s="301"/>
    </row>
    <row r="96" spans="1:15">
      <c r="A96" s="244" t="str">
        <f t="shared" si="8"/>
        <v/>
      </c>
      <c r="B96" s="248"/>
      <c r="C96" s="1188"/>
      <c r="D96" s="297"/>
      <c r="E96" s="428"/>
      <c r="F96" s="345" t="str">
        <f t="shared" si="9"/>
        <v/>
      </c>
      <c r="G96" s="428"/>
      <c r="H96" s="440">
        <f t="shared" si="10"/>
        <v>0</v>
      </c>
      <c r="I96" s="1145"/>
      <c r="J96" s="301"/>
    </row>
    <row r="97" spans="1:10">
      <c r="A97" s="244" t="str">
        <f t="shared" si="8"/>
        <v/>
      </c>
      <c r="B97" s="248"/>
      <c r="C97" s="1188"/>
      <c r="D97" s="297"/>
      <c r="E97" s="428"/>
      <c r="F97" s="345" t="str">
        <f t="shared" si="9"/>
        <v/>
      </c>
      <c r="G97" s="428"/>
      <c r="H97" s="440">
        <f t="shared" si="10"/>
        <v>0</v>
      </c>
      <c r="I97" s="1145"/>
      <c r="J97" s="301"/>
    </row>
    <row r="98" spans="1:10">
      <c r="A98" s="244" t="str">
        <f t="shared" si="8"/>
        <v/>
      </c>
      <c r="B98" s="248"/>
      <c r="C98" s="1189"/>
      <c r="D98" s="298"/>
      <c r="E98" s="481"/>
      <c r="F98" s="482" t="str">
        <f t="shared" si="9"/>
        <v/>
      </c>
      <c r="G98" s="481"/>
      <c r="H98" s="483">
        <f t="shared" si="10"/>
        <v>0</v>
      </c>
      <c r="I98" s="1146"/>
      <c r="J98" s="301"/>
    </row>
    <row r="99" spans="1:10" ht="24">
      <c r="A99" s="244" t="s">
        <v>184</v>
      </c>
      <c r="B99" s="248"/>
      <c r="C99" s="267" t="s">
        <v>29</v>
      </c>
      <c r="D99" s="571"/>
      <c r="E99" s="572"/>
      <c r="F99" s="572"/>
      <c r="G99" s="572"/>
      <c r="H99" s="573"/>
      <c r="I99" s="269"/>
    </row>
    <row r="100" spans="1:10">
      <c r="A100" s="244" t="str">
        <f>IF(AND(D100="",E100=""),"",".")</f>
        <v/>
      </c>
      <c r="B100" s="248"/>
      <c r="C100" s="272"/>
      <c r="D100" s="295"/>
      <c r="E100" s="1183"/>
      <c r="F100" s="1184"/>
      <c r="G100" s="1184"/>
      <c r="H100" s="13"/>
      <c r="I100" s="1144">
        <f>ROUNDDOWN((SUM(H100:H109)),-3)/1000</f>
        <v>0</v>
      </c>
      <c r="J100" s="1204"/>
    </row>
    <row r="101" spans="1:10">
      <c r="A101" s="244" t="str">
        <f t="shared" ref="A101:A108" si="11">IF(AND(D101="",E101=""),"",".")</f>
        <v/>
      </c>
      <c r="B101" s="248"/>
      <c r="C101" s="272"/>
      <c r="D101" s="296"/>
      <c r="E101" s="1132"/>
      <c r="F101" s="1127"/>
      <c r="G101" s="1128"/>
      <c r="H101" s="14"/>
      <c r="I101" s="1145"/>
      <c r="J101" s="1205"/>
    </row>
    <row r="102" spans="1:10">
      <c r="A102" s="244" t="str">
        <f t="shared" si="11"/>
        <v/>
      </c>
      <c r="B102" s="248"/>
      <c r="C102" s="272"/>
      <c r="D102" s="296"/>
      <c r="E102" s="1126"/>
      <c r="F102" s="1127"/>
      <c r="G102" s="1128"/>
      <c r="H102" s="14"/>
      <c r="I102" s="1145"/>
      <c r="J102" s="1205"/>
    </row>
    <row r="103" spans="1:10">
      <c r="A103" s="244" t="str">
        <f t="shared" si="11"/>
        <v/>
      </c>
      <c r="B103" s="248"/>
      <c r="C103" s="272"/>
      <c r="D103" s="297"/>
      <c r="E103" s="1132"/>
      <c r="F103" s="1127"/>
      <c r="G103" s="1128"/>
      <c r="H103" s="14"/>
      <c r="I103" s="1145"/>
      <c r="J103" s="1205"/>
    </row>
    <row r="104" spans="1:10">
      <c r="A104" s="244" t="str">
        <f t="shared" si="11"/>
        <v/>
      </c>
      <c r="B104" s="248"/>
      <c r="C104" s="272"/>
      <c r="D104" s="297"/>
      <c r="E104" s="1126"/>
      <c r="F104" s="1127"/>
      <c r="G104" s="1128"/>
      <c r="H104" s="14"/>
      <c r="I104" s="1145"/>
      <c r="J104" s="1205"/>
    </row>
    <row r="105" spans="1:10">
      <c r="A105" s="244" t="str">
        <f t="shared" si="11"/>
        <v/>
      </c>
      <c r="B105" s="248"/>
      <c r="C105" s="272"/>
      <c r="D105" s="297"/>
      <c r="E105" s="1126"/>
      <c r="F105" s="1127"/>
      <c r="G105" s="1128"/>
      <c r="H105" s="14"/>
      <c r="I105" s="1145"/>
      <c r="J105" s="1205"/>
    </row>
    <row r="106" spans="1:10">
      <c r="A106" s="244" t="str">
        <f t="shared" si="11"/>
        <v/>
      </c>
      <c r="B106" s="248"/>
      <c r="C106" s="272"/>
      <c r="D106" s="297"/>
      <c r="E106" s="1126"/>
      <c r="F106" s="1127"/>
      <c r="G106" s="1128"/>
      <c r="H106" s="14"/>
      <c r="I106" s="1145"/>
      <c r="J106" s="1205"/>
    </row>
    <row r="107" spans="1:10">
      <c r="A107" s="244" t="str">
        <f t="shared" si="11"/>
        <v/>
      </c>
      <c r="B107" s="248"/>
      <c r="C107" s="272"/>
      <c r="D107" s="297"/>
      <c r="E107" s="1126"/>
      <c r="F107" s="1127"/>
      <c r="G107" s="1128"/>
      <c r="H107" s="14"/>
      <c r="I107" s="1145"/>
      <c r="J107" s="1205"/>
    </row>
    <row r="108" spans="1:10">
      <c r="A108" s="244" t="str">
        <f t="shared" si="11"/>
        <v/>
      </c>
      <c r="B108" s="248"/>
      <c r="C108" s="272"/>
      <c r="D108" s="297"/>
      <c r="E108" s="1126"/>
      <c r="F108" s="1127"/>
      <c r="G108" s="1128"/>
      <c r="H108" s="14"/>
      <c r="I108" s="1145"/>
      <c r="J108" s="1205"/>
    </row>
    <row r="109" spans="1:10" ht="19.5" thickBot="1">
      <c r="A109" s="648" t="s">
        <v>184</v>
      </c>
      <c r="B109" s="275"/>
      <c r="C109" s="276"/>
      <c r="D109" s="300"/>
      <c r="E109" s="1206"/>
      <c r="F109" s="1207"/>
      <c r="G109" s="1208"/>
      <c r="H109" s="16"/>
      <c r="I109" s="1209"/>
      <c r="J109" s="1205"/>
    </row>
    <row r="110" spans="1:10" ht="9" customHeight="1">
      <c r="A110" s="277"/>
    </row>
  </sheetData>
  <sheetProtection algorithmName="SHA-512" hashValue="xhfCuIRibPqyzB6hyZgVnKFln3ME/QGs5UIQk0k4qRWTtf27m0TOkDQItjU6gT7i8MBRV9DnVOesYXi4JySS4g==" saltValue="j4AfWoQxJWqjtsK4eEwrFA==" spinCount="100000" sheet="1" autoFilter="0"/>
  <autoFilter ref="A15:I109" xr:uid="{00000000-0009-0000-0000-000007000000}">
    <filterColumn colId="4" showButton="0"/>
    <filterColumn colId="5" showButton="0"/>
  </autoFilter>
  <mergeCells count="91">
    <mergeCell ref="J100:J109"/>
    <mergeCell ref="E101:G101"/>
    <mergeCell ref="E102:G102"/>
    <mergeCell ref="E103:G103"/>
    <mergeCell ref="E104:G104"/>
    <mergeCell ref="E108:G108"/>
    <mergeCell ref="E109:G109"/>
    <mergeCell ref="E100:G100"/>
    <mergeCell ref="E107:G107"/>
    <mergeCell ref="E105:G105"/>
    <mergeCell ref="E106:G106"/>
    <mergeCell ref="I100:I109"/>
    <mergeCell ref="C89:C98"/>
    <mergeCell ref="I89:I98"/>
    <mergeCell ref="A2:B2"/>
    <mergeCell ref="A3:B3"/>
    <mergeCell ref="C2:I2"/>
    <mergeCell ref="C3:I3"/>
    <mergeCell ref="E15:G15"/>
    <mergeCell ref="E9:G9"/>
    <mergeCell ref="E10:G10"/>
    <mergeCell ref="E11:G11"/>
    <mergeCell ref="E12:G12"/>
    <mergeCell ref="E13:G13"/>
    <mergeCell ref="B54:B64"/>
    <mergeCell ref="A16:D16"/>
    <mergeCell ref="E76:G76"/>
    <mergeCell ref="I78:I82"/>
    <mergeCell ref="J19:O25"/>
    <mergeCell ref="E56:G56"/>
    <mergeCell ref="E57:G57"/>
    <mergeCell ref="E58:G58"/>
    <mergeCell ref="C23:D23"/>
    <mergeCell ref="C24:D24"/>
    <mergeCell ref="C25:D25"/>
    <mergeCell ref="C26:D26"/>
    <mergeCell ref="C27:D27"/>
    <mergeCell ref="E46:G46"/>
    <mergeCell ref="I46:I53"/>
    <mergeCell ref="E44:G44"/>
    <mergeCell ref="E49:G49"/>
    <mergeCell ref="E50:G50"/>
    <mergeCell ref="E51:G51"/>
    <mergeCell ref="J37:O42"/>
    <mergeCell ref="J89:O92"/>
    <mergeCell ref="J2:J3"/>
    <mergeCell ref="C18:D18"/>
    <mergeCell ref="C19:D19"/>
    <mergeCell ref="C20:D20"/>
    <mergeCell ref="C21:D21"/>
    <mergeCell ref="C22:D22"/>
    <mergeCell ref="E5:G5"/>
    <mergeCell ref="C6:D6"/>
    <mergeCell ref="E7:G7"/>
    <mergeCell ref="E8:G8"/>
    <mergeCell ref="E6:G6"/>
    <mergeCell ref="E55:G55"/>
    <mergeCell ref="I55:I64"/>
    <mergeCell ref="C28:D28"/>
    <mergeCell ref="J4:O13"/>
    <mergeCell ref="D84:I86"/>
    <mergeCell ref="J66:O75"/>
    <mergeCell ref="E61:G61"/>
    <mergeCell ref="E59:G59"/>
    <mergeCell ref="I66:I75"/>
    <mergeCell ref="E73:G73"/>
    <mergeCell ref="E74:G74"/>
    <mergeCell ref="E62:G62"/>
    <mergeCell ref="E63:G63"/>
    <mergeCell ref="E71:G71"/>
    <mergeCell ref="E75:G75"/>
    <mergeCell ref="E70:G70"/>
    <mergeCell ref="E72:G72"/>
    <mergeCell ref="E64:G64"/>
    <mergeCell ref="E66:G66"/>
    <mergeCell ref="E60:G60"/>
    <mergeCell ref="D30:I32"/>
    <mergeCell ref="D33:I35"/>
    <mergeCell ref="D37:I39"/>
    <mergeCell ref="D40:I42"/>
    <mergeCell ref="J78:O81"/>
    <mergeCell ref="J29:O35"/>
    <mergeCell ref="J46:O49"/>
    <mergeCell ref="J55:O60"/>
    <mergeCell ref="E52:G52"/>
    <mergeCell ref="E53:G53"/>
    <mergeCell ref="E47:G47"/>
    <mergeCell ref="E48:G48"/>
    <mergeCell ref="E67:G67"/>
    <mergeCell ref="E68:G68"/>
    <mergeCell ref="E69:G69"/>
  </mergeCells>
  <phoneticPr fontId="6"/>
  <dataValidations count="4">
    <dataValidation imeMode="halfAlpha" allowBlank="1" showInputMessage="1" showErrorMessage="1" sqref="I15:I17 I110:I65531 I44" xr:uid="{00000000-0002-0000-0700-000000000000}"/>
    <dataValidation type="whole" imeMode="off" operator="greaterThanOrEqual" allowBlank="1" showInputMessage="1" showErrorMessage="1" sqref="E19:E28 E89:E98 E78:E82" xr:uid="{00000000-0002-0000-0700-000001000000}">
      <formula1>0</formula1>
    </dataValidation>
    <dataValidation type="whole" operator="greaterThanOrEqual" allowBlank="1" showInputMessage="1" showErrorMessage="1" sqref="H99:H109 H46:H76 H87" xr:uid="{00000000-0002-0000-0700-000002000000}">
      <formula1>0</formula1>
    </dataValidation>
    <dataValidation type="list" allowBlank="1" showErrorMessage="1" sqref="E55:G64" xr:uid="{DBB2D817-B2EE-495A-A940-266F7693700D}">
      <formula1>"申請予定,申請中,決定済"</formula1>
    </dataValidation>
  </dataValidations>
  <printOptions horizontalCentered="1"/>
  <pageMargins left="0.70866141732283472" right="0.70866141732283472" top="0.35433070866141736" bottom="0.15748031496062992" header="0.31496062992125984" footer="0.11811023622047245"/>
  <pageSetup paperSize="9" scale="26" orientation="landscape" r:id="rId1"/>
  <rowBreaks count="2" manualBreakCount="2">
    <brk id="42" max="8" man="1"/>
    <brk id="64"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T145"/>
  <sheetViews>
    <sheetView view="pageBreakPreview" zoomScale="70" zoomScaleNormal="85" zoomScaleSheetLayoutView="70" zoomScalePageLayoutView="55" workbookViewId="0">
      <selection activeCell="V11" sqref="V11"/>
    </sheetView>
  </sheetViews>
  <sheetFormatPr defaultColWidth="9" defaultRowHeight="18.75"/>
  <cols>
    <col min="1" max="1" width="3.25" customWidth="1"/>
    <col min="2" max="2" width="3.25" style="36" customWidth="1"/>
    <col min="3" max="3" width="4.125" customWidth="1"/>
    <col min="4" max="4" width="24" style="102" customWidth="1"/>
    <col min="5" max="5" width="40.75" style="37" customWidth="1"/>
    <col min="6" max="6" width="10.125" customWidth="1"/>
    <col min="7" max="7" width="9.125" customWidth="1"/>
    <col min="8" max="8" width="4.75" style="33" customWidth="1"/>
    <col min="9" max="9" width="9.125" style="33" customWidth="1"/>
    <col min="10" max="10" width="4.75" style="34" customWidth="1"/>
    <col min="11" max="11" width="12.75" style="427" customWidth="1"/>
    <col min="12" max="12" width="13.125" style="38" customWidth="1"/>
  </cols>
  <sheetData>
    <row r="1" spans="1:20" ht="24">
      <c r="B1" s="50" t="s">
        <v>633</v>
      </c>
      <c r="C1" s="396"/>
      <c r="D1" s="397"/>
      <c r="E1" s="50"/>
      <c r="F1" s="398"/>
      <c r="G1" s="50"/>
      <c r="H1" s="50"/>
      <c r="I1" s="399"/>
      <c r="J1" s="399"/>
      <c r="K1" s="417"/>
      <c r="L1" s="399"/>
      <c r="N1" s="351"/>
      <c r="O1" s="351"/>
      <c r="P1" s="351"/>
      <c r="Q1" s="351"/>
      <c r="R1" s="351"/>
      <c r="S1" s="351"/>
    </row>
    <row r="2" spans="1:20" ht="24">
      <c r="B2" s="1091" t="s">
        <v>163</v>
      </c>
      <c r="C2" s="1091"/>
      <c r="D2" s="1091"/>
      <c r="E2" s="1095">
        <f>IF(①総表!C18="",①総表!C17,①総表!C17&amp;"（"&amp;①総表!C18&amp;"）")</f>
        <v>0</v>
      </c>
      <c r="F2" s="1095"/>
      <c r="G2" s="1095"/>
      <c r="H2" s="1095"/>
      <c r="I2" s="1095"/>
      <c r="J2" s="1095"/>
      <c r="K2" s="1095"/>
      <c r="L2" s="1095"/>
      <c r="N2" s="351"/>
      <c r="O2" s="351"/>
      <c r="P2" s="351"/>
      <c r="Q2" s="351"/>
      <c r="R2" s="351"/>
      <c r="S2" s="351"/>
    </row>
    <row r="3" spans="1:20" ht="24">
      <c r="B3" s="1091" t="s">
        <v>164</v>
      </c>
      <c r="C3" s="1091"/>
      <c r="D3" s="1091"/>
      <c r="E3" s="1095">
        <f>①総表!C27</f>
        <v>0</v>
      </c>
      <c r="F3" s="1095"/>
      <c r="G3" s="1095"/>
      <c r="H3" s="1095"/>
      <c r="I3" s="1095"/>
      <c r="J3" s="1095"/>
      <c r="K3" s="1095"/>
      <c r="L3" s="1095"/>
      <c r="N3" s="351"/>
      <c r="O3" s="351"/>
      <c r="P3" s="351"/>
      <c r="Q3" s="351"/>
      <c r="R3" s="351"/>
      <c r="S3" s="351"/>
    </row>
    <row r="4" spans="1:20" s="31" customFormat="1" ht="24.75" customHeight="1" thickBot="1">
      <c r="A4" s="19"/>
      <c r="B4" s="88"/>
      <c r="C4" s="1"/>
      <c r="D4" s="103"/>
      <c r="E4" s="1"/>
      <c r="F4" s="1212" t="s">
        <v>190</v>
      </c>
      <c r="G4" s="1212"/>
      <c r="H4" s="87"/>
      <c r="I4" s="19"/>
      <c r="J4" s="19"/>
      <c r="K4" s="418"/>
      <c r="L4" s="19"/>
      <c r="M4" s="1004"/>
      <c r="N4" s="1004"/>
      <c r="O4" s="1004"/>
      <c r="P4" s="1004"/>
      <c r="Q4" s="1004"/>
      <c r="R4" s="1004"/>
      <c r="S4" s="1004"/>
      <c r="T4" s="1004"/>
    </row>
    <row r="5" spans="1:20" ht="25.5">
      <c r="A5" s="50"/>
      <c r="B5" s="365" t="s">
        <v>391</v>
      </c>
      <c r="C5" s="83"/>
      <c r="D5" s="104"/>
      <c r="E5" s="84"/>
      <c r="F5" s="1213">
        <f>SUM(L13,L35,L57,L79,L101,L123)</f>
        <v>0</v>
      </c>
      <c r="G5" s="1214"/>
      <c r="H5" s="48"/>
      <c r="I5"/>
      <c r="J5"/>
      <c r="K5" s="102"/>
      <c r="L5"/>
      <c r="M5" s="1004"/>
      <c r="N5" s="1004"/>
      <c r="O5" s="1004"/>
      <c r="P5" s="1004"/>
      <c r="Q5" s="1004"/>
      <c r="R5" s="1004"/>
      <c r="S5" s="1004"/>
      <c r="T5" s="1004"/>
    </row>
    <row r="6" spans="1:20" ht="24">
      <c r="A6" s="50"/>
      <c r="B6" s="89"/>
      <c r="C6" s="51" t="s">
        <v>390</v>
      </c>
      <c r="D6" s="105"/>
      <c r="E6" s="52"/>
      <c r="F6" s="1215">
        <f>SUM(F8:F10)</f>
        <v>0</v>
      </c>
      <c r="G6" s="1216"/>
      <c r="H6" s="48"/>
      <c r="I6"/>
      <c r="J6"/>
      <c r="K6" s="102"/>
      <c r="L6"/>
      <c r="M6" s="360" t="s">
        <v>492</v>
      </c>
      <c r="N6" s="352"/>
      <c r="O6" s="352"/>
      <c r="P6" s="352"/>
      <c r="Q6" s="351"/>
      <c r="R6" s="351"/>
      <c r="S6" s="351"/>
    </row>
    <row r="7" spans="1:20" ht="24">
      <c r="A7" s="50"/>
      <c r="B7" s="90"/>
      <c r="C7" s="54"/>
      <c r="D7" s="106"/>
      <c r="E7" s="85" t="s">
        <v>180</v>
      </c>
      <c r="F7" s="1217" t="s">
        <v>161</v>
      </c>
      <c r="G7" s="1218"/>
      <c r="H7" s="55"/>
      <c r="I7" s="53" t="str">
        <f>IF(COUNTIF($E$8:$E$10,$E$8)&gt;1,"同じ項目が選択されています。",IF(COUNTIF($E$8:$E$10,$E$9)&gt;1,"同じ項目が選択されています。",IF(COUNTIF($E$8:$E$10,$E$10)&gt;1,"同じ項目が選択されています。","")))</f>
        <v/>
      </c>
      <c r="J7" s="55"/>
      <c r="K7" s="419"/>
      <c r="L7" s="55"/>
      <c r="M7" s="359" t="s">
        <v>493</v>
      </c>
      <c r="N7" s="361"/>
      <c r="O7" s="361"/>
      <c r="P7" s="361"/>
      <c r="Q7" s="351"/>
      <c r="R7" s="351"/>
      <c r="S7" s="351"/>
    </row>
    <row r="8" spans="1:20" ht="24">
      <c r="A8" s="50"/>
      <c r="B8" s="91"/>
      <c r="C8" s="56"/>
      <c r="D8" s="107" t="s">
        <v>165</v>
      </c>
      <c r="E8" s="278"/>
      <c r="F8" s="1219" t="str">
        <f>IF(E8="作品料",$L$13,IF(E8="設営・運搬費",$L$35,IF(E8="謝金",$L$57,IF(E8="旅費",$L$79,IF(E8="宣伝・印刷費",$L$101,IF(E8="記録・配信費",$L$123,"0"))))))</f>
        <v>0</v>
      </c>
      <c r="G8" s="1220"/>
      <c r="H8" s="57"/>
      <c r="I8" s="53" t="str">
        <f>IF(I7="","","項目の選択を確認してください。")</f>
        <v/>
      </c>
      <c r="J8" s="57"/>
      <c r="K8" s="419"/>
      <c r="L8" s="57"/>
      <c r="M8" s="359" t="s">
        <v>485</v>
      </c>
      <c r="N8" s="351"/>
      <c r="O8" s="351"/>
      <c r="P8" s="351"/>
      <c r="Q8" s="351"/>
      <c r="R8" s="351"/>
      <c r="S8" s="351"/>
    </row>
    <row r="9" spans="1:20" ht="24">
      <c r="A9" s="50"/>
      <c r="B9" s="91"/>
      <c r="C9" s="56"/>
      <c r="D9" s="108" t="s">
        <v>171</v>
      </c>
      <c r="E9" s="279"/>
      <c r="F9" s="1210" t="str">
        <f>IF(E9="作品料",$L$13,IF(E9="設営・運搬費",$L$35,IF(E9="謝金",$L$57,IF(E9="旅費",$L$79,IF(E9="宣伝・印刷費",$L$101,IF(E9="記録・配信費",$L$123,"0"))))))</f>
        <v>0</v>
      </c>
      <c r="G9" s="1211"/>
      <c r="H9" s="57"/>
      <c r="I9" s="53"/>
      <c r="J9" s="57"/>
      <c r="K9" s="419"/>
      <c r="L9" s="57"/>
      <c r="M9" s="352" t="s">
        <v>662</v>
      </c>
      <c r="N9" s="351"/>
      <c r="O9" s="351"/>
      <c r="P9" s="351"/>
      <c r="Q9" s="351"/>
      <c r="R9" s="351"/>
      <c r="S9" s="351"/>
    </row>
    <row r="10" spans="1:20" ht="24.75" thickBot="1">
      <c r="A10" s="50"/>
      <c r="B10" s="92"/>
      <c r="C10" s="86"/>
      <c r="D10" s="109" t="s">
        <v>166</v>
      </c>
      <c r="E10" s="280"/>
      <c r="F10" s="1233" t="str">
        <f>IF(E10="作品料",$L$13,IF(E10="設営・運搬費",$L$35,IF(E10="謝金",$L$57,IF(E10="旅費",$L$79,IF(E10="宣伝・印刷費",$L$101,IF(E10="記録・配信費",$L$123,"0"))))))</f>
        <v>0</v>
      </c>
      <c r="G10" s="1234"/>
      <c r="H10" s="49"/>
      <c r="I10"/>
      <c r="J10" s="58"/>
      <c r="K10" s="420"/>
      <c r="L10" s="50"/>
      <c r="M10" s="1221" t="s">
        <v>491</v>
      </c>
      <c r="N10" s="1222"/>
      <c r="O10" s="1222"/>
      <c r="P10" s="1222"/>
      <c r="Q10" s="1222"/>
      <c r="R10" s="1222"/>
      <c r="S10" s="1222"/>
    </row>
    <row r="11" spans="1:20" ht="19.5" thickBot="1">
      <c r="A11" s="42"/>
      <c r="B11" s="93"/>
      <c r="C11" s="42"/>
      <c r="D11" s="110"/>
      <c r="E11" s="44"/>
      <c r="F11" s="43"/>
      <c r="G11" s="43"/>
      <c r="H11" s="32"/>
      <c r="I11" s="47"/>
      <c r="J11" s="45"/>
      <c r="K11" s="421"/>
      <c r="L11" s="46"/>
      <c r="M11" s="1222"/>
      <c r="N11" s="1222"/>
      <c r="O11" s="1222"/>
      <c r="P11" s="1222"/>
      <c r="Q11" s="1222"/>
      <c r="R11" s="1222"/>
      <c r="S11" s="1222"/>
    </row>
    <row r="12" spans="1:20" s="47" customFormat="1" ht="24.75" thickBot="1">
      <c r="A12" s="639" t="s">
        <v>181</v>
      </c>
      <c r="B12" s="95"/>
      <c r="C12" s="101" t="s">
        <v>180</v>
      </c>
      <c r="D12" s="98" t="s">
        <v>185</v>
      </c>
      <c r="E12" s="64" t="s">
        <v>160</v>
      </c>
      <c r="F12" s="99" t="s">
        <v>72</v>
      </c>
      <c r="G12" s="100" t="s">
        <v>450</v>
      </c>
      <c r="H12" s="67" t="s">
        <v>451</v>
      </c>
      <c r="I12" s="66" t="s">
        <v>452</v>
      </c>
      <c r="J12" s="67" t="s">
        <v>453</v>
      </c>
      <c r="K12" s="65" t="s">
        <v>49</v>
      </c>
      <c r="L12" s="68" t="s">
        <v>179</v>
      </c>
      <c r="M12" s="1222"/>
      <c r="N12" s="1222"/>
      <c r="O12" s="1222"/>
      <c r="P12" s="1222"/>
      <c r="Q12" s="1222"/>
      <c r="R12" s="1222"/>
      <c r="S12" s="1222"/>
    </row>
    <row r="13" spans="1:20" s="35" customFormat="1" ht="30">
      <c r="A13"/>
      <c r="B13" s="61" t="str">
        <f>IF($E$8=C13,$D$8,IF($E$9=C13,$D$9,IF($E$10=C13,$D$10,"")))</f>
        <v/>
      </c>
      <c r="C13" s="62" t="s">
        <v>337</v>
      </c>
      <c r="D13" s="111"/>
      <c r="E13" s="70"/>
      <c r="F13" s="63"/>
      <c r="G13" s="63"/>
      <c r="H13" s="71"/>
      <c r="I13" s="71"/>
      <c r="J13" s="71"/>
      <c r="K13" s="422" t="str">
        <f t="shared" ref="K13:K32" si="0">IF(ISNUMBER(F13),(PRODUCT(F13,G13,I13)),"")</f>
        <v/>
      </c>
      <c r="L13" s="403">
        <f>ROUNDDOWN((SUM(K14:K33)),-3)/1000</f>
        <v>0</v>
      </c>
      <c r="M13" s="1100"/>
      <c r="N13" s="1226"/>
      <c r="O13" s="1226"/>
      <c r="P13" s="1226"/>
      <c r="Q13" s="1226"/>
      <c r="R13" s="1226"/>
      <c r="S13" s="1226"/>
      <c r="T13" s="1226"/>
    </row>
    <row r="14" spans="1:20">
      <c r="A14">
        <v>1</v>
      </c>
      <c r="B14" s="96"/>
      <c r="C14" s="76" t="str">
        <f>IF(D14="","",".")</f>
        <v/>
      </c>
      <c r="D14" s="112"/>
      <c r="E14" s="115"/>
      <c r="F14" s="116"/>
      <c r="G14" s="116"/>
      <c r="H14" s="116"/>
      <c r="I14" s="116"/>
      <c r="J14" s="116"/>
      <c r="K14" s="423" t="str">
        <f t="shared" si="0"/>
        <v/>
      </c>
      <c r="L14" s="39"/>
      <c r="M14" s="1227"/>
      <c r="N14" s="1226"/>
      <c r="O14" s="1226"/>
      <c r="P14" s="1226"/>
      <c r="Q14" s="1226"/>
      <c r="R14" s="1226"/>
      <c r="S14" s="1226"/>
      <c r="T14" s="1226"/>
    </row>
    <row r="15" spans="1:20">
      <c r="A15">
        <v>2</v>
      </c>
      <c r="B15" s="96"/>
      <c r="C15" s="76" t="str">
        <f t="shared" ref="C15:C33" si="1">IF(D15="","",".")</f>
        <v/>
      </c>
      <c r="D15" s="113"/>
      <c r="E15" s="117"/>
      <c r="F15" s="118"/>
      <c r="G15" s="118"/>
      <c r="H15" s="118"/>
      <c r="I15" s="118"/>
      <c r="J15" s="118"/>
      <c r="K15" s="424" t="str">
        <f t="shared" si="0"/>
        <v/>
      </c>
      <c r="L15" s="39"/>
      <c r="M15" s="1227"/>
      <c r="N15" s="1226"/>
      <c r="O15" s="1226"/>
      <c r="P15" s="1226"/>
      <c r="Q15" s="1226"/>
      <c r="R15" s="1226"/>
      <c r="S15" s="1226"/>
      <c r="T15" s="1226"/>
    </row>
    <row r="16" spans="1:20">
      <c r="A16">
        <v>3</v>
      </c>
      <c r="B16" s="96"/>
      <c r="C16" s="76" t="str">
        <f t="shared" si="1"/>
        <v/>
      </c>
      <c r="D16" s="113"/>
      <c r="E16" s="117"/>
      <c r="F16" s="118"/>
      <c r="G16" s="118"/>
      <c r="H16" s="118"/>
      <c r="I16" s="118"/>
      <c r="J16" s="118"/>
      <c r="K16" s="424" t="str">
        <f t="shared" si="0"/>
        <v/>
      </c>
      <c r="L16" s="39"/>
      <c r="M16" s="1227"/>
      <c r="N16" s="1226"/>
      <c r="O16" s="1226"/>
      <c r="P16" s="1226"/>
      <c r="Q16" s="1226"/>
      <c r="R16" s="1226"/>
      <c r="S16" s="1226"/>
      <c r="T16" s="1226"/>
    </row>
    <row r="17" spans="1:20">
      <c r="A17">
        <v>4</v>
      </c>
      <c r="B17" s="96"/>
      <c r="C17" s="76" t="str">
        <f t="shared" si="1"/>
        <v/>
      </c>
      <c r="D17" s="113"/>
      <c r="E17" s="117"/>
      <c r="F17" s="118"/>
      <c r="G17" s="118"/>
      <c r="H17" s="118"/>
      <c r="I17" s="118"/>
      <c r="J17" s="118"/>
      <c r="K17" s="424" t="str">
        <f t="shared" si="0"/>
        <v/>
      </c>
      <c r="L17" s="39"/>
      <c r="M17" s="1227"/>
      <c r="N17" s="1226"/>
      <c r="O17" s="1226"/>
      <c r="P17" s="1226"/>
      <c r="Q17" s="1226"/>
      <c r="R17" s="1226"/>
      <c r="S17" s="1226"/>
      <c r="T17" s="1226"/>
    </row>
    <row r="18" spans="1:20">
      <c r="A18">
        <v>5</v>
      </c>
      <c r="B18" s="96"/>
      <c r="C18" s="76" t="str">
        <f t="shared" si="1"/>
        <v/>
      </c>
      <c r="D18" s="113"/>
      <c r="E18" s="117"/>
      <c r="F18" s="118"/>
      <c r="G18" s="118"/>
      <c r="H18" s="118"/>
      <c r="I18" s="118"/>
      <c r="J18" s="118"/>
      <c r="K18" s="424" t="str">
        <f t="shared" si="0"/>
        <v/>
      </c>
      <c r="L18" s="39"/>
      <c r="M18" s="1227"/>
      <c r="N18" s="1226"/>
      <c r="O18" s="1226"/>
      <c r="P18" s="1226"/>
      <c r="Q18" s="1226"/>
      <c r="R18" s="1226"/>
      <c r="S18" s="1226"/>
      <c r="T18" s="1226"/>
    </row>
    <row r="19" spans="1:20">
      <c r="A19">
        <v>6</v>
      </c>
      <c r="B19" s="96"/>
      <c r="C19" s="76" t="str">
        <f t="shared" si="1"/>
        <v/>
      </c>
      <c r="D19" s="113"/>
      <c r="E19" s="117"/>
      <c r="F19" s="118"/>
      <c r="G19" s="118"/>
      <c r="H19" s="118"/>
      <c r="I19" s="118"/>
      <c r="J19" s="118"/>
      <c r="K19" s="424" t="str">
        <f t="shared" si="0"/>
        <v/>
      </c>
      <c r="L19" s="39"/>
      <c r="M19" s="1227"/>
      <c r="N19" s="1226"/>
      <c r="O19" s="1226"/>
      <c r="P19" s="1226"/>
      <c r="Q19" s="1226"/>
      <c r="R19" s="1226"/>
      <c r="S19" s="1226"/>
      <c r="T19" s="1226"/>
    </row>
    <row r="20" spans="1:20">
      <c r="A20">
        <v>7</v>
      </c>
      <c r="B20" s="96"/>
      <c r="C20" s="76" t="str">
        <f t="shared" si="1"/>
        <v/>
      </c>
      <c r="D20" s="113"/>
      <c r="E20" s="117"/>
      <c r="F20" s="118"/>
      <c r="G20" s="118"/>
      <c r="H20" s="118"/>
      <c r="I20" s="118"/>
      <c r="J20" s="118"/>
      <c r="K20" s="424" t="str">
        <f t="shared" si="0"/>
        <v/>
      </c>
      <c r="L20" s="39"/>
      <c r="M20" s="1227"/>
      <c r="N20" s="1226"/>
      <c r="O20" s="1226"/>
      <c r="P20" s="1226"/>
      <c r="Q20" s="1226"/>
      <c r="R20" s="1226"/>
      <c r="S20" s="1226"/>
      <c r="T20" s="1226"/>
    </row>
    <row r="21" spans="1:20">
      <c r="A21">
        <v>8</v>
      </c>
      <c r="B21" s="96"/>
      <c r="C21" s="76" t="str">
        <f t="shared" si="1"/>
        <v/>
      </c>
      <c r="D21" s="113"/>
      <c r="E21" s="117"/>
      <c r="F21" s="118"/>
      <c r="G21" s="118"/>
      <c r="H21" s="118"/>
      <c r="I21" s="118"/>
      <c r="J21" s="118"/>
      <c r="K21" s="424" t="str">
        <f t="shared" si="0"/>
        <v/>
      </c>
      <c r="L21" s="39"/>
      <c r="M21" s="1227"/>
      <c r="N21" s="1226"/>
      <c r="O21" s="1226"/>
      <c r="P21" s="1226"/>
      <c r="Q21" s="1226"/>
      <c r="R21" s="1226"/>
      <c r="S21" s="1226"/>
      <c r="T21" s="1226"/>
    </row>
    <row r="22" spans="1:20">
      <c r="A22">
        <v>9</v>
      </c>
      <c r="B22" s="96"/>
      <c r="C22" s="76" t="str">
        <f t="shared" si="1"/>
        <v/>
      </c>
      <c r="D22" s="113"/>
      <c r="E22" s="117"/>
      <c r="F22" s="118"/>
      <c r="G22" s="118"/>
      <c r="H22" s="118"/>
      <c r="I22" s="118"/>
      <c r="J22" s="118"/>
      <c r="K22" s="424" t="str">
        <f t="shared" si="0"/>
        <v/>
      </c>
      <c r="L22" s="39"/>
      <c r="M22" s="1227"/>
      <c r="N22" s="1226"/>
      <c r="O22" s="1226"/>
      <c r="P22" s="1226"/>
      <c r="Q22" s="1226"/>
      <c r="R22" s="1226"/>
      <c r="S22" s="1226"/>
      <c r="T22" s="1226"/>
    </row>
    <row r="23" spans="1:20">
      <c r="A23">
        <v>10</v>
      </c>
      <c r="B23" s="96"/>
      <c r="C23" s="76" t="str">
        <f t="shared" si="1"/>
        <v/>
      </c>
      <c r="D23" s="113"/>
      <c r="E23" s="117"/>
      <c r="F23" s="118"/>
      <c r="G23" s="118"/>
      <c r="H23" s="118"/>
      <c r="I23" s="118"/>
      <c r="J23" s="118"/>
      <c r="K23" s="424" t="str">
        <f t="shared" si="0"/>
        <v/>
      </c>
      <c r="L23" s="39"/>
      <c r="M23" s="1227"/>
      <c r="N23" s="1226"/>
      <c r="O23" s="1226"/>
      <c r="P23" s="1226"/>
      <c r="Q23" s="1226"/>
      <c r="R23" s="1226"/>
      <c r="S23" s="1226"/>
      <c r="T23" s="1226"/>
    </row>
    <row r="24" spans="1:20">
      <c r="A24">
        <v>11</v>
      </c>
      <c r="B24" s="96"/>
      <c r="C24" s="76" t="str">
        <f t="shared" si="1"/>
        <v/>
      </c>
      <c r="D24" s="113"/>
      <c r="E24" s="117"/>
      <c r="F24" s="118"/>
      <c r="G24" s="118"/>
      <c r="H24" s="118"/>
      <c r="I24" s="118"/>
      <c r="J24" s="118"/>
      <c r="K24" s="424" t="str">
        <f t="shared" si="0"/>
        <v/>
      </c>
      <c r="L24" s="39"/>
      <c r="M24" s="1227"/>
      <c r="N24" s="1226"/>
      <c r="O24" s="1226"/>
      <c r="P24" s="1226"/>
      <c r="Q24" s="1226"/>
      <c r="R24" s="1226"/>
      <c r="S24" s="1226"/>
      <c r="T24" s="1226"/>
    </row>
    <row r="25" spans="1:20">
      <c r="A25">
        <v>12</v>
      </c>
      <c r="B25" s="96"/>
      <c r="C25" s="76" t="str">
        <f t="shared" si="1"/>
        <v/>
      </c>
      <c r="D25" s="113"/>
      <c r="E25" s="117"/>
      <c r="F25" s="118"/>
      <c r="G25" s="118"/>
      <c r="H25" s="118"/>
      <c r="I25" s="118"/>
      <c r="J25" s="118"/>
      <c r="K25" s="424" t="str">
        <f t="shared" si="0"/>
        <v/>
      </c>
      <c r="L25" s="39"/>
      <c r="M25" s="1227"/>
      <c r="N25" s="1226"/>
      <c r="O25" s="1226"/>
      <c r="P25" s="1226"/>
      <c r="Q25" s="1226"/>
      <c r="R25" s="1226"/>
      <c r="S25" s="1226"/>
      <c r="T25" s="1226"/>
    </row>
    <row r="26" spans="1:20">
      <c r="A26">
        <v>13</v>
      </c>
      <c r="B26" s="96"/>
      <c r="C26" s="76" t="str">
        <f t="shared" si="1"/>
        <v/>
      </c>
      <c r="D26" s="113"/>
      <c r="E26" s="117"/>
      <c r="F26" s="118"/>
      <c r="G26" s="118"/>
      <c r="H26" s="118"/>
      <c r="I26" s="118"/>
      <c r="J26" s="118"/>
      <c r="K26" s="424" t="str">
        <f t="shared" si="0"/>
        <v/>
      </c>
      <c r="L26" s="39"/>
      <c r="M26" s="1227"/>
      <c r="N26" s="1226"/>
      <c r="O26" s="1226"/>
      <c r="P26" s="1226"/>
      <c r="Q26" s="1226"/>
      <c r="R26" s="1226"/>
      <c r="S26" s="1226"/>
      <c r="T26" s="1226"/>
    </row>
    <row r="27" spans="1:20">
      <c r="A27">
        <v>14</v>
      </c>
      <c r="B27" s="96"/>
      <c r="C27" s="76" t="str">
        <f t="shared" si="1"/>
        <v/>
      </c>
      <c r="D27" s="113"/>
      <c r="E27" s="117"/>
      <c r="F27" s="118"/>
      <c r="G27" s="118"/>
      <c r="H27" s="118"/>
      <c r="I27" s="118"/>
      <c r="J27" s="118"/>
      <c r="K27" s="424" t="str">
        <f t="shared" si="0"/>
        <v/>
      </c>
      <c r="L27" s="39"/>
      <c r="M27" s="1227"/>
      <c r="N27" s="1226"/>
      <c r="O27" s="1226"/>
      <c r="P27" s="1226"/>
      <c r="Q27" s="1226"/>
      <c r="R27" s="1226"/>
      <c r="S27" s="1226"/>
      <c r="T27" s="1226"/>
    </row>
    <row r="28" spans="1:20">
      <c r="A28">
        <v>15</v>
      </c>
      <c r="B28" s="96"/>
      <c r="C28" s="76" t="str">
        <f t="shared" si="1"/>
        <v/>
      </c>
      <c r="D28" s="113"/>
      <c r="E28" s="117"/>
      <c r="F28" s="118"/>
      <c r="G28" s="118"/>
      <c r="H28" s="118"/>
      <c r="I28" s="118"/>
      <c r="J28" s="118"/>
      <c r="K28" s="424" t="str">
        <f t="shared" si="0"/>
        <v/>
      </c>
      <c r="L28" s="39"/>
      <c r="M28" s="1227"/>
      <c r="N28" s="1226"/>
      <c r="O28" s="1226"/>
      <c r="P28" s="1226"/>
      <c r="Q28" s="1226"/>
      <c r="R28" s="1226"/>
      <c r="S28" s="1226"/>
      <c r="T28" s="1226"/>
    </row>
    <row r="29" spans="1:20">
      <c r="A29">
        <v>16</v>
      </c>
      <c r="B29" s="96"/>
      <c r="C29" s="76" t="str">
        <f t="shared" si="1"/>
        <v/>
      </c>
      <c r="D29" s="113"/>
      <c r="E29" s="117"/>
      <c r="F29" s="118"/>
      <c r="G29" s="118"/>
      <c r="H29" s="118"/>
      <c r="I29" s="118"/>
      <c r="J29" s="118"/>
      <c r="K29" s="424" t="str">
        <f t="shared" si="0"/>
        <v/>
      </c>
      <c r="L29" s="39"/>
      <c r="M29" s="1227"/>
      <c r="N29" s="1226"/>
      <c r="O29" s="1226"/>
      <c r="P29" s="1226"/>
      <c r="Q29" s="1226"/>
      <c r="R29" s="1226"/>
      <c r="S29" s="1226"/>
      <c r="T29" s="1226"/>
    </row>
    <row r="30" spans="1:20">
      <c r="A30">
        <v>17</v>
      </c>
      <c r="B30" s="96"/>
      <c r="C30" s="76" t="str">
        <f t="shared" si="1"/>
        <v/>
      </c>
      <c r="D30" s="113"/>
      <c r="E30" s="117"/>
      <c r="F30" s="118"/>
      <c r="G30" s="118"/>
      <c r="H30" s="118"/>
      <c r="I30" s="118"/>
      <c r="J30" s="118"/>
      <c r="K30" s="424" t="str">
        <f t="shared" si="0"/>
        <v/>
      </c>
      <c r="L30" s="40"/>
      <c r="M30" s="1227"/>
      <c r="N30" s="1226"/>
      <c r="O30" s="1226"/>
      <c r="P30" s="1226"/>
      <c r="Q30" s="1226"/>
      <c r="R30" s="1226"/>
      <c r="S30" s="1226"/>
      <c r="T30" s="1226"/>
    </row>
    <row r="31" spans="1:20">
      <c r="A31">
        <v>18</v>
      </c>
      <c r="B31" s="96"/>
      <c r="C31" s="76" t="str">
        <f t="shared" si="1"/>
        <v/>
      </c>
      <c r="D31" s="113"/>
      <c r="E31" s="117"/>
      <c r="F31" s="118"/>
      <c r="G31" s="118"/>
      <c r="H31" s="118"/>
      <c r="I31" s="118"/>
      <c r="J31" s="118"/>
      <c r="K31" s="424" t="str">
        <f t="shared" si="0"/>
        <v/>
      </c>
      <c r="L31" s="40"/>
      <c r="M31" s="1227"/>
      <c r="N31" s="1226"/>
      <c r="O31" s="1226"/>
      <c r="P31" s="1226"/>
      <c r="Q31" s="1226"/>
      <c r="R31" s="1226"/>
      <c r="S31" s="1226"/>
      <c r="T31" s="1226"/>
    </row>
    <row r="32" spans="1:20">
      <c r="A32">
        <v>19</v>
      </c>
      <c r="B32" s="96"/>
      <c r="C32" s="76" t="str">
        <f t="shared" si="1"/>
        <v/>
      </c>
      <c r="D32" s="113"/>
      <c r="E32" s="117"/>
      <c r="F32" s="118"/>
      <c r="G32" s="118"/>
      <c r="H32" s="118"/>
      <c r="I32" s="118"/>
      <c r="J32" s="118"/>
      <c r="K32" s="424" t="str">
        <f t="shared" si="0"/>
        <v/>
      </c>
      <c r="L32" s="40"/>
      <c r="M32" s="1227"/>
      <c r="N32" s="1226"/>
      <c r="O32" s="1226"/>
      <c r="P32" s="1226"/>
      <c r="Q32" s="1226"/>
      <c r="R32" s="1226"/>
      <c r="S32" s="1226"/>
      <c r="T32" s="1226"/>
    </row>
    <row r="33" spans="1:20" ht="19.5" thickBot="1">
      <c r="A33">
        <v>20</v>
      </c>
      <c r="B33" s="97"/>
      <c r="C33" s="77" t="str">
        <f t="shared" si="1"/>
        <v/>
      </c>
      <c r="D33" s="114"/>
      <c r="E33" s="119"/>
      <c r="F33" s="120"/>
      <c r="G33" s="120"/>
      <c r="H33" s="120"/>
      <c r="I33" s="120"/>
      <c r="J33" s="120"/>
      <c r="K33" s="425" t="str">
        <f>IF(ISNUMBER(F33),(PRODUCT(F33,G33,I33)),"")</f>
        <v/>
      </c>
      <c r="L33" s="41"/>
      <c r="M33" s="1227"/>
      <c r="N33" s="1226"/>
      <c r="O33" s="1226"/>
      <c r="P33" s="1226"/>
      <c r="Q33" s="1226"/>
      <c r="R33" s="1226"/>
      <c r="S33" s="1226"/>
      <c r="T33" s="1226"/>
    </row>
    <row r="34" spans="1:20" ht="24.75" thickBot="1">
      <c r="A34" s="59"/>
      <c r="B34" s="94"/>
      <c r="C34" s="73" t="s">
        <v>180</v>
      </c>
      <c r="D34" s="60" t="s">
        <v>189</v>
      </c>
      <c r="E34" s="64" t="s">
        <v>160</v>
      </c>
      <c r="F34" s="65" t="s">
        <v>72</v>
      </c>
      <c r="G34" s="66" t="s">
        <v>450</v>
      </c>
      <c r="H34" s="67" t="s">
        <v>451</v>
      </c>
      <c r="I34" s="66" t="s">
        <v>452</v>
      </c>
      <c r="J34" s="67" t="s">
        <v>453</v>
      </c>
      <c r="K34" s="65" t="s">
        <v>49</v>
      </c>
      <c r="L34" s="68" t="s">
        <v>179</v>
      </c>
      <c r="M34" s="1228"/>
      <c r="N34" s="1229"/>
      <c r="O34" s="1229"/>
      <c r="P34" s="1229"/>
      <c r="Q34" s="1229"/>
      <c r="R34" s="1229"/>
      <c r="S34" s="1229"/>
      <c r="T34" s="1229"/>
    </row>
    <row r="35" spans="1:20" s="35" customFormat="1" ht="25.5">
      <c r="A35"/>
      <c r="B35" s="61" t="str">
        <f>IF($E$8=C35,$D$8,IF($E$9=C35,$D$9,IF($E$10=C35,$D$10,"")))</f>
        <v/>
      </c>
      <c r="C35" s="74" t="s">
        <v>338</v>
      </c>
      <c r="D35" s="69"/>
      <c r="E35" s="70"/>
      <c r="F35" s="71"/>
      <c r="G35" s="71"/>
      <c r="H35" s="71"/>
      <c r="I35" s="71"/>
      <c r="J35" s="71"/>
      <c r="K35" s="426"/>
      <c r="L35" s="403">
        <f>ROUNDDOWN((SUM(K36:K55)),-3)/1000</f>
        <v>0</v>
      </c>
      <c r="M35" s="1228"/>
      <c r="N35" s="1229"/>
      <c r="O35" s="1229"/>
      <c r="P35" s="1229"/>
      <c r="Q35" s="1229"/>
      <c r="R35" s="1229"/>
      <c r="S35" s="1229"/>
      <c r="T35" s="1229"/>
    </row>
    <row r="36" spans="1:20">
      <c r="A36">
        <v>1</v>
      </c>
      <c r="B36" s="96"/>
      <c r="C36" s="76" t="str">
        <f>IF(D36="","",".")</f>
        <v/>
      </c>
      <c r="D36" s="112"/>
      <c r="E36" s="115"/>
      <c r="F36" s="116"/>
      <c r="G36" s="116"/>
      <c r="H36" s="116"/>
      <c r="I36" s="116"/>
      <c r="J36" s="116"/>
      <c r="K36" s="423" t="str">
        <f t="shared" ref="K36:K77" si="2">IF(ISNUMBER(F36),(PRODUCT(F36,G36,I36)),"")</f>
        <v/>
      </c>
      <c r="L36" s="39"/>
      <c r="M36" s="1228"/>
      <c r="N36" s="1229"/>
      <c r="O36" s="1229"/>
      <c r="P36" s="1229"/>
      <c r="Q36" s="1229"/>
      <c r="R36" s="1229"/>
      <c r="S36" s="1229"/>
      <c r="T36" s="1229"/>
    </row>
    <row r="37" spans="1:20">
      <c r="A37">
        <v>2</v>
      </c>
      <c r="B37" s="96"/>
      <c r="C37" s="76" t="str">
        <f t="shared" ref="C37:C55" si="3">IF(D37="","",".")</f>
        <v/>
      </c>
      <c r="D37" s="113"/>
      <c r="E37" s="117"/>
      <c r="F37" s="118"/>
      <c r="G37" s="118"/>
      <c r="H37" s="118"/>
      <c r="I37" s="118"/>
      <c r="J37" s="118"/>
      <c r="K37" s="424" t="str">
        <f t="shared" si="2"/>
        <v/>
      </c>
      <c r="L37" s="39"/>
      <c r="M37" s="1230"/>
      <c r="N37" s="1231"/>
      <c r="O37" s="1231"/>
      <c r="P37" s="1231"/>
      <c r="Q37" s="1231"/>
      <c r="R37" s="1231"/>
      <c r="S37" s="1231"/>
      <c r="T37" s="1231"/>
    </row>
    <row r="38" spans="1:20">
      <c r="A38">
        <v>3</v>
      </c>
      <c r="B38" s="96"/>
      <c r="C38" s="76" t="str">
        <f t="shared" si="3"/>
        <v/>
      </c>
      <c r="D38" s="113"/>
      <c r="E38" s="117"/>
      <c r="F38" s="118"/>
      <c r="G38" s="118"/>
      <c r="H38" s="118"/>
      <c r="I38" s="118"/>
      <c r="J38" s="118"/>
      <c r="K38" s="424" t="str">
        <f t="shared" si="2"/>
        <v/>
      </c>
      <c r="L38" s="39"/>
      <c r="M38" s="1230"/>
      <c r="N38" s="1231"/>
      <c r="O38" s="1231"/>
      <c r="P38" s="1231"/>
      <c r="Q38" s="1231"/>
      <c r="R38" s="1231"/>
      <c r="S38" s="1231"/>
      <c r="T38" s="1231"/>
    </row>
    <row r="39" spans="1:20">
      <c r="A39">
        <v>4</v>
      </c>
      <c r="B39" s="96"/>
      <c r="C39" s="76" t="str">
        <f t="shared" si="3"/>
        <v/>
      </c>
      <c r="D39" s="113"/>
      <c r="E39" s="117"/>
      <c r="F39" s="118"/>
      <c r="G39" s="118"/>
      <c r="H39" s="118"/>
      <c r="I39" s="118"/>
      <c r="J39" s="118"/>
      <c r="K39" s="424" t="str">
        <f t="shared" si="2"/>
        <v/>
      </c>
      <c r="L39" s="39"/>
      <c r="M39" s="1230"/>
      <c r="N39" s="1231"/>
      <c r="O39" s="1231"/>
      <c r="P39" s="1231"/>
      <c r="Q39" s="1231"/>
      <c r="R39" s="1231"/>
      <c r="S39" s="1231"/>
      <c r="T39" s="1231"/>
    </row>
    <row r="40" spans="1:20">
      <c r="A40">
        <v>5</v>
      </c>
      <c r="B40" s="96"/>
      <c r="C40" s="76" t="str">
        <f t="shared" si="3"/>
        <v/>
      </c>
      <c r="D40" s="113"/>
      <c r="E40" s="117"/>
      <c r="F40" s="118"/>
      <c r="G40" s="118"/>
      <c r="H40" s="118"/>
      <c r="I40" s="118"/>
      <c r="J40" s="118"/>
      <c r="K40" s="424" t="str">
        <f t="shared" si="2"/>
        <v/>
      </c>
      <c r="L40" s="39"/>
      <c r="M40" s="1230"/>
      <c r="N40" s="1231"/>
      <c r="O40" s="1231"/>
      <c r="P40" s="1231"/>
      <c r="Q40" s="1231"/>
      <c r="R40" s="1231"/>
      <c r="S40" s="1231"/>
      <c r="T40" s="1231"/>
    </row>
    <row r="41" spans="1:20">
      <c r="A41">
        <v>6</v>
      </c>
      <c r="B41" s="96"/>
      <c r="C41" s="76" t="str">
        <f t="shared" si="3"/>
        <v/>
      </c>
      <c r="D41" s="113"/>
      <c r="E41" s="117"/>
      <c r="F41" s="118"/>
      <c r="G41" s="118"/>
      <c r="H41" s="118"/>
      <c r="I41" s="118"/>
      <c r="J41" s="118"/>
      <c r="K41" s="424" t="str">
        <f t="shared" si="2"/>
        <v/>
      </c>
      <c r="L41" s="39"/>
      <c r="M41" s="1230"/>
      <c r="N41" s="1231"/>
      <c r="O41" s="1231"/>
      <c r="P41" s="1231"/>
      <c r="Q41" s="1231"/>
      <c r="R41" s="1231"/>
      <c r="S41" s="1231"/>
      <c r="T41" s="1231"/>
    </row>
    <row r="42" spans="1:20">
      <c r="A42">
        <v>7</v>
      </c>
      <c r="B42" s="96"/>
      <c r="C42" s="76" t="str">
        <f t="shared" si="3"/>
        <v/>
      </c>
      <c r="D42" s="113"/>
      <c r="E42" s="117"/>
      <c r="F42" s="118"/>
      <c r="G42" s="118"/>
      <c r="H42" s="118"/>
      <c r="I42" s="118"/>
      <c r="J42" s="118"/>
      <c r="K42" s="424" t="str">
        <f t="shared" si="2"/>
        <v/>
      </c>
      <c r="L42" s="39"/>
    </row>
    <row r="43" spans="1:20">
      <c r="A43">
        <v>8</v>
      </c>
      <c r="B43" s="96"/>
      <c r="C43" s="76" t="str">
        <f t="shared" si="3"/>
        <v/>
      </c>
      <c r="D43" s="113"/>
      <c r="E43" s="117"/>
      <c r="F43" s="118"/>
      <c r="G43" s="118"/>
      <c r="H43" s="118"/>
      <c r="I43" s="118"/>
      <c r="J43" s="118"/>
      <c r="K43" s="424" t="str">
        <f t="shared" si="2"/>
        <v/>
      </c>
      <c r="L43" s="39"/>
    </row>
    <row r="44" spans="1:20">
      <c r="A44">
        <v>9</v>
      </c>
      <c r="B44" s="96"/>
      <c r="C44" s="76" t="str">
        <f t="shared" si="3"/>
        <v/>
      </c>
      <c r="D44" s="113"/>
      <c r="E44" s="117"/>
      <c r="F44" s="118"/>
      <c r="G44" s="118"/>
      <c r="H44" s="118"/>
      <c r="I44" s="118"/>
      <c r="J44" s="118"/>
      <c r="K44" s="424" t="str">
        <f t="shared" si="2"/>
        <v/>
      </c>
      <c r="L44" s="39"/>
    </row>
    <row r="45" spans="1:20">
      <c r="A45">
        <v>10</v>
      </c>
      <c r="B45" s="96"/>
      <c r="C45" s="76" t="str">
        <f t="shared" si="3"/>
        <v/>
      </c>
      <c r="D45" s="113"/>
      <c r="E45" s="117"/>
      <c r="F45" s="118"/>
      <c r="G45" s="118"/>
      <c r="H45" s="118"/>
      <c r="I45" s="118"/>
      <c r="J45" s="118"/>
      <c r="K45" s="424" t="str">
        <f t="shared" si="2"/>
        <v/>
      </c>
      <c r="L45" s="39"/>
    </row>
    <row r="46" spans="1:20">
      <c r="A46">
        <v>11</v>
      </c>
      <c r="B46" s="96"/>
      <c r="C46" s="76" t="str">
        <f t="shared" si="3"/>
        <v/>
      </c>
      <c r="D46" s="113"/>
      <c r="E46" s="117"/>
      <c r="F46" s="118"/>
      <c r="G46" s="118"/>
      <c r="H46" s="118"/>
      <c r="I46" s="118"/>
      <c r="J46" s="118"/>
      <c r="K46" s="424" t="str">
        <f t="shared" si="2"/>
        <v/>
      </c>
      <c r="L46" s="39"/>
    </row>
    <row r="47" spans="1:20">
      <c r="A47">
        <v>12</v>
      </c>
      <c r="B47" s="96"/>
      <c r="C47" s="76" t="str">
        <f t="shared" si="3"/>
        <v/>
      </c>
      <c r="D47" s="113"/>
      <c r="E47" s="117"/>
      <c r="F47" s="118"/>
      <c r="G47" s="118"/>
      <c r="H47" s="118"/>
      <c r="I47" s="118"/>
      <c r="J47" s="118"/>
      <c r="K47" s="424" t="str">
        <f t="shared" ref="K47:K51" si="4">IF(ISNUMBER(F47),(PRODUCT(F47,G47,I47)),"")</f>
        <v/>
      </c>
      <c r="L47" s="39"/>
    </row>
    <row r="48" spans="1:20">
      <c r="A48">
        <v>13</v>
      </c>
      <c r="B48" s="96"/>
      <c r="C48" s="76" t="str">
        <f t="shared" si="3"/>
        <v/>
      </c>
      <c r="D48" s="113"/>
      <c r="E48" s="117"/>
      <c r="F48" s="118"/>
      <c r="G48" s="118"/>
      <c r="H48" s="118"/>
      <c r="I48" s="118"/>
      <c r="J48" s="118"/>
      <c r="K48" s="424" t="str">
        <f t="shared" si="4"/>
        <v/>
      </c>
      <c r="L48" s="39"/>
    </row>
    <row r="49" spans="1:18">
      <c r="A49">
        <v>14</v>
      </c>
      <c r="B49" s="96"/>
      <c r="C49" s="76" t="str">
        <f t="shared" si="3"/>
        <v/>
      </c>
      <c r="D49" s="113"/>
      <c r="E49" s="117"/>
      <c r="F49" s="118"/>
      <c r="G49" s="118"/>
      <c r="H49" s="118"/>
      <c r="I49" s="118"/>
      <c r="J49" s="118"/>
      <c r="K49" s="424" t="str">
        <f t="shared" si="4"/>
        <v/>
      </c>
      <c r="L49" s="39"/>
    </row>
    <row r="50" spans="1:18">
      <c r="A50">
        <v>15</v>
      </c>
      <c r="B50" s="96"/>
      <c r="C50" s="76" t="str">
        <f t="shared" si="3"/>
        <v/>
      </c>
      <c r="D50" s="113"/>
      <c r="E50" s="117"/>
      <c r="F50" s="118"/>
      <c r="G50" s="118"/>
      <c r="H50" s="118"/>
      <c r="I50" s="118"/>
      <c r="J50" s="118"/>
      <c r="K50" s="424" t="str">
        <f t="shared" si="4"/>
        <v/>
      </c>
      <c r="L50" s="39"/>
    </row>
    <row r="51" spans="1:18">
      <c r="A51">
        <v>16</v>
      </c>
      <c r="B51" s="96"/>
      <c r="C51" s="76" t="str">
        <f t="shared" si="3"/>
        <v/>
      </c>
      <c r="D51" s="113"/>
      <c r="E51" s="117"/>
      <c r="F51" s="118"/>
      <c r="G51" s="118"/>
      <c r="H51" s="118"/>
      <c r="I51" s="118"/>
      <c r="J51" s="118"/>
      <c r="K51" s="424" t="str">
        <f t="shared" si="4"/>
        <v/>
      </c>
      <c r="L51" s="39"/>
    </row>
    <row r="52" spans="1:18">
      <c r="A52">
        <v>17</v>
      </c>
      <c r="B52" s="96"/>
      <c r="C52" s="76" t="str">
        <f t="shared" si="3"/>
        <v/>
      </c>
      <c r="D52" s="113"/>
      <c r="E52" s="117"/>
      <c r="F52" s="118"/>
      <c r="G52" s="118"/>
      <c r="H52" s="118"/>
      <c r="I52" s="118"/>
      <c r="J52" s="118"/>
      <c r="K52" s="424" t="str">
        <f t="shared" si="2"/>
        <v/>
      </c>
      <c r="L52" s="40"/>
    </row>
    <row r="53" spans="1:18">
      <c r="A53">
        <v>18</v>
      </c>
      <c r="B53" s="96"/>
      <c r="C53" s="76" t="str">
        <f t="shared" si="3"/>
        <v/>
      </c>
      <c r="D53" s="113"/>
      <c r="E53" s="117"/>
      <c r="F53" s="118"/>
      <c r="G53" s="118"/>
      <c r="H53" s="118"/>
      <c r="I53" s="118"/>
      <c r="J53" s="118"/>
      <c r="K53" s="424" t="str">
        <f t="shared" si="2"/>
        <v/>
      </c>
      <c r="L53" s="40"/>
    </row>
    <row r="54" spans="1:18">
      <c r="A54">
        <v>19</v>
      </c>
      <c r="B54" s="96"/>
      <c r="C54" s="76" t="str">
        <f t="shared" si="3"/>
        <v/>
      </c>
      <c r="D54" s="113"/>
      <c r="E54" s="117"/>
      <c r="F54" s="118"/>
      <c r="G54" s="118"/>
      <c r="H54" s="118"/>
      <c r="I54" s="118"/>
      <c r="J54" s="118"/>
      <c r="K54" s="424" t="str">
        <f t="shared" si="2"/>
        <v/>
      </c>
      <c r="L54" s="40"/>
    </row>
    <row r="55" spans="1:18" ht="19.5" thickBot="1">
      <c r="A55">
        <v>20</v>
      </c>
      <c r="B55" s="97"/>
      <c r="C55" s="77" t="str">
        <f t="shared" si="3"/>
        <v/>
      </c>
      <c r="D55" s="114"/>
      <c r="E55" s="119"/>
      <c r="F55" s="120"/>
      <c r="G55" s="120"/>
      <c r="H55" s="120"/>
      <c r="I55" s="120"/>
      <c r="J55" s="120"/>
      <c r="K55" s="425" t="str">
        <f t="shared" si="2"/>
        <v/>
      </c>
      <c r="L55" s="41"/>
    </row>
    <row r="56" spans="1:18" ht="24.75" thickBot="1">
      <c r="A56" s="59"/>
      <c r="B56" s="94"/>
      <c r="C56" s="73" t="s">
        <v>180</v>
      </c>
      <c r="D56" s="60" t="s">
        <v>189</v>
      </c>
      <c r="E56" s="64" t="s">
        <v>160</v>
      </c>
      <c r="F56" s="65" t="s">
        <v>72</v>
      </c>
      <c r="G56" s="66" t="s">
        <v>450</v>
      </c>
      <c r="H56" s="67" t="s">
        <v>451</v>
      </c>
      <c r="I56" s="66" t="s">
        <v>452</v>
      </c>
      <c r="J56" s="67" t="s">
        <v>453</v>
      </c>
      <c r="K56" s="65" t="s">
        <v>49</v>
      </c>
      <c r="L56" s="68" t="s">
        <v>179</v>
      </c>
    </row>
    <row r="57" spans="1:18" s="35" customFormat="1" ht="25.5">
      <c r="A57"/>
      <c r="B57" s="61" t="str">
        <f t="shared" ref="B57" si="5">IF($E$8=C57,$D$8,IF($E$9=C57,$D$9,IF($E$10=C57,$D$10,"")))</f>
        <v/>
      </c>
      <c r="C57" s="75" t="s">
        <v>30</v>
      </c>
      <c r="D57" s="72"/>
      <c r="E57" s="70"/>
      <c r="F57" s="71"/>
      <c r="G57" s="71"/>
      <c r="H57" s="71"/>
      <c r="I57" s="71"/>
      <c r="J57" s="71"/>
      <c r="K57" s="426"/>
      <c r="L57" s="403">
        <f>ROUNDDOWN((SUM(K58:K77)),-3)/1000</f>
        <v>0</v>
      </c>
    </row>
    <row r="58" spans="1:18" ht="18" customHeight="1">
      <c r="A58">
        <v>1</v>
      </c>
      <c r="B58" s="96"/>
      <c r="C58" s="76" t="str">
        <f>IF(D58="","",".")</f>
        <v/>
      </c>
      <c r="D58" s="112"/>
      <c r="E58" s="115"/>
      <c r="F58" s="116"/>
      <c r="G58" s="116"/>
      <c r="H58" s="116"/>
      <c r="I58" s="116"/>
      <c r="J58" s="116"/>
      <c r="K58" s="423" t="str">
        <f t="shared" si="2"/>
        <v/>
      </c>
      <c r="L58" s="39"/>
      <c r="M58" s="455"/>
      <c r="N58" s="376"/>
      <c r="O58" s="376"/>
      <c r="P58" s="376"/>
      <c r="Q58" s="376"/>
      <c r="R58" s="376"/>
    </row>
    <row r="59" spans="1:18" ht="18" customHeight="1">
      <c r="A59">
        <v>2</v>
      </c>
      <c r="B59" s="96"/>
      <c r="C59" s="76" t="str">
        <f t="shared" ref="C59:C77" si="6">IF(D59="","",".")</f>
        <v/>
      </c>
      <c r="D59" s="113"/>
      <c r="E59" s="117"/>
      <c r="F59" s="118"/>
      <c r="G59" s="118"/>
      <c r="H59" s="118"/>
      <c r="I59" s="118"/>
      <c r="J59" s="118"/>
      <c r="K59" s="424" t="str">
        <f t="shared" si="2"/>
        <v/>
      </c>
      <c r="L59" s="39"/>
      <c r="M59" s="455"/>
      <c r="N59" s="376"/>
      <c r="O59" s="376"/>
      <c r="P59" s="376"/>
      <c r="Q59" s="376"/>
      <c r="R59" s="376"/>
    </row>
    <row r="60" spans="1:18" ht="18" customHeight="1">
      <c r="A60">
        <v>3</v>
      </c>
      <c r="B60" s="96"/>
      <c r="C60" s="76" t="str">
        <f t="shared" si="6"/>
        <v/>
      </c>
      <c r="D60" s="113"/>
      <c r="E60" s="117"/>
      <c r="F60" s="118"/>
      <c r="G60" s="118"/>
      <c r="H60" s="118"/>
      <c r="I60" s="118"/>
      <c r="J60" s="118"/>
      <c r="K60" s="424" t="str">
        <f t="shared" si="2"/>
        <v/>
      </c>
      <c r="L60" s="39"/>
      <c r="M60" s="455"/>
      <c r="N60" s="376"/>
      <c r="O60" s="376"/>
      <c r="P60" s="376"/>
      <c r="Q60" s="376"/>
      <c r="R60" s="376"/>
    </row>
    <row r="61" spans="1:18" ht="18" customHeight="1">
      <c r="A61">
        <v>4</v>
      </c>
      <c r="B61" s="96"/>
      <c r="C61" s="76" t="str">
        <f t="shared" si="6"/>
        <v/>
      </c>
      <c r="D61" s="113"/>
      <c r="E61" s="117"/>
      <c r="F61" s="118"/>
      <c r="G61" s="118"/>
      <c r="H61" s="118"/>
      <c r="I61" s="118"/>
      <c r="J61" s="118"/>
      <c r="K61" s="424" t="str">
        <f t="shared" si="2"/>
        <v/>
      </c>
      <c r="L61" s="39"/>
      <c r="M61" s="455"/>
      <c r="N61" s="376"/>
      <c r="O61" s="376"/>
      <c r="P61" s="376"/>
      <c r="Q61" s="376"/>
      <c r="R61" s="376"/>
    </row>
    <row r="62" spans="1:18" ht="18" customHeight="1">
      <c r="A62">
        <v>5</v>
      </c>
      <c r="B62" s="96"/>
      <c r="C62" s="76" t="str">
        <f t="shared" si="6"/>
        <v/>
      </c>
      <c r="D62" s="113"/>
      <c r="E62" s="117"/>
      <c r="F62" s="118"/>
      <c r="G62" s="118"/>
      <c r="H62" s="118"/>
      <c r="I62" s="118"/>
      <c r="J62" s="118"/>
      <c r="K62" s="424" t="str">
        <f t="shared" si="2"/>
        <v/>
      </c>
      <c r="L62" s="39"/>
      <c r="M62" s="455"/>
      <c r="N62" s="376"/>
      <c r="O62" s="376"/>
      <c r="P62" s="376"/>
      <c r="Q62" s="376"/>
      <c r="R62" s="376"/>
    </row>
    <row r="63" spans="1:18" ht="18" customHeight="1">
      <c r="A63">
        <v>6</v>
      </c>
      <c r="B63" s="96"/>
      <c r="C63" s="76" t="str">
        <f t="shared" si="6"/>
        <v/>
      </c>
      <c r="D63" s="113"/>
      <c r="E63" s="117"/>
      <c r="F63" s="118"/>
      <c r="G63" s="118"/>
      <c r="H63" s="118"/>
      <c r="I63" s="118"/>
      <c r="J63" s="118"/>
      <c r="K63" s="424" t="str">
        <f t="shared" si="2"/>
        <v/>
      </c>
      <c r="L63" s="39"/>
      <c r="M63" s="455"/>
      <c r="N63" s="376"/>
      <c r="O63" s="376"/>
      <c r="P63" s="376"/>
      <c r="Q63" s="376"/>
      <c r="R63" s="376"/>
    </row>
    <row r="64" spans="1:18" ht="18" customHeight="1">
      <c r="A64">
        <v>7</v>
      </c>
      <c r="B64" s="96"/>
      <c r="C64" s="76" t="str">
        <f t="shared" si="6"/>
        <v/>
      </c>
      <c r="D64" s="113"/>
      <c r="E64" s="117"/>
      <c r="F64" s="118"/>
      <c r="G64" s="118"/>
      <c r="H64" s="118"/>
      <c r="I64" s="118"/>
      <c r="J64" s="118"/>
      <c r="K64" s="424" t="str">
        <f t="shared" si="2"/>
        <v/>
      </c>
      <c r="L64" s="39"/>
      <c r="M64" s="455"/>
      <c r="N64" s="376"/>
      <c r="O64" s="376"/>
      <c r="P64" s="376"/>
      <c r="Q64" s="376"/>
      <c r="R64" s="376"/>
    </row>
    <row r="65" spans="1:19" ht="18" customHeight="1">
      <c r="A65">
        <v>8</v>
      </c>
      <c r="B65" s="96"/>
      <c r="C65" s="76" t="str">
        <f t="shared" si="6"/>
        <v/>
      </c>
      <c r="D65" s="113"/>
      <c r="E65" s="117"/>
      <c r="F65" s="118"/>
      <c r="G65" s="118"/>
      <c r="H65" s="118"/>
      <c r="I65" s="118"/>
      <c r="J65" s="118"/>
      <c r="K65" s="424" t="str">
        <f t="shared" si="2"/>
        <v/>
      </c>
      <c r="L65" s="39"/>
      <c r="M65" s="455"/>
      <c r="N65" s="376"/>
      <c r="O65" s="376"/>
      <c r="P65" s="376"/>
      <c r="Q65" s="376"/>
      <c r="R65" s="376"/>
    </row>
    <row r="66" spans="1:19" ht="18" customHeight="1">
      <c r="A66">
        <v>9</v>
      </c>
      <c r="B66" s="96"/>
      <c r="C66" s="76" t="str">
        <f t="shared" si="6"/>
        <v/>
      </c>
      <c r="D66" s="113"/>
      <c r="E66" s="117"/>
      <c r="F66" s="118"/>
      <c r="G66" s="118"/>
      <c r="H66" s="118"/>
      <c r="I66" s="118"/>
      <c r="J66" s="118"/>
      <c r="K66" s="424" t="str">
        <f t="shared" si="2"/>
        <v/>
      </c>
      <c r="L66" s="39"/>
      <c r="M66" s="455"/>
      <c r="N66" s="376"/>
      <c r="O66" s="376"/>
      <c r="P66" s="376"/>
      <c r="Q66" s="376"/>
      <c r="R66" s="376"/>
    </row>
    <row r="67" spans="1:19">
      <c r="A67">
        <v>10</v>
      </c>
      <c r="B67" s="96"/>
      <c r="C67" s="76" t="str">
        <f t="shared" si="6"/>
        <v/>
      </c>
      <c r="D67" s="113"/>
      <c r="E67" s="117"/>
      <c r="F67" s="118"/>
      <c r="G67" s="118"/>
      <c r="H67" s="118"/>
      <c r="I67" s="118"/>
      <c r="J67" s="118"/>
      <c r="K67" s="424" t="str">
        <f t="shared" si="2"/>
        <v/>
      </c>
      <c r="L67" s="39"/>
    </row>
    <row r="68" spans="1:19">
      <c r="A68">
        <v>11</v>
      </c>
      <c r="B68" s="96"/>
      <c r="C68" s="76" t="str">
        <f t="shared" si="6"/>
        <v/>
      </c>
      <c r="D68" s="113"/>
      <c r="E68" s="117"/>
      <c r="F68" s="118"/>
      <c r="G68" s="118"/>
      <c r="H68" s="118"/>
      <c r="I68" s="118"/>
      <c r="J68" s="118"/>
      <c r="K68" s="424" t="str">
        <f t="shared" si="2"/>
        <v/>
      </c>
      <c r="L68" s="39"/>
    </row>
    <row r="69" spans="1:19">
      <c r="A69">
        <v>12</v>
      </c>
      <c r="B69" s="96"/>
      <c r="C69" s="76" t="str">
        <f t="shared" si="6"/>
        <v/>
      </c>
      <c r="D69" s="113"/>
      <c r="E69" s="117"/>
      <c r="F69" s="118"/>
      <c r="G69" s="118"/>
      <c r="H69" s="118"/>
      <c r="I69" s="118"/>
      <c r="J69" s="118"/>
      <c r="K69" s="424" t="str">
        <f t="shared" si="2"/>
        <v/>
      </c>
      <c r="L69" s="40"/>
    </row>
    <row r="70" spans="1:19">
      <c r="A70">
        <v>13</v>
      </c>
      <c r="B70" s="96"/>
      <c r="C70" s="76" t="str">
        <f t="shared" si="6"/>
        <v/>
      </c>
      <c r="D70" s="113"/>
      <c r="E70" s="117"/>
      <c r="F70" s="118"/>
      <c r="G70" s="118"/>
      <c r="H70" s="118"/>
      <c r="I70" s="118"/>
      <c r="J70" s="118"/>
      <c r="K70" s="424" t="str">
        <f t="shared" si="2"/>
        <v/>
      </c>
      <c r="L70" s="40"/>
    </row>
    <row r="71" spans="1:19">
      <c r="A71">
        <v>14</v>
      </c>
      <c r="B71" s="96"/>
      <c r="C71" s="76" t="str">
        <f t="shared" si="6"/>
        <v/>
      </c>
      <c r="D71" s="113"/>
      <c r="E71" s="117"/>
      <c r="F71" s="118"/>
      <c r="G71" s="118"/>
      <c r="H71" s="118"/>
      <c r="I71" s="118"/>
      <c r="J71" s="118"/>
      <c r="K71" s="424" t="str">
        <f t="shared" ref="K71:K75" si="7">IF(ISNUMBER(F71),(PRODUCT(F71,G71,I71)),"")</f>
        <v/>
      </c>
      <c r="L71" s="39"/>
    </row>
    <row r="72" spans="1:19">
      <c r="A72">
        <v>15</v>
      </c>
      <c r="B72" s="96"/>
      <c r="C72" s="76" t="str">
        <f t="shared" si="6"/>
        <v/>
      </c>
      <c r="D72" s="113"/>
      <c r="E72" s="117"/>
      <c r="F72" s="118"/>
      <c r="G72" s="118"/>
      <c r="H72" s="118"/>
      <c r="I72" s="118"/>
      <c r="J72" s="118"/>
      <c r="K72" s="424" t="str">
        <f t="shared" si="7"/>
        <v/>
      </c>
      <c r="L72" s="39"/>
    </row>
    <row r="73" spans="1:19">
      <c r="A73">
        <v>16</v>
      </c>
      <c r="B73" s="96"/>
      <c r="C73" s="76" t="str">
        <f t="shared" si="6"/>
        <v/>
      </c>
      <c r="D73" s="113"/>
      <c r="E73" s="117"/>
      <c r="F73" s="118"/>
      <c r="G73" s="118"/>
      <c r="H73" s="118"/>
      <c r="I73" s="118"/>
      <c r="J73" s="118"/>
      <c r="K73" s="424" t="str">
        <f t="shared" si="7"/>
        <v/>
      </c>
      <c r="L73" s="39"/>
    </row>
    <row r="74" spans="1:19">
      <c r="A74">
        <v>17</v>
      </c>
      <c r="B74" s="96"/>
      <c r="C74" s="76" t="str">
        <f t="shared" si="6"/>
        <v/>
      </c>
      <c r="D74" s="113"/>
      <c r="E74" s="117"/>
      <c r="F74" s="118"/>
      <c r="G74" s="118"/>
      <c r="H74" s="118"/>
      <c r="I74" s="118"/>
      <c r="J74" s="118"/>
      <c r="K74" s="424" t="str">
        <f t="shared" si="7"/>
        <v/>
      </c>
      <c r="L74" s="39"/>
    </row>
    <row r="75" spans="1:19">
      <c r="A75">
        <v>18</v>
      </c>
      <c r="B75" s="96"/>
      <c r="C75" s="76" t="str">
        <f t="shared" si="6"/>
        <v/>
      </c>
      <c r="D75" s="113"/>
      <c r="E75" s="117"/>
      <c r="F75" s="118"/>
      <c r="G75" s="118"/>
      <c r="H75" s="118"/>
      <c r="I75" s="118"/>
      <c r="J75" s="118"/>
      <c r="K75" s="424" t="str">
        <f t="shared" si="7"/>
        <v/>
      </c>
      <c r="L75" s="39"/>
    </row>
    <row r="76" spans="1:19">
      <c r="A76">
        <v>19</v>
      </c>
      <c r="B76" s="96"/>
      <c r="C76" s="76" t="str">
        <f t="shared" si="6"/>
        <v/>
      </c>
      <c r="D76" s="113"/>
      <c r="E76" s="117"/>
      <c r="F76" s="118"/>
      <c r="G76" s="118"/>
      <c r="H76" s="118"/>
      <c r="I76" s="118"/>
      <c r="J76" s="118"/>
      <c r="K76" s="424" t="str">
        <f t="shared" si="2"/>
        <v/>
      </c>
      <c r="L76" s="40"/>
    </row>
    <row r="77" spans="1:19" ht="19.5" thickBot="1">
      <c r="A77">
        <v>20</v>
      </c>
      <c r="B77" s="97"/>
      <c r="C77" s="77" t="str">
        <f t="shared" si="6"/>
        <v/>
      </c>
      <c r="D77" s="114"/>
      <c r="E77" s="119"/>
      <c r="F77" s="120"/>
      <c r="G77" s="120"/>
      <c r="H77" s="120"/>
      <c r="I77" s="120"/>
      <c r="J77" s="120"/>
      <c r="K77" s="425" t="str">
        <f t="shared" si="2"/>
        <v/>
      </c>
      <c r="L77" s="41"/>
    </row>
    <row r="78" spans="1:19" ht="24.75" thickBot="1">
      <c r="A78" s="59"/>
      <c r="B78" s="94"/>
      <c r="C78" s="73" t="s">
        <v>180</v>
      </c>
      <c r="D78" s="60" t="s">
        <v>189</v>
      </c>
      <c r="E78" s="64" t="s">
        <v>160</v>
      </c>
      <c r="F78" s="65" t="s">
        <v>72</v>
      </c>
      <c r="G78" s="66" t="s">
        <v>450</v>
      </c>
      <c r="H78" s="67" t="s">
        <v>451</v>
      </c>
      <c r="I78" s="66" t="s">
        <v>452</v>
      </c>
      <c r="J78" s="67" t="s">
        <v>453</v>
      </c>
      <c r="K78" s="65" t="s">
        <v>49</v>
      </c>
      <c r="L78" s="68" t="s">
        <v>179</v>
      </c>
    </row>
    <row r="79" spans="1:19" s="35" customFormat="1" ht="25.5">
      <c r="A79"/>
      <c r="B79" s="61" t="str">
        <f t="shared" ref="B79" si="8">IF($E$8=C79,$D$8,IF($E$9=C79,$D$9,IF($E$10=C79,$D$10,"")))</f>
        <v/>
      </c>
      <c r="C79" s="74" t="s">
        <v>339</v>
      </c>
      <c r="D79" s="69"/>
      <c r="E79" s="70"/>
      <c r="F79" s="71"/>
      <c r="G79" s="71"/>
      <c r="H79" s="71"/>
      <c r="I79" s="71"/>
      <c r="J79" s="71"/>
      <c r="K79" s="426"/>
      <c r="L79" s="403">
        <f>ROUNDDOWN((SUM(K80:K99)),-3)/1000</f>
        <v>0</v>
      </c>
    </row>
    <row r="80" spans="1:19">
      <c r="A80">
        <v>1</v>
      </c>
      <c r="B80" s="96"/>
      <c r="C80" s="76" t="str">
        <f>IF(D80="","",".")</f>
        <v/>
      </c>
      <c r="D80" s="112"/>
      <c r="E80" s="115"/>
      <c r="F80" s="116"/>
      <c r="G80" s="116"/>
      <c r="H80" s="116"/>
      <c r="I80" s="116"/>
      <c r="J80" s="116"/>
      <c r="K80" s="423" t="str">
        <f t="shared" ref="K80:K99" si="9">IF(ISNUMBER(F80),(PRODUCT(F80,G80,I80)),"")</f>
        <v/>
      </c>
      <c r="L80" s="39"/>
      <c r="M80" s="1223"/>
      <c r="N80" s="1224"/>
      <c r="O80" s="1224"/>
      <c r="P80" s="1224"/>
      <c r="Q80" s="1224"/>
      <c r="R80" s="1224"/>
      <c r="S80" s="1140"/>
    </row>
    <row r="81" spans="1:19">
      <c r="A81">
        <v>2</v>
      </c>
      <c r="B81" s="96"/>
      <c r="C81" s="76" t="str">
        <f t="shared" ref="C81:C99" si="10">IF(D81="","",".")</f>
        <v/>
      </c>
      <c r="D81" s="113"/>
      <c r="E81" s="117"/>
      <c r="F81" s="118"/>
      <c r="G81" s="118"/>
      <c r="H81" s="118"/>
      <c r="I81" s="118"/>
      <c r="J81" s="118"/>
      <c r="K81" s="424" t="str">
        <f t="shared" si="9"/>
        <v/>
      </c>
      <c r="L81" s="39"/>
      <c r="M81" s="1223"/>
      <c r="N81" s="1224"/>
      <c r="O81" s="1224"/>
      <c r="P81" s="1224"/>
      <c r="Q81" s="1224"/>
      <c r="R81" s="1224"/>
      <c r="S81" s="1140"/>
    </row>
    <row r="82" spans="1:19">
      <c r="A82">
        <v>3</v>
      </c>
      <c r="B82" s="96"/>
      <c r="C82" s="76" t="str">
        <f t="shared" si="10"/>
        <v/>
      </c>
      <c r="D82" s="113"/>
      <c r="E82" s="117"/>
      <c r="F82" s="118"/>
      <c r="G82" s="118"/>
      <c r="H82" s="118"/>
      <c r="I82" s="118"/>
      <c r="J82" s="118"/>
      <c r="K82" s="424" t="str">
        <f t="shared" si="9"/>
        <v/>
      </c>
      <c r="L82" s="39"/>
      <c r="M82" s="1223"/>
      <c r="N82" s="1224"/>
      <c r="O82" s="1224"/>
      <c r="P82" s="1224"/>
      <c r="Q82" s="1224"/>
      <c r="R82" s="1224"/>
      <c r="S82" s="1140"/>
    </row>
    <row r="83" spans="1:19">
      <c r="A83">
        <v>4</v>
      </c>
      <c r="B83" s="96"/>
      <c r="C83" s="76" t="str">
        <f t="shared" si="10"/>
        <v/>
      </c>
      <c r="D83" s="113"/>
      <c r="E83" s="117"/>
      <c r="F83" s="118"/>
      <c r="G83" s="118"/>
      <c r="H83" s="118"/>
      <c r="I83" s="118"/>
      <c r="J83" s="118"/>
      <c r="K83" s="424" t="str">
        <f t="shared" si="9"/>
        <v/>
      </c>
      <c r="L83" s="39"/>
      <c r="M83" s="1225"/>
      <c r="N83" s="1140"/>
      <c r="O83" s="1140"/>
      <c r="P83" s="1140"/>
      <c r="Q83" s="1140"/>
      <c r="R83" s="1140"/>
      <c r="S83" s="1140"/>
    </row>
    <row r="84" spans="1:19">
      <c r="A84">
        <v>5</v>
      </c>
      <c r="B84" s="96"/>
      <c r="C84" s="76" t="str">
        <f t="shared" si="10"/>
        <v/>
      </c>
      <c r="D84" s="113"/>
      <c r="E84" s="117"/>
      <c r="F84" s="118"/>
      <c r="G84" s="118"/>
      <c r="H84" s="118"/>
      <c r="I84" s="118"/>
      <c r="J84" s="118"/>
      <c r="K84" s="424" t="str">
        <f t="shared" si="9"/>
        <v/>
      </c>
      <c r="L84" s="39"/>
      <c r="M84" s="1225"/>
      <c r="N84" s="1140"/>
      <c r="O84" s="1140"/>
      <c r="P84" s="1140"/>
      <c r="Q84" s="1140"/>
      <c r="R84" s="1140"/>
      <c r="S84" s="1140"/>
    </row>
    <row r="85" spans="1:19">
      <c r="A85">
        <v>6</v>
      </c>
      <c r="B85" s="96"/>
      <c r="C85" s="76" t="str">
        <f t="shared" si="10"/>
        <v/>
      </c>
      <c r="D85" s="113"/>
      <c r="E85" s="117"/>
      <c r="F85" s="118"/>
      <c r="G85" s="118"/>
      <c r="H85" s="118"/>
      <c r="I85" s="118"/>
      <c r="J85" s="118"/>
      <c r="K85" s="424" t="str">
        <f t="shared" si="9"/>
        <v/>
      </c>
      <c r="L85" s="39"/>
      <c r="M85" s="1225"/>
      <c r="N85" s="1140"/>
      <c r="O85" s="1140"/>
      <c r="P85" s="1140"/>
      <c r="Q85" s="1140"/>
      <c r="R85" s="1140"/>
      <c r="S85" s="1140"/>
    </row>
    <row r="86" spans="1:19">
      <c r="A86">
        <v>7</v>
      </c>
      <c r="B86" s="96"/>
      <c r="C86" s="76" t="str">
        <f t="shared" si="10"/>
        <v/>
      </c>
      <c r="D86" s="113"/>
      <c r="E86" s="117"/>
      <c r="F86" s="118"/>
      <c r="G86" s="118"/>
      <c r="H86" s="118"/>
      <c r="I86" s="118"/>
      <c r="J86" s="118"/>
      <c r="K86" s="424" t="str">
        <f t="shared" si="9"/>
        <v/>
      </c>
      <c r="L86" s="39"/>
      <c r="M86" s="1225"/>
      <c r="N86" s="1140"/>
      <c r="O86" s="1140"/>
      <c r="P86" s="1140"/>
      <c r="Q86" s="1140"/>
      <c r="R86" s="1140"/>
      <c r="S86" s="1140"/>
    </row>
    <row r="87" spans="1:19">
      <c r="A87">
        <v>8</v>
      </c>
      <c r="B87" s="96"/>
      <c r="C87" s="76" t="str">
        <f t="shared" si="10"/>
        <v/>
      </c>
      <c r="D87" s="113"/>
      <c r="E87" s="117"/>
      <c r="F87" s="118"/>
      <c r="G87" s="118"/>
      <c r="H87" s="118"/>
      <c r="I87" s="118"/>
      <c r="J87" s="118"/>
      <c r="K87" s="424" t="str">
        <f t="shared" si="9"/>
        <v/>
      </c>
      <c r="L87" s="39"/>
      <c r="M87" s="1225"/>
      <c r="N87" s="1140"/>
      <c r="O87" s="1140"/>
      <c r="P87" s="1140"/>
      <c r="Q87" s="1140"/>
      <c r="R87" s="1140"/>
      <c r="S87" s="1140"/>
    </row>
    <row r="88" spans="1:19">
      <c r="A88">
        <v>9</v>
      </c>
      <c r="B88" s="96"/>
      <c r="C88" s="76" t="str">
        <f t="shared" si="10"/>
        <v/>
      </c>
      <c r="D88" s="113"/>
      <c r="E88" s="117"/>
      <c r="F88" s="118"/>
      <c r="G88" s="118"/>
      <c r="H88" s="118"/>
      <c r="I88" s="118"/>
      <c r="J88" s="118"/>
      <c r="K88" s="424" t="str">
        <f t="shared" si="9"/>
        <v/>
      </c>
      <c r="L88" s="39"/>
      <c r="M88" s="1230"/>
      <c r="N88" s="1231"/>
      <c r="O88" s="1231"/>
      <c r="P88" s="1231"/>
      <c r="Q88" s="1231"/>
      <c r="R88" s="1231"/>
      <c r="S88" s="1231"/>
    </row>
    <row r="89" spans="1:19">
      <c r="A89">
        <v>10</v>
      </c>
      <c r="B89" s="96"/>
      <c r="C89" s="76" t="str">
        <f t="shared" si="10"/>
        <v/>
      </c>
      <c r="D89" s="113"/>
      <c r="E89" s="117"/>
      <c r="F89" s="118"/>
      <c r="G89" s="118"/>
      <c r="H89" s="118"/>
      <c r="I89" s="118"/>
      <c r="J89" s="118"/>
      <c r="K89" s="424" t="str">
        <f t="shared" si="9"/>
        <v/>
      </c>
      <c r="L89" s="39"/>
      <c r="M89" s="1230"/>
      <c r="N89" s="1231"/>
      <c r="O89" s="1231"/>
      <c r="P89" s="1231"/>
      <c r="Q89" s="1231"/>
      <c r="R89" s="1231"/>
      <c r="S89" s="1231"/>
    </row>
    <row r="90" spans="1:19">
      <c r="A90">
        <v>11</v>
      </c>
      <c r="B90" s="96"/>
      <c r="C90" s="76" t="str">
        <f t="shared" si="10"/>
        <v/>
      </c>
      <c r="D90" s="113"/>
      <c r="E90" s="117"/>
      <c r="F90" s="118"/>
      <c r="G90" s="118"/>
      <c r="H90" s="118"/>
      <c r="I90" s="118"/>
      <c r="J90" s="118"/>
      <c r="K90" s="424" t="str">
        <f t="shared" si="9"/>
        <v/>
      </c>
      <c r="L90" s="39"/>
      <c r="M90" s="1230"/>
      <c r="N90" s="1231"/>
      <c r="O90" s="1231"/>
      <c r="P90" s="1231"/>
      <c r="Q90" s="1231"/>
      <c r="R90" s="1231"/>
      <c r="S90" s="1231"/>
    </row>
    <row r="91" spans="1:19">
      <c r="A91">
        <v>12</v>
      </c>
      <c r="B91" s="96"/>
      <c r="C91" s="76" t="str">
        <f t="shared" si="10"/>
        <v/>
      </c>
      <c r="D91" s="113"/>
      <c r="E91" s="117"/>
      <c r="F91" s="118"/>
      <c r="G91" s="118"/>
      <c r="H91" s="118"/>
      <c r="I91" s="118"/>
      <c r="J91" s="118"/>
      <c r="K91" s="424" t="str">
        <f t="shared" si="9"/>
        <v/>
      </c>
      <c r="L91" s="40"/>
      <c r="M91" s="1230"/>
      <c r="N91" s="1231"/>
      <c r="O91" s="1231"/>
      <c r="P91" s="1231"/>
      <c r="Q91" s="1231"/>
      <c r="R91" s="1231"/>
      <c r="S91" s="1231"/>
    </row>
    <row r="92" spans="1:19">
      <c r="A92">
        <v>13</v>
      </c>
      <c r="B92" s="96"/>
      <c r="C92" s="76" t="str">
        <f t="shared" si="10"/>
        <v/>
      </c>
      <c r="D92" s="113"/>
      <c r="E92" s="117"/>
      <c r="F92" s="118"/>
      <c r="G92" s="118"/>
      <c r="H92" s="118"/>
      <c r="I92" s="118"/>
      <c r="J92" s="118"/>
      <c r="K92" s="424" t="str">
        <f t="shared" si="9"/>
        <v/>
      </c>
      <c r="L92" s="40"/>
      <c r="M92" s="1230"/>
      <c r="N92" s="1231"/>
      <c r="O92" s="1231"/>
      <c r="P92" s="1231"/>
      <c r="Q92" s="1231"/>
      <c r="R92" s="1231"/>
      <c r="S92" s="1231"/>
    </row>
    <row r="93" spans="1:19">
      <c r="A93">
        <v>14</v>
      </c>
      <c r="B93" s="96"/>
      <c r="C93" s="76" t="str">
        <f t="shared" si="10"/>
        <v/>
      </c>
      <c r="D93" s="113"/>
      <c r="E93" s="117"/>
      <c r="F93" s="118"/>
      <c r="G93" s="118"/>
      <c r="H93" s="118"/>
      <c r="I93" s="118"/>
      <c r="J93" s="118"/>
      <c r="K93" s="424" t="str">
        <f t="shared" ref="K93:K97" si="11">IF(ISNUMBER(F93),(PRODUCT(F93,G93,I93)),"")</f>
        <v/>
      </c>
      <c r="L93" s="39"/>
    </row>
    <row r="94" spans="1:19">
      <c r="A94">
        <v>15</v>
      </c>
      <c r="B94" s="96"/>
      <c r="C94" s="76" t="str">
        <f t="shared" si="10"/>
        <v/>
      </c>
      <c r="D94" s="113"/>
      <c r="E94" s="117"/>
      <c r="F94" s="118"/>
      <c r="G94" s="118"/>
      <c r="H94" s="118"/>
      <c r="I94" s="118"/>
      <c r="J94" s="118"/>
      <c r="K94" s="424" t="str">
        <f t="shared" si="11"/>
        <v/>
      </c>
      <c r="L94" s="39"/>
    </row>
    <row r="95" spans="1:19">
      <c r="A95">
        <v>16</v>
      </c>
      <c r="B95" s="96"/>
      <c r="C95" s="76" t="str">
        <f t="shared" si="10"/>
        <v/>
      </c>
      <c r="D95" s="113"/>
      <c r="E95" s="117"/>
      <c r="F95" s="118"/>
      <c r="G95" s="118"/>
      <c r="H95" s="118"/>
      <c r="I95" s="118"/>
      <c r="J95" s="118"/>
      <c r="K95" s="424" t="str">
        <f t="shared" si="11"/>
        <v/>
      </c>
      <c r="L95" s="39"/>
    </row>
    <row r="96" spans="1:19">
      <c r="A96">
        <v>17</v>
      </c>
      <c r="B96" s="96"/>
      <c r="C96" s="76" t="str">
        <f t="shared" si="10"/>
        <v/>
      </c>
      <c r="D96" s="113"/>
      <c r="E96" s="117"/>
      <c r="F96" s="118"/>
      <c r="G96" s="118"/>
      <c r="H96" s="118"/>
      <c r="I96" s="118"/>
      <c r="J96" s="118"/>
      <c r="K96" s="424" t="str">
        <f t="shared" si="11"/>
        <v/>
      </c>
      <c r="L96" s="39"/>
    </row>
    <row r="97" spans="1:19">
      <c r="A97">
        <v>18</v>
      </c>
      <c r="B97" s="96"/>
      <c r="C97" s="76" t="str">
        <f t="shared" si="10"/>
        <v/>
      </c>
      <c r="D97" s="113"/>
      <c r="E97" s="117"/>
      <c r="F97" s="118"/>
      <c r="G97" s="118"/>
      <c r="H97" s="118"/>
      <c r="I97" s="118"/>
      <c r="J97" s="118"/>
      <c r="K97" s="424" t="str">
        <f t="shared" si="11"/>
        <v/>
      </c>
      <c r="L97" s="39"/>
    </row>
    <row r="98" spans="1:19">
      <c r="A98">
        <v>19</v>
      </c>
      <c r="B98" s="96"/>
      <c r="C98" s="76" t="str">
        <f t="shared" si="10"/>
        <v/>
      </c>
      <c r="D98" s="113"/>
      <c r="E98" s="117"/>
      <c r="F98" s="118"/>
      <c r="G98" s="118"/>
      <c r="H98" s="118"/>
      <c r="I98" s="118"/>
      <c r="J98" s="118"/>
      <c r="K98" s="424" t="str">
        <f t="shared" si="9"/>
        <v/>
      </c>
      <c r="L98" s="40"/>
    </row>
    <row r="99" spans="1:19" ht="19.5" thickBot="1">
      <c r="A99">
        <v>20</v>
      </c>
      <c r="B99" s="97"/>
      <c r="C99" s="77" t="str">
        <f t="shared" si="10"/>
        <v/>
      </c>
      <c r="D99" s="114"/>
      <c r="E99" s="119"/>
      <c r="F99" s="120"/>
      <c r="G99" s="120"/>
      <c r="H99" s="120"/>
      <c r="I99" s="120"/>
      <c r="J99" s="120"/>
      <c r="K99" s="425" t="str">
        <f t="shared" si="9"/>
        <v/>
      </c>
      <c r="L99" s="41"/>
    </row>
    <row r="100" spans="1:19" ht="24.75" thickBot="1">
      <c r="A100" s="59"/>
      <c r="B100" s="94"/>
      <c r="C100" s="73" t="s">
        <v>180</v>
      </c>
      <c r="D100" s="60" t="s">
        <v>189</v>
      </c>
      <c r="E100" s="64" t="s">
        <v>160</v>
      </c>
      <c r="F100" s="65" t="s">
        <v>72</v>
      </c>
      <c r="G100" s="66" t="s">
        <v>450</v>
      </c>
      <c r="H100" s="67" t="s">
        <v>451</v>
      </c>
      <c r="I100" s="66" t="s">
        <v>452</v>
      </c>
      <c r="J100" s="67" t="s">
        <v>453</v>
      </c>
      <c r="K100" s="65" t="s">
        <v>49</v>
      </c>
      <c r="L100" s="68" t="s">
        <v>179</v>
      </c>
    </row>
    <row r="101" spans="1:19" s="35" customFormat="1" ht="25.5">
      <c r="A101"/>
      <c r="B101" s="61" t="str">
        <f t="shared" ref="B101" si="12">IF($E$8=C101,$D$8,IF($E$9=C101,$D$9,IF($E$10=C101,$D$10,"")))</f>
        <v/>
      </c>
      <c r="C101" s="74" t="s">
        <v>340</v>
      </c>
      <c r="D101" s="69"/>
      <c r="E101" s="70"/>
      <c r="F101" s="71"/>
      <c r="G101" s="71"/>
      <c r="H101" s="71"/>
      <c r="I101" s="71"/>
      <c r="J101" s="71"/>
      <c r="K101" s="422"/>
      <c r="L101" s="403">
        <f>ROUNDDOWN((SUM(K102:K121)),-3)/1000</f>
        <v>0</v>
      </c>
    </row>
    <row r="102" spans="1:19">
      <c r="A102">
        <v>1</v>
      </c>
      <c r="B102" s="96"/>
      <c r="C102" s="78" t="str">
        <f>IF(D102="","",".")</f>
        <v/>
      </c>
      <c r="D102" s="112"/>
      <c r="E102" s="115"/>
      <c r="F102" s="116"/>
      <c r="G102" s="116"/>
      <c r="H102" s="116"/>
      <c r="I102" s="116"/>
      <c r="J102" s="116"/>
      <c r="K102" s="423" t="str">
        <f t="shared" ref="K102:K143" si="13">IF(ISNUMBER(F102),(PRODUCT(F102,G102,I102)),"")</f>
        <v/>
      </c>
      <c r="L102" s="39"/>
      <c r="M102" s="1223" t="s">
        <v>658</v>
      </c>
      <c r="N102" s="1224"/>
      <c r="O102" s="1224"/>
      <c r="P102" s="1224"/>
      <c r="Q102" s="1224"/>
      <c r="R102" s="1224"/>
      <c r="S102" s="1224"/>
    </row>
    <row r="103" spans="1:19">
      <c r="A103">
        <v>2</v>
      </c>
      <c r="B103" s="96"/>
      <c r="C103" s="78" t="str">
        <f t="shared" ref="C103:C121" si="14">IF(D103="","",".")</f>
        <v/>
      </c>
      <c r="D103" s="113"/>
      <c r="E103" s="117"/>
      <c r="F103" s="118"/>
      <c r="G103" s="118"/>
      <c r="H103" s="118"/>
      <c r="I103" s="118"/>
      <c r="J103" s="118"/>
      <c r="K103" s="424" t="str">
        <f t="shared" si="13"/>
        <v/>
      </c>
      <c r="L103" s="39"/>
      <c r="M103" s="1223"/>
      <c r="N103" s="1224"/>
      <c r="O103" s="1224"/>
      <c r="P103" s="1224"/>
      <c r="Q103" s="1224"/>
      <c r="R103" s="1224"/>
      <c r="S103" s="1224"/>
    </row>
    <row r="104" spans="1:19">
      <c r="A104">
        <v>3</v>
      </c>
      <c r="B104" s="96"/>
      <c r="C104" s="78" t="str">
        <f t="shared" si="14"/>
        <v/>
      </c>
      <c r="D104" s="113"/>
      <c r="E104" s="117"/>
      <c r="F104" s="118"/>
      <c r="G104" s="118"/>
      <c r="H104" s="118"/>
      <c r="I104" s="118"/>
      <c r="J104" s="118"/>
      <c r="K104" s="424" t="str">
        <f t="shared" si="13"/>
        <v/>
      </c>
      <c r="L104" s="39"/>
      <c r="M104" s="1223"/>
      <c r="N104" s="1224"/>
      <c r="O104" s="1224"/>
      <c r="P104" s="1224"/>
      <c r="Q104" s="1224"/>
      <c r="R104" s="1224"/>
      <c r="S104" s="1224"/>
    </row>
    <row r="105" spans="1:19">
      <c r="A105">
        <v>4</v>
      </c>
      <c r="B105" s="96"/>
      <c r="C105" s="78" t="str">
        <f t="shared" si="14"/>
        <v/>
      </c>
      <c r="D105" s="113"/>
      <c r="E105" s="117"/>
      <c r="F105" s="118"/>
      <c r="G105" s="118"/>
      <c r="H105" s="118"/>
      <c r="I105" s="118"/>
      <c r="J105" s="118"/>
      <c r="K105" s="424" t="str">
        <f t="shared" si="13"/>
        <v/>
      </c>
      <c r="L105" s="39"/>
      <c r="M105" s="1223"/>
      <c r="N105" s="1224"/>
      <c r="O105" s="1224"/>
      <c r="P105" s="1224"/>
      <c r="Q105" s="1224"/>
      <c r="R105" s="1224"/>
      <c r="S105" s="1224"/>
    </row>
    <row r="106" spans="1:19">
      <c r="A106">
        <v>5</v>
      </c>
      <c r="B106" s="96"/>
      <c r="C106" s="78" t="str">
        <f t="shared" si="14"/>
        <v/>
      </c>
      <c r="D106" s="113"/>
      <c r="E106" s="117"/>
      <c r="F106" s="118"/>
      <c r="G106" s="118"/>
      <c r="H106" s="118"/>
      <c r="I106" s="118"/>
      <c r="J106" s="118"/>
      <c r="K106" s="424" t="str">
        <f t="shared" si="13"/>
        <v/>
      </c>
      <c r="L106" s="39"/>
      <c r="M106" s="1225"/>
      <c r="N106" s="1140"/>
      <c r="O106" s="1140"/>
      <c r="P106" s="1140"/>
      <c r="Q106" s="1140"/>
      <c r="R106" s="1140"/>
      <c r="S106" s="1140"/>
    </row>
    <row r="107" spans="1:19">
      <c r="A107">
        <v>6</v>
      </c>
      <c r="B107" s="96"/>
      <c r="C107" s="78" t="str">
        <f t="shared" si="14"/>
        <v/>
      </c>
      <c r="D107" s="113"/>
      <c r="E107" s="117"/>
      <c r="F107" s="118"/>
      <c r="G107" s="118"/>
      <c r="H107" s="118"/>
      <c r="I107" s="118"/>
      <c r="J107" s="118"/>
      <c r="K107" s="424" t="str">
        <f t="shared" si="13"/>
        <v/>
      </c>
      <c r="L107" s="39"/>
      <c r="M107" s="1225"/>
      <c r="N107" s="1140"/>
      <c r="O107" s="1140"/>
      <c r="P107" s="1140"/>
      <c r="Q107" s="1140"/>
      <c r="R107" s="1140"/>
      <c r="S107" s="1140"/>
    </row>
    <row r="108" spans="1:19">
      <c r="A108">
        <v>7</v>
      </c>
      <c r="B108" s="96"/>
      <c r="C108" s="78" t="str">
        <f t="shared" si="14"/>
        <v/>
      </c>
      <c r="D108" s="113"/>
      <c r="E108" s="117"/>
      <c r="F108" s="118"/>
      <c r="G108" s="118"/>
      <c r="H108" s="118"/>
      <c r="I108" s="118"/>
      <c r="J108" s="118"/>
      <c r="K108" s="424" t="str">
        <f t="shared" si="13"/>
        <v/>
      </c>
      <c r="L108" s="39"/>
      <c r="M108" s="1225"/>
      <c r="N108" s="1140"/>
      <c r="O108" s="1140"/>
      <c r="P108" s="1140"/>
      <c r="Q108" s="1140"/>
      <c r="R108" s="1140"/>
      <c r="S108" s="1140"/>
    </row>
    <row r="109" spans="1:19">
      <c r="A109">
        <v>8</v>
      </c>
      <c r="B109" s="96"/>
      <c r="C109" s="78" t="str">
        <f t="shared" si="14"/>
        <v/>
      </c>
      <c r="D109" s="113"/>
      <c r="E109" s="117"/>
      <c r="F109" s="118"/>
      <c r="G109" s="118"/>
      <c r="H109" s="118"/>
      <c r="I109" s="118"/>
      <c r="J109" s="118"/>
      <c r="K109" s="424" t="str">
        <f t="shared" si="13"/>
        <v/>
      </c>
      <c r="L109" s="39"/>
      <c r="M109" s="1225"/>
      <c r="N109" s="1140"/>
      <c r="O109" s="1140"/>
      <c r="P109" s="1140"/>
      <c r="Q109" s="1140"/>
      <c r="R109" s="1140"/>
      <c r="S109" s="1140"/>
    </row>
    <row r="110" spans="1:19">
      <c r="A110">
        <v>9</v>
      </c>
      <c r="B110" s="96"/>
      <c r="C110" s="78" t="str">
        <f t="shared" si="14"/>
        <v/>
      </c>
      <c r="D110" s="113"/>
      <c r="E110" s="117"/>
      <c r="F110" s="118"/>
      <c r="G110" s="118"/>
      <c r="H110" s="118"/>
      <c r="I110" s="118"/>
      <c r="J110" s="118"/>
      <c r="K110" s="424" t="str">
        <f t="shared" si="13"/>
        <v/>
      </c>
      <c r="L110" s="39"/>
      <c r="M110" s="1225"/>
      <c r="N110" s="1140"/>
      <c r="O110" s="1140"/>
      <c r="P110" s="1140"/>
      <c r="Q110" s="1140"/>
      <c r="R110" s="1140"/>
      <c r="S110" s="1140"/>
    </row>
    <row r="111" spans="1:19">
      <c r="A111">
        <v>10</v>
      </c>
      <c r="B111" s="96"/>
      <c r="C111" s="78" t="str">
        <f t="shared" si="14"/>
        <v/>
      </c>
      <c r="D111" s="113"/>
      <c r="E111" s="117"/>
      <c r="F111" s="118"/>
      <c r="G111" s="118"/>
      <c r="H111" s="118"/>
      <c r="I111" s="118"/>
      <c r="J111" s="118"/>
      <c r="K111" s="424" t="str">
        <f t="shared" si="13"/>
        <v/>
      </c>
      <c r="L111" s="39"/>
    </row>
    <row r="112" spans="1:19">
      <c r="A112">
        <v>11</v>
      </c>
      <c r="B112" s="96"/>
      <c r="C112" s="78" t="str">
        <f t="shared" si="14"/>
        <v/>
      </c>
      <c r="D112" s="113"/>
      <c r="E112" s="117"/>
      <c r="F112" s="118"/>
      <c r="G112" s="118"/>
      <c r="H112" s="118"/>
      <c r="I112" s="118"/>
      <c r="J112" s="118"/>
      <c r="K112" s="424" t="str">
        <f t="shared" si="13"/>
        <v/>
      </c>
      <c r="L112" s="39"/>
    </row>
    <row r="113" spans="1:19">
      <c r="A113">
        <v>12</v>
      </c>
      <c r="B113" s="96"/>
      <c r="C113" s="78" t="str">
        <f t="shared" si="14"/>
        <v/>
      </c>
      <c r="D113" s="113"/>
      <c r="E113" s="117"/>
      <c r="F113" s="118"/>
      <c r="G113" s="118"/>
      <c r="H113" s="118"/>
      <c r="I113" s="118"/>
      <c r="J113" s="118"/>
      <c r="K113" s="424" t="str">
        <f t="shared" si="13"/>
        <v/>
      </c>
      <c r="L113" s="40"/>
    </row>
    <row r="114" spans="1:19">
      <c r="A114">
        <v>13</v>
      </c>
      <c r="B114" s="96"/>
      <c r="C114" s="78" t="str">
        <f t="shared" si="14"/>
        <v/>
      </c>
      <c r="D114" s="113"/>
      <c r="E114" s="117"/>
      <c r="F114" s="118"/>
      <c r="G114" s="118"/>
      <c r="H114" s="118"/>
      <c r="I114" s="118"/>
      <c r="J114" s="118"/>
      <c r="K114" s="424" t="str">
        <f t="shared" si="13"/>
        <v/>
      </c>
      <c r="L114" s="40"/>
    </row>
    <row r="115" spans="1:19">
      <c r="A115">
        <v>14</v>
      </c>
      <c r="B115" s="96"/>
      <c r="C115" s="78" t="str">
        <f t="shared" si="14"/>
        <v/>
      </c>
      <c r="D115" s="113"/>
      <c r="E115" s="117"/>
      <c r="F115" s="118"/>
      <c r="G115" s="118"/>
      <c r="H115" s="118"/>
      <c r="I115" s="118"/>
      <c r="J115" s="118"/>
      <c r="K115" s="424" t="str">
        <f t="shared" ref="K115:K119" si="15">IF(ISNUMBER(F115),(PRODUCT(F115,G115,I115)),"")</f>
        <v/>
      </c>
      <c r="L115" s="39"/>
    </row>
    <row r="116" spans="1:19">
      <c r="A116">
        <v>15</v>
      </c>
      <c r="B116" s="96"/>
      <c r="C116" s="78" t="str">
        <f t="shared" si="14"/>
        <v/>
      </c>
      <c r="D116" s="113"/>
      <c r="E116" s="117"/>
      <c r="F116" s="118"/>
      <c r="G116" s="118"/>
      <c r="H116" s="118"/>
      <c r="I116" s="118"/>
      <c r="J116" s="118"/>
      <c r="K116" s="424" t="str">
        <f t="shared" si="15"/>
        <v/>
      </c>
      <c r="L116" s="39"/>
    </row>
    <row r="117" spans="1:19">
      <c r="A117">
        <v>16</v>
      </c>
      <c r="B117" s="96"/>
      <c r="C117" s="78" t="str">
        <f t="shared" si="14"/>
        <v/>
      </c>
      <c r="D117" s="113"/>
      <c r="E117" s="117"/>
      <c r="F117" s="118"/>
      <c r="G117" s="118"/>
      <c r="H117" s="118"/>
      <c r="I117" s="118"/>
      <c r="J117" s="118"/>
      <c r="K117" s="424" t="str">
        <f t="shared" si="15"/>
        <v/>
      </c>
      <c r="L117" s="39"/>
    </row>
    <row r="118" spans="1:19">
      <c r="A118">
        <v>17</v>
      </c>
      <c r="B118" s="96"/>
      <c r="C118" s="78" t="str">
        <f t="shared" si="14"/>
        <v/>
      </c>
      <c r="D118" s="113"/>
      <c r="E118" s="117"/>
      <c r="F118" s="118"/>
      <c r="G118" s="118"/>
      <c r="H118" s="118"/>
      <c r="I118" s="118"/>
      <c r="J118" s="118"/>
      <c r="K118" s="424" t="str">
        <f t="shared" si="15"/>
        <v/>
      </c>
      <c r="L118" s="40"/>
    </row>
    <row r="119" spans="1:19">
      <c r="A119">
        <v>18</v>
      </c>
      <c r="B119" s="96"/>
      <c r="C119" s="78" t="str">
        <f t="shared" si="14"/>
        <v/>
      </c>
      <c r="D119" s="113"/>
      <c r="E119" s="117"/>
      <c r="F119" s="118"/>
      <c r="G119" s="118"/>
      <c r="H119" s="118"/>
      <c r="I119" s="118"/>
      <c r="J119" s="118"/>
      <c r="K119" s="424" t="str">
        <f t="shared" si="15"/>
        <v/>
      </c>
      <c r="L119" s="40"/>
    </row>
    <row r="120" spans="1:19">
      <c r="A120">
        <v>19</v>
      </c>
      <c r="B120" s="96"/>
      <c r="C120" s="78" t="str">
        <f t="shared" si="14"/>
        <v/>
      </c>
      <c r="D120" s="113"/>
      <c r="E120" s="117"/>
      <c r="F120" s="118"/>
      <c r="G120" s="118"/>
      <c r="H120" s="118"/>
      <c r="I120" s="118"/>
      <c r="J120" s="118"/>
      <c r="K120" s="424" t="str">
        <f t="shared" si="13"/>
        <v/>
      </c>
      <c r="L120" s="40"/>
    </row>
    <row r="121" spans="1:19" ht="19.5" thickBot="1">
      <c r="A121">
        <v>20</v>
      </c>
      <c r="B121" s="97"/>
      <c r="C121" s="79" t="str">
        <f t="shared" si="14"/>
        <v/>
      </c>
      <c r="D121" s="114"/>
      <c r="E121" s="119"/>
      <c r="F121" s="120"/>
      <c r="G121" s="120"/>
      <c r="H121" s="120"/>
      <c r="I121" s="120"/>
      <c r="J121" s="120"/>
      <c r="K121" s="425" t="str">
        <f t="shared" si="13"/>
        <v/>
      </c>
      <c r="L121" s="41"/>
    </row>
    <row r="122" spans="1:19" ht="24.75" thickBot="1">
      <c r="A122" s="59"/>
      <c r="B122" s="94"/>
      <c r="C122" s="73" t="s">
        <v>180</v>
      </c>
      <c r="D122" s="60" t="s">
        <v>189</v>
      </c>
      <c r="E122" s="64" t="s">
        <v>160</v>
      </c>
      <c r="F122" s="65" t="s">
        <v>72</v>
      </c>
      <c r="G122" s="66" t="s">
        <v>450</v>
      </c>
      <c r="H122" s="67" t="s">
        <v>451</v>
      </c>
      <c r="I122" s="66" t="s">
        <v>452</v>
      </c>
      <c r="J122" s="67" t="s">
        <v>453</v>
      </c>
      <c r="K122" s="65" t="s">
        <v>49</v>
      </c>
      <c r="L122" s="68" t="s">
        <v>179</v>
      </c>
    </row>
    <row r="123" spans="1:19" s="35" customFormat="1" ht="25.5">
      <c r="A123"/>
      <c r="B123" s="61" t="str">
        <f t="shared" ref="B123" si="16">IF($E$8=C123,$D$8,IF($E$9=C123,$D$9,IF($E$10=C123,$D$10,"")))</f>
        <v/>
      </c>
      <c r="C123" s="74" t="s">
        <v>341</v>
      </c>
      <c r="D123" s="69"/>
      <c r="E123" s="70"/>
      <c r="F123" s="71"/>
      <c r="G123" s="71"/>
      <c r="H123" s="71"/>
      <c r="I123" s="71"/>
      <c r="J123" s="71"/>
      <c r="K123" s="422"/>
      <c r="L123" s="403">
        <f>ROUNDDOWN((SUM(K124:K143)),-3)/1000</f>
        <v>0</v>
      </c>
    </row>
    <row r="124" spans="1:19" ht="18" customHeight="1">
      <c r="A124">
        <v>1</v>
      </c>
      <c r="B124" s="96"/>
      <c r="C124" s="78" t="str">
        <f>IF(D124="","",".")</f>
        <v/>
      </c>
      <c r="D124" s="112"/>
      <c r="E124" s="115"/>
      <c r="F124" s="116"/>
      <c r="G124" s="116"/>
      <c r="H124" s="116"/>
      <c r="I124" s="116"/>
      <c r="J124" s="116"/>
      <c r="K124" s="423" t="str">
        <f t="shared" si="13"/>
        <v/>
      </c>
      <c r="L124" s="39"/>
      <c r="M124" s="1235"/>
      <c r="N124" s="1004"/>
      <c r="O124" s="1004"/>
      <c r="P124" s="1004"/>
      <c r="Q124" s="1004"/>
      <c r="R124" s="1004"/>
      <c r="S124" s="1004"/>
    </row>
    <row r="125" spans="1:19" ht="18" customHeight="1">
      <c r="A125">
        <v>2</v>
      </c>
      <c r="B125" s="96"/>
      <c r="C125" s="78" t="str">
        <f t="shared" ref="C125:C143" si="17">IF(D125="","",".")</f>
        <v/>
      </c>
      <c r="D125" s="113"/>
      <c r="E125" s="117"/>
      <c r="F125" s="118"/>
      <c r="G125" s="118"/>
      <c r="H125" s="118"/>
      <c r="I125" s="118"/>
      <c r="J125" s="118"/>
      <c r="K125" s="424" t="str">
        <f t="shared" si="13"/>
        <v/>
      </c>
      <c r="L125" s="39"/>
      <c r="M125" s="1235"/>
      <c r="N125" s="1004"/>
      <c r="O125" s="1004"/>
      <c r="P125" s="1004"/>
      <c r="Q125" s="1004"/>
      <c r="R125" s="1004"/>
      <c r="S125" s="1004"/>
    </row>
    <row r="126" spans="1:19" ht="18" customHeight="1">
      <c r="A126">
        <v>3</v>
      </c>
      <c r="B126" s="96"/>
      <c r="C126" s="78" t="str">
        <f t="shared" si="17"/>
        <v/>
      </c>
      <c r="D126" s="113"/>
      <c r="E126" s="117"/>
      <c r="F126" s="118"/>
      <c r="G126" s="118"/>
      <c r="H126" s="118"/>
      <c r="I126" s="118"/>
      <c r="J126" s="118"/>
      <c r="K126" s="424" t="str">
        <f t="shared" si="13"/>
        <v/>
      </c>
      <c r="L126" s="39"/>
      <c r="M126" s="1235"/>
      <c r="N126" s="1004"/>
      <c r="O126" s="1004"/>
      <c r="P126" s="1004"/>
      <c r="Q126" s="1004"/>
      <c r="R126" s="1004"/>
      <c r="S126" s="1004"/>
    </row>
    <row r="127" spans="1:19" ht="18" customHeight="1">
      <c r="A127">
        <v>4</v>
      </c>
      <c r="B127" s="96"/>
      <c r="C127" s="78" t="str">
        <f t="shared" si="17"/>
        <v/>
      </c>
      <c r="D127" s="113"/>
      <c r="E127" s="117"/>
      <c r="F127" s="118"/>
      <c r="G127" s="118"/>
      <c r="H127" s="118"/>
      <c r="I127" s="118"/>
      <c r="J127" s="118"/>
      <c r="K127" s="424" t="str">
        <f t="shared" si="13"/>
        <v/>
      </c>
      <c r="L127" s="39"/>
      <c r="M127" s="1235"/>
      <c r="N127" s="1004"/>
      <c r="O127" s="1004"/>
      <c r="P127" s="1004"/>
      <c r="Q127" s="1004"/>
      <c r="R127" s="1004"/>
      <c r="S127" s="1004"/>
    </row>
    <row r="128" spans="1:19" ht="18" customHeight="1">
      <c r="A128">
        <v>5</v>
      </c>
      <c r="B128" s="96"/>
      <c r="C128" s="78" t="str">
        <f t="shared" si="17"/>
        <v/>
      </c>
      <c r="D128" s="113"/>
      <c r="E128" s="117"/>
      <c r="F128" s="118"/>
      <c r="G128" s="118"/>
      <c r="H128" s="118"/>
      <c r="I128" s="118"/>
      <c r="J128" s="118"/>
      <c r="K128" s="424" t="str">
        <f t="shared" si="13"/>
        <v/>
      </c>
      <c r="L128" s="39"/>
      <c r="M128" s="1235"/>
      <c r="N128" s="1004"/>
      <c r="O128" s="1004"/>
      <c r="P128" s="1004"/>
      <c r="Q128" s="1004"/>
      <c r="R128" s="1004"/>
      <c r="S128" s="1004"/>
    </row>
    <row r="129" spans="1:19" ht="18" customHeight="1">
      <c r="A129">
        <v>6</v>
      </c>
      <c r="B129" s="96"/>
      <c r="C129" s="78" t="str">
        <f t="shared" si="17"/>
        <v/>
      </c>
      <c r="D129" s="113"/>
      <c r="E129" s="117"/>
      <c r="F129" s="118"/>
      <c r="G129" s="118"/>
      <c r="H129" s="118"/>
      <c r="I129" s="118"/>
      <c r="J129" s="118"/>
      <c r="K129" s="424" t="str">
        <f t="shared" si="13"/>
        <v/>
      </c>
      <c r="L129" s="39"/>
      <c r="M129" s="1235"/>
      <c r="N129" s="1004"/>
      <c r="O129" s="1004"/>
      <c r="P129" s="1004"/>
      <c r="Q129" s="1004"/>
      <c r="R129" s="1004"/>
      <c r="S129" s="1004"/>
    </row>
    <row r="130" spans="1:19">
      <c r="A130">
        <v>7</v>
      </c>
      <c r="B130" s="96"/>
      <c r="C130" s="78" t="str">
        <f t="shared" si="17"/>
        <v/>
      </c>
      <c r="D130" s="113"/>
      <c r="E130" s="117"/>
      <c r="F130" s="118"/>
      <c r="G130" s="118"/>
      <c r="H130" s="118"/>
      <c r="I130" s="118"/>
      <c r="J130" s="118"/>
      <c r="K130" s="424" t="str">
        <f t="shared" si="13"/>
        <v/>
      </c>
      <c r="L130" s="39"/>
    </row>
    <row r="131" spans="1:19">
      <c r="A131">
        <v>8</v>
      </c>
      <c r="B131" s="96"/>
      <c r="C131" s="78" t="str">
        <f t="shared" si="17"/>
        <v/>
      </c>
      <c r="D131" s="113"/>
      <c r="E131" s="117"/>
      <c r="F131" s="118"/>
      <c r="G131" s="118"/>
      <c r="H131" s="118"/>
      <c r="I131" s="118"/>
      <c r="J131" s="118"/>
      <c r="K131" s="424" t="str">
        <f t="shared" si="13"/>
        <v/>
      </c>
      <c r="L131" s="39"/>
    </row>
    <row r="132" spans="1:19">
      <c r="A132">
        <v>9</v>
      </c>
      <c r="B132" s="96"/>
      <c r="C132" s="78" t="str">
        <f t="shared" si="17"/>
        <v/>
      </c>
      <c r="D132" s="113"/>
      <c r="E132" s="117"/>
      <c r="F132" s="118"/>
      <c r="G132" s="118"/>
      <c r="H132" s="118"/>
      <c r="I132" s="118"/>
      <c r="J132" s="118"/>
      <c r="K132" s="424" t="str">
        <f t="shared" si="13"/>
        <v/>
      </c>
      <c r="L132" s="39"/>
    </row>
    <row r="133" spans="1:19">
      <c r="A133">
        <v>10</v>
      </c>
      <c r="B133" s="96"/>
      <c r="C133" s="78" t="str">
        <f t="shared" si="17"/>
        <v/>
      </c>
      <c r="D133" s="113"/>
      <c r="E133" s="117"/>
      <c r="F133" s="118"/>
      <c r="G133" s="118"/>
      <c r="H133" s="118"/>
      <c r="I133" s="118"/>
      <c r="J133" s="118"/>
      <c r="K133" s="424" t="str">
        <f t="shared" si="13"/>
        <v/>
      </c>
      <c r="L133" s="39"/>
    </row>
    <row r="134" spans="1:19">
      <c r="A134">
        <v>11</v>
      </c>
      <c r="B134" s="96"/>
      <c r="C134" s="78" t="str">
        <f t="shared" si="17"/>
        <v/>
      </c>
      <c r="D134" s="113"/>
      <c r="E134" s="117"/>
      <c r="F134" s="118"/>
      <c r="G134" s="118"/>
      <c r="H134" s="118"/>
      <c r="I134" s="118"/>
      <c r="J134" s="118"/>
      <c r="K134" s="424" t="str">
        <f t="shared" ref="K134:K138" si="18">IF(ISNUMBER(F134),(PRODUCT(F134,G134,I134)),"")</f>
        <v/>
      </c>
      <c r="L134" s="39"/>
    </row>
    <row r="135" spans="1:19">
      <c r="A135">
        <v>12</v>
      </c>
      <c r="B135" s="96"/>
      <c r="C135" s="78" t="str">
        <f t="shared" si="17"/>
        <v/>
      </c>
      <c r="D135" s="113"/>
      <c r="E135" s="117"/>
      <c r="F135" s="118"/>
      <c r="G135" s="118"/>
      <c r="H135" s="118"/>
      <c r="I135" s="118"/>
      <c r="J135" s="118"/>
      <c r="K135" s="424" t="str">
        <f t="shared" si="18"/>
        <v/>
      </c>
      <c r="L135" s="39"/>
    </row>
    <row r="136" spans="1:19">
      <c r="A136">
        <v>13</v>
      </c>
      <c r="B136" s="96"/>
      <c r="C136" s="78" t="str">
        <f t="shared" si="17"/>
        <v/>
      </c>
      <c r="D136" s="113"/>
      <c r="E136" s="117"/>
      <c r="F136" s="118"/>
      <c r="G136" s="118"/>
      <c r="H136" s="118"/>
      <c r="I136" s="118"/>
      <c r="J136" s="118"/>
      <c r="K136" s="424" t="str">
        <f t="shared" si="18"/>
        <v/>
      </c>
      <c r="L136" s="39"/>
    </row>
    <row r="137" spans="1:19">
      <c r="A137">
        <v>14</v>
      </c>
      <c r="B137" s="96"/>
      <c r="C137" s="78" t="str">
        <f t="shared" si="17"/>
        <v/>
      </c>
      <c r="D137" s="113"/>
      <c r="E137" s="117"/>
      <c r="F137" s="118"/>
      <c r="G137" s="118"/>
      <c r="H137" s="118"/>
      <c r="I137" s="118"/>
      <c r="J137" s="118"/>
      <c r="K137" s="424" t="str">
        <f t="shared" si="18"/>
        <v/>
      </c>
      <c r="L137" s="39"/>
    </row>
    <row r="138" spans="1:19">
      <c r="A138">
        <v>15</v>
      </c>
      <c r="B138" s="96"/>
      <c r="C138" s="78" t="str">
        <f t="shared" si="17"/>
        <v/>
      </c>
      <c r="D138" s="113"/>
      <c r="E138" s="117"/>
      <c r="F138" s="118"/>
      <c r="G138" s="118"/>
      <c r="H138" s="118"/>
      <c r="I138" s="118"/>
      <c r="J138" s="118"/>
      <c r="K138" s="424" t="str">
        <f t="shared" si="18"/>
        <v/>
      </c>
      <c r="L138" s="39"/>
    </row>
    <row r="139" spans="1:19">
      <c r="A139">
        <v>16</v>
      </c>
      <c r="B139" s="96"/>
      <c r="C139" s="78" t="str">
        <f t="shared" si="17"/>
        <v/>
      </c>
      <c r="D139" s="113"/>
      <c r="E139" s="117"/>
      <c r="F139" s="118"/>
      <c r="G139" s="118"/>
      <c r="H139" s="118"/>
      <c r="I139" s="118"/>
      <c r="J139" s="118"/>
      <c r="K139" s="424" t="str">
        <f t="shared" si="13"/>
        <v/>
      </c>
      <c r="L139" s="39"/>
    </row>
    <row r="140" spans="1:19">
      <c r="A140">
        <v>17</v>
      </c>
      <c r="B140" s="96"/>
      <c r="C140" s="78" t="str">
        <f t="shared" si="17"/>
        <v/>
      </c>
      <c r="D140" s="113"/>
      <c r="E140" s="117"/>
      <c r="F140" s="118"/>
      <c r="G140" s="118"/>
      <c r="H140" s="118"/>
      <c r="I140" s="118"/>
      <c r="J140" s="118"/>
      <c r="K140" s="424" t="str">
        <f t="shared" si="13"/>
        <v/>
      </c>
      <c r="L140" s="40"/>
    </row>
    <row r="141" spans="1:19">
      <c r="A141">
        <v>18</v>
      </c>
      <c r="B141" s="96"/>
      <c r="C141" s="78" t="str">
        <f t="shared" si="17"/>
        <v/>
      </c>
      <c r="D141" s="113"/>
      <c r="E141" s="117"/>
      <c r="F141" s="118"/>
      <c r="G141" s="118"/>
      <c r="H141" s="118"/>
      <c r="I141" s="118"/>
      <c r="J141" s="118"/>
      <c r="K141" s="424" t="str">
        <f t="shared" si="13"/>
        <v/>
      </c>
      <c r="L141" s="40"/>
    </row>
    <row r="142" spans="1:19">
      <c r="A142">
        <v>19</v>
      </c>
      <c r="B142" s="96"/>
      <c r="C142" s="78" t="str">
        <f t="shared" si="17"/>
        <v/>
      </c>
      <c r="D142" s="113"/>
      <c r="E142" s="117"/>
      <c r="F142" s="118"/>
      <c r="G142" s="118"/>
      <c r="H142" s="118"/>
      <c r="I142" s="118"/>
      <c r="J142" s="118"/>
      <c r="K142" s="424" t="str">
        <f t="shared" si="13"/>
        <v/>
      </c>
      <c r="L142" s="40"/>
    </row>
    <row r="143" spans="1:19" ht="19.5" thickBot="1">
      <c r="A143">
        <v>20</v>
      </c>
      <c r="B143" s="97"/>
      <c r="C143" s="79" t="str">
        <f t="shared" si="17"/>
        <v/>
      </c>
      <c r="D143" s="114"/>
      <c r="E143" s="119"/>
      <c r="F143" s="120"/>
      <c r="G143" s="120"/>
      <c r="H143" s="120"/>
      <c r="I143" s="120"/>
      <c r="J143" s="120"/>
      <c r="K143" s="425" t="str">
        <f t="shared" si="13"/>
        <v/>
      </c>
      <c r="L143" s="41"/>
    </row>
    <row r="144" spans="1:19" ht="8.25" customHeight="1">
      <c r="B144" s="594"/>
      <c r="C144" s="595"/>
      <c r="D144" s="596"/>
      <c r="E144" s="597"/>
      <c r="F144" s="595"/>
      <c r="G144" s="595"/>
      <c r="H144" s="598"/>
      <c r="I144" s="598"/>
      <c r="J144" s="599"/>
      <c r="K144" s="600"/>
      <c r="L144" s="601"/>
    </row>
    <row r="145" spans="2:12" ht="33.75" customHeight="1">
      <c r="B145" s="1232"/>
      <c r="C145" s="1232"/>
      <c r="D145" s="1232"/>
      <c r="E145" s="1232"/>
      <c r="F145" s="1232"/>
      <c r="G145" s="1232"/>
      <c r="H145" s="1232"/>
      <c r="I145" s="1232"/>
      <c r="J145" s="1232"/>
      <c r="K145" s="1232"/>
      <c r="L145" s="1232"/>
    </row>
  </sheetData>
  <sheetProtection algorithmName="SHA-512" hashValue="BmbhsE8s9PkHFf9VW2JtORcJdWvLRMeF5fmvxK2Js/S/wu4x1lwXTvxOPDdbZ6k0penYoUorVCs3NCPUBIamPw==" saltValue="IWYbz9M6bXdWIrOIjVYVIw==" spinCount="100000" sheet="1" autoFilter="0"/>
  <autoFilter ref="B12:L143" xr:uid="{00000000-0009-0000-0000-000008000000}"/>
  <sortState xmlns:xlrd2="http://schemas.microsoft.com/office/spreadsheetml/2017/richdata2" caseSensitive="1" ref="B224:N228">
    <sortCondition ref="C224:C228" customList="①,②,③,ー,／,　"/>
    <sortCondition ref="D224:D228" customList="出演費,音楽費,文芸費,舞台費,運搬費,謝金,旅費,通信費,宣伝費,印刷費,記録・配信費,感染症対策経費"/>
    <sortCondition ref="E224:E228"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8">
    <mergeCell ref="M10:S12"/>
    <mergeCell ref="M102:S110"/>
    <mergeCell ref="M13:T41"/>
    <mergeCell ref="M80:S92"/>
    <mergeCell ref="B145:L145"/>
    <mergeCell ref="F10:G10"/>
    <mergeCell ref="M124:S129"/>
    <mergeCell ref="F9:G9"/>
    <mergeCell ref="F4:G4"/>
    <mergeCell ref="F5:G5"/>
    <mergeCell ref="F6:G6"/>
    <mergeCell ref="F7:G7"/>
    <mergeCell ref="F8:G8"/>
    <mergeCell ref="M4:T5"/>
    <mergeCell ref="B2:D2"/>
    <mergeCell ref="B3:D3"/>
    <mergeCell ref="E2:L2"/>
    <mergeCell ref="E3:L3"/>
  </mergeCells>
  <phoneticPr fontId="23"/>
  <dataValidations count="13">
    <dataValidation type="list" allowBlank="1" showInputMessage="1" showErrorMessage="1" sqref="E8:E10" xr:uid="{00000000-0002-0000-0800-000000000000}">
      <formula1>"作品料,設営・運搬費,謝金,旅費,宣伝・印刷費,記録・配信費"</formula1>
    </dataValidation>
    <dataValidation type="list" allowBlank="1" showInputMessage="1" showErrorMessage="1" sqref="D14:D33" xr:uid="{00000000-0002-0000-0800-000001000000}">
      <formula1>"作品借料,作品保険料,著作権使用料,開催分担金,インスタレーション作品制作謝金,インスタレーション作品制作材料費"</formula1>
    </dataValidation>
    <dataValidation type="list" allowBlank="1" showInputMessage="1" showErrorMessage="1" sqref="D36:D55" xr:uid="{00000000-0002-0000-0800-000002000000}">
      <formula1>"会場設営費,会場撤去費,会場設営・撤去補助人件費,字幕費・音声ガイド費,機材借料,作品梱包・運搬費,額装費,関連行事・ワークショップ材料費"</formula1>
    </dataValidation>
    <dataValidation type="list" allowBlank="1" showInputMessage="1" showErrorMessage="1" sqref="D58:D77" xr:uid="{00000000-0002-0000-0800-000003000000}">
      <formula1>"図録等編集謝金,図録等原稿執筆謝金,図録等翻訳謝金,各種翻訳謝金,会場監視員謝金,駐車場整理謝金,託児謝金,医師・看護師謝金,手話通訳謝金,要約筆記謝金,パフォーマンス等出演謝金,関連行事・ワークショップ講師謝金"</formula1>
    </dataValidation>
    <dataValidation type="list" allowBlank="1" showInputMessage="1" showErrorMessage="1" sqref="D80:D99" xr:uid="{00000000-0002-0000-0800-000004000000}">
      <formula1>"交通費,宿泊費"</formula1>
    </dataValidation>
    <dataValidation type="list" allowBlank="1" showInputMessage="1" showErrorMessage="1" sqref="D102:D121" xr:uid="{00000000-0002-0000-0800-000005000000}">
      <formula1>"宣伝物送付料,広告宣伝費,立看板費,ウェブサイト作成料,入場券販売手数料,各種デザイン料,チラシ印刷費,ポスター印刷費,入場券印刷費,アンケート用紙印刷費,図録製作費"</formula1>
    </dataValidation>
    <dataValidation type="list" allowBlank="1" showInputMessage="1" showErrorMessage="1" sqref="D124:D143" xr:uid="{00000000-0002-0000-0800-000006000000}">
      <formula1>"録画費,写真費,配信用録音録画・編集費,配信用機材借料,配信用サイト作成・利用料"</formula1>
    </dataValidation>
    <dataValidation imeMode="halfAlpha" allowBlank="1" showInputMessage="1" showErrorMessage="1" sqref="K146:K65559 K144 H144:I144 H146:I65559" xr:uid="{00000000-0002-0000-0800-000008000000}"/>
    <dataValidation type="textLength" operator="lessThanOrEqual" allowBlank="1" showInputMessage="1" showErrorMessage="1" errorTitle="文字数超過" error="30字以下で入力してください。" sqref="F144:G144 F146:G65559" xr:uid="{00000000-0002-0000-0800-000009000000}">
      <formula1>30</formula1>
    </dataValidation>
    <dataValidation type="custom" showInputMessage="1" showErrorMessage="1" errorTitle="細目未選択" error="細目を選択し入力してください。" sqref="E36:E56 E58:E78 E102:E122 E80:E100 E14:E34 E124:E143" xr:uid="{00000000-0002-0000-0800-00000A000000}">
      <formula1>D14&lt;&gt;""</formula1>
    </dataValidation>
    <dataValidation type="custom" imeMode="halfAlpha" operator="greaterThanOrEqual" showInputMessage="1" showErrorMessage="1" errorTitle="細目未選択" error="細目を選択し入力してください。" sqref="F36:F56 F58:F78 F102:F122 F13:F34 F80:F100 F124:F143" xr:uid="{00000000-0002-0000-0800-00000B000000}">
      <formula1>D13&lt;&gt;""</formula1>
    </dataValidation>
    <dataValidation type="custom" imeMode="halfAlpha" operator="greaterThanOrEqual" showInputMessage="1" showErrorMessage="1" errorTitle="単価未入力。" error="単価を入力してから記入してください。" sqref="G36:G56 G58:G78 G102:G122 G13:G34 G80:G100 G124:G143" xr:uid="{00000000-0002-0000-0800-00000C000000}">
      <formula1>F13&lt;&gt;""</formula1>
    </dataValidation>
    <dataValidation type="custom" imeMode="halfAlpha" operator="greaterThanOrEqual" showInputMessage="1" showErrorMessage="1" errorTitle="単価未入力。" error="単価を入力してから記入してください。" sqref="I36:I56 I58:I78 I102:I122 I13:I34 I80:I100 I124:I143" xr:uid="{00000000-0002-0000-0800-00000D000000}">
      <formula1>F13&lt;&gt;""</formula1>
    </dataValidation>
  </dataValidations>
  <printOptions horizontalCentered="1"/>
  <pageMargins left="0.70866141732283472" right="0.70866141732283472" top="0.35433070866141736" bottom="0.15748031496062992" header="0.31496062992125984" footer="0.11811023622047245"/>
  <pageSetup paperSize="9" scale="2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datas</vt:lpstr>
      <vt:lpstr>※初めにお読みください</vt:lpstr>
      <vt:lpstr>記載可能経費一覧</vt:lpstr>
      <vt:lpstr>チェック表</vt:lpstr>
      <vt:lpstr>①総表</vt:lpstr>
      <vt:lpstr>②個表１</vt:lpstr>
      <vt:lpstr>③個表２</vt:lpstr>
      <vt:lpstr>④収入</vt:lpstr>
      <vt:lpstr>⑤支出</vt:lpstr>
      <vt:lpstr>⑥団体施設概要</vt:lpstr>
      <vt:lpstr>⑦実行委員会等概要</vt:lpstr>
      <vt:lpstr>⑧自己申告書</vt:lpstr>
      <vt:lpstr>※初めにお読みください!Print_Area</vt:lpstr>
      <vt:lpstr>①総表!Print_Area</vt:lpstr>
      <vt:lpstr>②個表１!Print_Area</vt:lpstr>
      <vt:lpstr>③個表２!Print_Area</vt:lpstr>
      <vt:lpstr>④収入!Print_Area</vt:lpstr>
      <vt:lpstr>⑤支出!Print_Area</vt:lpstr>
      <vt:lpstr>⑥団体施設概要!Print_Area</vt:lpstr>
      <vt:lpstr>⑦実行委員会等概要!Print_Area</vt:lpstr>
      <vt:lpstr>⑧自己申告書!Print_Area</vt:lpstr>
      <vt:lpstr>チェック表!Print_Area</vt:lpstr>
      <vt:lpstr>チェック表!Print_Titles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2025-09-29T09:22:46Z</cp:lastPrinted>
  <dcterms:created xsi:type="dcterms:W3CDTF">2020-08-12T01:57:30Z</dcterms:created>
  <dcterms:modified xsi:type="dcterms:W3CDTF">2025-09-30T01:22:30Z</dcterms:modified>
</cp:coreProperties>
</file>