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E21D9257-580B-4DEC-AEB9-9C98F45CD4F1}" xr6:coauthVersionLast="47" xr6:coauthVersionMax="47" xr10:uidLastSave="{00000000-0000-0000-0000-000000000000}"/>
  <workbookProtection workbookAlgorithmName="SHA-512" workbookHashValue="TP1uiRohl7s+Xau4boZxZDnHLq0W7OYTxqzG3wKgr8aYtDITYCqJfLJAENo3AfpNcFIRiLkYz1s4Ri53DbzsoQ==" workbookSaltValue="udgd+B2+HYuyV2LWRC8ouw==" workbookSpinCount="100000" lockStructure="1"/>
  <bookViews>
    <workbookView xWindow="-120" yWindow="-120" windowWidth="29040" windowHeight="15840" tabRatio="815" firstSheet="1" activeTab="1" xr2:uid="{00000000-000D-0000-FFFF-FFFF00000000}"/>
  </bookViews>
  <sheets>
    <sheet name="datas" sheetId="48" state="hidden" r:id="rId1"/>
    <sheet name="※初めにお読みください" sheetId="50" r:id="rId2"/>
    <sheet name="記載可能経費一覧" sheetId="33" r:id="rId3"/>
    <sheet name="チェック表" sheetId="49" state="hidden" r:id="rId4"/>
    <sheet name="①総表" sheetId="12" r:id="rId5"/>
    <sheet name="②個表１" sheetId="51" r:id="rId6"/>
    <sheet name="③個表２" sheetId="45" r:id="rId7"/>
    <sheet name="④収入" sheetId="14" r:id="rId8"/>
    <sheet name="⑤支出" sheetId="43" r:id="rId9"/>
    <sheet name="⑥団体概要" sheetId="16" r:id="rId10"/>
    <sheet name="⑦実行委員会等概要" sheetId="17" r:id="rId11"/>
    <sheet name="⑧自己申告書" sheetId="53" r:id="rId12"/>
  </sheets>
  <externalReferences>
    <externalReference r:id="rId13"/>
    <externalReference r:id="rId14"/>
    <externalReference r:id="rId15"/>
    <externalReference r:id="rId16"/>
    <externalReference r:id="rId17"/>
  </externalReferences>
  <definedNames>
    <definedName name="_xlnm._FilterDatabase" localSheetId="7" hidden="1">④収入!$A$15:$I$131</definedName>
    <definedName name="_xlnm._FilterDatabase" localSheetId="8" hidden="1">⑤支出!$B$12:$L$209</definedName>
    <definedName name="_xlnm._FilterDatabase" localSheetId="2" hidden="1">記載可能経費一覧!$A$2:$C$93</definedName>
    <definedName name="_xlnm.Print_Area" localSheetId="1">※初めにお読みください!$A$1:$I$34</definedName>
    <definedName name="_xlnm.Print_Area" localSheetId="4">①総表!$A$1:$H$38</definedName>
    <definedName name="_xlnm.Print_Area" localSheetId="5">②個表１!$B$1:$N$49</definedName>
    <definedName name="_xlnm.Print_Area" localSheetId="6">③個表２!$B$1:$O$75</definedName>
    <definedName name="_xlnm.Print_Area" localSheetId="7">④収入!$A$1:$I$133</definedName>
    <definedName name="_xlnm.Print_Area" localSheetId="8">⑤支出!$B$1:$L$211</definedName>
    <definedName name="_xlnm.Print_Area" localSheetId="9">⑥団体概要!$A$1:$N$36</definedName>
    <definedName name="_xlnm.Print_Area" localSheetId="10">⑦実行委員会等概要!$A$1:$N$37</definedName>
    <definedName name="_xlnm.Print_Area" localSheetId="11">⑧自己申告書!$A$1:$K$124</definedName>
    <definedName name="_xlnm.Print_Area" localSheetId="0">datas!$A$1:$D$109</definedName>
    <definedName name="_xlnm.Print_Area" localSheetId="3">チェック表!$A$1:$S$55</definedName>
    <definedName name="_xlnm.Print_Area" localSheetId="2">記載可能経費一覧!$A$1:$C$93</definedName>
    <definedName name="_xlnm.Print_Titles" localSheetId="3">チェック表!$2:$4</definedName>
    <definedName name="応募分野" localSheetId="11">[1]【非表示】分野・ジャンル!$A$1:$E$1</definedName>
    <definedName name="応募分野">[2]【非表示】分野・ジャンル!$A$1:$E$1</definedName>
    <definedName name="会場費">[2]【非表示】経費一覧!$C$183:$C$184</definedName>
    <definedName name="感染症対策経費" localSheetId="11">[2]【非表示】経費一覧!$C$211:$C$215</definedName>
    <definedName name="感染症対策経費">[3]④支出!$U$13:$U$17</definedName>
    <definedName name="記録費" localSheetId="1">#REF!</definedName>
    <definedName name="記録費">#REF!</definedName>
    <definedName name="稽古費">[2]【非表示】経費一覧!$C$2:$C$3</definedName>
    <definedName name="謝金・旅費・宣伝費等" localSheetId="1">#REF!</definedName>
    <definedName name="謝金・旅費・宣伝費等">#REF!</definedName>
    <definedName name="出演費・音楽費・文芸費" localSheetId="1">#REF!</definedName>
    <definedName name="出演費・音楽費・文芸費">#REF!</definedName>
    <definedName name="多_音楽費">[4]《非表示》記載可能経費一覧!$B$60:$B$74</definedName>
    <definedName name="多_作品料">[4]《非表示》記載可能経費一覧!$B$249:$B$253</definedName>
    <definedName name="多_出演費">[4]《非表示》記載可能経費一覧!$B$15:$B$19</definedName>
    <definedName name="多_文芸費">[4]《非表示》記載可能経費一覧!$B$155:$B$188</definedName>
    <definedName name="不適合理由">'[5]チェック表(文化会館)'!$P$7:$P$24</definedName>
    <definedName name="舞台費">[2]【非表示】経費一覧!$C$185:$C$203</definedName>
    <definedName name="舞台費・運搬費" localSheetId="1">#REF!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16" l="1"/>
  <c r="H7" i="53"/>
  <c r="H6" i="53"/>
  <c r="N7" i="45"/>
  <c r="C5" i="17"/>
  <c r="C7" i="16"/>
  <c r="K190" i="43"/>
  <c r="K191" i="43"/>
  <c r="K192" i="43"/>
  <c r="K193" i="43"/>
  <c r="K194" i="43"/>
  <c r="K195" i="43"/>
  <c r="K196" i="43"/>
  <c r="K197" i="43"/>
  <c r="K198" i="43"/>
  <c r="K199" i="43"/>
  <c r="K200" i="43"/>
  <c r="K201" i="43"/>
  <c r="K202" i="43"/>
  <c r="K203" i="43"/>
  <c r="K204" i="43"/>
  <c r="K205" i="43"/>
  <c r="K206" i="43"/>
  <c r="K207" i="43"/>
  <c r="K208" i="43"/>
  <c r="K209" i="43"/>
  <c r="L189" i="43"/>
  <c r="K168" i="43"/>
  <c r="K169" i="43"/>
  <c r="K170" i="43"/>
  <c r="K171" i="43"/>
  <c r="K172" i="43"/>
  <c r="K173" i="43"/>
  <c r="K174" i="43"/>
  <c r="K175" i="43"/>
  <c r="K176" i="43"/>
  <c r="K177" i="43"/>
  <c r="K178" i="43"/>
  <c r="K179" i="43"/>
  <c r="K180" i="43"/>
  <c r="K181" i="43"/>
  <c r="K182" i="43"/>
  <c r="K183" i="43"/>
  <c r="K184" i="43"/>
  <c r="K185" i="43"/>
  <c r="K186" i="43"/>
  <c r="K187" i="43"/>
  <c r="L167" i="43"/>
  <c r="K146" i="43"/>
  <c r="K147" i="43"/>
  <c r="K148" i="43"/>
  <c r="K149" i="43"/>
  <c r="K150" i="43"/>
  <c r="K151" i="43"/>
  <c r="K152" i="43"/>
  <c r="K153" i="43"/>
  <c r="K154" i="43"/>
  <c r="K155" i="43"/>
  <c r="K156" i="43"/>
  <c r="K157" i="43"/>
  <c r="K158" i="43"/>
  <c r="K159" i="43"/>
  <c r="K160" i="43"/>
  <c r="K161" i="43"/>
  <c r="K162" i="43"/>
  <c r="K163" i="43"/>
  <c r="K164" i="43"/>
  <c r="K165" i="43"/>
  <c r="L145" i="43"/>
  <c r="K124" i="43"/>
  <c r="K125" i="43"/>
  <c r="K126" i="43"/>
  <c r="K127" i="43"/>
  <c r="K128" i="43"/>
  <c r="K129" i="43"/>
  <c r="K130" i="43"/>
  <c r="K131" i="43"/>
  <c r="K132" i="43"/>
  <c r="K133" i="43"/>
  <c r="K134" i="43"/>
  <c r="K135" i="43"/>
  <c r="K136" i="43"/>
  <c r="K137" i="43"/>
  <c r="K138" i="43"/>
  <c r="K139" i="43"/>
  <c r="K140" i="43"/>
  <c r="K141" i="43"/>
  <c r="K142" i="43"/>
  <c r="K143" i="43"/>
  <c r="L123" i="43"/>
  <c r="K102" i="43"/>
  <c r="K103" i="43"/>
  <c r="K104" i="43"/>
  <c r="K105" i="43"/>
  <c r="K106" i="43"/>
  <c r="K107" i="43"/>
  <c r="K108" i="43"/>
  <c r="K109" i="43"/>
  <c r="K110" i="43"/>
  <c r="K111" i="43"/>
  <c r="K112" i="43"/>
  <c r="K113" i="43"/>
  <c r="K114" i="43"/>
  <c r="K115" i="43"/>
  <c r="K116" i="43"/>
  <c r="K117" i="43"/>
  <c r="K118" i="43"/>
  <c r="K119" i="43"/>
  <c r="K120" i="43"/>
  <c r="K121" i="43"/>
  <c r="L101" i="43"/>
  <c r="K80" i="43"/>
  <c r="K81" i="43"/>
  <c r="K82" i="43"/>
  <c r="K83" i="43"/>
  <c r="K84" i="43"/>
  <c r="K85" i="43"/>
  <c r="K86" i="43"/>
  <c r="K87" i="43"/>
  <c r="K88" i="43"/>
  <c r="K89" i="43"/>
  <c r="K90" i="43"/>
  <c r="K91" i="43"/>
  <c r="K92" i="43"/>
  <c r="K93" i="43"/>
  <c r="K94" i="43"/>
  <c r="K95" i="43"/>
  <c r="K96" i="43"/>
  <c r="K97" i="43"/>
  <c r="K98" i="43"/>
  <c r="K99" i="43"/>
  <c r="L79" i="43"/>
  <c r="K58" i="43"/>
  <c r="K59" i="43"/>
  <c r="K60" i="43"/>
  <c r="K61" i="43"/>
  <c r="K62" i="43"/>
  <c r="K63" i="43"/>
  <c r="K64" i="43"/>
  <c r="K65" i="43"/>
  <c r="K66" i="43"/>
  <c r="K67" i="43"/>
  <c r="K68" i="43"/>
  <c r="K69" i="43"/>
  <c r="K70" i="43"/>
  <c r="K71" i="43"/>
  <c r="K72" i="43"/>
  <c r="K73" i="43"/>
  <c r="K74" i="43"/>
  <c r="K75" i="43"/>
  <c r="K76" i="43"/>
  <c r="K77" i="43"/>
  <c r="L57" i="43"/>
  <c r="K36" i="43"/>
  <c r="K37" i="43"/>
  <c r="K38" i="43"/>
  <c r="K39" i="43"/>
  <c r="K40" i="43"/>
  <c r="K41" i="43"/>
  <c r="K42" i="43"/>
  <c r="K43" i="43"/>
  <c r="K44" i="43"/>
  <c r="K45" i="43"/>
  <c r="K46" i="43"/>
  <c r="K47" i="43"/>
  <c r="K48" i="43"/>
  <c r="K49" i="43"/>
  <c r="K50" i="43"/>
  <c r="K51" i="43"/>
  <c r="K52" i="43"/>
  <c r="K53" i="43"/>
  <c r="K54" i="43"/>
  <c r="K55" i="43"/>
  <c r="L35" i="43"/>
  <c r="K14" i="43"/>
  <c r="K15" i="43"/>
  <c r="K16" i="43"/>
  <c r="K17" i="43"/>
  <c r="K18" i="43"/>
  <c r="K19" i="43"/>
  <c r="K20" i="43"/>
  <c r="K21" i="43"/>
  <c r="K22" i="43"/>
  <c r="K23" i="43"/>
  <c r="K24" i="43"/>
  <c r="K25" i="43"/>
  <c r="K26" i="43"/>
  <c r="K27" i="43"/>
  <c r="K28" i="43"/>
  <c r="K29" i="43"/>
  <c r="K30" i="43"/>
  <c r="K31" i="43"/>
  <c r="K32" i="43"/>
  <c r="K33" i="43"/>
  <c r="L13" i="43"/>
  <c r="H27" i="14"/>
  <c r="H26" i="14"/>
  <c r="H24" i="14"/>
  <c r="H25" i="14"/>
  <c r="H28" i="14"/>
  <c r="H29" i="14"/>
  <c r="H30" i="14"/>
  <c r="H31" i="14"/>
  <c r="H32" i="14"/>
  <c r="H33" i="14"/>
  <c r="H34" i="14"/>
  <c r="H35" i="14"/>
  <c r="H36" i="14"/>
  <c r="H37" i="14"/>
  <c r="H38" i="14"/>
  <c r="H39" i="14"/>
  <c r="H40" i="14"/>
  <c r="H41" i="14"/>
  <c r="H42" i="14"/>
  <c r="H43" i="14"/>
  <c r="H44" i="14"/>
  <c r="I24" i="14"/>
  <c r="E7" i="16"/>
  <c r="C8" i="16"/>
  <c r="J6" i="16"/>
  <c r="J5" i="16"/>
  <c r="I1" i="16"/>
  <c r="E2" i="43"/>
  <c r="E20" i="14"/>
  <c r="E19" i="14"/>
  <c r="A1" i="49"/>
  <c r="C3" i="17"/>
  <c r="D20" i="14"/>
  <c r="I122" i="14"/>
  <c r="A25" i="14"/>
  <c r="A123" i="14"/>
  <c r="A112" i="14"/>
  <c r="A120" i="14"/>
  <c r="A113" i="14"/>
  <c r="A114" i="14"/>
  <c r="A115" i="14"/>
  <c r="A116" i="14"/>
  <c r="A117" i="14"/>
  <c r="A118" i="14"/>
  <c r="A119" i="14"/>
  <c r="A97" i="14"/>
  <c r="A98" i="14"/>
  <c r="A99" i="14"/>
  <c r="A100" i="14"/>
  <c r="A101" i="14"/>
  <c r="A102" i="14"/>
  <c r="A96" i="14"/>
  <c r="D2" i="45"/>
  <c r="D3" i="45"/>
  <c r="F113" i="14"/>
  <c r="F114" i="14"/>
  <c r="F115" i="14"/>
  <c r="F116" i="14"/>
  <c r="F117" i="14"/>
  <c r="F118" i="14"/>
  <c r="F119" i="14"/>
  <c r="F120" i="14"/>
  <c r="F111" i="14"/>
  <c r="F112" i="14"/>
  <c r="F96" i="14"/>
  <c r="F97" i="14"/>
  <c r="F98" i="14"/>
  <c r="F99" i="14"/>
  <c r="F100" i="14"/>
  <c r="F101" i="14"/>
  <c r="F102" i="14"/>
  <c r="F95" i="14"/>
  <c r="F24" i="14"/>
  <c r="F25" i="14"/>
  <c r="F26" i="14"/>
  <c r="F27" i="14"/>
  <c r="F28" i="14"/>
  <c r="F29" i="14"/>
  <c r="F30" i="14"/>
  <c r="F31" i="14"/>
  <c r="F32" i="14"/>
  <c r="F33" i="14"/>
  <c r="F34" i="14"/>
  <c r="F35" i="14"/>
  <c r="F36" i="14"/>
  <c r="G30" i="12"/>
  <c r="H97" i="14"/>
  <c r="H98" i="14"/>
  <c r="H99" i="14"/>
  <c r="H100" i="14"/>
  <c r="H101" i="14"/>
  <c r="H102" i="14"/>
  <c r="H96" i="14"/>
  <c r="H95" i="14"/>
  <c r="H111" i="14"/>
  <c r="I95" i="14"/>
  <c r="H113" i="14"/>
  <c r="H114" i="14"/>
  <c r="H115" i="14"/>
  <c r="H116" i="14"/>
  <c r="H117" i="14"/>
  <c r="H118" i="14"/>
  <c r="H119" i="14"/>
  <c r="H120" i="14"/>
  <c r="H112" i="14"/>
  <c r="B36" i="12"/>
  <c r="H37" i="17"/>
  <c r="H36" i="17"/>
  <c r="H35" i="17"/>
  <c r="E3" i="51"/>
  <c r="E2" i="51"/>
  <c r="R1" i="49"/>
  <c r="C2" i="14"/>
  <c r="D5" i="49"/>
  <c r="D4" i="49"/>
  <c r="D3" i="49"/>
  <c r="D105" i="49"/>
  <c r="D104" i="49"/>
  <c r="D103" i="49"/>
  <c r="D102" i="49"/>
  <c r="D101" i="49"/>
  <c r="D100" i="49"/>
  <c r="D99" i="49"/>
  <c r="D98" i="49"/>
  <c r="D97" i="49"/>
  <c r="D96" i="49"/>
  <c r="D95" i="49"/>
  <c r="D94" i="49"/>
  <c r="D93" i="49"/>
  <c r="D92" i="49"/>
  <c r="D91" i="49"/>
  <c r="D90" i="49"/>
  <c r="D89" i="49"/>
  <c r="D88" i="49"/>
  <c r="D87" i="49"/>
  <c r="D86" i="49"/>
  <c r="D85" i="49"/>
  <c r="D84" i="49"/>
  <c r="D83" i="49"/>
  <c r="D82" i="49"/>
  <c r="D81" i="49"/>
  <c r="D80" i="49"/>
  <c r="D79" i="49"/>
  <c r="D78" i="49"/>
  <c r="D77" i="49"/>
  <c r="D76" i="49"/>
  <c r="D75" i="49"/>
  <c r="D74" i="49"/>
  <c r="D73" i="49"/>
  <c r="D72" i="49"/>
  <c r="D71" i="49"/>
  <c r="D70" i="49"/>
  <c r="D69" i="49"/>
  <c r="D68" i="49"/>
  <c r="D67" i="49"/>
  <c r="D66" i="49"/>
  <c r="D65" i="49"/>
  <c r="D64" i="49"/>
  <c r="D63" i="49"/>
  <c r="D62" i="49"/>
  <c r="D61" i="49"/>
  <c r="D60" i="49"/>
  <c r="D59" i="49"/>
  <c r="D58" i="49"/>
  <c r="F9" i="43"/>
  <c r="F10" i="43"/>
  <c r="A130" i="14"/>
  <c r="A65" i="14"/>
  <c r="A66" i="14"/>
  <c r="A67" i="14"/>
  <c r="A68" i="14"/>
  <c r="A69" i="14"/>
  <c r="A70" i="14"/>
  <c r="A73" i="14"/>
  <c r="A74" i="14"/>
  <c r="A75" i="14"/>
  <c r="A76" i="14"/>
  <c r="A77" i="14"/>
  <c r="A78" i="14"/>
  <c r="A79" i="14"/>
  <c r="A80" i="14"/>
  <c r="A81" i="14"/>
  <c r="A84" i="14"/>
  <c r="A85" i="14"/>
  <c r="A86" i="14"/>
  <c r="A87" i="14"/>
  <c r="A88" i="14"/>
  <c r="A89" i="14"/>
  <c r="A90" i="14"/>
  <c r="A91" i="14"/>
  <c r="A92" i="14"/>
  <c r="A124" i="14"/>
  <c r="A125" i="14"/>
  <c r="A126" i="14"/>
  <c r="A127" i="14"/>
  <c r="A128" i="14"/>
  <c r="A129" i="14"/>
  <c r="A64" i="14"/>
  <c r="A44" i="14"/>
  <c r="A26" i="14"/>
  <c r="A27" i="14"/>
  <c r="A28" i="14"/>
  <c r="A29" i="14"/>
  <c r="A30" i="14"/>
  <c r="A31" i="14"/>
  <c r="A32" i="14"/>
  <c r="A33" i="14"/>
  <c r="A34" i="14"/>
  <c r="A35" i="14"/>
  <c r="A36" i="14"/>
  <c r="A37" i="14"/>
  <c r="A38" i="14"/>
  <c r="A39" i="14"/>
  <c r="A40" i="14"/>
  <c r="A41" i="14"/>
  <c r="A42" i="14"/>
  <c r="A43" i="14"/>
  <c r="G45" i="14"/>
  <c r="F20" i="14"/>
  <c r="E3" i="43"/>
  <c r="C3" i="14"/>
  <c r="D101" i="48" a="1"/>
  <c r="D101" i="48" s="1"/>
  <c r="D91" i="48" a="1"/>
  <c r="D91" i="48" s="1"/>
  <c r="D89" i="48" a="1"/>
  <c r="D89" i="48" s="1"/>
  <c r="D88" i="48" a="1"/>
  <c r="D88" i="48" s="1"/>
  <c r="D77" i="48" a="1"/>
  <c r="D77" i="48" s="1"/>
  <c r="D76" i="48" a="1"/>
  <c r="D76" i="48" s="1"/>
  <c r="D75" i="48" a="1"/>
  <c r="D75" i="48" s="1"/>
  <c r="D74" i="48" a="1"/>
  <c r="D74" i="48" s="1"/>
  <c r="D73" i="48" a="1"/>
  <c r="D73" i="48" s="1"/>
  <c r="D72" i="48" a="1"/>
  <c r="D72" i="48" s="1"/>
  <c r="D71" i="48" a="1"/>
  <c r="D71" i="48" s="1"/>
  <c r="D70" i="48" a="1"/>
  <c r="D70" i="48" s="1"/>
  <c r="D69" i="48" a="1"/>
  <c r="D69" i="48" s="1"/>
  <c r="D68" i="48" a="1"/>
  <c r="D68" i="48" s="1"/>
  <c r="D67" i="48" a="1"/>
  <c r="D67" i="48" s="1"/>
  <c r="D66" i="48" a="1"/>
  <c r="D66" i="48" s="1"/>
  <c r="D65" i="48" a="1"/>
  <c r="D65" i="48" s="1"/>
  <c r="D64" i="48" a="1"/>
  <c r="D64" i="48" s="1"/>
  <c r="D63" i="48" a="1"/>
  <c r="D63" i="48" s="1"/>
  <c r="D62" i="48" a="1"/>
  <c r="D62" i="48" s="1"/>
  <c r="D61" i="48" a="1"/>
  <c r="D61" i="48" s="1"/>
  <c r="D60" i="48" a="1"/>
  <c r="D60" i="48" s="1"/>
  <c r="D59" i="48" a="1"/>
  <c r="D59" i="48" s="1"/>
  <c r="D58" i="48" a="1"/>
  <c r="D58" i="48" s="1"/>
  <c r="D57" i="48" a="1"/>
  <c r="D57" i="48" s="1"/>
  <c r="D56" i="48" a="1"/>
  <c r="D56" i="48" s="1"/>
  <c r="D55" i="48" a="1"/>
  <c r="D55" i="48" s="1"/>
  <c r="D54" i="48" a="1"/>
  <c r="D54" i="48" s="1"/>
  <c r="D53" i="48" a="1"/>
  <c r="D53" i="48" s="1"/>
  <c r="D52" i="48" a="1"/>
  <c r="D52" i="48" s="1"/>
  <c r="D51" i="48" a="1"/>
  <c r="D51" i="48" s="1"/>
  <c r="D50" i="48" a="1"/>
  <c r="D50" i="48" s="1"/>
  <c r="D49" i="48" a="1"/>
  <c r="D49" i="48" s="1"/>
  <c r="D48" i="48" a="1"/>
  <c r="D48" i="48" s="1"/>
  <c r="D47" i="48" a="1"/>
  <c r="D47" i="48" s="1"/>
  <c r="D46" i="48" a="1"/>
  <c r="D46" i="48" s="1"/>
  <c r="D45" i="48" a="1"/>
  <c r="D45" i="48" s="1"/>
  <c r="D44" i="48" a="1"/>
  <c r="D44" i="48" s="1"/>
  <c r="D43" i="48" a="1"/>
  <c r="D43" i="48" s="1"/>
  <c r="D42" i="48" a="1"/>
  <c r="D42" i="48" s="1"/>
  <c r="D41" i="48" a="1"/>
  <c r="D41" i="48" s="1"/>
  <c r="D40" i="48" a="1"/>
  <c r="D40" i="48" s="1"/>
  <c r="D39" i="48" a="1"/>
  <c r="D39" i="48" s="1"/>
  <c r="D38" i="48" a="1"/>
  <c r="D38" i="48" s="1"/>
  <c r="D37" i="48" a="1"/>
  <c r="D37" i="48" s="1"/>
  <c r="D36" i="48" a="1"/>
  <c r="D36" i="48" s="1"/>
  <c r="D27" i="48" a="1"/>
  <c r="D27" i="48" s="1"/>
  <c r="D26" i="48" a="1"/>
  <c r="D26" i="48" s="1"/>
  <c r="D25" i="48" a="1"/>
  <c r="D25" i="48" s="1"/>
  <c r="D24" i="48" a="1"/>
  <c r="D24" i="48" s="1"/>
  <c r="D23" i="48" a="1"/>
  <c r="D23" i="48" s="1"/>
  <c r="D22" i="48" a="1"/>
  <c r="D22" i="48" s="1"/>
  <c r="D21" i="48" a="1"/>
  <c r="D21" i="48" s="1"/>
  <c r="D20" i="48" a="1"/>
  <c r="D20" i="48" s="1"/>
  <c r="D19" i="48" a="1"/>
  <c r="D19" i="48" s="1"/>
  <c r="D18" i="48" a="1"/>
  <c r="D18" i="48" s="1"/>
  <c r="D17" i="48" a="1"/>
  <c r="D17" i="48" s="1"/>
  <c r="D16" i="48" a="1"/>
  <c r="D16" i="48" s="1"/>
  <c r="D15" i="48" a="1"/>
  <c r="D15" i="48" s="1"/>
  <c r="D14" i="48" a="1"/>
  <c r="D14" i="48" s="1"/>
  <c r="D7" i="48" a="1"/>
  <c r="D7" i="48" s="1"/>
  <c r="D108" i="48" a="1"/>
  <c r="D108" i="48" s="1"/>
  <c r="D93" i="48" a="1"/>
  <c r="D93" i="48" s="1"/>
  <c r="D109" i="48" a="1"/>
  <c r="D109" i="48" s="1"/>
  <c r="D13" i="48" a="1"/>
  <c r="D13" i="48" s="1"/>
  <c r="D94" i="48" a="1"/>
  <c r="D94" i="48" s="1"/>
  <c r="D96" i="48" a="1"/>
  <c r="D96" i="48" s="1"/>
  <c r="D95" i="48" a="1"/>
  <c r="D95" i="48" s="1"/>
  <c r="D92" i="48"/>
  <c r="D87" i="48" a="1"/>
  <c r="D87" i="48" s="1"/>
  <c r="D104" i="48" a="1"/>
  <c r="D104" i="48" s="1"/>
  <c r="D31" i="48" a="1"/>
  <c r="D31" i="48" s="1"/>
  <c r="D32" i="48" a="1"/>
  <c r="D32" i="48" s="1"/>
  <c r="C187" i="43"/>
  <c r="C186" i="43"/>
  <c r="C185" i="43"/>
  <c r="C184" i="43"/>
  <c r="C183" i="43"/>
  <c r="C182" i="43"/>
  <c r="C181" i="43"/>
  <c r="C180" i="43"/>
  <c r="C179" i="43"/>
  <c r="C178" i="43"/>
  <c r="C177" i="43"/>
  <c r="C176" i="43"/>
  <c r="C175" i="43"/>
  <c r="C174" i="43"/>
  <c r="C173" i="43"/>
  <c r="C172" i="43"/>
  <c r="C171" i="43"/>
  <c r="C170" i="43"/>
  <c r="C169" i="43"/>
  <c r="C168" i="43"/>
  <c r="B167" i="43"/>
  <c r="J4" i="17"/>
  <c r="J3" i="17"/>
  <c r="C6" i="17"/>
  <c r="E5" i="17"/>
  <c r="I7" i="43"/>
  <c r="B38" i="12"/>
  <c r="I8" i="43"/>
  <c r="C191" i="43"/>
  <c r="C192" i="43"/>
  <c r="C193" i="43"/>
  <c r="C194" i="43"/>
  <c r="C195" i="43"/>
  <c r="C196" i="43"/>
  <c r="C197" i="43"/>
  <c r="C198" i="43"/>
  <c r="C199" i="43"/>
  <c r="C200" i="43"/>
  <c r="C201" i="43"/>
  <c r="C202" i="43"/>
  <c r="C203" i="43"/>
  <c r="C204" i="43"/>
  <c r="C205" i="43"/>
  <c r="C206" i="43"/>
  <c r="C207" i="43"/>
  <c r="C208" i="43"/>
  <c r="C209" i="43"/>
  <c r="C190" i="43"/>
  <c r="C147" i="43"/>
  <c r="C148" i="43"/>
  <c r="C149" i="43"/>
  <c r="C150" i="43"/>
  <c r="C151" i="43"/>
  <c r="C152" i="43"/>
  <c r="C153" i="43"/>
  <c r="C154" i="43"/>
  <c r="C155" i="43"/>
  <c r="C156" i="43"/>
  <c r="C157" i="43"/>
  <c r="C158" i="43"/>
  <c r="C159" i="43"/>
  <c r="C160" i="43"/>
  <c r="C161" i="43"/>
  <c r="C162" i="43"/>
  <c r="C163" i="43"/>
  <c r="C164" i="43"/>
  <c r="C165" i="43"/>
  <c r="C146" i="43"/>
  <c r="C125" i="43"/>
  <c r="C126" i="43"/>
  <c r="C127" i="43"/>
  <c r="C128" i="43"/>
  <c r="C129" i="43"/>
  <c r="C130" i="43"/>
  <c r="C131" i="43"/>
  <c r="C132" i="43"/>
  <c r="C133" i="43"/>
  <c r="C134" i="43"/>
  <c r="C135" i="43"/>
  <c r="C136" i="43"/>
  <c r="C137" i="43"/>
  <c r="C138" i="43"/>
  <c r="C139" i="43"/>
  <c r="C140" i="43"/>
  <c r="C141" i="43"/>
  <c r="C142" i="43"/>
  <c r="C143" i="43"/>
  <c r="C124" i="43"/>
  <c r="C103" i="43"/>
  <c r="C104" i="43"/>
  <c r="C105" i="43"/>
  <c r="C106" i="43"/>
  <c r="C107" i="43"/>
  <c r="C108" i="43"/>
  <c r="C109" i="43"/>
  <c r="C110" i="43"/>
  <c r="C111" i="43"/>
  <c r="C112" i="43"/>
  <c r="C113" i="43"/>
  <c r="C114" i="43"/>
  <c r="C115" i="43"/>
  <c r="C116" i="43"/>
  <c r="C117" i="43"/>
  <c r="C118" i="43"/>
  <c r="C119" i="43"/>
  <c r="C120" i="43"/>
  <c r="C121" i="43"/>
  <c r="C102" i="43"/>
  <c r="C81" i="43"/>
  <c r="C82" i="43"/>
  <c r="C83" i="43"/>
  <c r="C84" i="43"/>
  <c r="C85" i="43"/>
  <c r="C86" i="43"/>
  <c r="C87" i="43"/>
  <c r="C88" i="43"/>
  <c r="C89" i="43"/>
  <c r="C90" i="43"/>
  <c r="C91" i="43"/>
  <c r="C92" i="43"/>
  <c r="C93" i="43"/>
  <c r="C94" i="43"/>
  <c r="C95" i="43"/>
  <c r="C96" i="43"/>
  <c r="C97" i="43"/>
  <c r="C98" i="43"/>
  <c r="C99" i="43"/>
  <c r="C80" i="43"/>
  <c r="C59" i="43"/>
  <c r="C60" i="43"/>
  <c r="C61" i="43"/>
  <c r="C62" i="43"/>
  <c r="C63" i="43"/>
  <c r="C64" i="43"/>
  <c r="C65" i="43"/>
  <c r="C66" i="43"/>
  <c r="C67" i="43"/>
  <c r="C68" i="43"/>
  <c r="C69" i="43"/>
  <c r="C70" i="43"/>
  <c r="C71" i="43"/>
  <c r="C72" i="43"/>
  <c r="C73" i="43"/>
  <c r="C74" i="43"/>
  <c r="C75" i="43"/>
  <c r="C76" i="43"/>
  <c r="C77" i="43"/>
  <c r="C58" i="43"/>
  <c r="C37" i="43"/>
  <c r="C38" i="43"/>
  <c r="C39" i="43"/>
  <c r="C40" i="43"/>
  <c r="C41" i="43"/>
  <c r="C42" i="43"/>
  <c r="C43" i="43"/>
  <c r="C44" i="43"/>
  <c r="C45" i="43"/>
  <c r="C46" i="43"/>
  <c r="C47" i="43"/>
  <c r="C48" i="43"/>
  <c r="C49" i="43"/>
  <c r="C50" i="43"/>
  <c r="C51" i="43"/>
  <c r="C52" i="43"/>
  <c r="C53" i="43"/>
  <c r="C54" i="43"/>
  <c r="C55" i="43"/>
  <c r="C36" i="43"/>
  <c r="C15" i="43"/>
  <c r="C16" i="43"/>
  <c r="C17" i="43"/>
  <c r="C18" i="43"/>
  <c r="C19" i="43"/>
  <c r="C20" i="43"/>
  <c r="C21" i="43"/>
  <c r="C22" i="43"/>
  <c r="C23" i="43"/>
  <c r="C24" i="43"/>
  <c r="C25" i="43"/>
  <c r="C26" i="43"/>
  <c r="C27" i="43"/>
  <c r="C28" i="43"/>
  <c r="C29" i="43"/>
  <c r="C30" i="43"/>
  <c r="C31" i="43"/>
  <c r="C32" i="43"/>
  <c r="C33" i="43"/>
  <c r="C14" i="43"/>
  <c r="B123" i="43"/>
  <c r="B35" i="43"/>
  <c r="B13" i="43"/>
  <c r="G29" i="12"/>
  <c r="G28" i="12"/>
  <c r="B57" i="43"/>
  <c r="B79" i="43"/>
  <c r="B101" i="43"/>
  <c r="B145" i="43"/>
  <c r="B189" i="43"/>
  <c r="H30" i="12"/>
  <c r="F5" i="43"/>
  <c r="H32" i="12"/>
  <c r="F8" i="43"/>
  <c r="H29" i="12"/>
  <c r="F6" i="43"/>
  <c r="H28" i="12"/>
  <c r="H31" i="12"/>
  <c r="D33" i="12"/>
  <c r="B37" i="12"/>
  <c r="D32" i="12"/>
  <c r="A35" i="12"/>
  <c r="H35" i="16"/>
  <c r="H36" i="16"/>
  <c r="H34" i="16"/>
  <c r="F37" i="14"/>
  <c r="F38" i="14"/>
  <c r="F39" i="14"/>
  <c r="F40" i="14"/>
  <c r="F41" i="14"/>
  <c r="F42" i="14"/>
  <c r="F43" i="14"/>
  <c r="F44" i="14"/>
  <c r="I111" i="14"/>
  <c r="E12" i="14"/>
  <c r="E11" i="14"/>
  <c r="I63" i="14"/>
  <c r="E8" i="14"/>
  <c r="I83" i="14"/>
  <c r="E10" i="14"/>
  <c r="E13" i="14"/>
  <c r="I72" i="14"/>
  <c r="E9" i="14"/>
  <c r="I17" i="14"/>
  <c r="I16" i="14"/>
  <c r="D29" i="12"/>
  <c r="E7" i="14"/>
  <c r="E6" i="14"/>
  <c r="D28" i="12"/>
  <c r="E5" i="14"/>
  <c r="D30" i="12"/>
  <c r="D31" i="12"/>
  <c r="D84" i="48" a="1"/>
  <c r="D78" i="48" a="1"/>
  <c r="D10" i="48" a="1"/>
  <c r="D82" i="48" a="1"/>
  <c r="D100" i="48" a="1"/>
  <c r="D90" i="48" a="1"/>
  <c r="D85" i="48" a="1"/>
  <c r="D8" i="48" a="1"/>
  <c r="D79" i="48" a="1"/>
  <c r="D86" i="48" a="1"/>
  <c r="D35" i="48"/>
  <c r="D107" i="48" a="1"/>
  <c r="D81" i="48" a="1"/>
  <c r="D83" i="48" a="1"/>
  <c r="D34" i="48" a="1"/>
  <c r="D4" i="48" a="1"/>
  <c r="D80" i="48" a="1"/>
  <c r="D11" i="48" a="1"/>
  <c r="D5" i="48" a="1"/>
  <c r="D102" i="48" a="1"/>
  <c r="D30" i="48" a="1"/>
  <c r="D28" i="48" a="1"/>
  <c r="D33" i="48" a="1"/>
  <c r="D29" i="48" a="1"/>
  <c r="D9" i="48" a="1"/>
  <c r="D97" i="48" a="1"/>
  <c r="D103" i="48" a="1"/>
  <c r="D98" i="48" a="1"/>
  <c r="D99" i="48" a="1"/>
  <c r="D105" i="48" a="1"/>
  <c r="D6" i="48" a="1"/>
  <c r="D12" i="48"/>
  <c r="D5" i="48" l="1"/>
  <c r="D107" i="48"/>
  <c r="D79" i="48"/>
  <c r="D84" i="48"/>
  <c r="D11" i="48"/>
  <c r="D81" i="48"/>
  <c r="D90" i="48"/>
  <c r="D9" i="48"/>
  <c r="D6" i="48"/>
  <c r="D10" i="48"/>
  <c r="D82" i="48"/>
  <c r="D83" i="48"/>
  <c r="D103" i="48"/>
  <c r="D97" i="48"/>
  <c r="D30" i="48"/>
  <c r="D8" i="48"/>
  <c r="D4" i="48"/>
  <c r="D98" i="48"/>
  <c r="D105" i="48"/>
  <c r="D100" i="48"/>
  <c r="D80" i="48"/>
  <c r="D86" i="48"/>
  <c r="D33" i="48"/>
  <c r="D102" i="48"/>
  <c r="D28" i="48"/>
  <c r="D34" i="48"/>
  <c r="D99" i="48"/>
  <c r="D78" i="48"/>
  <c r="D29" i="48"/>
  <c r="D85" i="48"/>
</calcChain>
</file>

<file path=xl/sharedStrings.xml><?xml version="1.0" encoding="utf-8"?>
<sst xmlns="http://schemas.openxmlformats.org/spreadsheetml/2006/main" count="1204" uniqueCount="770">
  <si>
    <t>団体情報</t>
    <rPh sb="0" eb="2">
      <t>ダンタイ</t>
    </rPh>
    <rPh sb="2" eb="4">
      <t>ジョウホウ</t>
    </rPh>
    <phoneticPr fontId="10"/>
  </si>
  <si>
    <t>要望内容</t>
    <rPh sb="0" eb="2">
      <t>ヨウボウ</t>
    </rPh>
    <rPh sb="2" eb="4">
      <t>ナイヨウ</t>
    </rPh>
    <phoneticPr fontId="10"/>
  </si>
  <si>
    <t>活動名（フリガナ）</t>
    <rPh sb="0" eb="2">
      <t>カツドウ</t>
    </rPh>
    <rPh sb="2" eb="3">
      <t>メイ</t>
    </rPh>
    <phoneticPr fontId="10"/>
  </si>
  <si>
    <t>活動名</t>
    <rPh sb="0" eb="2">
      <t>カツドウ</t>
    </rPh>
    <rPh sb="2" eb="3">
      <t>メイ</t>
    </rPh>
    <phoneticPr fontId="10"/>
  </si>
  <si>
    <t>実施時期</t>
    <rPh sb="0" eb="2">
      <t>ジッシ</t>
    </rPh>
    <rPh sb="2" eb="4">
      <t>ジキ</t>
    </rPh>
    <phoneticPr fontId="10"/>
  </si>
  <si>
    <t>収支予算（千円）</t>
    <rPh sb="0" eb="2">
      <t>シュウシ</t>
    </rPh>
    <rPh sb="2" eb="4">
      <t>ヨサン</t>
    </rPh>
    <rPh sb="5" eb="7">
      <t>センエン</t>
    </rPh>
    <phoneticPr fontId="10"/>
  </si>
  <si>
    <t>共催者負担金</t>
    <phoneticPr fontId="10"/>
  </si>
  <si>
    <t>（イ） 収入小計</t>
    <rPh sb="4" eb="6">
      <t>シュウニュウ</t>
    </rPh>
    <phoneticPr fontId="10"/>
  </si>
  <si>
    <t>団体住所（所在地）〒</t>
  </si>
  <si>
    <t>-</t>
  </si>
  <si>
    <t>団体住所（所在地）</t>
  </si>
  <si>
    <t>代表者役職名</t>
  </si>
  <si>
    <t>代表者氏名</t>
  </si>
  <si>
    <t>入場料</t>
  </si>
  <si>
    <t>共催者負担金</t>
  </si>
  <si>
    <t>（ロ） 自己負担金</t>
  </si>
  <si>
    <t>収入総額（イ＋ロ）</t>
  </si>
  <si>
    <t>活動名</t>
  </si>
  <si>
    <t>区分</t>
    <rPh sb="0" eb="2">
      <t>クブン</t>
    </rPh>
    <phoneticPr fontId="10"/>
  </si>
  <si>
    <t>項目</t>
    <rPh sb="0" eb="2">
      <t>コウモク</t>
    </rPh>
    <phoneticPr fontId="10"/>
  </si>
  <si>
    <t>細目</t>
    <rPh sb="0" eb="2">
      <t>サイモク</t>
    </rPh>
    <phoneticPr fontId="10"/>
  </si>
  <si>
    <t>内訳</t>
    <rPh sb="0" eb="2">
      <t>ウチワケ</t>
    </rPh>
    <phoneticPr fontId="10"/>
  </si>
  <si>
    <t>内訳詳細</t>
    <rPh sb="0" eb="2">
      <t>ウチワケ</t>
    </rPh>
    <rPh sb="2" eb="4">
      <t>ショウサイ</t>
    </rPh>
    <phoneticPr fontId="10"/>
  </si>
  <si>
    <t>小計（千円）</t>
    <rPh sb="0" eb="2">
      <t>ショウケイ</t>
    </rPh>
    <rPh sb="3" eb="5">
      <t>センエン</t>
    </rPh>
    <phoneticPr fontId="10"/>
  </si>
  <si>
    <t>入場料収入</t>
    <phoneticPr fontId="10"/>
  </si>
  <si>
    <t>会場情報</t>
  </si>
  <si>
    <t>単価</t>
    <rPh sb="0" eb="2">
      <t>タンカ</t>
    </rPh>
    <phoneticPr fontId="10"/>
  </si>
  <si>
    <t>×</t>
    <phoneticPr fontId="10"/>
  </si>
  <si>
    <t>枚数</t>
    <rPh sb="0" eb="2">
      <t>マイスウ</t>
    </rPh>
    <phoneticPr fontId="10"/>
  </si>
  <si>
    <t>その他の収入</t>
    <rPh sb="2" eb="3">
      <t>タ</t>
    </rPh>
    <rPh sb="4" eb="6">
      <t>シュウニュウ</t>
    </rPh>
    <phoneticPr fontId="10"/>
  </si>
  <si>
    <t>共催者以外の補助金・助成金</t>
    <phoneticPr fontId="10"/>
  </si>
  <si>
    <t>寄付金・協賛金</t>
    <phoneticPr fontId="10"/>
  </si>
  <si>
    <t>参加費</t>
    <phoneticPr fontId="10"/>
  </si>
  <si>
    <t>広告料・その他の収入</t>
    <phoneticPr fontId="10"/>
  </si>
  <si>
    <t>指揮料</t>
  </si>
  <si>
    <t>演奏料</t>
  </si>
  <si>
    <t>ソリスト料</t>
  </si>
  <si>
    <t>合唱料</t>
  </si>
  <si>
    <t>出演料</t>
  </si>
  <si>
    <t>作曲料</t>
  </si>
  <si>
    <t>音楽費</t>
  </si>
  <si>
    <t>作詞料</t>
  </si>
  <si>
    <t>副指揮料</t>
  </si>
  <si>
    <t>楽器借料</t>
  </si>
  <si>
    <t>楽譜借料</t>
  </si>
  <si>
    <t>写譜料</t>
  </si>
  <si>
    <t>楽譜製作料</t>
  </si>
  <si>
    <t>調律料</t>
  </si>
  <si>
    <t>コレペティ料</t>
  </si>
  <si>
    <t>演出料</t>
  </si>
  <si>
    <t>文芸費</t>
  </si>
  <si>
    <t>監修料</t>
  </si>
  <si>
    <t>振付料</t>
  </si>
  <si>
    <t>舞台監督料</t>
  </si>
  <si>
    <t>音響プラン料</t>
  </si>
  <si>
    <t>照明プラン料</t>
  </si>
  <si>
    <t>台本料</t>
  </si>
  <si>
    <t>翻訳料</t>
  </si>
  <si>
    <t>著作権使用料</t>
  </si>
  <si>
    <t>大道具費</t>
  </si>
  <si>
    <t>小道具費</t>
  </si>
  <si>
    <t>衣裳費</t>
  </si>
  <si>
    <t>床山・かつら費</t>
  </si>
  <si>
    <t>履物費</t>
  </si>
  <si>
    <t>メイク費</t>
  </si>
  <si>
    <t>舞台スタッフ費</t>
  </si>
  <si>
    <t>照明費</t>
  </si>
  <si>
    <t>音響費</t>
  </si>
  <si>
    <t>舞台美術費</t>
  </si>
  <si>
    <t>機材借料</t>
  </si>
  <si>
    <t>道具運搬費</t>
  </si>
  <si>
    <t>楽器運搬費</t>
  </si>
  <si>
    <t>謝金</t>
  </si>
  <si>
    <t>会場整理謝金</t>
  </si>
  <si>
    <t>託児謝金</t>
  </si>
  <si>
    <t>駐車場整理謝金</t>
  </si>
  <si>
    <t>医師・看護師謝金</t>
  </si>
  <si>
    <t>手話通訳謝金</t>
  </si>
  <si>
    <t>要約筆記謝金</t>
  </si>
  <si>
    <t>交通費</t>
  </si>
  <si>
    <t>旅費</t>
  </si>
  <si>
    <t>宿泊費</t>
  </si>
  <si>
    <t>広告宣伝費</t>
  </si>
  <si>
    <t>入場券販売手数料</t>
  </si>
  <si>
    <t>立看板費</t>
  </si>
  <si>
    <t>ウェブサイト作成料</t>
  </si>
  <si>
    <t>チラシ印刷費</t>
  </si>
  <si>
    <t>ポスター印刷費</t>
  </si>
  <si>
    <t>プログラム印刷費</t>
  </si>
  <si>
    <t>台本印刷費</t>
  </si>
  <si>
    <t>楽譜印刷費</t>
  </si>
  <si>
    <t>入場券印刷費</t>
  </si>
  <si>
    <t>アンケート用紙印刷費</t>
  </si>
  <si>
    <t>録画費</t>
  </si>
  <si>
    <t>録音費</t>
  </si>
  <si>
    <t>写真費</t>
  </si>
  <si>
    <t>団体名</t>
  </si>
  <si>
    <t>住所〒</t>
    <phoneticPr fontId="10"/>
  </si>
  <si>
    <t>住所</t>
    <rPh sb="0" eb="2">
      <t>ジュウショ</t>
    </rPh>
    <phoneticPr fontId="10"/>
  </si>
  <si>
    <t>組　織</t>
  </si>
  <si>
    <t>経理担当者</t>
  </si>
  <si>
    <t>監査担当者</t>
  </si>
  <si>
    <t>目　的</t>
  </si>
  <si>
    <t>沿　革</t>
  </si>
  <si>
    <t>年度</t>
  </si>
  <si>
    <t>回数
（回）</t>
    <rPh sb="4" eb="5">
      <t>カイ</t>
    </rPh>
    <phoneticPr fontId="10"/>
  </si>
  <si>
    <t>観客数
（人）</t>
    <rPh sb="5" eb="6">
      <t>ニン</t>
    </rPh>
    <phoneticPr fontId="10"/>
  </si>
  <si>
    <t>事業費
（千円）</t>
    <rPh sb="5" eb="7">
      <t>センエン</t>
    </rPh>
    <phoneticPr fontId="10"/>
  </si>
  <si>
    <t>助成金・補助金名</t>
    <rPh sb="7" eb="8">
      <t>メイ</t>
    </rPh>
    <phoneticPr fontId="10"/>
  </si>
  <si>
    <t>上記以外の助成金・補助金名</t>
    <phoneticPr fontId="10"/>
  </si>
  <si>
    <t>役　　職　　員</t>
    <phoneticPr fontId="10"/>
  </si>
  <si>
    <t>〔中核団体名〕</t>
    <phoneticPr fontId="10"/>
  </si>
  <si>
    <t>〔加入条件〕</t>
    <phoneticPr fontId="10"/>
  </si>
  <si>
    <t>財務状況</t>
    <phoneticPr fontId="10"/>
  </si>
  <si>
    <t>金額（円）</t>
    <rPh sb="3" eb="4">
      <t>エン</t>
    </rPh>
    <phoneticPr fontId="10"/>
  </si>
  <si>
    <t>編曲料</t>
  </si>
  <si>
    <t>助成金・補助金
（千円）</t>
    <phoneticPr fontId="10"/>
  </si>
  <si>
    <t>金額（円）</t>
    <rPh sb="0" eb="2">
      <t>キンガク</t>
    </rPh>
    <rPh sb="3" eb="4">
      <t>エン</t>
    </rPh>
    <phoneticPr fontId="10"/>
  </si>
  <si>
    <t>～</t>
    <phoneticPr fontId="9"/>
  </si>
  <si>
    <t>収入総額</t>
    <rPh sb="2" eb="4">
      <t>ソウガク</t>
    </rPh>
    <phoneticPr fontId="10"/>
  </si>
  <si>
    <t>記入要領</t>
    <phoneticPr fontId="9"/>
  </si>
  <si>
    <t>入場料収入</t>
    <phoneticPr fontId="9"/>
  </si>
  <si>
    <t>その他の収入</t>
    <rPh sb="2" eb="3">
      <t>タ</t>
    </rPh>
    <rPh sb="4" eb="6">
      <t>シュウニュウ</t>
    </rPh>
    <phoneticPr fontId="9"/>
  </si>
  <si>
    <t>共催者負担金</t>
    <rPh sb="0" eb="2">
      <t>キョウサイ</t>
    </rPh>
    <rPh sb="2" eb="3">
      <t>シャ</t>
    </rPh>
    <rPh sb="3" eb="6">
      <t>フタンキン</t>
    </rPh>
    <phoneticPr fontId="9"/>
  </si>
  <si>
    <t>共催者以外の補助金・助成金</t>
    <rPh sb="0" eb="2">
      <t>キョウサイ</t>
    </rPh>
    <rPh sb="2" eb="3">
      <t>シャ</t>
    </rPh>
    <rPh sb="3" eb="5">
      <t>イガイ</t>
    </rPh>
    <rPh sb="6" eb="9">
      <t>ホジョキン</t>
    </rPh>
    <rPh sb="10" eb="13">
      <t>ジョセイキン</t>
    </rPh>
    <phoneticPr fontId="9"/>
  </si>
  <si>
    <t>寄付金・協賛金</t>
    <rPh sb="0" eb="3">
      <t>キフキン</t>
    </rPh>
    <rPh sb="4" eb="7">
      <t>キョウサンキン</t>
    </rPh>
    <phoneticPr fontId="9"/>
  </si>
  <si>
    <t>参加費</t>
    <phoneticPr fontId="9"/>
  </si>
  <si>
    <t>広告料・その他の収入</t>
    <phoneticPr fontId="9"/>
  </si>
  <si>
    <t>都道府県</t>
    <rPh sb="0" eb="4">
      <t>トドウフケン</t>
    </rPh>
    <phoneticPr fontId="9"/>
  </si>
  <si>
    <t>左記以外</t>
    <rPh sb="0" eb="2">
      <t>サキ</t>
    </rPh>
    <rPh sb="2" eb="4">
      <t>イガイ</t>
    </rPh>
    <phoneticPr fontId="9"/>
  </si>
  <si>
    <t>定期的な練習は除く</t>
  </si>
  <si>
    <t>当該活動の成果として記録するものに限る</t>
  </si>
  <si>
    <t>細目</t>
    <rPh sb="0" eb="2">
      <t>サイモク</t>
    </rPh>
    <phoneticPr fontId="9"/>
  </si>
  <si>
    <t>席</t>
    <rPh sb="0" eb="1">
      <t>セキ</t>
    </rPh>
    <phoneticPr fontId="9"/>
  </si>
  <si>
    <t>券種</t>
    <rPh sb="0" eb="1">
      <t>ケン</t>
    </rPh>
    <rPh sb="1" eb="2">
      <t>シュ</t>
    </rPh>
    <phoneticPr fontId="10"/>
  </si>
  <si>
    <t>単価等（円）</t>
    <rPh sb="0" eb="2">
      <t>タンカ</t>
    </rPh>
    <rPh sb="2" eb="3">
      <t>トウ</t>
    </rPh>
    <rPh sb="4" eb="5">
      <t>エン</t>
    </rPh>
    <phoneticPr fontId="10"/>
  </si>
  <si>
    <t>【注意】本シートを編集・削除しないでください。</t>
    <rPh sb="1" eb="3">
      <t>チュウイ</t>
    </rPh>
    <rPh sb="4" eb="5">
      <t>ホン</t>
    </rPh>
    <rPh sb="9" eb="11">
      <t>ヘンシュウ</t>
    </rPh>
    <rPh sb="12" eb="14">
      <t>サクジョ</t>
    </rPh>
    <phoneticPr fontId="26"/>
  </si>
  <si>
    <t>連携先</t>
    <rPh sb="0" eb="2">
      <t>レンケイ</t>
    </rPh>
    <rPh sb="2" eb="3">
      <t>サキ</t>
    </rPh>
    <phoneticPr fontId="26"/>
  </si>
  <si>
    <t>行</t>
    <rPh sb="0" eb="1">
      <t>ギョウ</t>
    </rPh>
    <phoneticPr fontId="26"/>
  </si>
  <si>
    <t>連携元</t>
    <rPh sb="0" eb="2">
      <t>レンケイ</t>
    </rPh>
    <rPh sb="2" eb="3">
      <t>モト</t>
    </rPh>
    <phoneticPr fontId="26"/>
  </si>
  <si>
    <t>連携内容</t>
    <rPh sb="0" eb="2">
      <t>レンケイ</t>
    </rPh>
    <rPh sb="2" eb="4">
      <t>ナイヨウ</t>
    </rPh>
    <phoneticPr fontId="26"/>
  </si>
  <si>
    <t>様式の種類</t>
    <rPh sb="0" eb="2">
      <t>ヨウシキ</t>
    </rPh>
    <rPh sb="3" eb="5">
      <t>シュルイ</t>
    </rPh>
    <phoneticPr fontId="26"/>
  </si>
  <si>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</si>
  <si>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</si>
  <si>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</si>
  <si>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</si>
  <si>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</si>
  <si>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要望書登録/要望内容/要望額</t>
    <rPh sb="0" eb="3">
      <t>ヨウボウショ</t>
    </rPh>
    <rPh sb="3" eb="5">
      <t>トウロク</t>
    </rPh>
    <rPh sb="6" eb="8">
      <t>ヨウボウ</t>
    </rPh>
    <rPh sb="8" eb="10">
      <t>ナイヨウ</t>
    </rPh>
    <rPh sb="11" eb="13">
      <t>ヨウボウ</t>
    </rPh>
    <rPh sb="13" eb="14">
      <t>ガク</t>
    </rPh>
    <phoneticPr fontId="9"/>
  </si>
  <si>
    <t>要望書登録/要望内容/文化庁チェック</t>
    <rPh sb="0" eb="3">
      <t>ヨウボウショ</t>
    </rPh>
    <rPh sb="3" eb="5">
      <t>トウロク</t>
    </rPh>
    <rPh sb="6" eb="8">
      <t>ヨウボウ</t>
    </rPh>
    <rPh sb="8" eb="10">
      <t>ナイヨウ</t>
    </rPh>
    <rPh sb="11" eb="14">
      <t>ブンカチョウ</t>
    </rPh>
    <phoneticPr fontId="9"/>
  </si>
  <si>
    <t>-</t>
    <phoneticPr fontId="26"/>
  </si>
  <si>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</si>
  <si>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</si>
  <si>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</si>
  <si>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</si>
  <si>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</si>
  <si>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</si>
  <si>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</si>
  <si>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</si>
  <si>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</si>
  <si>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</si>
  <si>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</si>
  <si>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</si>
  <si>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</si>
  <si>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</si>
  <si>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</si>
  <si>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</si>
  <si>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要望書登録/基金/ジャンル
要望書登録/補助金/ジャンル</t>
    <phoneticPr fontId="26"/>
  </si>
  <si>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</si>
  <si>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</si>
  <si>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</si>
  <si>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</si>
  <si>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</si>
  <si>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</si>
  <si>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</si>
  <si>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</si>
  <si>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</si>
  <si>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</si>
  <si>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</si>
  <si>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</si>
  <si>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</si>
  <si>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</si>
  <si>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</si>
  <si>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</si>
  <si>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</si>
  <si>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</si>
  <si>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</si>
  <si>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</si>
  <si>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</si>
  <si>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</si>
  <si>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</si>
  <si>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</si>
  <si>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</si>
  <si>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</si>
  <si>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No.</t>
    <phoneticPr fontId="28"/>
  </si>
  <si>
    <t>活動名：</t>
    <rPh sb="0" eb="2">
      <t>カツドウ</t>
    </rPh>
    <rPh sb="2" eb="3">
      <t>メイ</t>
    </rPh>
    <phoneticPr fontId="28"/>
  </si>
  <si>
    <t>団体名：</t>
    <rPh sb="0" eb="2">
      <t>ダンタイ</t>
    </rPh>
    <rPh sb="2" eb="3">
      <t>メイ</t>
    </rPh>
    <phoneticPr fontId="28"/>
  </si>
  <si>
    <t>①【必要書類の確認】</t>
    <rPh sb="2" eb="4">
      <t>ヒツヨウ</t>
    </rPh>
    <rPh sb="4" eb="6">
      <t>ショルイ</t>
    </rPh>
    <rPh sb="7" eb="9">
      <t>カクニン</t>
    </rPh>
    <phoneticPr fontId="28"/>
  </si>
  <si>
    <t>□</t>
  </si>
  <si>
    <t>適合</t>
    <rPh sb="0" eb="2">
      <t>テキゴウ</t>
    </rPh>
    <phoneticPr fontId="28"/>
  </si>
  <si>
    <t>②【応募履歴の確認】</t>
    <rPh sb="2" eb="4">
      <t>オウボ</t>
    </rPh>
    <rPh sb="4" eb="6">
      <t>リレキ</t>
    </rPh>
    <phoneticPr fontId="28"/>
  </si>
  <si>
    <t>【最終判断】</t>
    <rPh sb="1" eb="3">
      <t>サイシュウ</t>
    </rPh>
    <rPh sb="3" eb="5">
      <t>ハンダン</t>
    </rPh>
    <phoneticPr fontId="28"/>
  </si>
  <si>
    <t>要望書の作成にあたっては、特に以下の点に注意して作成ください。</t>
    <rPh sb="13" eb="14">
      <t>トク</t>
    </rPh>
    <phoneticPr fontId="26"/>
  </si>
  <si>
    <t>【 要望書作成に際しての注意事項 】</t>
    <rPh sb="2" eb="5">
      <t>ヨウボウショ</t>
    </rPh>
    <rPh sb="5" eb="7">
      <t>サクセイ</t>
    </rPh>
    <rPh sb="8" eb="9">
      <t>サイ</t>
    </rPh>
    <rPh sb="12" eb="14">
      <t>チュウイ</t>
    </rPh>
    <rPh sb="14" eb="16">
      <t>ジコウ</t>
    </rPh>
    <phoneticPr fontId="26"/>
  </si>
  <si>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6"/>
  </si>
  <si>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6"/>
  </si>
  <si>
    <t>　注意事項」を必ず確認し、書類を作成してください。なお、提出の必要がない書類については、</t>
    <phoneticPr fontId="26"/>
  </si>
  <si>
    <t>　空欄のままご提出ください。</t>
    <phoneticPr fontId="26"/>
  </si>
  <si>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6"/>
  </si>
  <si>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6"/>
  </si>
  <si>
    <t>【 入力に際しての注意事項 】</t>
    <rPh sb="2" eb="4">
      <t>ニュウリョク</t>
    </rPh>
    <rPh sb="5" eb="6">
      <t>サイ</t>
    </rPh>
    <rPh sb="9" eb="11">
      <t>チュウイ</t>
    </rPh>
    <rPh sb="11" eb="13">
      <t>ジコウ</t>
    </rPh>
    <phoneticPr fontId="26"/>
  </si>
  <si>
    <t>【 よく使う操作について 】</t>
    <rPh sb="4" eb="5">
      <t>ツカ</t>
    </rPh>
    <rPh sb="6" eb="8">
      <t>ソウサ</t>
    </rPh>
    <phoneticPr fontId="26"/>
  </si>
  <si>
    <t>・改行</t>
    <rPh sb="1" eb="3">
      <t>カイギョウ</t>
    </rPh>
    <phoneticPr fontId="26"/>
  </si>
  <si>
    <t>[Alt] + [Enter]</t>
    <phoneticPr fontId="26"/>
  </si>
  <si>
    <t>・全角⇔半角　変換</t>
    <rPh sb="1" eb="3">
      <t>ゼンカク</t>
    </rPh>
    <rPh sb="4" eb="6">
      <t>ハンカク</t>
    </rPh>
    <rPh sb="7" eb="9">
      <t>ヘンカン</t>
    </rPh>
    <phoneticPr fontId="26"/>
  </si>
  <si>
    <t>[半角/全角]</t>
    <rPh sb="1" eb="3">
      <t>ハンカク</t>
    </rPh>
    <rPh sb="4" eb="6">
      <t>ゼンカク</t>
    </rPh>
    <phoneticPr fontId="26"/>
  </si>
  <si>
    <t>キーボードの左上にある【半角/全角】キーを押すたびに、「ひらがな」→「半角英数」→「ひらがな」の順に入力モードが切り替わります。</t>
    <phoneticPr fontId="26"/>
  </si>
  <si>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</si>
  <si>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</si>
  <si>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担当者氏名</t>
    <phoneticPr fontId="9"/>
  </si>
  <si>
    <t>担当者電話番号</t>
    <phoneticPr fontId="26"/>
  </si>
  <si>
    <t>収入</t>
    <phoneticPr fontId="10"/>
  </si>
  <si>
    <t>支出</t>
    <phoneticPr fontId="9"/>
  </si>
  <si>
    <t>支払先及び備考</t>
    <phoneticPr fontId="11"/>
  </si>
  <si>
    <t>金額</t>
    <rPh sb="0" eb="2">
      <t>キンガク</t>
    </rPh>
    <phoneticPr fontId="11"/>
  </si>
  <si>
    <t>団体名（主催者）</t>
    <phoneticPr fontId="9"/>
  </si>
  <si>
    <t>活動名：</t>
    <phoneticPr fontId="11"/>
  </si>
  <si>
    <t>①</t>
  </si>
  <si>
    <t>③</t>
  </si>
  <si>
    <t>経費　①</t>
    <phoneticPr fontId="10"/>
  </si>
  <si>
    <t>経費　②</t>
    <phoneticPr fontId="10"/>
  </si>
  <si>
    <t>経費　③</t>
    <phoneticPr fontId="10"/>
  </si>
  <si>
    <t>②</t>
    <phoneticPr fontId="26"/>
  </si>
  <si>
    <t>担当部署名または役職名</t>
    <rPh sb="2" eb="4">
      <t>ブショ</t>
    </rPh>
    <rPh sb="4" eb="5">
      <t>メイ</t>
    </rPh>
    <rPh sb="8" eb="11">
      <t>ヤクショクメイ</t>
    </rPh>
    <phoneticPr fontId="9"/>
  </si>
  <si>
    <t>担当者情報</t>
    <rPh sb="0" eb="3">
      <t>タントウシャ</t>
    </rPh>
    <rPh sb="3" eb="5">
      <t>ジョウホウ</t>
    </rPh>
    <phoneticPr fontId="9"/>
  </si>
  <si>
    <t>←振興会使用欄</t>
    <rPh sb="1" eb="3">
      <t>シンコウ</t>
    </rPh>
    <rPh sb="3" eb="4">
      <t>カイ</t>
    </rPh>
    <rPh sb="4" eb="6">
      <t>シヨウ</t>
    </rPh>
    <rPh sb="6" eb="7">
      <t>ラン</t>
    </rPh>
    <phoneticPr fontId="9"/>
  </si>
  <si>
    <t>-</t>
    <phoneticPr fontId="9"/>
  </si>
  <si>
    <t>団体名（フリガナ）</t>
    <phoneticPr fontId="9"/>
  </si>
  <si>
    <t>小計（千円）</t>
    <rPh sb="0" eb="2">
      <t>ショウケイ</t>
    </rPh>
    <rPh sb="3" eb="4">
      <t>セン</t>
    </rPh>
    <rPh sb="4" eb="5">
      <t>エン</t>
    </rPh>
    <phoneticPr fontId="10"/>
  </si>
  <si>
    <t>項目</t>
    <phoneticPr fontId="26"/>
  </si>
  <si>
    <t>№</t>
    <phoneticPr fontId="11"/>
  </si>
  <si>
    <t>神奈川県</t>
  </si>
  <si>
    <t>和歌山県</t>
  </si>
  <si>
    <t>.</t>
    <phoneticPr fontId="9"/>
  </si>
  <si>
    <t>細目</t>
    <rPh sb="0" eb="2">
      <t>サイモク</t>
    </rPh>
    <phoneticPr fontId="11"/>
  </si>
  <si>
    <t>項目</t>
    <rPh sb="0" eb="2">
      <t>コウモク</t>
    </rPh>
    <phoneticPr fontId="9"/>
  </si>
  <si>
    <t>市町村または特別区</t>
    <rPh sb="0" eb="3">
      <t>シチョウソン</t>
    </rPh>
    <rPh sb="6" eb="9">
      <t>トクベツク</t>
    </rPh>
    <phoneticPr fontId="9"/>
  </si>
  <si>
    <t>東京都</t>
  </si>
  <si>
    <t>細目</t>
    <phoneticPr fontId="11"/>
  </si>
  <si>
    <t>①総表!C10</t>
  </si>
  <si>
    <t>①総表!C12</t>
  </si>
  <si>
    <t>①総表!C11</t>
  </si>
  <si>
    <t>①総表!C6</t>
  </si>
  <si>
    <t>①総表!C8</t>
  </si>
  <si>
    <t>①総表!D8</t>
  </si>
  <si>
    <t>①総表!F8</t>
  </si>
  <si>
    <t>①総表!I1</t>
  </si>
  <si>
    <t>施設コード</t>
    <rPh sb="0" eb="2">
      <t>シセツ</t>
    </rPh>
    <phoneticPr fontId="26"/>
  </si>
  <si>
    <t>都道府県番号</t>
    <rPh sb="0" eb="4">
      <t>トドウフケン</t>
    </rPh>
    <rPh sb="4" eb="6">
      <t>バンゴウ</t>
    </rPh>
    <phoneticPr fontId="26"/>
  </si>
  <si>
    <t>北海道</t>
  </si>
  <si>
    <t>岩手県</t>
  </si>
  <si>
    <t>宮城県</t>
  </si>
  <si>
    <t>秋田県</t>
  </si>
  <si>
    <t>山形県</t>
  </si>
  <si>
    <t>福島県</t>
  </si>
  <si>
    <t>茨城県</t>
  </si>
  <si>
    <t>栃木県</t>
  </si>
  <si>
    <t> 10</t>
  </si>
  <si>
    <t>群馬県</t>
  </si>
  <si>
    <t> 11</t>
  </si>
  <si>
    <t>埼玉県</t>
  </si>
  <si>
    <t> 12</t>
  </si>
  <si>
    <t>千葉県</t>
  </si>
  <si>
    <t> 13</t>
  </si>
  <si>
    <t> 14</t>
  </si>
  <si>
    <t> 15</t>
  </si>
  <si>
    <t>新潟県</t>
  </si>
  <si>
    <t> 16</t>
  </si>
  <si>
    <t>富山県</t>
  </si>
  <si>
    <t> 17</t>
  </si>
  <si>
    <t>石川県</t>
  </si>
  <si>
    <t> 18</t>
  </si>
  <si>
    <t>福井県</t>
  </si>
  <si>
    <t> 19</t>
  </si>
  <si>
    <t>山梨県</t>
  </si>
  <si>
    <t> 20</t>
  </si>
  <si>
    <t>長野県</t>
  </si>
  <si>
    <t> 21</t>
  </si>
  <si>
    <t>岐阜県</t>
  </si>
  <si>
    <t> 22</t>
  </si>
  <si>
    <t>静岡県</t>
  </si>
  <si>
    <t> 23</t>
  </si>
  <si>
    <t>愛知県</t>
  </si>
  <si>
    <t> 24</t>
  </si>
  <si>
    <t>三重県</t>
  </si>
  <si>
    <t> 25</t>
  </si>
  <si>
    <t>滋賀県</t>
  </si>
  <si>
    <t> 26</t>
  </si>
  <si>
    <t>京都府</t>
  </si>
  <si>
    <t> 27</t>
  </si>
  <si>
    <t>大阪府</t>
  </si>
  <si>
    <t> 28</t>
  </si>
  <si>
    <t>兵庫県</t>
  </si>
  <si>
    <t> 29</t>
  </si>
  <si>
    <t>奈良県</t>
  </si>
  <si>
    <t> 30</t>
  </si>
  <si>
    <t> 31</t>
  </si>
  <si>
    <t>鳥取県</t>
  </si>
  <si>
    <t> 32</t>
  </si>
  <si>
    <t>島根県</t>
  </si>
  <si>
    <t> 33</t>
  </si>
  <si>
    <t>岡山県</t>
  </si>
  <si>
    <t> 34</t>
  </si>
  <si>
    <t>広島県</t>
  </si>
  <si>
    <t> 35</t>
  </si>
  <si>
    <t>山口県</t>
  </si>
  <si>
    <t> 36</t>
  </si>
  <si>
    <t>徳島県</t>
  </si>
  <si>
    <t> 37</t>
  </si>
  <si>
    <t>香川県</t>
  </si>
  <si>
    <t> 38</t>
  </si>
  <si>
    <t>愛媛県</t>
  </si>
  <si>
    <t> 39</t>
  </si>
  <si>
    <t>高知県</t>
  </si>
  <si>
    <t> 40</t>
  </si>
  <si>
    <t>福岡県</t>
  </si>
  <si>
    <t> 41</t>
  </si>
  <si>
    <t>佐賀県</t>
  </si>
  <si>
    <t> 42</t>
  </si>
  <si>
    <t>長崎県</t>
  </si>
  <si>
    <t> 43</t>
  </si>
  <si>
    <t>熊本県</t>
  </si>
  <si>
    <t> 44</t>
  </si>
  <si>
    <t>大分県</t>
  </si>
  <si>
    <t> 45</t>
  </si>
  <si>
    <t>宮崎県</t>
  </si>
  <si>
    <t> 46</t>
  </si>
  <si>
    <t> 47</t>
  </si>
  <si>
    <t>沖縄県</t>
  </si>
  <si>
    <t>青森県</t>
  </si>
  <si>
    <t>鹿児島県</t>
  </si>
  <si>
    <t>電話番号</t>
    <phoneticPr fontId="26"/>
  </si>
  <si>
    <t>法人設立年月</t>
    <phoneticPr fontId="9"/>
  </si>
  <si>
    <t>法 人 番 号</t>
    <phoneticPr fontId="9"/>
  </si>
  <si>
    <t>団体設立年月</t>
    <phoneticPr fontId="9"/>
  </si>
  <si>
    <t>代表者役職名</t>
    <phoneticPr fontId="9"/>
  </si>
  <si>
    <t>舞台美術デザイン料</t>
  </si>
  <si>
    <t>衣裳デザイン料</t>
  </si>
  <si>
    <t>照明スタッフ費</t>
  </si>
  <si>
    <t>音響スタッフ費</t>
  </si>
  <si>
    <t>出演費・作品料</t>
    <rPh sb="4" eb="6">
      <t>サクヒン</t>
    </rPh>
    <rPh sb="6" eb="7">
      <t>リョウ</t>
    </rPh>
    <phoneticPr fontId="7"/>
  </si>
  <si>
    <t>出演費・作品料</t>
  </si>
  <si>
    <t>俳優、舞踊家、司会者、その他舞台上の出演者全般</t>
    <rPh sb="0" eb="2">
      <t>ハイユウ</t>
    </rPh>
    <rPh sb="3" eb="6">
      <t>ブヨウカ</t>
    </rPh>
    <rPh sb="7" eb="10">
      <t>シカイシャ</t>
    </rPh>
    <rPh sb="13" eb="14">
      <t>タ</t>
    </rPh>
    <rPh sb="14" eb="16">
      <t>ブタイ</t>
    </rPh>
    <rPh sb="16" eb="17">
      <t>ジョウ</t>
    </rPh>
    <rPh sb="18" eb="21">
      <t>シュツエンシャ</t>
    </rPh>
    <rPh sb="21" eb="23">
      <t>ゼンパン</t>
    </rPh>
    <phoneticPr fontId="6"/>
  </si>
  <si>
    <t>作品借料</t>
    <rPh sb="0" eb="2">
      <t>サクヒン</t>
    </rPh>
    <rPh sb="2" eb="4">
      <t>シャクリョウ</t>
    </rPh>
    <phoneticPr fontId="6"/>
  </si>
  <si>
    <t>作品保険料</t>
    <rPh sb="0" eb="2">
      <t>サクヒン</t>
    </rPh>
    <rPh sb="2" eb="5">
      <t>ホケンリョウ</t>
    </rPh>
    <phoneticPr fontId="6"/>
  </si>
  <si>
    <t>各種助手料</t>
    <rPh sb="0" eb="2">
      <t>カクシュ</t>
    </rPh>
    <phoneticPr fontId="6"/>
  </si>
  <si>
    <t>映像プラン料</t>
    <rPh sb="0" eb="2">
      <t>エイゾウ</t>
    </rPh>
    <phoneticPr fontId="6"/>
  </si>
  <si>
    <t>各種指導料</t>
    <rPh sb="0" eb="2">
      <t>カクシュ</t>
    </rPh>
    <phoneticPr fontId="6"/>
  </si>
  <si>
    <t>会場費</t>
    <rPh sb="0" eb="3">
      <t>カイジョウヒ</t>
    </rPh>
    <phoneticPr fontId="6"/>
  </si>
  <si>
    <t>会場使用料</t>
    <rPh sb="0" eb="2">
      <t>カイジョウ</t>
    </rPh>
    <rPh sb="2" eb="5">
      <t>シヨウリョウ</t>
    </rPh>
    <phoneticPr fontId="6"/>
  </si>
  <si>
    <t>仕込みからばらしまでの期間</t>
  </si>
  <si>
    <t>会場付帯設備使用料</t>
  </si>
  <si>
    <t>舞台・設営・運搬費</t>
    <rPh sb="3" eb="5">
      <t>セツエイ</t>
    </rPh>
    <rPh sb="6" eb="8">
      <t>ウンパン</t>
    </rPh>
    <rPh sb="8" eb="9">
      <t>ヒ</t>
    </rPh>
    <phoneticPr fontId="7"/>
  </si>
  <si>
    <t>映像費</t>
    <rPh sb="0" eb="2">
      <t>エイゾウ</t>
    </rPh>
    <phoneticPr fontId="6"/>
  </si>
  <si>
    <t>映像スタッフ費</t>
    <rPh sb="0" eb="2">
      <t>エイゾウ</t>
    </rPh>
    <phoneticPr fontId="6"/>
  </si>
  <si>
    <t>障害者対応に係る経費を含む</t>
    <rPh sb="0" eb="3">
      <t>ショウガイシャ</t>
    </rPh>
    <rPh sb="3" eb="5">
      <t>タイオウ</t>
    </rPh>
    <rPh sb="6" eb="7">
      <t>カカ</t>
    </rPh>
    <rPh sb="8" eb="10">
      <t>ケイヒ</t>
    </rPh>
    <rPh sb="11" eb="12">
      <t>フク</t>
    </rPh>
    <phoneticPr fontId="6"/>
  </si>
  <si>
    <t>字幕費・音声ガイド製作費</t>
    <rPh sb="9" eb="11">
      <t>セイサク</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</si>
  <si>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</si>
  <si>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</si>
  <si>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美術作品運搬費</t>
    <rPh sb="0" eb="2">
      <t>ビジュツ</t>
    </rPh>
    <rPh sb="2" eb="4">
      <t>サクヒン</t>
    </rPh>
    <rPh sb="4" eb="6">
      <t>ウンパン</t>
    </rPh>
    <rPh sb="6" eb="7">
      <t>ヒ</t>
    </rPh>
    <phoneticPr fontId="6"/>
  </si>
  <si>
    <t>（展示のみ）</t>
  </si>
  <si>
    <t>プログラム・図録編集謝金</t>
    <rPh sb="6" eb="8">
      <t>ズロク</t>
    </rPh>
    <phoneticPr fontId="6"/>
  </si>
  <si>
    <t>プログラム・図録原稿執筆謝金</t>
    <rPh sb="6" eb="8">
      <t>ズロク</t>
    </rPh>
    <phoneticPr fontId="6"/>
  </si>
  <si>
    <t>場内案内謝金</t>
    <rPh sb="0" eb="2">
      <t>ジョウナイ</t>
    </rPh>
    <rPh sb="2" eb="4">
      <t>アンナイ</t>
    </rPh>
    <rPh sb="4" eb="6">
      <t>シャキン</t>
    </rPh>
    <phoneticPr fontId="6"/>
  </si>
  <si>
    <t>会場監視員謝金</t>
    <rPh sb="0" eb="2">
      <t>カイジョウ</t>
    </rPh>
    <rPh sb="2" eb="4">
      <t>カンシ</t>
    </rPh>
    <rPh sb="4" eb="5">
      <t>イン</t>
    </rPh>
    <rPh sb="5" eb="7">
      <t>シャキン</t>
    </rPh>
    <phoneticPr fontId="6"/>
  </si>
  <si>
    <t>関連行事・ワークショップ講師謝金</t>
    <rPh sb="0" eb="2">
      <t>カンレン</t>
    </rPh>
    <rPh sb="2" eb="4">
      <t>ギョウジ</t>
    </rPh>
    <rPh sb="12" eb="14">
      <t>コウシ</t>
    </rPh>
    <rPh sb="14" eb="16">
      <t>シャキン</t>
    </rPh>
    <phoneticPr fontId="6"/>
  </si>
  <si>
    <t>仕込みからばらしまでの期間</t>
    <rPh sb="0" eb="2">
      <t>シコ</t>
    </rPh>
    <phoneticPr fontId="6"/>
  </si>
  <si>
    <t>仕込みからばらしまでの期間。食事代は除く</t>
    <rPh sb="0" eb="2">
      <t>シコ</t>
    </rPh>
    <rPh sb="14" eb="17">
      <t>ショクジダイ</t>
    </rPh>
    <rPh sb="18" eb="19">
      <t>ノゾ</t>
    </rPh>
    <phoneticPr fontId="6"/>
  </si>
  <si>
    <t>宣伝・印刷費</t>
    <rPh sb="3" eb="5">
      <t>インサツ</t>
    </rPh>
    <rPh sb="5" eb="6">
      <t>ヒ</t>
    </rPh>
    <phoneticPr fontId="7"/>
  </si>
  <si>
    <t>宣伝物送付料</t>
    <rPh sb="0" eb="2">
      <t>センデン</t>
    </rPh>
    <rPh sb="2" eb="3">
      <t>ブツ</t>
    </rPh>
    <rPh sb="3" eb="5">
      <t>ソウフ</t>
    </rPh>
    <rPh sb="5" eb="6">
      <t>リョウ</t>
    </rPh>
    <phoneticPr fontId="6"/>
  </si>
  <si>
    <t>チラシ、案内状、出演者・作品募集案内　等</t>
    <rPh sb="4" eb="7">
      <t>アンナイジョウ</t>
    </rPh>
    <rPh sb="8" eb="11">
      <t>シュツエンシャ</t>
    </rPh>
    <rPh sb="12" eb="14">
      <t>サクヒン</t>
    </rPh>
    <rPh sb="14" eb="16">
      <t>ボシュウ</t>
    </rPh>
    <rPh sb="16" eb="18">
      <t>アンナイ</t>
    </rPh>
    <rPh sb="19" eb="20">
      <t>ナド</t>
    </rPh>
    <phoneticPr fontId="6"/>
  </si>
  <si>
    <t>テレビ、ラジオ、新聞、雑誌、駅貼り、ウェブ広告　等</t>
    <rPh sb="8" eb="10">
      <t>シンブン</t>
    </rPh>
    <rPh sb="11" eb="13">
      <t>ザッシ</t>
    </rPh>
    <rPh sb="14" eb="15">
      <t>エキ</t>
    </rPh>
    <rPh sb="15" eb="16">
      <t>ハ</t>
    </rPh>
    <rPh sb="21" eb="23">
      <t>コウコク</t>
    </rPh>
    <rPh sb="24" eb="25">
      <t>トウ</t>
    </rPh>
    <phoneticPr fontId="6"/>
  </si>
  <si>
    <t>当該活動の広告用</t>
    <rPh sb="0" eb="2">
      <t>トウガイ</t>
    </rPh>
    <rPh sb="2" eb="4">
      <t>カツドウ</t>
    </rPh>
    <rPh sb="5" eb="8">
      <t>コウコクヨウ</t>
    </rPh>
    <phoneticPr fontId="6"/>
  </si>
  <si>
    <t>各種デザイン料</t>
    <rPh sb="0" eb="2">
      <t>カクシュ</t>
    </rPh>
    <phoneticPr fontId="6"/>
  </si>
  <si>
    <t>（展示のみ）会期後に製作する記録集に係る経費は除く</t>
    <rPh sb="6" eb="8">
      <t>カイキ</t>
    </rPh>
    <rPh sb="8" eb="9">
      <t>ゴ</t>
    </rPh>
    <rPh sb="10" eb="12">
      <t>セイサク</t>
    </rPh>
    <rPh sb="14" eb="16">
      <t>キロク</t>
    </rPh>
    <rPh sb="16" eb="17">
      <t>シュウ</t>
    </rPh>
    <rPh sb="18" eb="19">
      <t>カカ</t>
    </rPh>
    <rPh sb="20" eb="22">
      <t>ケイヒ</t>
    </rPh>
    <rPh sb="23" eb="24">
      <t>ノゾ</t>
    </rPh>
    <phoneticPr fontId="6"/>
  </si>
  <si>
    <t>記録・配信費</t>
    <rPh sb="0" eb="2">
      <t>キロク</t>
    </rPh>
    <rPh sb="3" eb="5">
      <t>ハイシン</t>
    </rPh>
    <rPh sb="5" eb="6">
      <t>ヒ</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</si>
  <si>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</si>
  <si>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</si>
  <si>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</si>
  <si>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活動名：</t>
    <phoneticPr fontId="9"/>
  </si>
  <si>
    <t>公演日</t>
    <rPh sb="0" eb="3">
      <t>コウエンビ</t>
    </rPh>
    <phoneticPr fontId="9"/>
  </si>
  <si>
    <t>所在地</t>
    <rPh sb="0" eb="3">
      <t>ショザイチ</t>
    </rPh>
    <phoneticPr fontId="26"/>
  </si>
  <si>
    <t>活動区分</t>
  </si>
  <si>
    <t>アマチュア等の文化団体活動</t>
    <rPh sb="5" eb="6">
      <t>トウ</t>
    </rPh>
    <rPh sb="7" eb="9">
      <t>ブンカ</t>
    </rPh>
    <rPh sb="9" eb="11">
      <t>ダンタイ</t>
    </rPh>
    <rPh sb="11" eb="13">
      <t>カツドウ</t>
    </rPh>
    <phoneticPr fontId="9"/>
  </si>
  <si>
    <t>分野（ジャンル）</t>
    <rPh sb="0" eb="2">
      <t>ブンヤ</t>
    </rPh>
    <phoneticPr fontId="9"/>
  </si>
  <si>
    <t>ほか</t>
    <phoneticPr fontId="9"/>
  </si>
  <si>
    <t>個所</t>
    <rPh sb="0" eb="2">
      <t>カショ</t>
    </rPh>
    <phoneticPr fontId="9"/>
  </si>
  <si>
    <t>（展示の場合）図録等を無料配布する場合は必ず理由を記入</t>
    <rPh sb="1" eb="3">
      <t>テンジ</t>
    </rPh>
    <rPh sb="4" eb="6">
      <t>バアイ</t>
    </rPh>
    <rPh sb="7" eb="9">
      <t>ズロク</t>
    </rPh>
    <rPh sb="9" eb="10">
      <t>トウ</t>
    </rPh>
    <rPh sb="11" eb="13">
      <t>ムリョウ</t>
    </rPh>
    <rPh sb="13" eb="15">
      <t>ハイフ</t>
    </rPh>
    <rPh sb="17" eb="19">
      <t>バアイ</t>
    </rPh>
    <rPh sb="20" eb="21">
      <t>カナラ</t>
    </rPh>
    <rPh sb="22" eb="24">
      <t>リユウ</t>
    </rPh>
    <rPh sb="25" eb="27">
      <t>キニュウ</t>
    </rPh>
    <phoneticPr fontId="9"/>
  </si>
  <si>
    <t>目　的</t>
    <rPh sb="0" eb="1">
      <t>メ</t>
    </rPh>
    <rPh sb="2" eb="3">
      <t>マト</t>
    </rPh>
    <phoneticPr fontId="9"/>
  </si>
  <si>
    <t>役　　職　　員</t>
    <phoneticPr fontId="9"/>
  </si>
  <si>
    <t>団体構成員及び加入条件</t>
    <phoneticPr fontId="9"/>
  </si>
  <si>
    <t>人</t>
    <rPh sb="0" eb="1">
      <t>ニン</t>
    </rPh>
    <phoneticPr fontId="9"/>
  </si>
  <si>
    <t>総団体数</t>
    <rPh sb="0" eb="1">
      <t>ソウ</t>
    </rPh>
    <phoneticPr fontId="9"/>
  </si>
  <si>
    <t>団体</t>
    <rPh sb="0" eb="2">
      <t>ダンタイ</t>
    </rPh>
    <phoneticPr fontId="9"/>
  </si>
  <si>
    <t>〔加入条件〕</t>
    <phoneticPr fontId="9"/>
  </si>
  <si>
    <t>財務状況</t>
    <phoneticPr fontId="9"/>
  </si>
  <si>
    <t>会場費</t>
  </si>
  <si>
    <t>舞台・設営・運搬費</t>
  </si>
  <si>
    <t>宣伝・印刷費</t>
  </si>
  <si>
    <t>記録・配信費</t>
    <phoneticPr fontId="26"/>
  </si>
  <si>
    <t>助成金要望額</t>
    <rPh sb="0" eb="3">
      <t>ジョセイキン</t>
    </rPh>
    <rPh sb="3" eb="5">
      <t>ヨウボウ</t>
    </rPh>
    <rPh sb="5" eb="6">
      <t>ガク</t>
    </rPh>
    <phoneticPr fontId="9"/>
  </si>
  <si>
    <t>助成対象経費の総額</t>
    <rPh sb="0" eb="2">
      <t>ジョセイ</t>
    </rPh>
    <rPh sb="2" eb="4">
      <t>タイショウ</t>
    </rPh>
    <rPh sb="4" eb="6">
      <t>ケイヒ</t>
    </rPh>
    <rPh sb="7" eb="9">
      <t>ソウガク</t>
    </rPh>
    <phoneticPr fontId="9"/>
  </si>
  <si>
    <t>助成対象経費の総額</t>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</si>
  <si>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</si>
  <si>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①総表!C5</t>
    <phoneticPr fontId="26"/>
  </si>
  <si>
    <t>①総表!C9</t>
  </si>
  <si>
    <t>①総表!C13</t>
  </si>
  <si>
    <t>①総表!C17</t>
    <phoneticPr fontId="26"/>
  </si>
  <si>
    <t>要望書登録/連絡先/郵便番号</t>
    <rPh sb="0" eb="3">
      <t>ヨウボウショ</t>
    </rPh>
    <rPh sb="3" eb="5">
      <t>トウロク</t>
    </rPh>
    <rPh sb="6" eb="9">
      <t>レンラクサキ</t>
    </rPh>
    <rPh sb="10" eb="14">
      <t>ユウビンバンゴウ</t>
    </rPh>
    <phoneticPr fontId="26"/>
  </si>
  <si>
    <t>要望書登録/連絡先/住所1</t>
    <rPh sb="0" eb="3">
      <t>ヨウボウショ</t>
    </rPh>
    <rPh sb="3" eb="5">
      <t>トウロク</t>
    </rPh>
    <rPh sb="6" eb="9">
      <t>レンラクサキ</t>
    </rPh>
    <rPh sb="10" eb="12">
      <t>ジュウショ</t>
    </rPh>
    <phoneticPr fontId="26"/>
  </si>
  <si>
    <t>要望書登録/連絡先/住所2</t>
    <rPh sb="0" eb="3">
      <t>ヨウボウショ</t>
    </rPh>
    <rPh sb="3" eb="5">
      <t>トウロク</t>
    </rPh>
    <rPh sb="6" eb="9">
      <t>レンラクサキ</t>
    </rPh>
    <rPh sb="10" eb="12">
      <t>ジュウショ</t>
    </rPh>
    <phoneticPr fontId="26"/>
  </si>
  <si>
    <t>要望書登録/連絡先/担当者</t>
    <rPh sb="0" eb="3">
      <t>ヨウボウショ</t>
    </rPh>
    <rPh sb="3" eb="5">
      <t>トウロク</t>
    </rPh>
    <rPh sb="6" eb="9">
      <t>レンラクサキ</t>
    </rPh>
    <rPh sb="10" eb="13">
      <t>タントウシャ</t>
    </rPh>
    <phoneticPr fontId="26"/>
  </si>
  <si>
    <t>要望書登録/連絡先/担当役職</t>
    <rPh sb="0" eb="3">
      <t>ヨウボウショ</t>
    </rPh>
    <rPh sb="3" eb="5">
      <t>トウロク</t>
    </rPh>
    <rPh sb="6" eb="9">
      <t>レンラクサキ</t>
    </rPh>
    <rPh sb="10" eb="12">
      <t>タントウ</t>
    </rPh>
    <rPh sb="12" eb="14">
      <t>ヤクショク</t>
    </rPh>
    <phoneticPr fontId="26"/>
  </si>
  <si>
    <t>要望書登録/連絡先/担当部署</t>
    <rPh sb="0" eb="3">
      <t>ヨウボウショ</t>
    </rPh>
    <rPh sb="3" eb="5">
      <t>トウロク</t>
    </rPh>
    <rPh sb="6" eb="9">
      <t>レンラクサキ</t>
    </rPh>
    <rPh sb="10" eb="12">
      <t>タントウ</t>
    </rPh>
    <rPh sb="12" eb="14">
      <t>ブショ</t>
    </rPh>
    <phoneticPr fontId="26"/>
  </si>
  <si>
    <t>要望書登録/連絡先/電話番号</t>
    <rPh sb="0" eb="3">
      <t>ヨウボウショ</t>
    </rPh>
    <rPh sb="3" eb="5">
      <t>トウロク</t>
    </rPh>
    <rPh sb="6" eb="9">
      <t>レンラクサキ</t>
    </rPh>
    <rPh sb="10" eb="12">
      <t>デンワ</t>
    </rPh>
    <rPh sb="12" eb="14">
      <t>バンゴウ</t>
    </rPh>
    <phoneticPr fontId="26"/>
  </si>
  <si>
    <t>要望書登録/連絡先/FAX</t>
    <rPh sb="0" eb="3">
      <t>ヨウボウショ</t>
    </rPh>
    <rPh sb="3" eb="5">
      <t>トウロク</t>
    </rPh>
    <rPh sb="6" eb="9">
      <t>レンラクサキ</t>
    </rPh>
    <phoneticPr fontId="26"/>
  </si>
  <si>
    <t>要望書登録/連絡先/メールアドレス</t>
    <rPh sb="0" eb="3">
      <t>ヨウボウショ</t>
    </rPh>
    <rPh sb="3" eb="5">
      <t>トウロク</t>
    </rPh>
    <rPh sb="6" eb="9">
      <t>レンラクサキ</t>
    </rPh>
    <phoneticPr fontId="26"/>
  </si>
  <si>
    <t>団体更新フラグ</t>
    <rPh sb="0" eb="2">
      <t>ダンタイ</t>
    </rPh>
    <rPh sb="2" eb="4">
      <t>コウシン</t>
    </rPh>
    <phoneticPr fontId="26"/>
  </si>
  <si>
    <t>団体コード</t>
    <rPh sb="0" eb="2">
      <t>ダンタイ</t>
    </rPh>
    <phoneticPr fontId="26"/>
  </si>
  <si>
    <t>施設更新フラグ</t>
    <rPh sb="0" eb="2">
      <t>シセツ</t>
    </rPh>
    <rPh sb="2" eb="4">
      <t>コウシン</t>
    </rPh>
    <phoneticPr fontId="26"/>
  </si>
  <si>
    <t>アマチュア等の文化団体活動</t>
  </si>
  <si>
    <t>①総表!C22</t>
    <phoneticPr fontId="26"/>
  </si>
  <si>
    <t>①総表!D28</t>
    <phoneticPr fontId="26"/>
  </si>
  <si>
    <t>①総表!D29</t>
    <phoneticPr fontId="26"/>
  </si>
  <si>
    <t>①総表!D30</t>
    <phoneticPr fontId="26"/>
  </si>
  <si>
    <t>①総表!D31</t>
    <phoneticPr fontId="26"/>
  </si>
  <si>
    <t>①総表!H31</t>
    <phoneticPr fontId="26"/>
  </si>
  <si>
    <t>①総表!H33</t>
    <phoneticPr fontId="26"/>
  </si>
  <si>
    <t>①総表!B4</t>
    <phoneticPr fontId="26"/>
  </si>
  <si>
    <t>①総表!C23</t>
    <phoneticPr fontId="26"/>
  </si>
  <si>
    <t>①総表!E23</t>
    <phoneticPr fontId="26"/>
  </si>
  <si>
    <t>①総表!C24</t>
    <phoneticPr fontId="26"/>
  </si>
  <si>
    <t>①総表!C14</t>
    <phoneticPr fontId="26"/>
  </si>
  <si>
    <t>①総表!C16</t>
    <phoneticPr fontId="26"/>
  </si>
  <si>
    <t>①総表!F16</t>
    <phoneticPr fontId="26"/>
  </si>
  <si>
    <t>①総表!C18</t>
    <phoneticPr fontId="26"/>
  </si>
  <si>
    <t>①総表!C19</t>
    <phoneticPr fontId="26"/>
  </si>
  <si>
    <t>①総表!C20</t>
    <phoneticPr fontId="26"/>
  </si>
  <si>
    <t>←複数会場の場合の計算式（0でも空白でも表示なし）</t>
    <rPh sb="1" eb="3">
      <t>フクスウ</t>
    </rPh>
    <rPh sb="3" eb="5">
      <t>カイジョウ</t>
    </rPh>
    <rPh sb="6" eb="8">
      <t>バアイ</t>
    </rPh>
    <rPh sb="9" eb="12">
      <t>ケイサンシキ</t>
    </rPh>
    <rPh sb="16" eb="18">
      <t>クウハク</t>
    </rPh>
    <rPh sb="20" eb="22">
      <t>ヒョウジ</t>
    </rPh>
    <phoneticPr fontId="26"/>
  </si>
  <si>
    <t>インスタレーション作品制作謝金</t>
    <rPh sb="9" eb="11">
      <t>サクヒン</t>
    </rPh>
    <rPh sb="11" eb="13">
      <t>セイサク</t>
    </rPh>
    <rPh sb="13" eb="15">
      <t>シャキン</t>
    </rPh>
    <phoneticPr fontId="5"/>
  </si>
  <si>
    <t>インスタレーション作品制作材料費</t>
    <rPh sb="9" eb="11">
      <t>サクヒン</t>
    </rPh>
    <rPh sb="11" eb="13">
      <t>セイサク</t>
    </rPh>
    <rPh sb="13" eb="16">
      <t>ザイリョウヒ</t>
    </rPh>
    <phoneticPr fontId="5"/>
  </si>
  <si>
    <t>本活動の企画意図</t>
    <rPh sb="0" eb="1">
      <t>ホン</t>
    </rPh>
    <rPh sb="1" eb="3">
      <t>カツドウ</t>
    </rPh>
    <rPh sb="4" eb="6">
      <t>キカク</t>
    </rPh>
    <rPh sb="6" eb="8">
      <t>イト</t>
    </rPh>
    <phoneticPr fontId="9"/>
  </si>
  <si>
    <t>開演～終演時間</t>
    <phoneticPr fontId="26"/>
  </si>
  <si>
    <t>会場名</t>
    <rPh sb="0" eb="2">
      <t>カイジョウ</t>
    </rPh>
    <rPh sb="2" eb="3">
      <t>メイ</t>
    </rPh>
    <phoneticPr fontId="9"/>
  </si>
  <si>
    <t>招待者数合計</t>
    <rPh sb="0" eb="2">
      <t>ショウタイ</t>
    </rPh>
    <rPh sb="2" eb="3">
      <t>シャ</t>
    </rPh>
    <rPh sb="3" eb="4">
      <t>スウ</t>
    </rPh>
    <rPh sb="4" eb="6">
      <t>ゴウケイ</t>
    </rPh>
    <phoneticPr fontId="9"/>
  </si>
  <si>
    <t>名</t>
    <rPh sb="0" eb="1">
      <t>メイ</t>
    </rPh>
    <phoneticPr fontId="9"/>
  </si>
  <si>
    <t>助成金算定基礎経費の合計額</t>
    <rPh sb="0" eb="3">
      <t>ジョセイキン</t>
    </rPh>
    <rPh sb="3" eb="5">
      <t>サンテイ</t>
    </rPh>
    <rPh sb="5" eb="7">
      <t>キソ</t>
    </rPh>
    <rPh sb="7" eb="9">
      <t>ケイヒ</t>
    </rPh>
    <rPh sb="10" eb="12">
      <t>ゴウケイ</t>
    </rPh>
    <rPh sb="12" eb="13">
      <t>ガク</t>
    </rPh>
    <phoneticPr fontId="9"/>
  </si>
  <si>
    <t>助成金算定基礎経費の合計額</t>
    <rPh sb="0" eb="3">
      <t>ジョセイキン</t>
    </rPh>
    <rPh sb="3" eb="5">
      <t>サンテイ</t>
    </rPh>
    <rPh sb="5" eb="7">
      <t>キソ</t>
    </rPh>
    <rPh sb="7" eb="9">
      <t>ケイヒ</t>
    </rPh>
    <rPh sb="10" eb="12">
      <t>ゴウケイ</t>
    </rPh>
    <rPh sb="12" eb="13">
      <t>ガク</t>
    </rPh>
    <phoneticPr fontId="26"/>
  </si>
  <si>
    <t>①総表!G28</t>
    <phoneticPr fontId="26"/>
  </si>
  <si>
    <t>200千円(20万円)以上</t>
    <rPh sb="3" eb="5">
      <t>センエン</t>
    </rPh>
    <rPh sb="8" eb="10">
      <t>マンエン</t>
    </rPh>
    <rPh sb="11" eb="13">
      <t>イジョウ</t>
    </rPh>
    <phoneticPr fontId="9"/>
  </si>
  <si>
    <t>500千円(50万円)以上</t>
    <rPh sb="3" eb="5">
      <t>センエン</t>
    </rPh>
    <rPh sb="8" eb="10">
      <t>マンエン</t>
    </rPh>
    <rPh sb="11" eb="13">
      <t>イジョウ</t>
    </rPh>
    <phoneticPr fontId="9"/>
  </si>
  <si>
    <t>1,000千円(100万円)以上</t>
    <rPh sb="5" eb="7">
      <t>センエン</t>
    </rPh>
    <rPh sb="11" eb="13">
      <t>マンエン</t>
    </rPh>
    <rPh sb="14" eb="16">
      <t>イジョウ</t>
    </rPh>
    <phoneticPr fontId="9"/>
  </si>
  <si>
    <t>2,000千円(200万円)以上</t>
    <rPh sb="5" eb="7">
      <t>センエン</t>
    </rPh>
    <rPh sb="11" eb="13">
      <t>マンエン</t>
    </rPh>
    <rPh sb="14" eb="16">
      <t>イジョウ</t>
    </rPh>
    <phoneticPr fontId="9"/>
  </si>
  <si>
    <t>1,500千円(150万円)以上</t>
    <rPh sb="5" eb="6">
      <t>チ</t>
    </rPh>
    <rPh sb="6" eb="7">
      <t>エン</t>
    </rPh>
    <rPh sb="11" eb="13">
      <t>マンエン</t>
    </rPh>
    <rPh sb="14" eb="16">
      <t>イジョウ</t>
    </rPh>
    <phoneticPr fontId="9"/>
  </si>
  <si>
    <t>3,000千円(300万円)以上</t>
    <rPh sb="5" eb="7">
      <t>センエン</t>
    </rPh>
    <rPh sb="11" eb="13">
      <t>マンエン</t>
    </rPh>
    <rPh sb="14" eb="16">
      <t>イジョウ</t>
    </rPh>
    <phoneticPr fontId="9"/>
  </si>
  <si>
    <t>6,000千円(600万円)以上</t>
    <rPh sb="5" eb="7">
      <t>センエン</t>
    </rPh>
    <rPh sb="11" eb="13">
      <t>マンエン</t>
    </rPh>
    <rPh sb="14" eb="16">
      <t>イジョウ</t>
    </rPh>
    <phoneticPr fontId="9"/>
  </si>
  <si>
    <t>200千円(20万円)</t>
    <rPh sb="3" eb="5">
      <t>センエン</t>
    </rPh>
    <rPh sb="8" eb="10">
      <t>マンエン</t>
    </rPh>
    <phoneticPr fontId="9"/>
  </si>
  <si>
    <t>500千円(50万円)</t>
    <rPh sb="3" eb="5">
      <t>センエン</t>
    </rPh>
    <rPh sb="8" eb="10">
      <t>マンエン</t>
    </rPh>
    <phoneticPr fontId="9"/>
  </si>
  <si>
    <t>1,000千円(100万円)</t>
    <rPh sb="5" eb="7">
      <t>センエン</t>
    </rPh>
    <rPh sb="11" eb="13">
      <t>マンエン</t>
    </rPh>
    <phoneticPr fontId="9"/>
  </si>
  <si>
    <t>2,000千円(200万円)</t>
    <rPh sb="5" eb="7">
      <t>センエン</t>
    </rPh>
    <rPh sb="11" eb="13">
      <t>マンエン</t>
    </rPh>
    <phoneticPr fontId="9"/>
  </si>
  <si>
    <t>選択してください。</t>
  </si>
  <si>
    <t>全国</t>
    <rPh sb="0" eb="2">
      <t>ゼンコク</t>
    </rPh>
    <phoneticPr fontId="26"/>
  </si>
  <si>
    <t>01</t>
    <phoneticPr fontId="26"/>
  </si>
  <si>
    <t>分野：</t>
    <rPh sb="0" eb="2">
      <t>ブンヤ</t>
    </rPh>
    <phoneticPr fontId="28"/>
  </si>
  <si>
    <t>A1のセルについて。施設の都道府県番号を表示している。大学と全国はドロップダウンリストで修正。会館と展示以外は団体の住所の都道府県番号。</t>
    <rPh sb="10" eb="12">
      <t>シセツ</t>
    </rPh>
    <rPh sb="13" eb="17">
      <t>トドウフケン</t>
    </rPh>
    <rPh sb="17" eb="19">
      <t>バンゴウ</t>
    </rPh>
    <rPh sb="20" eb="22">
      <t>ヒョウジ</t>
    </rPh>
    <rPh sb="27" eb="29">
      <t>ダイガク</t>
    </rPh>
    <rPh sb="30" eb="32">
      <t>ゼンコク</t>
    </rPh>
    <rPh sb="44" eb="46">
      <t>シュウセイ</t>
    </rPh>
    <rPh sb="47" eb="49">
      <t>カイカン</t>
    </rPh>
    <rPh sb="50" eb="52">
      <t>テンジ</t>
    </rPh>
    <rPh sb="52" eb="54">
      <t>イガイ</t>
    </rPh>
    <rPh sb="55" eb="57">
      <t>ダンタイ</t>
    </rPh>
    <rPh sb="58" eb="60">
      <t>ジュウショ</t>
    </rPh>
    <rPh sb="61" eb="65">
      <t>トドウフケン</t>
    </rPh>
    <rPh sb="65" eb="67">
      <t>バンゴウ</t>
    </rPh>
    <phoneticPr fontId="26"/>
  </si>
  <si>
    <t>NO,は総表のIJK1を参照。団体コード・施設コード・到達番号</t>
    <rPh sb="4" eb="6">
      <t>ソウヒョウ</t>
    </rPh>
    <rPh sb="12" eb="14">
      <t>サンショウ</t>
    </rPh>
    <rPh sb="15" eb="17">
      <t>ダンタイ</t>
    </rPh>
    <rPh sb="21" eb="23">
      <t>シセツ</t>
    </rPh>
    <rPh sb="27" eb="29">
      <t>トウタツ</t>
    </rPh>
    <rPh sb="29" eb="31">
      <t>バンゴウ</t>
    </rPh>
    <phoneticPr fontId="26"/>
  </si>
  <si>
    <t>02</t>
    <phoneticPr fontId="26"/>
  </si>
  <si>
    <t>03</t>
    <phoneticPr fontId="26"/>
  </si>
  <si>
    <t>04</t>
    <phoneticPr fontId="26"/>
  </si>
  <si>
    <t>05</t>
    <phoneticPr fontId="26"/>
  </si>
  <si>
    <t>06</t>
    <phoneticPr fontId="26"/>
  </si>
  <si>
    <t>07</t>
    <phoneticPr fontId="26"/>
  </si>
  <si>
    <t>08</t>
    <phoneticPr fontId="26"/>
  </si>
  <si>
    <t>09</t>
    <phoneticPr fontId="26"/>
  </si>
  <si>
    <t>団体名：</t>
    <rPh sb="0" eb="2">
      <t>ダンタイ</t>
    </rPh>
    <rPh sb="2" eb="3">
      <t>メイ</t>
    </rPh>
    <phoneticPr fontId="9"/>
  </si>
  <si>
    <t>団体名：</t>
    <phoneticPr fontId="11"/>
  </si>
  <si>
    <t>図録印刷費</t>
    <rPh sb="0" eb="2">
      <t>ズロク</t>
    </rPh>
    <rPh sb="2" eb="4">
      <t>インサツ</t>
    </rPh>
    <rPh sb="4" eb="5">
      <t>ヒ</t>
    </rPh>
    <phoneticPr fontId="6"/>
  </si>
  <si>
    <t>定期的な練習は除く</t>
    <phoneticPr fontId="26"/>
  </si>
  <si>
    <t>（展示のみ）</t>
    <phoneticPr fontId="26"/>
  </si>
  <si>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6"/>
  </si>
  <si>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6"/>
  </si>
  <si>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6"/>
  </si>
  <si>
    <t>　ダブルクリックし、入力状態にしてから貼り付けてください。</t>
    <phoneticPr fontId="26"/>
  </si>
  <si>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6"/>
  </si>
  <si>
    <t>　をクリックして選択肢を開き、選択してください。</t>
    <rPh sb="8" eb="11">
      <t>センタクシ</t>
    </rPh>
    <rPh sb="12" eb="13">
      <t>ヒラ</t>
    </rPh>
    <rPh sb="15" eb="17">
      <t>センタク</t>
    </rPh>
    <phoneticPr fontId="26"/>
  </si>
  <si>
    <t>例）</t>
    <rPh sb="0" eb="1">
      <t>レイ</t>
    </rPh>
    <phoneticPr fontId="26"/>
  </si>
  <si>
    <t>選択してください。</t>
    <rPh sb="0" eb="2">
      <t>センタク</t>
    </rPh>
    <phoneticPr fontId="26"/>
  </si>
  <si>
    <t>・本応募様式は自動計算やセルの参照機能等を利用しており、「Microsoft Excel」以外の表計算ソフトで</t>
    <rPh sb="1" eb="2">
      <t>ホン</t>
    </rPh>
    <phoneticPr fontId="26"/>
  </si>
  <si>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6"/>
  </si>
  <si>
    <t>実施会場</t>
    <rPh sb="2" eb="4">
      <t>カイジョウ</t>
    </rPh>
    <phoneticPr fontId="9"/>
  </si>
  <si>
    <t>実施会場住所</t>
    <rPh sb="2" eb="4">
      <t>カイジョウ</t>
    </rPh>
    <rPh sb="4" eb="6">
      <t>ジュウショ</t>
    </rPh>
    <phoneticPr fontId="9"/>
  </si>
  <si>
    <t>団体名：</t>
    <rPh sb="0" eb="2">
      <t>ダンタイ</t>
    </rPh>
    <phoneticPr fontId="9"/>
  </si>
  <si>
    <t>実施時期・実施会場</t>
    <rPh sb="0" eb="2">
      <t>ジッシ</t>
    </rPh>
    <rPh sb="2" eb="4">
      <t>ジキ</t>
    </rPh>
    <rPh sb="5" eb="7">
      <t>ジッシ</t>
    </rPh>
    <rPh sb="7" eb="9">
      <t>カイジョウ</t>
    </rPh>
    <phoneticPr fontId="9"/>
  </si>
  <si>
    <t>共催者名(役割)・後援者名(役割)・協賛者名(役割)・助成団体</t>
    <phoneticPr fontId="9"/>
  </si>
  <si>
    <t>プログラム・図録等売上収入</t>
    <rPh sb="6" eb="8">
      <t>ズロク</t>
    </rPh>
    <phoneticPr fontId="10"/>
  </si>
  <si>
    <t>プログラム・図録等売上収入</t>
    <rPh sb="6" eb="8">
      <t>ズロク</t>
    </rPh>
    <phoneticPr fontId="9"/>
  </si>
  <si>
    <t>本活動の内容（演目・曲目・あらすじ・主な出演者・主なスタッフ等）</t>
    <phoneticPr fontId="9"/>
  </si>
  <si>
    <t>内訳</t>
    <rPh sb="0" eb="2">
      <t>ウチワケ</t>
    </rPh>
    <phoneticPr fontId="9"/>
  </si>
  <si>
    <t>単価</t>
    <rPh sb="0" eb="2">
      <t>タンカ</t>
    </rPh>
    <phoneticPr fontId="9"/>
  </si>
  <si>
    <t>×</t>
    <phoneticPr fontId="9"/>
  </si>
  <si>
    <t>部数</t>
    <rPh sb="0" eb="2">
      <t>ブスウ</t>
    </rPh>
    <phoneticPr fontId="9"/>
  </si>
  <si>
    <t>人数</t>
    <rPh sb="0" eb="2">
      <t>ニンズウ</t>
    </rPh>
    <phoneticPr fontId="10"/>
  </si>
  <si>
    <t>総収入（A）
（千円）</t>
    <rPh sb="8" eb="10">
      <t>センエン</t>
    </rPh>
    <phoneticPr fontId="10"/>
  </si>
  <si>
    <t>総支出（B）
（千円）</t>
    <phoneticPr fontId="10"/>
  </si>
  <si>
    <t>収支差（A-B）
（千円）</t>
    <rPh sb="2" eb="3">
      <t>サ</t>
    </rPh>
    <rPh sb="10" eb="12">
      <t>センエン</t>
    </rPh>
    <phoneticPr fontId="10"/>
  </si>
  <si>
    <t>上記以外の助成金・
補助金（千円）</t>
    <phoneticPr fontId="10"/>
  </si>
  <si>
    <t>合唱指揮料</t>
    <rPh sb="0" eb="2">
      <t>ガッショウ</t>
    </rPh>
    <phoneticPr fontId="26"/>
  </si>
  <si>
    <t>ステージマネージャー料</t>
    <rPh sb="10" eb="11">
      <t>リョウ</t>
    </rPh>
    <phoneticPr fontId="6"/>
  </si>
  <si>
    <t>ネット配信を行う場合の使用料も含む</t>
    <rPh sb="3" eb="5">
      <t>ハイシン</t>
    </rPh>
    <rPh sb="6" eb="7">
      <t>オコナ</t>
    </rPh>
    <rPh sb="8" eb="10">
      <t>バアイ</t>
    </rPh>
    <rPh sb="11" eb="14">
      <t>シヨウリョウ</t>
    </rPh>
    <rPh sb="15" eb="16">
      <t>フク</t>
    </rPh>
    <phoneticPr fontId="26"/>
  </si>
  <si>
    <t>（千円）</t>
    <phoneticPr fontId="26"/>
  </si>
  <si>
    <t>（千円）</t>
    <phoneticPr fontId="9"/>
  </si>
  <si>
    <t>収入総額</t>
    <rPh sb="0" eb="2">
      <t>シュウニュウ</t>
    </rPh>
    <phoneticPr fontId="9"/>
  </si>
  <si>
    <t>様式第1号（第3条関係）
【①総表】</t>
    <phoneticPr fontId="9"/>
  </si>
  <si>
    <t>－</t>
    <phoneticPr fontId="9"/>
  </si>
  <si>
    <t>③【応募要件の確認】</t>
    <rPh sb="2" eb="4">
      <t>オウボ</t>
    </rPh>
    <rPh sb="4" eb="6">
      <t>ヨウケン</t>
    </rPh>
    <rPh sb="7" eb="9">
      <t>カクニン</t>
    </rPh>
    <phoneticPr fontId="28"/>
  </si>
  <si>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8"/>
  </si>
  <si>
    <t xml:space="preserve"> ≪主催者≫　</t>
    <rPh sb="2" eb="5">
      <t>シュサイシャ</t>
    </rPh>
    <phoneticPr fontId="28"/>
  </si>
  <si>
    <t>要望書Excel一式</t>
    <rPh sb="0" eb="3">
      <t>ヨウボウショ</t>
    </rPh>
    <rPh sb="8" eb="10">
      <t>イッシキ</t>
    </rPh>
    <phoneticPr fontId="28"/>
  </si>
  <si>
    <t>⑦実行委員会概要</t>
    <rPh sb="1" eb="3">
      <t>ジッコウ</t>
    </rPh>
    <rPh sb="3" eb="6">
      <t>イインカイ</t>
    </rPh>
    <rPh sb="6" eb="8">
      <t>ガイヨウ</t>
    </rPh>
    <phoneticPr fontId="28"/>
  </si>
  <si>
    <t>実行委員会中核団体の規約</t>
    <rPh sb="0" eb="2">
      <t>ジッコウ</t>
    </rPh>
    <rPh sb="2" eb="5">
      <t>イインカイ</t>
    </rPh>
    <rPh sb="5" eb="7">
      <t>チュウカク</t>
    </rPh>
    <rPh sb="7" eb="9">
      <t>ダンタイ</t>
    </rPh>
    <rPh sb="10" eb="12">
      <t>キヤク</t>
    </rPh>
    <phoneticPr fontId="28"/>
  </si>
  <si>
    <t>１ 一般社団法人・一般財団法人・公益社団法人・公益財団法人</t>
    <rPh sb="2" eb="4">
      <t>イッパン</t>
    </rPh>
    <rPh sb="4" eb="6">
      <t>シャダン</t>
    </rPh>
    <rPh sb="6" eb="8">
      <t>ホウジン</t>
    </rPh>
    <rPh sb="9" eb="11">
      <t>イッパン</t>
    </rPh>
    <rPh sb="11" eb="13">
      <t>ザイダン</t>
    </rPh>
    <rPh sb="13" eb="15">
      <t>ホウジン</t>
    </rPh>
    <rPh sb="16" eb="18">
      <t>コウエキ</t>
    </rPh>
    <rPh sb="18" eb="20">
      <t>シャダン</t>
    </rPh>
    <rPh sb="20" eb="22">
      <t>ホウジン</t>
    </rPh>
    <rPh sb="23" eb="25">
      <t>コウエキ</t>
    </rPh>
    <rPh sb="25" eb="27">
      <t>ザイダン</t>
    </rPh>
    <rPh sb="27" eb="29">
      <t>ホウジン</t>
    </rPh>
    <phoneticPr fontId="28"/>
  </si>
  <si>
    <t>規約</t>
    <rPh sb="0" eb="2">
      <t>キヤク</t>
    </rPh>
    <phoneticPr fontId="28"/>
  </si>
  <si>
    <t>３ 任意団体　組織・経理・事務所・設立後1年以上</t>
    <phoneticPr fontId="28"/>
  </si>
  <si>
    <t>４ 実行委員会</t>
    <phoneticPr fontId="28"/>
  </si>
  <si>
    <t xml:space="preserve"> ≪実績要件≫　</t>
    <rPh sb="2" eb="4">
      <t>ジッセキ</t>
    </rPh>
    <rPh sb="4" eb="6">
      <t>ヨウケン</t>
    </rPh>
    <rPh sb="5" eb="6">
      <t>シュヨウ</t>
    </rPh>
    <phoneticPr fontId="28"/>
  </si>
  <si>
    <t>過去に今回と同様の活動を行った実績がある</t>
    <rPh sb="0" eb="2">
      <t>カコ</t>
    </rPh>
    <rPh sb="3" eb="5">
      <t>コンカイ</t>
    </rPh>
    <rPh sb="6" eb="8">
      <t>ドウヨウ</t>
    </rPh>
    <rPh sb="9" eb="11">
      <t>カツドウ</t>
    </rPh>
    <rPh sb="12" eb="13">
      <t>オコナ</t>
    </rPh>
    <rPh sb="15" eb="17">
      <t>ジッセキ</t>
    </rPh>
    <phoneticPr fontId="26"/>
  </si>
  <si>
    <t xml:space="preserve"> ≪活動内容≫　</t>
    <rPh sb="2" eb="4">
      <t>カツドウ</t>
    </rPh>
    <rPh sb="4" eb="6">
      <t>ナイヨウ</t>
    </rPh>
    <phoneticPr fontId="28"/>
  </si>
  <si>
    <t>自ら主催（企画・制作・経費負担）</t>
    <rPh sb="0" eb="1">
      <t>ミズカ</t>
    </rPh>
    <rPh sb="2" eb="4">
      <t>シュサイ</t>
    </rPh>
    <rPh sb="5" eb="7">
      <t>キカク</t>
    </rPh>
    <rPh sb="8" eb="10">
      <t>セイサク</t>
    </rPh>
    <rPh sb="11" eb="13">
      <t>ケイヒ</t>
    </rPh>
    <rPh sb="13" eb="15">
      <t>フタン</t>
    </rPh>
    <phoneticPr fontId="28"/>
  </si>
  <si>
    <t>不足なし</t>
    <rPh sb="0" eb="2">
      <t>フソク</t>
    </rPh>
    <phoneticPr fontId="28"/>
  </si>
  <si>
    <t>1活動</t>
    <rPh sb="1" eb="3">
      <t>カツドウ</t>
    </rPh>
    <phoneticPr fontId="28"/>
  </si>
  <si>
    <t>年度内</t>
    <rPh sb="0" eb="3">
      <t>ネンドナイ</t>
    </rPh>
    <phoneticPr fontId="26"/>
  </si>
  <si>
    <t>不足あり（提出なしまたは必須項目に漏れあり）</t>
    <rPh sb="0" eb="2">
      <t>フソク</t>
    </rPh>
    <rPh sb="5" eb="7">
      <t>テイシュツ</t>
    </rPh>
    <rPh sb="12" eb="14">
      <t>ヒッス</t>
    </rPh>
    <rPh sb="14" eb="16">
      <t>コウモク</t>
    </rPh>
    <rPh sb="17" eb="18">
      <t>モ</t>
    </rPh>
    <phoneticPr fontId="28"/>
  </si>
  <si>
    <t>その他 応募できない活動　にあたらない</t>
    <phoneticPr fontId="26"/>
  </si>
  <si>
    <t xml:space="preserve"> ≪要望額≫　</t>
    <rPh sb="2" eb="4">
      <t>ヨウボウ</t>
    </rPh>
    <rPh sb="4" eb="5">
      <t>ガク</t>
    </rPh>
    <phoneticPr fontId="28"/>
  </si>
  <si>
    <t>応募履歴有</t>
  </si>
  <si>
    <t>要望額が正しく選択されている</t>
    <rPh sb="0" eb="2">
      <t>ヨウボウ</t>
    </rPh>
    <rPh sb="2" eb="3">
      <t>ガク</t>
    </rPh>
    <rPh sb="4" eb="5">
      <t>タダ</t>
    </rPh>
    <rPh sb="7" eb="9">
      <t>センタク</t>
    </rPh>
    <phoneticPr fontId="28"/>
  </si>
  <si>
    <t>・3年以内の応募・採択状況</t>
    <phoneticPr fontId="26"/>
  </si>
  <si>
    <t>要望額の選択に誤りがあるもしくは選択されていない</t>
    <rPh sb="0" eb="2">
      <t>ヨウボウ</t>
    </rPh>
    <rPh sb="2" eb="3">
      <t>ガク</t>
    </rPh>
    <rPh sb="4" eb="6">
      <t>センタク</t>
    </rPh>
    <rPh sb="7" eb="8">
      <t>アヤマ</t>
    </rPh>
    <rPh sb="16" eb="18">
      <t>センタク</t>
    </rPh>
    <phoneticPr fontId="28"/>
  </si>
  <si>
    <t>④【確認結果】</t>
    <phoneticPr fontId="28"/>
  </si>
  <si>
    <t>不備なし</t>
    <rPh sb="0" eb="2">
      <t>フビ</t>
    </rPh>
    <phoneticPr fontId="28"/>
  </si>
  <si>
    <t>明らかに不適合</t>
    <rPh sb="0" eb="1">
      <t>アキ</t>
    </rPh>
    <rPh sb="4" eb="7">
      <t>フテキゴウ</t>
    </rPh>
    <phoneticPr fontId="28"/>
  </si>
  <si>
    <t>疑問点あり</t>
    <rPh sb="0" eb="3">
      <t>ギモンテン</t>
    </rPh>
    <phoneticPr fontId="28"/>
  </si>
  <si>
    <t>・過去（3年以上前）の応募・採択状況</t>
    <rPh sb="1" eb="3">
      <t>カコ</t>
    </rPh>
    <rPh sb="5" eb="6">
      <t>ネン</t>
    </rPh>
    <rPh sb="6" eb="8">
      <t>イジョウ</t>
    </rPh>
    <rPh sb="8" eb="9">
      <t>マエ</t>
    </rPh>
    <phoneticPr fontId="26"/>
  </si>
  <si>
    <t>疑問点</t>
    <rPh sb="0" eb="3">
      <t>ギモンテン</t>
    </rPh>
    <phoneticPr fontId="28"/>
  </si>
  <si>
    <t>新規（応募履歴なし）</t>
    <rPh sb="0" eb="2">
      <t>シンキ</t>
    </rPh>
    <rPh sb="3" eb="5">
      <t>オウボ</t>
    </rPh>
    <phoneticPr fontId="28"/>
  </si>
  <si>
    <t>⑤【連絡概要】</t>
    <rPh sb="2" eb="4">
      <t>レンラク</t>
    </rPh>
    <rPh sb="4" eb="6">
      <t>ガイヨウ</t>
    </rPh>
    <phoneticPr fontId="28"/>
  </si>
  <si>
    <t>連絡日時</t>
    <rPh sb="0" eb="2">
      <t>レンラク</t>
    </rPh>
    <rPh sb="2" eb="4">
      <t>ニチジ</t>
    </rPh>
    <phoneticPr fontId="28"/>
  </si>
  <si>
    <t>⇒</t>
    <phoneticPr fontId="28"/>
  </si>
  <si>
    <t>提出期限</t>
    <rPh sb="0" eb="2">
      <t>テイシュツ</t>
    </rPh>
    <rPh sb="2" eb="4">
      <t>キゲン</t>
    </rPh>
    <phoneticPr fontId="28"/>
  </si>
  <si>
    <t>連絡内容</t>
    <phoneticPr fontId="28"/>
  </si>
  <si>
    <t>期限までに提出・連絡への回答あり</t>
    <rPh sb="0" eb="2">
      <t>キゲン</t>
    </rPh>
    <rPh sb="5" eb="7">
      <t>テイシュツ</t>
    </rPh>
    <rPh sb="8" eb="10">
      <t>レンラク</t>
    </rPh>
    <rPh sb="12" eb="14">
      <t>カイトウ</t>
    </rPh>
    <phoneticPr fontId="28"/>
  </si>
  <si>
    <t>期限までに提出・連絡への回答がなかった</t>
    <rPh sb="0" eb="2">
      <t>キゲン</t>
    </rPh>
    <rPh sb="5" eb="7">
      <t>テイシュツ</t>
    </rPh>
    <rPh sb="8" eb="10">
      <t>レンラク</t>
    </rPh>
    <rPh sb="12" eb="14">
      <t>カイトウ</t>
    </rPh>
    <phoneticPr fontId="28"/>
  </si>
  <si>
    <t>提出・回答日</t>
    <rPh sb="0" eb="2">
      <t>テイシュツ</t>
    </rPh>
    <rPh sb="3" eb="5">
      <t>カイトウ</t>
    </rPh>
    <rPh sb="5" eb="6">
      <t>ビ</t>
    </rPh>
    <phoneticPr fontId="28"/>
  </si>
  <si>
    <t>（対応等）</t>
    <rPh sb="1" eb="3">
      <t>タイオウ</t>
    </rPh>
    <rPh sb="3" eb="4">
      <t>トウ</t>
    </rPh>
    <phoneticPr fontId="28"/>
  </si>
  <si>
    <t>疑問点の内容</t>
  </si>
  <si>
    <t>不適合</t>
  </si>
  <si>
    <t>【その他審査上の留意事項】</t>
    <rPh sb="3" eb="4">
      <t>タ</t>
    </rPh>
    <rPh sb="4" eb="6">
      <t>シンサ</t>
    </rPh>
    <rPh sb="6" eb="7">
      <t>ジョウ</t>
    </rPh>
    <rPh sb="8" eb="10">
      <t>リュウイ</t>
    </rPh>
    <rPh sb="10" eb="12">
      <t>ジコウ</t>
    </rPh>
    <phoneticPr fontId="28"/>
  </si>
  <si>
    <t>連絡内容例文</t>
    <rPh sb="0" eb="2">
      <t>レンラク</t>
    </rPh>
    <rPh sb="2" eb="4">
      <t>ナイヨウ</t>
    </rPh>
    <rPh sb="4" eb="6">
      <t>レイブン</t>
    </rPh>
    <phoneticPr fontId="28"/>
  </si>
  <si>
    <t>不足書類（規約）の提出を依頼</t>
    <rPh sb="0" eb="2">
      <t>フソク</t>
    </rPh>
    <rPh sb="2" eb="4">
      <t>ショルイ</t>
    </rPh>
    <rPh sb="5" eb="7">
      <t>キヤク</t>
    </rPh>
    <rPh sb="9" eb="11">
      <t>テイシュツ</t>
    </rPh>
    <rPh sb="12" eb="14">
      <t>イライ</t>
    </rPh>
    <phoneticPr fontId="28"/>
  </si>
  <si>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8"/>
  </si>
  <si>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8"/>
  </si>
  <si>
    <t>要望額の選択がなかったため連絡</t>
    <rPh sb="0" eb="2">
      <t>ヨウボウ</t>
    </rPh>
    <rPh sb="2" eb="3">
      <t>ガク</t>
    </rPh>
    <rPh sb="4" eb="6">
      <t>センタク</t>
    </rPh>
    <rPh sb="13" eb="15">
      <t>レンラク</t>
    </rPh>
    <phoneticPr fontId="28"/>
  </si>
  <si>
    <t>要望額の選択が適切ではなかったため連絡</t>
    <rPh sb="0" eb="2">
      <t>ヨウボウ</t>
    </rPh>
    <rPh sb="2" eb="3">
      <t>ガク</t>
    </rPh>
    <rPh sb="4" eb="6">
      <t>センタク</t>
    </rPh>
    <rPh sb="7" eb="9">
      <t>テキセツ</t>
    </rPh>
    <rPh sb="17" eb="19">
      <t>レンラク</t>
    </rPh>
    <phoneticPr fontId="28"/>
  </si>
  <si>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8"/>
  </si>
  <si>
    <t>２ 特定非営利活動法人（NPO法人）</t>
    <rPh sb="2" eb="4">
      <t>トクテイ</t>
    </rPh>
    <rPh sb="4" eb="7">
      <t>ヒエイリ</t>
    </rPh>
    <rPh sb="7" eb="9">
      <t>カツドウ</t>
    </rPh>
    <rPh sb="9" eb="11">
      <t>ホウジン</t>
    </rPh>
    <rPh sb="15" eb="17">
      <t>ホウジン</t>
    </rPh>
    <phoneticPr fontId="28"/>
  </si>
  <si>
    <t>入会資格が限定／教室のおさらい会／コンクール・コンテストが主目的／
講演会のみ／観賞を目的／販売・出版・資料収集／政治的・宗教的／寄付目的／
名称冠公演／振興会と共催</t>
    <rPh sb="0" eb="2">
      <t>ニュウカイ</t>
    </rPh>
    <rPh sb="2" eb="4">
      <t>シカク</t>
    </rPh>
    <rPh sb="5" eb="7">
      <t>ゲンテイ</t>
    </rPh>
    <rPh sb="8" eb="10">
      <t>キョウシツ</t>
    </rPh>
    <rPh sb="15" eb="16">
      <t>カイ</t>
    </rPh>
    <rPh sb="29" eb="32">
      <t>シュモクテキ</t>
    </rPh>
    <rPh sb="34" eb="37">
      <t>コウエンカイ</t>
    </rPh>
    <rPh sb="40" eb="42">
      <t>カンショウ</t>
    </rPh>
    <rPh sb="43" eb="45">
      <t>モクテキ</t>
    </rPh>
    <rPh sb="46" eb="48">
      <t>ハンバイ</t>
    </rPh>
    <rPh sb="49" eb="51">
      <t>シュッパン</t>
    </rPh>
    <rPh sb="52" eb="54">
      <t>シリョウ</t>
    </rPh>
    <rPh sb="54" eb="56">
      <t>シュウシュウ</t>
    </rPh>
    <rPh sb="57" eb="59">
      <t>セイジ</t>
    </rPh>
    <phoneticPr fontId="28"/>
  </si>
  <si>
    <t>文化の振興普及に資する活動を行うことを主たる目的とする
アマチュア・青少年等の文化団体（規約により確認）</t>
    <rPh sb="0" eb="2">
      <t>ブンカ</t>
    </rPh>
    <rPh sb="3" eb="5">
      <t>シンコウ</t>
    </rPh>
    <rPh sb="5" eb="7">
      <t>フキュウ</t>
    </rPh>
    <rPh sb="8" eb="9">
      <t>シ</t>
    </rPh>
    <rPh sb="11" eb="13">
      <t>カツドウ</t>
    </rPh>
    <rPh sb="14" eb="15">
      <t>オコナ</t>
    </rPh>
    <rPh sb="19" eb="20">
      <t>シュ</t>
    </rPh>
    <rPh sb="22" eb="24">
      <t>モクテキ</t>
    </rPh>
    <rPh sb="34" eb="37">
      <t>セイショウネン</t>
    </rPh>
    <rPh sb="37" eb="38">
      <t>トウ</t>
    </rPh>
    <rPh sb="39" eb="41">
      <t>ブンカ</t>
    </rPh>
    <rPh sb="41" eb="43">
      <t>ダンタイ</t>
    </rPh>
    <phoneticPr fontId="28"/>
  </si>
  <si>
    <t>　助成金算定基礎経費の合計額</t>
    <rPh sb="13" eb="14">
      <t>ガク</t>
    </rPh>
    <phoneticPr fontId="9"/>
  </si>
  <si>
    <t>　助成対象経費の総額</t>
    <phoneticPr fontId="9"/>
  </si>
  <si>
    <t>単位</t>
  </si>
  <si>
    <t>人数・枚数</t>
    <rPh sb="0" eb="2">
      <t>ニンズウ</t>
    </rPh>
    <rPh sb="3" eb="5">
      <t>マイスウ</t>
    </rPh>
    <phoneticPr fontId="11"/>
  </si>
  <si>
    <t>単位</t>
    <rPh sb="0" eb="2">
      <t>タンイ</t>
    </rPh>
    <phoneticPr fontId="12"/>
  </si>
  <si>
    <t>回数・泊数</t>
    <rPh sb="0" eb="2">
      <t>カイスウ</t>
    </rPh>
    <rPh sb="3" eb="4">
      <t>ハク</t>
    </rPh>
    <rPh sb="4" eb="5">
      <t>スウ</t>
    </rPh>
    <phoneticPr fontId="11"/>
  </si>
  <si>
    <t>活動に関する補足資料（A4　1ページまで）</t>
    <rPh sb="0" eb="2">
      <t>カツドウ</t>
    </rPh>
    <rPh sb="3" eb="4">
      <t>カン</t>
    </rPh>
    <rPh sb="6" eb="8">
      <t>ホソク</t>
    </rPh>
    <rPh sb="8" eb="10">
      <t>シリョウ</t>
    </rPh>
    <phoneticPr fontId="28"/>
  </si>
  <si>
    <t>・要望書③個表２「本活動の内容」の入力に際して、画面がうまく表示されない場合は数式バーを活用ください。</t>
    <rPh sb="1" eb="4">
      <t>ヨウボウショ</t>
    </rPh>
    <rPh sb="5" eb="7">
      <t>コヒョウ</t>
    </rPh>
    <rPh sb="9" eb="10">
      <t>ホン</t>
    </rPh>
    <rPh sb="10" eb="12">
      <t>カツドウ</t>
    </rPh>
    <rPh sb="13" eb="15">
      <t>ナイヨウ</t>
    </rPh>
    <rPh sb="17" eb="19">
      <t>ニュウリョク</t>
    </rPh>
    <rPh sb="20" eb="21">
      <t>サイ</t>
    </rPh>
    <rPh sb="24" eb="26">
      <t>ガメン</t>
    </rPh>
    <rPh sb="30" eb="32">
      <t>ヒョウジ</t>
    </rPh>
    <rPh sb="36" eb="38">
      <t>バアイ</t>
    </rPh>
    <rPh sb="39" eb="41">
      <t>スウシキ</t>
    </rPh>
    <rPh sb="44" eb="46">
      <t>カツヨウ</t>
    </rPh>
    <phoneticPr fontId="26"/>
  </si>
  <si>
    <t>実績確認資料（過去に助成実績がない団体のみ）</t>
    <rPh sb="0" eb="2">
      <t>ジッセキ</t>
    </rPh>
    <rPh sb="2" eb="4">
      <t>カクニン</t>
    </rPh>
    <rPh sb="4" eb="6">
      <t>シリョウ</t>
    </rPh>
    <phoneticPr fontId="28"/>
  </si>
  <si>
    <t>R6</t>
    <phoneticPr fontId="26"/>
  </si>
  <si>
    <t>令和5年度</t>
    <phoneticPr fontId="10"/>
  </si>
  <si>
    <t>令和6年度</t>
    <phoneticPr fontId="10"/>
  </si>
  <si>
    <t>目的・設立済・組織・経理・事務所</t>
  </si>
  <si>
    <t>　「助成金要望額」が異なりますので、募集案内「助成金の額及び助成の仕組み」を必ず確認してください。</t>
    <rPh sb="18" eb="20">
      <t>ボシュウ</t>
    </rPh>
    <rPh sb="20" eb="22">
      <t>アンナイ</t>
    </rPh>
    <rPh sb="23" eb="26">
      <t>ジョセイキン</t>
    </rPh>
    <rPh sb="27" eb="28">
      <t>ガク</t>
    </rPh>
    <rPh sb="28" eb="29">
      <t>オヨ</t>
    </rPh>
    <rPh sb="30" eb="32">
      <t>ジョセイ</t>
    </rPh>
    <rPh sb="33" eb="35">
      <t>シク</t>
    </rPh>
    <rPh sb="38" eb="39">
      <t>カナラ</t>
    </rPh>
    <rPh sb="40" eb="42">
      <t>カクニン</t>
    </rPh>
    <phoneticPr fontId="26"/>
  </si>
  <si>
    <r>
      <t>　特に要望書①総表は収支予算が正しく反映されているか確認の上、「</t>
    </r>
    <r>
      <rPr>
        <b/>
        <u/>
        <sz val="10"/>
        <color theme="1"/>
        <rFont val="游ゴシック"/>
        <family val="3"/>
        <charset val="128"/>
        <scheme val="minor"/>
      </rPr>
      <t>助成金要望額」を必ず選択してください。</t>
    </r>
    <rPh sb="1" eb="2">
      <t>トク</t>
    </rPh>
    <rPh sb="3" eb="6">
      <t>ヨウボウショ</t>
    </rPh>
    <rPh sb="7" eb="9">
      <t>ソウヒョウ</t>
    </rPh>
    <rPh sb="10" eb="12">
      <t>シュウシ</t>
    </rPh>
    <rPh sb="12" eb="14">
      <t>ヨサン</t>
    </rPh>
    <rPh sb="15" eb="16">
      <t>タダ</t>
    </rPh>
    <rPh sb="18" eb="20">
      <t>ハンエイ</t>
    </rPh>
    <rPh sb="26" eb="28">
      <t>カクニン</t>
    </rPh>
    <rPh sb="29" eb="30">
      <t>ウエ</t>
    </rPh>
    <rPh sb="32" eb="35">
      <t>ジョセイキン</t>
    </rPh>
    <rPh sb="35" eb="37">
      <t>ヨウボウ</t>
    </rPh>
    <rPh sb="37" eb="38">
      <t>ガク</t>
    </rPh>
    <rPh sb="40" eb="41">
      <t>カナラ</t>
    </rPh>
    <rPh sb="42" eb="44">
      <t>センタク</t>
    </rPh>
    <phoneticPr fontId="26"/>
  </si>
  <si>
    <t>（回答内容）</t>
    <phoneticPr fontId="28"/>
  </si>
  <si>
    <t>【令和8年度　記載可能経費一覧（アマチュア等の文化団体活動）】</t>
    <phoneticPr fontId="26"/>
  </si>
  <si>
    <t>令和8年度　芸術文化振興基金 助成金交付要望書</t>
    <phoneticPr fontId="9"/>
  </si>
  <si>
    <t>【令和8年度　助成金交付要望書　②個表１（アマチュア等の文化団体活動）】</t>
    <rPh sb="26" eb="27">
      <t>トウ</t>
    </rPh>
    <rPh sb="28" eb="30">
      <t>ブンカ</t>
    </rPh>
    <rPh sb="30" eb="32">
      <t>ダンタイ</t>
    </rPh>
    <rPh sb="32" eb="34">
      <t>カツドウ</t>
    </rPh>
    <phoneticPr fontId="9"/>
  </si>
  <si>
    <t>【令和8年度　助成金交付要望書　③個表２（アマチュア等の文化団体活動）】</t>
    <phoneticPr fontId="26"/>
  </si>
  <si>
    <t>【令和8年度　助成金交付要望書　④収入（アマチュア等の文化団体活動）】</t>
    <phoneticPr fontId="9"/>
  </si>
  <si>
    <t>【令和8年度　助成金交付要望書　⑤支出（アマチュア等の文化団体活動）】</t>
    <phoneticPr fontId="26"/>
  </si>
  <si>
    <t>【令和8年度　助成金交付要望書　⑥団体概要（アマチュア等の文化団体活動）】</t>
    <phoneticPr fontId="9"/>
  </si>
  <si>
    <t>【令和8年度　助成金交付要望書　⑦実行委員会等概要（アマチュア等の文化団体活動）】</t>
    <phoneticPr fontId="9"/>
  </si>
  <si>
    <t>令和8年度助成対象活動募集　地域の文化振興等の活動
助成金交付要望書の作成にあたっての注意事項</t>
    <phoneticPr fontId="26"/>
  </si>
  <si>
    <t>令和7年度</t>
    <phoneticPr fontId="10"/>
  </si>
  <si>
    <t>令和5年度</t>
    <rPh sb="0" eb="2">
      <t>レイワ</t>
    </rPh>
    <phoneticPr fontId="10"/>
  </si>
  <si>
    <t>令和7年度
※予算額</t>
    <rPh sb="7" eb="9">
      <t>ヨサン</t>
    </rPh>
    <rPh sb="9" eb="10">
      <t>ガク</t>
    </rPh>
    <phoneticPr fontId="10"/>
  </si>
  <si>
    <t>独立行政法人　日本芸術文化振興会　理事長　殿
　　　　　　　　　　下記の活動を行いたいので、芸術文化振興基金助成金交付要綱第3条の規定に基づき、助成金の交付を要望します。
　　　　　　　　　　　　　　　　　　　　　　　　　　　　　　　　　　　</t>
    <rPh sb="0" eb="2">
      <t>ドクリツ</t>
    </rPh>
    <rPh sb="2" eb="4">
      <t>ギョウセイ</t>
    </rPh>
    <rPh sb="4" eb="6">
      <t>ホウジン</t>
    </rPh>
    <rPh sb="7" eb="9">
      <t>ニホン</t>
    </rPh>
    <rPh sb="9" eb="11">
      <t>ゲイジュツ</t>
    </rPh>
    <rPh sb="11" eb="13">
      <t>ブンカ</t>
    </rPh>
    <rPh sb="13" eb="16">
      <t>シンコウカイ</t>
    </rPh>
    <rPh sb="17" eb="20">
      <t>リジチョウ</t>
    </rPh>
    <rPh sb="21" eb="22">
      <t>ドノ</t>
    </rPh>
    <rPh sb="33" eb="35">
      <t>カキ</t>
    </rPh>
    <rPh sb="36" eb="38">
      <t>カツドウ</t>
    </rPh>
    <rPh sb="39" eb="40">
      <t>オコナ</t>
    </rPh>
    <rPh sb="46" eb="48">
      <t>ゲイジュツ</t>
    </rPh>
    <rPh sb="48" eb="50">
      <t>ブンカ</t>
    </rPh>
    <rPh sb="50" eb="52">
      <t>シンコウ</t>
    </rPh>
    <rPh sb="52" eb="54">
      <t>キキン</t>
    </rPh>
    <rPh sb="54" eb="56">
      <t>ジョセイ</t>
    </rPh>
    <rPh sb="56" eb="57">
      <t>キン</t>
    </rPh>
    <rPh sb="57" eb="59">
      <t>コウフ</t>
    </rPh>
    <rPh sb="59" eb="61">
      <t>ヨウコウ</t>
    </rPh>
    <rPh sb="61" eb="62">
      <t>ダイ</t>
    </rPh>
    <rPh sb="63" eb="64">
      <t>ジョウ</t>
    </rPh>
    <rPh sb="65" eb="67">
      <t>キテイ</t>
    </rPh>
    <rPh sb="68" eb="69">
      <t>モト</t>
    </rPh>
    <rPh sb="72" eb="75">
      <t>ジョセイキン</t>
    </rPh>
    <rPh sb="76" eb="78">
      <t>コウフ</t>
    </rPh>
    <rPh sb="79" eb="81">
      <t>ヨウボウ</t>
    </rPh>
    <phoneticPr fontId="9"/>
  </si>
  <si>
    <t>本活動へのアマチュア・青少年等の出演（出品）及び参加状況</t>
    <rPh sb="0" eb="1">
      <t>ホン</t>
    </rPh>
    <rPh sb="1" eb="3">
      <t>カツドウ</t>
    </rPh>
    <rPh sb="11" eb="14">
      <t>セイショウネン</t>
    </rPh>
    <rPh sb="14" eb="15">
      <t>ナド</t>
    </rPh>
    <rPh sb="16" eb="18">
      <t>シュツエン</t>
    </rPh>
    <rPh sb="19" eb="21">
      <t>シュッピン</t>
    </rPh>
    <rPh sb="22" eb="23">
      <t>オヨ</t>
    </rPh>
    <rPh sb="24" eb="26">
      <t>サンカ</t>
    </rPh>
    <rPh sb="26" eb="28">
      <t>ジョウキョウ</t>
    </rPh>
    <phoneticPr fontId="9"/>
  </si>
  <si>
    <t>名</t>
    <rPh sb="0" eb="1">
      <t>メイ</t>
    </rPh>
    <phoneticPr fontId="9"/>
  </si>
  <si>
    <t>練習・仕込み・ゲネプロ・ばらしの期間は記入せず、
公演期間を記入してください。(2026/4/1～2027/3/31）</t>
    <phoneticPr fontId="9"/>
  </si>
  <si>
    <t>（使用座席数＝会場席数（定員）ー売止席数）</t>
    <rPh sb="1" eb="3">
      <t>シヨウ</t>
    </rPh>
    <rPh sb="3" eb="5">
      <t>ザセキ</t>
    </rPh>
    <rPh sb="5" eb="6">
      <t>スウ</t>
    </rPh>
    <rPh sb="7" eb="11">
      <t>カイジョウセキスウ</t>
    </rPh>
    <rPh sb="12" eb="14">
      <t>テイイン</t>
    </rPh>
    <rPh sb="16" eb="17">
      <t>ウ</t>
    </rPh>
    <rPh sb="17" eb="18">
      <t>ト</t>
    </rPh>
    <rPh sb="18" eb="20">
      <t>セキスウ</t>
    </rPh>
    <phoneticPr fontId="9"/>
  </si>
  <si>
    <t>有料チケット販売予定総数</t>
    <phoneticPr fontId="9"/>
  </si>
  <si>
    <r>
      <t xml:space="preserve">使用座席数 </t>
    </r>
    <r>
      <rPr>
        <sz val="11"/>
        <rFont val="游ゴシック"/>
        <family val="3"/>
        <charset val="128"/>
        <scheme val="minor"/>
      </rPr>
      <t>※複数公演の場合は合算</t>
    </r>
    <rPh sb="0" eb="2">
      <t>シヨウ</t>
    </rPh>
    <rPh sb="2" eb="5">
      <t>ザセキスウ</t>
    </rPh>
    <phoneticPr fontId="9"/>
  </si>
  <si>
    <t>複数回・複数会場ある場合は、時系列で入力してください。</t>
    <rPh sb="0" eb="2">
      <t>フクスウ</t>
    </rPh>
    <rPh sb="2" eb="3">
      <t>カイ</t>
    </rPh>
    <phoneticPr fontId="26"/>
  </si>
  <si>
    <t>【特記事項】 ① や ② に該当する場合は「ある」を選択し、下欄を記入してください。</t>
    <rPh sb="18" eb="20">
      <t>バアイ</t>
    </rPh>
    <phoneticPr fontId="26"/>
  </si>
  <si>
    <t>地域の振興に資する本活動の特色（地域の活動として特に強調したい点を記入してください。）</t>
    <rPh sb="0" eb="2">
      <t>チイキ</t>
    </rPh>
    <rPh sb="3" eb="5">
      <t>シンコウ</t>
    </rPh>
    <rPh sb="6" eb="7">
      <t>シ</t>
    </rPh>
    <rPh sb="9" eb="12">
      <t>ホンカツドウ</t>
    </rPh>
    <rPh sb="13" eb="15">
      <t>トクショク</t>
    </rPh>
    <phoneticPr fontId="9"/>
  </si>
  <si>
    <t>助成を受けて充実させたい点、その他PR事項について記入してください。</t>
    <rPh sb="0" eb="2">
      <t>ジョセイ</t>
    </rPh>
    <rPh sb="3" eb="4">
      <t>ウ</t>
    </rPh>
    <rPh sb="6" eb="8">
      <t>ジュウジツ</t>
    </rPh>
    <rPh sb="12" eb="13">
      <t>テン</t>
    </rPh>
    <rPh sb="16" eb="17">
      <t>タ</t>
    </rPh>
    <rPh sb="19" eb="21">
      <t>ジコウ</t>
    </rPh>
    <rPh sb="25" eb="27">
      <t>キニュウ</t>
    </rPh>
    <phoneticPr fontId="9"/>
  </si>
  <si>
    <t>関連行事（公演期間中、当該会場内で実施される主催事業）※助成対象経費として計上できます。</t>
    <rPh sb="0" eb="2">
      <t>カンレン</t>
    </rPh>
    <rPh sb="2" eb="4">
      <t>ギョウジ</t>
    </rPh>
    <phoneticPr fontId="9"/>
  </si>
  <si>
    <t>特記事項（公演期間外、もしくは当該会場以外の場所で実施される関連行事等）※助成対象経費としては計上できません。</t>
    <rPh sb="0" eb="4">
      <t>トッキジコウ</t>
    </rPh>
    <phoneticPr fontId="9"/>
  </si>
  <si>
    <t>会場席数</t>
    <rPh sb="0" eb="2">
      <t>カイジョウ</t>
    </rPh>
    <rPh sb="2" eb="3">
      <t>セキ</t>
    </rPh>
    <rPh sb="3" eb="4">
      <t>スウ</t>
    </rPh>
    <phoneticPr fontId="26"/>
  </si>
  <si>
    <t>実施会場（ホール）</t>
    <rPh sb="0" eb="2">
      <t>ジッシ</t>
    </rPh>
    <rPh sb="2" eb="4">
      <t>カイジョウ</t>
    </rPh>
    <phoneticPr fontId="26"/>
  </si>
  <si>
    <t>　① 直近３年間で本助成の採択実績がある。
　 （これまでの成果と継続助成の必要性を、下欄に記入してください。）</t>
    <rPh sb="43" eb="44">
      <t>シタ</t>
    </rPh>
    <rPh sb="44" eb="45">
      <t>ラン</t>
    </rPh>
    <phoneticPr fontId="26"/>
  </si>
  <si>
    <t>　② 直近３年間で採択時に要改善の指摘を受けたことがある。
　 （指摘事項の改善状況を、下欄に記入してください。）</t>
    <rPh sb="33" eb="35">
      <t>シテキ</t>
    </rPh>
    <rPh sb="44" eb="45">
      <t>シタ</t>
    </rPh>
    <rPh sb="45" eb="46">
      <t>ラン</t>
    </rPh>
    <phoneticPr fontId="26"/>
  </si>
  <si>
    <t>団体名が「〇〇実行委員会」という名称であっても、複数の団体によって組織されていない場合は、
「実行委員会形式」ではなく「単一の任意団体」の扱いとなります。</t>
    <phoneticPr fontId="9"/>
  </si>
  <si>
    <t>実行委員会を組織する構成団体及び加入条件</t>
    <rPh sb="0" eb="5">
      <t>ジッコウイインカイ</t>
    </rPh>
    <rPh sb="6" eb="8">
      <t>ソシキ</t>
    </rPh>
    <rPh sb="10" eb="14">
      <t>コウセイダンタイ</t>
    </rPh>
    <phoneticPr fontId="10"/>
  </si>
  <si>
    <t>〔中核団体以外の構成団体名〕</t>
    <rPh sb="1" eb="3">
      <t>チュウカク</t>
    </rPh>
    <rPh sb="3" eb="5">
      <t>ダンタイ</t>
    </rPh>
    <rPh sb="5" eb="7">
      <t>イガイ</t>
    </rPh>
    <phoneticPr fontId="10"/>
  </si>
  <si>
    <t>郵便番号</t>
    <rPh sb="0" eb="4">
      <t>ユウビンバンゴウ</t>
    </rPh>
    <phoneticPr fontId="10"/>
  </si>
  <si>
    <t>団体ホームページURL</t>
    <phoneticPr fontId="9"/>
  </si>
  <si>
    <t>主催公演・展示実績</t>
    <rPh sb="5" eb="6">
      <t>テン</t>
    </rPh>
    <rPh sb="6" eb="7">
      <t>ジ</t>
    </rPh>
    <rPh sb="7" eb="8">
      <t>ミノル</t>
    </rPh>
    <phoneticPr fontId="10"/>
  </si>
  <si>
    <t>主催公演・展示実績</t>
    <rPh sb="0" eb="2">
      <t>シュサイ</t>
    </rPh>
    <rPh sb="5" eb="6">
      <t>テン</t>
    </rPh>
    <rPh sb="6" eb="7">
      <t>ジ</t>
    </rPh>
    <rPh sb="7" eb="8">
      <t>ミノル</t>
    </rPh>
    <phoneticPr fontId="9"/>
  </si>
  <si>
    <t>〔団体構成員〕</t>
    <rPh sb="1" eb="3">
      <t>ダンタイ</t>
    </rPh>
    <rPh sb="3" eb="5">
      <t>コウセイ</t>
    </rPh>
    <rPh sb="5" eb="6">
      <t>イン</t>
    </rPh>
    <phoneticPr fontId="9"/>
  </si>
  <si>
    <t>※公募等による一時的構成員を含まず、活動実績が1年以上の者</t>
    <phoneticPr fontId="9"/>
  </si>
  <si>
    <t>構成員数</t>
    <rPh sb="0" eb="3">
      <t>コウセイイン</t>
    </rPh>
    <rPh sb="3" eb="4">
      <t>スウ</t>
    </rPh>
    <phoneticPr fontId="9"/>
  </si>
  <si>
    <t>仕込み日</t>
    <rPh sb="0" eb="2">
      <t>シコ</t>
    </rPh>
    <rPh sb="3" eb="4">
      <t>ヒ</t>
    </rPh>
    <phoneticPr fontId="26"/>
  </si>
  <si>
    <t>ばらし日</t>
    <rPh sb="3" eb="4">
      <t>ヒ</t>
    </rPh>
    <phoneticPr fontId="26"/>
  </si>
  <si>
    <t>ゲネプロ日</t>
    <rPh sb="4" eb="5">
      <t>ヒ</t>
    </rPh>
    <phoneticPr fontId="9"/>
  </si>
  <si>
    <t>令和8年度芸術文化振興基金助成金交付要望書チェック表【アマチュア等の文化団体活動】</t>
    <rPh sb="0" eb="2">
      <t>レイワ</t>
    </rPh>
    <rPh sb="32" eb="33">
      <t>トウ</t>
    </rPh>
    <rPh sb="34" eb="36">
      <t>ブンカ</t>
    </rPh>
    <rPh sb="36" eb="38">
      <t>ダンタイ</t>
    </rPh>
    <rPh sb="38" eb="40">
      <t>カツドウ</t>
    </rPh>
    <phoneticPr fontId="28"/>
  </si>
  <si>
    <t>R5　</t>
    <phoneticPr fontId="26"/>
  </si>
  <si>
    <t>R7</t>
    <phoneticPr fontId="26"/>
  </si>
  <si>
    <t>見込み入場者数合計</t>
    <rPh sb="0" eb="2">
      <t>ミコ</t>
    </rPh>
    <rPh sb="3" eb="5">
      <t>ニュウジョウ</t>
    </rPh>
    <rPh sb="5" eb="6">
      <t>シャ</t>
    </rPh>
    <rPh sb="6" eb="7">
      <t>スウ</t>
    </rPh>
    <rPh sb="7" eb="9">
      <t>ゴウケイ</t>
    </rPh>
    <phoneticPr fontId="9"/>
  </si>
  <si>
    <t>関係書類送付先E-mail</t>
    <phoneticPr fontId="9"/>
  </si>
  <si>
    <t>令和7年度
(予算額）</t>
    <rPh sb="7" eb="10">
      <t>ヨサンガク</t>
    </rPh>
    <phoneticPr fontId="10"/>
  </si>
  <si>
    <t xml:space="preserve">メールアドレスは4月以降も連絡が取れるものを記入してください。
重要書類の送付先となりますので、主催団体または部署の共有アドレスの記入を推奨します。
</t>
    <phoneticPr fontId="9"/>
  </si>
  <si>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9"/>
  </si>
  <si>
    <t>（対象者）</t>
    <rPh sb="1" eb="4">
      <t>タイショウシャ</t>
    </rPh>
    <phoneticPr fontId="9"/>
  </si>
  <si>
    <t>（理由）</t>
    <rPh sb="1" eb="3">
      <t>リユウ</t>
    </rPh>
    <phoneticPr fontId="9"/>
  </si>
  <si>
    <t>入場料無料の場合は必ず対象者と理由を記入</t>
    <rPh sb="11" eb="14">
      <t>タイショウシャ</t>
    </rPh>
    <phoneticPr fontId="9"/>
  </si>
  <si>
    <t>招待がある場合は必ず対象者と理由を記入</t>
    <rPh sb="0" eb="2">
      <t>ショウタイ</t>
    </rPh>
    <rPh sb="5" eb="7">
      <t>バアイ</t>
    </rPh>
    <rPh sb="10" eb="13">
      <t>タイショウシャ</t>
    </rPh>
    <phoneticPr fontId="9"/>
  </si>
  <si>
    <t>入力前にこちらをご記入ください。
複数の団体によって組織された「実行委員会形式」ですか？→</t>
    <rPh sb="0" eb="2">
      <t>ニュウリョク</t>
    </rPh>
    <rPh sb="2" eb="3">
      <t>マエ</t>
    </rPh>
    <rPh sb="9" eb="11">
      <t>キニュウ</t>
    </rPh>
    <rPh sb="17" eb="19">
      <t>フクスウ</t>
    </rPh>
    <rPh sb="20" eb="22">
      <t>ダンタイ</t>
    </rPh>
    <rPh sb="26" eb="28">
      <t>ソシキ</t>
    </rPh>
    <rPh sb="32" eb="34">
      <t>ジッコウ</t>
    </rPh>
    <rPh sb="34" eb="37">
      <t>イインカイ</t>
    </rPh>
    <rPh sb="37" eb="39">
      <t>ケイシキ</t>
    </rPh>
    <phoneticPr fontId="9"/>
  </si>
  <si>
    <r>
      <rPr>
        <b/>
        <sz val="12"/>
        <rFont val="游ゴシック"/>
        <family val="3"/>
        <charset val="128"/>
        <scheme val="minor"/>
      </rPr>
      <t>　</t>
    </r>
    <r>
      <rPr>
        <b/>
        <u/>
        <sz val="12"/>
        <rFont val="游ゴシック"/>
        <family val="3"/>
        <charset val="128"/>
        <scheme val="minor"/>
      </rPr>
      <t>助成金要望額</t>
    </r>
    <phoneticPr fontId="9"/>
  </si>
  <si>
    <t>【助成金の額の区分】</t>
    <rPh sb="1" eb="4">
      <t>ジョセイキン</t>
    </rPh>
    <rPh sb="5" eb="6">
      <t>ガク</t>
    </rPh>
    <rPh sb="7" eb="9">
      <t>クブン</t>
    </rPh>
    <phoneticPr fontId="9"/>
  </si>
  <si>
    <t>300字/6行以内</t>
    <phoneticPr fontId="9"/>
  </si>
  <si>
    <t>300字/6行以内</t>
    <phoneticPr fontId="26"/>
  </si>
  <si>
    <t>2,000字/30行以内
※セル内で改行される場合は、「Alt+Enter」キーで改行してください。</t>
    <phoneticPr fontId="26"/>
  </si>
  <si>
    <t>300字/6行以内
※本活動の企画意図は採択後に変更することはできません。</t>
    <phoneticPr fontId="9"/>
  </si>
  <si>
    <t>300字/6行以内
※地域の振興に資する本活動の特色は採択後に変更することはできません。</t>
    <phoneticPr fontId="9"/>
  </si>
  <si>
    <r>
      <t xml:space="preserve">グレーのセルの数字はすべて自動入力されます。
白いセルの単価、枚数、金額（消費税込）のみ入力してください。
</t>
    </r>
    <r>
      <rPr>
        <b/>
        <sz val="14"/>
        <color rgb="FFFF0000"/>
        <rFont val="游ゴシック"/>
        <family val="3"/>
        <charset val="128"/>
        <scheme val="minor"/>
      </rPr>
      <t>④収入・⑤支出シートの入力が済んだら、①総表シートの【助成金要望額】を選択してください。</t>
    </r>
    <rPh sb="7" eb="9">
      <t>スウジ</t>
    </rPh>
    <rPh sb="13" eb="15">
      <t>ジドウ</t>
    </rPh>
    <rPh sb="15" eb="17">
      <t>ニュウリョク</t>
    </rPh>
    <rPh sb="23" eb="24">
      <t>シロ</t>
    </rPh>
    <rPh sb="28" eb="30">
      <t>タンカ</t>
    </rPh>
    <rPh sb="31" eb="33">
      <t>マイスウ</t>
    </rPh>
    <rPh sb="34" eb="36">
      <t>キンガク</t>
    </rPh>
    <rPh sb="35" eb="36">
      <t>ゼイキン</t>
    </rPh>
    <rPh sb="37" eb="39">
      <t>ショウヒ</t>
    </rPh>
    <rPh sb="39" eb="41">
      <t>ゼイコミ</t>
    </rPh>
    <rPh sb="44" eb="46">
      <t>ニュウリョク</t>
    </rPh>
    <phoneticPr fontId="9"/>
  </si>
  <si>
    <t>単価欄は整数のみ入力できます。
単価に小数点以下が発生する場合には、1式として入力した上で備考欄に数量を記入してください。</t>
    <phoneticPr fontId="26"/>
  </si>
  <si>
    <r>
      <rPr>
        <b/>
        <sz val="14"/>
        <color rgb="FFFF0000"/>
        <rFont val="游ゴシック"/>
        <family val="3"/>
        <charset val="128"/>
        <scheme val="minor"/>
      </rPr>
      <t>対象経費の入力後は、助成金算定基礎経費を選択し、①総表に戻って助成金要望額を必ず選択してください。</t>
    </r>
    <r>
      <rPr>
        <b/>
        <sz val="14"/>
        <color theme="1"/>
        <rFont val="游ゴシック"/>
        <family val="3"/>
        <charset val="128"/>
        <scheme val="minor"/>
      </rPr>
      <t xml:space="preserve">
◆経費の選択について 
　助成対象となる経費は3項目までです。選択欄で選択してください。 
       ※同じ経費項目を複数選択することは認められません。 
　　※要望書提出後に3つの経費項目を変更することは認められません。
</t>
    </r>
    <phoneticPr fontId="26"/>
  </si>
  <si>
    <t xml:space="preserve">
〇全体
　消費税込で計上してください(単価×数量で計上するものは、税込単価にしてください。）。
 「単価等（円）」欄は整数のみ入力できます。</t>
    <phoneticPr fontId="26"/>
  </si>
  <si>
    <t>監査担当者は団体代表及び経理担当との同一者の兼務は不可</t>
    <rPh sb="0" eb="5">
      <t>カンサタントウシャ</t>
    </rPh>
    <rPh sb="6" eb="8">
      <t>ダンタイ</t>
    </rPh>
    <rPh sb="8" eb="10">
      <t>ダイヒョウ</t>
    </rPh>
    <rPh sb="10" eb="11">
      <t>オヨ</t>
    </rPh>
    <rPh sb="12" eb="16">
      <t>ケイリタントウ</t>
    </rPh>
    <rPh sb="18" eb="21">
      <t>ドウイツシャ</t>
    </rPh>
    <rPh sb="22" eb="24">
      <t>ケンム</t>
    </rPh>
    <rPh sb="25" eb="27">
      <t>フカ</t>
    </rPh>
    <phoneticPr fontId="9"/>
  </si>
  <si>
    <t>7行以内</t>
    <rPh sb="1" eb="2">
      <t>ギョウ</t>
    </rPh>
    <rPh sb="2" eb="4">
      <t>イナイ</t>
    </rPh>
    <phoneticPr fontId="26"/>
  </si>
  <si>
    <t>5行以内</t>
    <rPh sb="1" eb="2">
      <t>ギョウ</t>
    </rPh>
    <rPh sb="2" eb="4">
      <t>イナイ</t>
    </rPh>
    <phoneticPr fontId="26"/>
  </si>
  <si>
    <t>5行以内</t>
    <rPh sb="1" eb="4">
      <t>ギョウイナイ</t>
    </rPh>
    <phoneticPr fontId="26"/>
  </si>
  <si>
    <t>見込み入場者数</t>
    <rPh sb="0" eb="2">
      <t>ミコ</t>
    </rPh>
    <rPh sb="3" eb="5">
      <t>ニュウジョウ</t>
    </rPh>
    <rPh sb="5" eb="6">
      <t>シャ</t>
    </rPh>
    <rPh sb="6" eb="7">
      <t>スウ</t>
    </rPh>
    <phoneticPr fontId="26"/>
  </si>
  <si>
    <t>いいえ</t>
  </si>
  <si>
    <t>【⑧自己申告書】</t>
    <rPh sb="2" eb="7">
      <t>ジコシンコクショ</t>
    </rPh>
    <phoneticPr fontId="26"/>
  </si>
  <si>
    <t>組織運営等に関する自己申告書</t>
    <rPh sb="0" eb="4">
      <t>ソシキウンエイ</t>
    </rPh>
    <rPh sb="4" eb="5">
      <t>トウ</t>
    </rPh>
    <rPh sb="6" eb="7">
      <t>カン</t>
    </rPh>
    <rPh sb="9" eb="14">
      <t>ジコシンコクショ</t>
    </rPh>
    <phoneticPr fontId="26"/>
  </si>
  <si>
    <t>団体名</t>
    <rPh sb="0" eb="2">
      <t>ダンタイ</t>
    </rPh>
    <rPh sb="2" eb="3">
      <t>メイ</t>
    </rPh>
    <phoneticPr fontId="26"/>
  </si>
  <si>
    <t>代表者役職名・氏名</t>
    <rPh sb="0" eb="3">
      <t>ダイヒョウシャ</t>
    </rPh>
    <rPh sb="3" eb="4">
      <t>ヤク</t>
    </rPh>
    <rPh sb="4" eb="6">
      <t>ショクメイ</t>
    </rPh>
    <rPh sb="7" eb="9">
      <t>シメイ</t>
    </rPh>
    <phoneticPr fontId="26"/>
  </si>
  <si>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6"/>
  </si>
  <si>
    <t>運営</t>
    <rPh sb="0" eb="2">
      <t>ウンエイ</t>
    </rPh>
    <phoneticPr fontId="28"/>
  </si>
  <si>
    <t>１．意思決定機関</t>
    <rPh sb="2" eb="4">
      <t>イシ</t>
    </rPh>
    <rPh sb="4" eb="6">
      <t>ケッテイ</t>
    </rPh>
    <rPh sb="6" eb="8">
      <t>キカン</t>
    </rPh>
    <phoneticPr fontId="26"/>
  </si>
  <si>
    <t>定款等</t>
    <rPh sb="0" eb="2">
      <t>テイカン</t>
    </rPh>
    <rPh sb="2" eb="3">
      <t>トウ</t>
    </rPh>
    <phoneticPr fontId="28"/>
  </si>
  <si>
    <t>〇定款等を適切に定めている。</t>
    <rPh sb="1" eb="3">
      <t>テイカン</t>
    </rPh>
    <rPh sb="3" eb="4">
      <t>トウ</t>
    </rPh>
    <rPh sb="5" eb="7">
      <t>テキセツ</t>
    </rPh>
    <rPh sb="8" eb="9">
      <t>サダ</t>
    </rPh>
    <phoneticPr fontId="26"/>
  </si>
  <si>
    <t>２．意思決定機関</t>
    <rPh sb="2" eb="4">
      <t>イシ</t>
    </rPh>
    <rPh sb="4" eb="6">
      <t>ケッテイ</t>
    </rPh>
    <rPh sb="6" eb="8">
      <t>キカン</t>
    </rPh>
    <phoneticPr fontId="26"/>
  </si>
  <si>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6"/>
  </si>
  <si>
    <t>○理事会等を定期的に開催している。</t>
    <rPh sb="6" eb="9">
      <t>テイキテキ</t>
    </rPh>
    <phoneticPr fontId="26"/>
  </si>
  <si>
    <t>○理事会等の議事録を作成している。</t>
    <phoneticPr fontId="26"/>
  </si>
  <si>
    <t>○事業計画及び収支予算並びに事業報告及び収支決算について理事会等の決議を経ている。</t>
    <phoneticPr fontId="26"/>
  </si>
  <si>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8"/>
  </si>
  <si>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8"/>
  </si>
  <si>
    <t>（「はい」の場合）配慮の具体的な内容</t>
    <rPh sb="6" eb="8">
      <t>バアイ</t>
    </rPh>
    <rPh sb="9" eb="11">
      <t>ハイリョ</t>
    </rPh>
    <rPh sb="12" eb="15">
      <t>グタイテキ</t>
    </rPh>
    <rPh sb="16" eb="18">
      <t>ナイヨウ</t>
    </rPh>
    <phoneticPr fontId="28"/>
  </si>
  <si>
    <t>３．運営事務</t>
    <rPh sb="2" eb="6">
      <t>ウンエイジム</t>
    </rPh>
    <phoneticPr fontId="26"/>
  </si>
  <si>
    <t>○経理責任者は明確になっている。</t>
    <phoneticPr fontId="26"/>
  </si>
  <si>
    <t xml:space="preserve">○現預金の出納責任者は明確になっている。 </t>
    <phoneticPr fontId="26"/>
  </si>
  <si>
    <t>○銀行印の管理責任者は明確になっている。</t>
    <phoneticPr fontId="26"/>
  </si>
  <si>
    <t>○事務の執行に当たっては、各担当者の権限と責任が明確になっている。</t>
    <rPh sb="1" eb="3">
      <t>ジム</t>
    </rPh>
    <rPh sb="4" eb="6">
      <t>シッコウ</t>
    </rPh>
    <phoneticPr fontId="26"/>
  </si>
  <si>
    <t>〇業者選定等に関する規程等を整備している。</t>
    <rPh sb="1" eb="5">
      <t>カイケイキテイ</t>
    </rPh>
    <rPh sb="5" eb="6">
      <t>トウ</t>
    </rPh>
    <rPh sb="7" eb="9">
      <t>セイビ</t>
    </rPh>
    <phoneticPr fontId="28"/>
  </si>
  <si>
    <t>（「はい」の場合）整備している規程等の具体的な内容</t>
    <rPh sb="9" eb="11">
      <t>セイビ</t>
    </rPh>
    <rPh sb="15" eb="17">
      <t>キテイ</t>
    </rPh>
    <rPh sb="17" eb="18">
      <t>トウ</t>
    </rPh>
    <rPh sb="19" eb="22">
      <t>グタイテキ</t>
    </rPh>
    <rPh sb="23" eb="25">
      <t>ナイヨウ</t>
    </rPh>
    <phoneticPr fontId="28"/>
  </si>
  <si>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6"/>
  </si>
  <si>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8"/>
  </si>
  <si>
    <t>※利益相反行為とは、複数の当事者がいる場合における、一方の利益となり、かつ他方の不利益となる行為を指す。</t>
    <rPh sb="46" eb="48">
      <t>コウイ</t>
    </rPh>
    <rPh sb="49" eb="50">
      <t>サ</t>
    </rPh>
    <phoneticPr fontId="28"/>
  </si>
  <si>
    <t>○手許現金有高は、定期的に出納担当者以外の者が出納簿と照合している。</t>
    <rPh sb="1" eb="3">
      <t>テモト</t>
    </rPh>
    <rPh sb="3" eb="5">
      <t>ゲンキン</t>
    </rPh>
    <rPh sb="5" eb="7">
      <t>アリタカ</t>
    </rPh>
    <rPh sb="23" eb="26">
      <t>スイトウボ</t>
    </rPh>
    <phoneticPr fontId="26"/>
  </si>
  <si>
    <t>○法人税や消費税、源泉所得税等で必要な申告義務を適切に実施している。</t>
    <phoneticPr fontId="26"/>
  </si>
  <si>
    <t>財務</t>
    <rPh sb="0" eb="2">
      <t>ザイム</t>
    </rPh>
    <phoneticPr fontId="28"/>
  </si>
  <si>
    <t>４．財務諸表等</t>
    <rPh sb="2" eb="6">
      <t>ザイムショヒョウ</t>
    </rPh>
    <rPh sb="6" eb="7">
      <t>トウ</t>
    </rPh>
    <phoneticPr fontId="26"/>
  </si>
  <si>
    <t xml:space="preserve">○会計帳簿（仕訳帳・総勘定元帳等）を作成している。 </t>
    <phoneticPr fontId="26"/>
  </si>
  <si>
    <t>○財務諸表（貸借対照表・損益計算書等）を作成している。</t>
    <rPh sb="1" eb="5">
      <t>ザイムショヒョウ</t>
    </rPh>
    <phoneticPr fontId="26"/>
  </si>
  <si>
    <t>○財務諸表（貸借対照表・損益計算書等）を公表している。</t>
    <phoneticPr fontId="26"/>
  </si>
  <si>
    <t>※本項目における「公表」とは、ウェブサイトに掲載していること、もしくは事務所に備え付け一般からの要望があれば常に閲覧できる状態にしていることを指す。</t>
    <phoneticPr fontId="28"/>
  </si>
  <si>
    <t>５．監査</t>
    <rPh sb="2" eb="4">
      <t>カンサ</t>
    </rPh>
    <phoneticPr fontId="26"/>
  </si>
  <si>
    <t>〇監事・監査役等による会計監査またはこれに準じた内部監査を実施している。</t>
    <phoneticPr fontId="28"/>
  </si>
  <si>
    <t>　（「はい」の場合は当てはまるものにチェック）</t>
    <phoneticPr fontId="26"/>
  </si>
  <si>
    <t>　　外部監査（監査法人、公認会計士による会計監査）</t>
    <rPh sb="20" eb="22">
      <t>カイケイ</t>
    </rPh>
    <rPh sb="22" eb="24">
      <t>カンサ</t>
    </rPh>
    <phoneticPr fontId="28"/>
  </si>
  <si>
    <t>　　内部監査（監事監査、監査役監査による会計監査）</t>
    <rPh sb="20" eb="22">
      <t>カイケイ</t>
    </rPh>
    <rPh sb="22" eb="24">
      <t>カンサ</t>
    </rPh>
    <phoneticPr fontId="28"/>
  </si>
  <si>
    <t>　　内部監査に準じた監査</t>
    <phoneticPr fontId="28"/>
  </si>
  <si>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8"/>
  </si>
  <si>
    <t>①　監査法人による外部監査を受けている場合</t>
    <rPh sb="2" eb="4">
      <t>カンサ</t>
    </rPh>
    <rPh sb="4" eb="6">
      <t>ホウジン</t>
    </rPh>
    <rPh sb="9" eb="11">
      <t>ガイブ</t>
    </rPh>
    <rPh sb="11" eb="13">
      <t>カンサ</t>
    </rPh>
    <rPh sb="14" eb="15">
      <t>ウ</t>
    </rPh>
    <rPh sb="19" eb="21">
      <t>バアイ</t>
    </rPh>
    <phoneticPr fontId="28"/>
  </si>
  <si>
    <t>監査法人の名称</t>
    <phoneticPr fontId="28"/>
  </si>
  <si>
    <t>直近の外部監査報告書の提出日</t>
    <rPh sb="0" eb="2">
      <t>チョッキン</t>
    </rPh>
    <rPh sb="3" eb="7">
      <t>ガイブカンサ</t>
    </rPh>
    <rPh sb="7" eb="10">
      <t>ホウコクショ</t>
    </rPh>
    <rPh sb="11" eb="13">
      <t>テイシュツ</t>
    </rPh>
    <rPh sb="13" eb="14">
      <t>ビ</t>
    </rPh>
    <phoneticPr fontId="28"/>
  </si>
  <si>
    <t>令和　年　月　日</t>
    <rPh sb="0" eb="2">
      <t>レイワ</t>
    </rPh>
    <phoneticPr fontId="28"/>
  </si>
  <si>
    <t>②　公認会計士による外部監査を受けている場合</t>
    <rPh sb="2" eb="7">
      <t>コウニンカイケイシ</t>
    </rPh>
    <rPh sb="10" eb="12">
      <t>ガイブ</t>
    </rPh>
    <rPh sb="12" eb="14">
      <t>カンサ</t>
    </rPh>
    <rPh sb="15" eb="16">
      <t>ウ</t>
    </rPh>
    <rPh sb="20" eb="22">
      <t>バアイ</t>
    </rPh>
    <phoneticPr fontId="28"/>
  </si>
  <si>
    <t>公認会計士の氏名</t>
    <rPh sb="0" eb="5">
      <t>コウニンカイケイシ</t>
    </rPh>
    <rPh sb="6" eb="8">
      <t>シメイ</t>
    </rPh>
    <phoneticPr fontId="28"/>
  </si>
  <si>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8"/>
  </si>
  <si>
    <t>③　内部監査に準じた監査の具体的内容</t>
    <rPh sb="2" eb="6">
      <t>ナイブカンサ</t>
    </rPh>
    <rPh sb="7" eb="8">
      <t>ジュン</t>
    </rPh>
    <rPh sb="10" eb="12">
      <t>カンサ</t>
    </rPh>
    <rPh sb="13" eb="16">
      <t>グタイテキ</t>
    </rPh>
    <rPh sb="16" eb="18">
      <t>ナイヨウ</t>
    </rPh>
    <phoneticPr fontId="28"/>
  </si>
  <si>
    <t xml:space="preserve">○監事等による監査報告書を作成している。 </t>
    <phoneticPr fontId="26"/>
  </si>
  <si>
    <t>活動環境</t>
    <rPh sb="0" eb="4">
      <t>カツドウカンキョウ</t>
    </rPh>
    <phoneticPr fontId="28"/>
  </si>
  <si>
    <t>６．労務管理・契約状況</t>
    <rPh sb="2" eb="6">
      <t>ロウムカンリ</t>
    </rPh>
    <rPh sb="7" eb="11">
      <t>ケイヤクジョウキョウ</t>
    </rPh>
    <phoneticPr fontId="26"/>
  </si>
  <si>
    <t>〇団体として出演者・スタッフ等の雇用を行っている。</t>
    <rPh sb="1" eb="3">
      <t>ダンタイ</t>
    </rPh>
    <rPh sb="6" eb="9">
      <t>シュツエンシャ</t>
    </rPh>
    <rPh sb="14" eb="15">
      <t>トウ</t>
    </rPh>
    <rPh sb="16" eb="18">
      <t>コヨウ</t>
    </rPh>
    <rPh sb="19" eb="20">
      <t>オコナ</t>
    </rPh>
    <phoneticPr fontId="26"/>
  </si>
  <si>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6"/>
  </si>
  <si>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6"/>
  </si>
  <si>
    <t>〇2024年11月1日に施行された「フリーランス・事業者間取引適正化等法」を遵守していますか。</t>
    <phoneticPr fontId="28"/>
  </si>
  <si>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6"/>
  </si>
  <si>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6"/>
  </si>
  <si>
    <t>・書面等により取引条件を事前に明示している。</t>
    <phoneticPr fontId="26"/>
  </si>
  <si>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8"/>
  </si>
  <si>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8"/>
  </si>
  <si>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8"/>
  </si>
  <si>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8"/>
  </si>
  <si>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8"/>
  </si>
  <si>
    <t>・育児や介護などと業務の両立に配慮している。</t>
    <rPh sb="1" eb="3">
      <t>イクジ</t>
    </rPh>
    <rPh sb="4" eb="6">
      <t>カイゴ</t>
    </rPh>
    <rPh sb="9" eb="11">
      <t>ギョウム</t>
    </rPh>
    <rPh sb="12" eb="14">
      <t>リョウリツ</t>
    </rPh>
    <rPh sb="15" eb="17">
      <t>ハイリョ</t>
    </rPh>
    <phoneticPr fontId="28"/>
  </si>
  <si>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8"/>
  </si>
  <si>
    <t>団体内部 雇用契約状況について</t>
    <rPh sb="0" eb="2">
      <t>ダンタイ</t>
    </rPh>
    <rPh sb="2" eb="4">
      <t>ナイブ</t>
    </rPh>
    <rPh sb="5" eb="7">
      <t>コヨウ</t>
    </rPh>
    <rPh sb="7" eb="9">
      <t>ケイヤク</t>
    </rPh>
    <rPh sb="9" eb="11">
      <t>ジョウキョウ</t>
    </rPh>
    <phoneticPr fontId="26"/>
  </si>
  <si>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6"/>
  </si>
  <si>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6"/>
  </si>
  <si>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8"/>
  </si>
  <si>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8"/>
  </si>
  <si>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6"/>
  </si>
  <si>
    <t>その他の場合には具体的方法を記入→</t>
    <rPh sb="2" eb="3">
      <t>タ</t>
    </rPh>
    <rPh sb="4" eb="6">
      <t>バアイ</t>
    </rPh>
    <rPh sb="8" eb="11">
      <t>グタイテキ</t>
    </rPh>
    <rPh sb="11" eb="13">
      <t>ホウホウ</t>
    </rPh>
    <rPh sb="14" eb="16">
      <t>キニュウ</t>
    </rPh>
    <phoneticPr fontId="26"/>
  </si>
  <si>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6"/>
  </si>
  <si>
    <t>　※報酬（賃金）は通貨で、直接全額を、毎月１回以上、一定の期日を定め、最低賃金以上にて、支払う必要があります。</t>
    <phoneticPr fontId="28"/>
  </si>
  <si>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6"/>
  </si>
  <si>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6"/>
  </si>
  <si>
    <t>　※加入義務を有する有給職員を雇用していない場合等については、「なし」を選択してください。</t>
    <phoneticPr fontId="28"/>
  </si>
  <si>
    <t>○雇用者を労働保険（労災保険、雇用保険）に加入させている。</t>
    <rPh sb="1" eb="4">
      <t>コヨウシャ</t>
    </rPh>
    <rPh sb="10" eb="14">
      <t>ロウサイホケン</t>
    </rPh>
    <rPh sb="15" eb="19">
      <t>コヨウホケン</t>
    </rPh>
    <phoneticPr fontId="26"/>
  </si>
  <si>
    <t>外部との取引</t>
    <rPh sb="0" eb="2">
      <t>ガイブ</t>
    </rPh>
    <rPh sb="4" eb="6">
      <t>トリヒキ</t>
    </rPh>
    <phoneticPr fontId="28"/>
  </si>
  <si>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8"/>
  </si>
  <si>
    <t>　（「はい」の場合は以下の当てはまるものにチェック）</t>
    <rPh sb="10" eb="12">
      <t>イカ</t>
    </rPh>
    <phoneticPr fontId="26"/>
  </si>
  <si>
    <t>①契約を行う相手方</t>
    <rPh sb="1" eb="3">
      <t>ケイヤク</t>
    </rPh>
    <rPh sb="4" eb="5">
      <t>オコナ</t>
    </rPh>
    <rPh sb="6" eb="9">
      <t>アイテカタ</t>
    </rPh>
    <phoneticPr fontId="28"/>
  </si>
  <si>
    <t>出演者</t>
    <rPh sb="0" eb="3">
      <t>シュツエンシャ</t>
    </rPh>
    <phoneticPr fontId="26"/>
  </si>
  <si>
    <t>スタッフ</t>
    <phoneticPr fontId="28"/>
  </si>
  <si>
    <t>外部業者</t>
    <rPh sb="0" eb="4">
      <t>ガイブギョウシャ</t>
    </rPh>
    <phoneticPr fontId="28"/>
  </si>
  <si>
    <t>その他</t>
    <rPh sb="2" eb="3">
      <t>タ</t>
    </rPh>
    <phoneticPr fontId="28"/>
  </si>
  <si>
    <t>（　　　　　　　　　　　　　　　）</t>
    <phoneticPr fontId="28"/>
  </si>
  <si>
    <t>②契約方法</t>
    <rPh sb="1" eb="3">
      <t>ケイヤク</t>
    </rPh>
    <rPh sb="3" eb="5">
      <t>ホウホウ</t>
    </rPh>
    <phoneticPr fontId="28"/>
  </si>
  <si>
    <t>契約書</t>
    <rPh sb="0" eb="3">
      <t>ケイヤクショ</t>
    </rPh>
    <phoneticPr fontId="26"/>
  </si>
  <si>
    <t>メール</t>
    <phoneticPr fontId="28"/>
  </si>
  <si>
    <t>（　　　　　　　　　　　　　　　　　　　　　　）</t>
    <phoneticPr fontId="28"/>
  </si>
  <si>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8"/>
  </si>
  <si>
    <t>　（「はい」の場合は以下の当てはまるもの全てにチェック）</t>
    <rPh sb="10" eb="12">
      <t>イカ</t>
    </rPh>
    <rPh sb="20" eb="21">
      <t>スベ</t>
    </rPh>
    <phoneticPr fontId="26"/>
  </si>
  <si>
    <t xml:space="preserve"> 　  給与　　　  出演料　　　  稽古料　　　　報酬等（　　　　　　　　　　　　　　　　　　　　　　　　）</t>
    <rPh sb="4" eb="6">
      <t>キュウヨ</t>
    </rPh>
    <rPh sb="11" eb="13">
      <t>シュツエン</t>
    </rPh>
    <rPh sb="13" eb="14">
      <t>リョウ</t>
    </rPh>
    <rPh sb="19" eb="22">
      <t>ケイコリョウ</t>
    </rPh>
    <rPh sb="26" eb="29">
      <t>ホウシュウトウ</t>
    </rPh>
    <phoneticPr fontId="26"/>
  </si>
  <si>
    <t>ハラスメント防止対策　</t>
    <rPh sb="6" eb="10">
      <t>ボウシタイサク</t>
    </rPh>
    <phoneticPr fontId="26"/>
  </si>
  <si>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8"/>
  </si>
  <si>
    <t>（「はい」の場合）具体的な内容について記入してください。</t>
    <rPh sb="9" eb="11">
      <t>グタイ</t>
    </rPh>
    <rPh sb="11" eb="12">
      <t>テキ</t>
    </rPh>
    <rPh sb="13" eb="15">
      <t>ナイヨウ</t>
    </rPh>
    <rPh sb="19" eb="21">
      <t>キニュウ</t>
    </rPh>
    <phoneticPr fontId="28"/>
  </si>
  <si>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6"/>
  </si>
  <si>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6"/>
  </si>
  <si>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6"/>
  </si>
  <si>
    <t>安全管理（事故防止）対策　</t>
    <rPh sb="0" eb="2">
      <t>アンゼン</t>
    </rPh>
    <rPh sb="2" eb="4">
      <t>カンリ</t>
    </rPh>
    <rPh sb="5" eb="7">
      <t>ジコ</t>
    </rPh>
    <rPh sb="7" eb="9">
      <t>ボウシ</t>
    </rPh>
    <rPh sb="10" eb="12">
      <t>タイサク</t>
    </rPh>
    <phoneticPr fontId="26"/>
  </si>
  <si>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6"/>
  </si>
  <si>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8"/>
  </si>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</sst>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76" formatCode="#,##0_ "/>
    <numFmt numFmtId="177" formatCode="#,##0_);[Red]\(#,##0\)"/>
    <numFmt numFmtId="178" formatCode="#,##0_ ;[Red]\-#,##0\ "/>
    <numFmt numFmtId="179" formatCode="000"/>
    <numFmt numFmtId="180" formatCode="0000"/>
    <numFmt numFmtId="181" formatCode="#,##0;&quot;△ &quot;#,##0"/>
    <numFmt numFmtId="182" formatCode="&quot;〔&quot;@&quot;〕&quot;"/>
    <numFmt numFmtId="183" formatCode="m&quot;月&quot;d&quot;日&quot;;@"/>
    <numFmt numFmtId="184" formatCode="#,###"/>
    <numFmt numFmtId="185" formatCode="0_);[Red]\(0\)"/>
    <numFmt numFmtId="186" formatCode="yyyy&quot;年&quot;m&quot;月&quot;d&quot;日&quot;;@"/>
    <numFmt numFmtId="187" formatCode="#,###\ &quot;千&quot;&quot;円&quot;"/>
    <numFmt numFmtId="188" formatCode="&quot;（計&quot;###,###&quot; 人）&quot;"/>
  </numFmts>
  <fonts count="10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0"/>
      <color rgb="FFFF0000"/>
      <name val="游ゴシック"/>
      <family val="3"/>
      <charset val="128"/>
      <scheme val="minor"/>
    </font>
    <font>
      <b/>
      <sz val="10"/>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10"/>
      <name val="游ゴシック"/>
      <family val="3"/>
      <charset val="128"/>
      <scheme val="minor"/>
    </font>
    <font>
      <u/>
      <sz val="14"/>
      <color theme="1"/>
      <name val="游ゴシック"/>
      <family val="3"/>
      <charset val="128"/>
      <scheme val="minor"/>
    </font>
    <font>
      <sz val="12"/>
      <color theme="0"/>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3"/>
      <color theme="1"/>
      <name val="游ゴシック"/>
      <family val="3"/>
      <charset val="128"/>
      <scheme val="minor"/>
    </font>
    <font>
      <b/>
      <u/>
      <sz val="20"/>
      <color rgb="FF000066"/>
      <name val="游ゴシック"/>
      <family val="3"/>
      <charset val="128"/>
      <scheme val="minor"/>
    </font>
    <font>
      <b/>
      <sz val="14"/>
      <color rgb="FF000066"/>
      <name val="游ゴシック"/>
      <family val="3"/>
      <charset val="128"/>
      <scheme val="minor"/>
    </font>
    <font>
      <b/>
      <sz val="12"/>
      <color rgb="FF000066"/>
      <name val="游ゴシック"/>
      <family val="3"/>
      <charset val="128"/>
      <scheme val="minor"/>
    </font>
    <font>
      <b/>
      <sz val="16"/>
      <color rgb="FF000066"/>
      <name val="游ゴシック"/>
      <family val="3"/>
      <charset val="128"/>
      <scheme val="minor"/>
    </font>
    <font>
      <b/>
      <sz val="18"/>
      <name val="游ゴシック"/>
      <family val="3"/>
      <charset val="128"/>
      <scheme val="minor"/>
    </font>
    <font>
      <b/>
      <sz val="14"/>
      <name val="游ゴシック"/>
      <family val="3"/>
      <charset val="128"/>
      <scheme val="minor"/>
    </font>
    <font>
      <sz val="12"/>
      <name val="游ゴシック"/>
      <family val="3"/>
      <charset val="128"/>
      <scheme val="minor"/>
    </font>
    <font>
      <b/>
      <sz val="28"/>
      <name val="游ゴシック"/>
      <family val="3"/>
      <charset val="128"/>
      <scheme val="minor"/>
    </font>
    <font>
      <u/>
      <sz val="10"/>
      <color theme="1"/>
      <name val="游ゴシック"/>
      <family val="3"/>
      <charset val="128"/>
      <scheme val="minor"/>
    </font>
    <font>
      <b/>
      <sz val="12"/>
      <color theme="1"/>
      <name val="游ゴシック"/>
      <family val="3"/>
      <charset val="128"/>
      <scheme val="minor"/>
    </font>
    <font>
      <sz val="20"/>
      <color theme="1"/>
      <name val="游ゴシック"/>
      <family val="3"/>
      <charset val="128"/>
      <scheme val="minor"/>
    </font>
    <font>
      <u/>
      <sz val="20"/>
      <color theme="1"/>
      <name val="游ゴシック"/>
      <family val="3"/>
      <charset val="128"/>
      <scheme val="minor"/>
    </font>
    <font>
      <b/>
      <sz val="13"/>
      <color rgb="FF000066"/>
      <name val="游ゴシック"/>
      <family val="3"/>
      <charset val="128"/>
      <scheme val="minor"/>
    </font>
    <font>
      <b/>
      <sz val="13"/>
      <color theme="1"/>
      <name val="游ゴシック"/>
      <family val="3"/>
      <charset val="128"/>
      <scheme val="minor"/>
    </font>
    <font>
      <sz val="13"/>
      <color rgb="FF000066"/>
      <name val="游ゴシック"/>
      <family val="3"/>
      <charset val="128"/>
      <scheme val="minor"/>
    </font>
    <font>
      <sz val="14"/>
      <color rgb="FF000000"/>
      <name val="游ゴシック"/>
      <family val="3"/>
      <charset val="128"/>
      <scheme val="minor"/>
    </font>
    <font>
      <sz val="11"/>
      <color theme="1"/>
      <name val="游ゴシック"/>
      <family val="2"/>
      <scheme val="minor"/>
    </font>
    <font>
      <b/>
      <sz val="20"/>
      <color rgb="FF000066"/>
      <name val="游ゴシック"/>
      <family val="3"/>
      <charset val="128"/>
      <scheme val="minor"/>
    </font>
    <font>
      <sz val="11"/>
      <color rgb="FF000000"/>
      <name val="游ゴシック"/>
      <family val="3"/>
      <charset val="128"/>
      <scheme val="minor"/>
    </font>
    <font>
      <u/>
      <sz val="16"/>
      <color theme="1"/>
      <name val="游ゴシック"/>
      <family val="3"/>
      <charset val="128"/>
      <scheme val="minor"/>
    </font>
    <font>
      <u/>
      <sz val="18"/>
      <color theme="1"/>
      <name val="游ゴシック"/>
      <family val="3"/>
      <charset val="128"/>
      <scheme val="minor"/>
    </font>
    <font>
      <sz val="20"/>
      <color rgb="FF000066"/>
      <name val="游ゴシック"/>
      <family val="3"/>
      <charset val="128"/>
      <scheme val="minor"/>
    </font>
    <font>
      <b/>
      <sz val="20"/>
      <color theme="1"/>
      <name val="游ゴシック"/>
      <family val="3"/>
      <charset val="128"/>
      <scheme val="minor"/>
    </font>
    <font>
      <u/>
      <sz val="12"/>
      <color theme="1"/>
      <name val="游ゴシック"/>
      <family val="3"/>
      <charset val="128"/>
      <scheme val="minor"/>
    </font>
    <font>
      <sz val="14"/>
      <color rgb="FF000066"/>
      <name val="游ゴシック"/>
      <family val="3"/>
      <charset val="128"/>
      <scheme val="minor"/>
    </font>
    <font>
      <sz val="12"/>
      <color rgb="FF000000"/>
      <name val="游ゴシック"/>
      <family val="3"/>
      <charset val="128"/>
      <scheme val="minor"/>
    </font>
    <font>
      <strike/>
      <sz val="10"/>
      <color theme="1"/>
      <name val="游ゴシック"/>
      <family val="3"/>
      <charset val="128"/>
      <scheme val="minor"/>
    </font>
    <font>
      <sz val="12"/>
      <color theme="1"/>
      <name val="HGPｺﾞｼｯｸM"/>
      <family val="3"/>
      <charset val="128"/>
    </font>
    <font>
      <sz val="12"/>
      <color rgb="FF0070C0"/>
      <name val="游ゴシック"/>
      <family val="3"/>
      <charset val="128"/>
      <scheme val="minor"/>
    </font>
    <font>
      <sz val="12"/>
      <color theme="1"/>
      <name val="游ゴシック"/>
      <family val="3"/>
      <charset val="128"/>
    </font>
    <font>
      <sz val="12"/>
      <color theme="1"/>
      <name val="Segoe UI Symbol"/>
      <family val="3"/>
    </font>
    <font>
      <sz val="12"/>
      <color theme="1"/>
      <name val="ＭＳ Ｐゴシック"/>
      <family val="3"/>
      <charset val="128"/>
    </font>
    <font>
      <b/>
      <sz val="18"/>
      <color rgb="FF000066"/>
      <name val="游ゴシック"/>
      <family val="3"/>
      <charset val="128"/>
      <scheme val="minor"/>
    </font>
    <font>
      <sz val="12"/>
      <color rgb="FF000066"/>
      <name val="游ゴシック"/>
      <family val="3"/>
      <charset val="128"/>
      <scheme val="minor"/>
    </font>
    <font>
      <sz val="26"/>
      <color theme="1"/>
      <name val="游ゴシック"/>
      <family val="3"/>
      <charset val="128"/>
      <scheme val="minor"/>
    </font>
    <font>
      <b/>
      <sz val="22"/>
      <color theme="1"/>
      <name val="游ゴシック"/>
      <family val="3"/>
      <charset val="128"/>
      <scheme val="minor"/>
    </font>
    <font>
      <b/>
      <sz val="20"/>
      <color rgb="FF002060"/>
      <name val="游ゴシック"/>
      <family val="3"/>
      <charset val="128"/>
      <scheme val="minor"/>
    </font>
    <font>
      <sz val="19"/>
      <color theme="1"/>
      <name val="游ゴシック"/>
      <family val="3"/>
      <charset val="128"/>
      <scheme val="minor"/>
    </font>
    <font>
      <b/>
      <sz val="22"/>
      <color rgb="FF000066"/>
      <name val="游ゴシック"/>
      <family val="3"/>
      <charset val="128"/>
      <scheme val="minor"/>
    </font>
    <font>
      <sz val="22"/>
      <color rgb="FF000066"/>
      <name val="游ゴシック"/>
      <family val="3"/>
      <charset val="128"/>
      <scheme val="minor"/>
    </font>
    <font>
      <b/>
      <sz val="19"/>
      <color rgb="FF002060"/>
      <name val="游ゴシック"/>
      <family val="3"/>
      <charset val="128"/>
      <scheme val="minor"/>
    </font>
    <font>
      <b/>
      <sz val="16"/>
      <color rgb="FFFF0000"/>
      <name val="游ゴシック"/>
      <family val="3"/>
      <charset val="128"/>
      <scheme val="minor"/>
    </font>
    <font>
      <b/>
      <sz val="12"/>
      <name val="游ゴシック"/>
      <family val="3"/>
      <charset val="128"/>
      <scheme val="minor"/>
    </font>
    <font>
      <b/>
      <u/>
      <sz val="12"/>
      <name val="游ゴシック"/>
      <family val="3"/>
      <charset val="128"/>
      <scheme val="minor"/>
    </font>
    <font>
      <u/>
      <sz val="12"/>
      <name val="游ゴシック"/>
      <family val="3"/>
      <charset val="128"/>
      <scheme val="minor"/>
    </font>
    <font>
      <b/>
      <sz val="16"/>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rgb="FFF7C1D4"/>
        <bgColor indexed="64"/>
      </patternFill>
    </fill>
    <fill>
      <patternFill patternType="solid">
        <fgColor theme="0"/>
        <bgColor indexed="64"/>
      </patternFill>
    </fill>
  </fills>
  <borders count="20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hair">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diagonalUp="1">
      <left style="thin">
        <color theme="0"/>
      </left>
      <right style="thin">
        <color theme="0"/>
      </right>
      <top style="thin">
        <color theme="0"/>
      </top>
      <bottom style="thin">
        <color theme="0"/>
      </bottom>
      <diagonal style="thin">
        <color theme="0"/>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diagonal/>
    </border>
    <border>
      <left style="thin">
        <color indexed="64"/>
      </left>
      <right/>
      <top style="medium">
        <color indexed="64"/>
      </top>
      <bottom style="hair">
        <color indexed="64"/>
      </bottom>
      <diagonal/>
    </border>
    <border>
      <left/>
      <right style="hair">
        <color indexed="64"/>
      </right>
      <top/>
      <bottom style="hair">
        <color indexed="64"/>
      </bottom>
      <diagonal/>
    </border>
    <border>
      <left style="medium">
        <color indexed="64"/>
      </left>
      <right/>
      <top style="medium">
        <color indexed="64"/>
      </top>
      <bottom style="thin">
        <color indexed="64"/>
      </bottom>
      <diagonal/>
    </border>
    <border>
      <left style="medium">
        <color indexed="64"/>
      </left>
      <right/>
      <top/>
      <bottom style="hair">
        <color indexed="64"/>
      </bottom>
      <diagonal/>
    </border>
    <border>
      <left style="medium">
        <color indexed="64"/>
      </left>
      <right style="hair">
        <color indexed="64"/>
      </right>
      <top style="hair">
        <color indexed="64"/>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hair">
        <color indexed="64"/>
      </bottom>
      <diagonal/>
    </border>
    <border>
      <left style="hair">
        <color indexed="64"/>
      </left>
      <right style="hair">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s>
  <cellStyleXfs count="17">
    <xf numFmtId="0" fontId="0" fillId="0" borderId="0">
      <alignment vertical="center"/>
    </xf>
    <xf numFmtId="9"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8" fillId="0" borderId="0">
      <alignment vertical="center"/>
    </xf>
    <xf numFmtId="0" fontId="4" fillId="0" borderId="0">
      <alignment vertical="center"/>
    </xf>
    <xf numFmtId="0" fontId="3" fillId="0" borderId="0">
      <alignment vertical="center"/>
    </xf>
    <xf numFmtId="0" fontId="65" fillId="0" borderId="0"/>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413">
    <xf numFmtId="0" fontId="0" fillId="0" borderId="0" xfId="0">
      <alignment vertical="center"/>
    </xf>
    <xf numFmtId="0" fontId="16" fillId="0" borderId="0" xfId="3" applyFont="1">
      <alignment vertical="center"/>
    </xf>
    <xf numFmtId="0" fontId="17" fillId="0" borderId="0" xfId="3" applyFont="1" applyAlignment="1">
      <alignment horizontal="left" vertical="center" indent="1"/>
    </xf>
    <xf numFmtId="0" fontId="16" fillId="0" borderId="0" xfId="3" applyFont="1" applyAlignment="1">
      <alignment horizontal="justify" vertical="center"/>
    </xf>
    <xf numFmtId="0" fontId="24" fillId="0" borderId="0" xfId="0" applyFont="1">
      <alignment vertical="center"/>
    </xf>
    <xf numFmtId="0" fontId="16" fillId="0" borderId="0" xfId="0" applyFont="1">
      <alignment vertical="center"/>
    </xf>
    <xf numFmtId="0" fontId="30" fillId="0" borderId="0" xfId="0" applyFont="1">
      <alignment vertical="center"/>
    </xf>
    <xf numFmtId="0" fontId="31" fillId="0" borderId="0" xfId="0" applyFont="1">
      <alignment vertical="center"/>
    </xf>
    <xf numFmtId="0" fontId="16" fillId="0" borderId="16" xfId="0" applyFont="1" applyBorder="1">
      <alignment vertical="center"/>
    </xf>
    <xf numFmtId="0" fontId="16" fillId="0" borderId="51" xfId="0" applyFont="1" applyBorder="1">
      <alignment vertical="center"/>
    </xf>
    <xf numFmtId="0" fontId="16" fillId="0" borderId="44" xfId="0" applyFont="1" applyBorder="1">
      <alignment vertical="center"/>
    </xf>
    <xf numFmtId="0" fontId="16" fillId="0" borderId="77" xfId="0" applyFont="1" applyBorder="1">
      <alignment vertical="center"/>
    </xf>
    <xf numFmtId="0" fontId="16" fillId="0" borderId="117" xfId="0" applyFont="1" applyBorder="1">
      <alignment vertical="center"/>
    </xf>
    <xf numFmtId="0" fontId="16" fillId="0" borderId="16" xfId="0" applyFont="1" applyBorder="1" applyAlignment="1">
      <alignment vertical="center" wrapText="1"/>
    </xf>
    <xf numFmtId="0" fontId="16" fillId="0" borderId="17" xfId="0" applyFont="1" applyBorder="1" applyAlignment="1">
      <alignment vertical="center" wrapText="1"/>
    </xf>
    <xf numFmtId="0" fontId="0" fillId="0" borderId="0" xfId="0" applyAlignment="1"/>
    <xf numFmtId="178" fontId="13"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184"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10" borderId="67" xfId="0" applyNumberFormat="1" applyFill="1" applyBorder="1" applyAlignment="1">
      <alignment vertical="top"/>
    </xf>
    <xf numFmtId="0" fontId="0" fillId="10" borderId="67" xfId="0" applyFill="1" applyBorder="1" applyAlignment="1">
      <alignment vertical="top"/>
    </xf>
    <xf numFmtId="0" fontId="0" fillId="10" borderId="99" xfId="0" applyFill="1" applyBorder="1" applyAlignment="1">
      <alignment vertical="top"/>
    </xf>
    <xf numFmtId="0" fontId="12" fillId="0" borderId="0" xfId="3">
      <alignment vertical="center"/>
    </xf>
    <xf numFmtId="0" fontId="12" fillId="0" borderId="0" xfId="3" applyAlignment="1">
      <alignment horizontal="left" vertical="center"/>
    </xf>
    <xf numFmtId="0" fontId="27" fillId="0" borderId="0" xfId="3" applyFont="1" applyAlignment="1">
      <alignment horizontal="center" vertical="center" wrapText="1"/>
    </xf>
    <xf numFmtId="177" fontId="12" fillId="0" borderId="0" xfId="2" applyNumberFormat="1" applyFont="1" applyFill="1" applyBorder="1" applyAlignment="1" applyProtection="1">
      <alignment horizontal="left" vertical="top"/>
    </xf>
    <xf numFmtId="177" fontId="12" fillId="0" borderId="0" xfId="2" applyNumberFormat="1" applyFont="1" applyFill="1" applyBorder="1" applyAlignment="1" applyProtection="1">
      <alignment horizontal="right" vertical="top"/>
    </xf>
    <xf numFmtId="0" fontId="24" fillId="0" borderId="0" xfId="0" applyFont="1" applyAlignment="1">
      <alignment horizontal="right" vertical="top"/>
    </xf>
    <xf numFmtId="0" fontId="12" fillId="0" borderId="0" xfId="0" applyFont="1">
      <alignment vertical="center"/>
    </xf>
    <xf numFmtId="178" fontId="14" fillId="0" borderId="0" xfId="2" applyNumberFormat="1" applyFont="1" applyFill="1" applyBorder="1" applyProtection="1">
      <alignment vertical="center"/>
    </xf>
    <xf numFmtId="0" fontId="14" fillId="0" borderId="0" xfId="3" applyFont="1">
      <alignment vertical="center"/>
    </xf>
    <xf numFmtId="0" fontId="14" fillId="0" borderId="0" xfId="0" applyFont="1">
      <alignment vertical="center"/>
    </xf>
    <xf numFmtId="0" fontId="19" fillId="11" borderId="43" xfId="3" applyFont="1" applyFill="1" applyBorder="1" applyAlignment="1">
      <alignment horizontal="left" vertical="center"/>
    </xf>
    <xf numFmtId="0" fontId="14" fillId="11" borderId="15" xfId="3" applyFont="1" applyFill="1" applyBorder="1" applyAlignment="1">
      <alignment horizontal="left" vertical="center"/>
    </xf>
    <xf numFmtId="0" fontId="37" fillId="0" borderId="0" xfId="3" applyFont="1">
      <alignment vertical="center"/>
    </xf>
    <xf numFmtId="0" fontId="14" fillId="11" borderId="16" xfId="3" applyFont="1" applyFill="1" applyBorder="1" applyAlignment="1">
      <alignment horizontal="left" vertical="center"/>
    </xf>
    <xf numFmtId="0" fontId="35" fillId="0" borderId="0" xfId="0" applyFont="1" applyAlignment="1">
      <alignment vertical="center" wrapText="1" shrinkToFit="1"/>
    </xf>
    <xf numFmtId="0" fontId="14" fillId="11" borderId="16" xfId="3" applyFont="1" applyFill="1" applyBorder="1">
      <alignment vertical="center"/>
    </xf>
    <xf numFmtId="0" fontId="35" fillId="0" borderId="0" xfId="0" applyFont="1">
      <alignment vertical="center"/>
    </xf>
    <xf numFmtId="177" fontId="14" fillId="0" borderId="0" xfId="2" applyNumberFormat="1" applyFont="1" applyBorder="1" applyAlignment="1" applyProtection="1">
      <alignment vertical="top" wrapText="1" shrinkToFit="1"/>
    </xf>
    <xf numFmtId="177" fontId="14" fillId="0" borderId="0" xfId="2" applyNumberFormat="1" applyFont="1" applyBorder="1" applyAlignment="1" applyProtection="1">
      <alignment horizontal="right" vertical="top" wrapText="1" shrinkToFit="1"/>
    </xf>
    <xf numFmtId="0" fontId="14" fillId="0" borderId="0" xfId="0" applyFont="1" applyAlignment="1">
      <alignment horizontal="center" vertical="center"/>
    </xf>
    <xf numFmtId="0" fontId="14" fillId="3" borderId="150" xfId="0" applyFont="1" applyFill="1" applyBorder="1" applyAlignment="1">
      <alignment horizontal="center" vertical="center" shrinkToFit="1"/>
    </xf>
    <xf numFmtId="184" fontId="15" fillId="3" borderId="87" xfId="0" applyNumberFormat="1" applyFont="1" applyFill="1" applyBorder="1" applyAlignment="1">
      <alignment horizontal="center" vertical="center" shrinkToFit="1"/>
    </xf>
    <xf numFmtId="0" fontId="14" fillId="3" borderId="129" xfId="0" applyFont="1" applyFill="1" applyBorder="1" applyAlignment="1">
      <alignment horizontal="center" vertical="center" shrinkToFit="1"/>
    </xf>
    <xf numFmtId="177" fontId="14" fillId="3" borderId="129" xfId="0" applyNumberFormat="1" applyFont="1" applyFill="1" applyBorder="1" applyAlignment="1">
      <alignment horizontal="center" vertical="center" shrinkToFit="1"/>
    </xf>
    <xf numFmtId="177" fontId="14" fillId="3" borderId="104" xfId="0" applyNumberFormat="1" applyFont="1" applyFill="1" applyBorder="1" applyAlignment="1">
      <alignment horizontal="center" vertical="center" shrinkToFit="1"/>
    </xf>
    <xf numFmtId="177" fontId="14" fillId="3" borderId="152" xfId="0" applyNumberFormat="1" applyFont="1" applyFill="1" applyBorder="1" applyAlignment="1">
      <alignment horizontal="center" vertical="center" shrinkToFit="1"/>
    </xf>
    <xf numFmtId="177" fontId="14" fillId="3" borderId="151" xfId="0" applyNumberFormat="1" applyFont="1" applyFill="1" applyBorder="1" applyAlignment="1">
      <alignment horizontal="center" vertical="center" shrinkToFit="1"/>
    </xf>
    <xf numFmtId="0" fontId="14" fillId="3" borderId="133" xfId="0" applyFont="1" applyFill="1" applyBorder="1" applyAlignment="1">
      <alignment vertical="center" shrinkToFit="1"/>
    </xf>
    <xf numFmtId="177" fontId="15" fillId="10" borderId="151" xfId="0" applyNumberFormat="1" applyFont="1" applyFill="1" applyBorder="1" applyAlignment="1">
      <alignment vertical="top"/>
    </xf>
    <xf numFmtId="0" fontId="38" fillId="11" borderId="134" xfId="0" applyFont="1" applyFill="1" applyBorder="1" applyAlignment="1">
      <alignment horizontal="left" vertical="center"/>
    </xf>
    <xf numFmtId="0" fontId="38" fillId="11" borderId="134" xfId="0" applyFont="1" applyFill="1" applyBorder="1">
      <alignment vertical="center"/>
    </xf>
    <xf numFmtId="0" fontId="38" fillId="11" borderId="104" xfId="0" applyFont="1" applyFill="1" applyBorder="1">
      <alignment vertical="center"/>
    </xf>
    <xf numFmtId="0" fontId="39" fillId="11" borderId="29" xfId="0" applyFont="1" applyFill="1" applyBorder="1" applyAlignment="1">
      <alignment vertical="center" shrinkToFit="1"/>
    </xf>
    <xf numFmtId="0" fontId="39" fillId="11" borderId="132" xfId="0" applyFont="1" applyFill="1" applyBorder="1" applyAlignment="1">
      <alignment vertical="center" shrinkToFit="1"/>
    </xf>
    <xf numFmtId="0" fontId="39" fillId="11" borderId="29" xfId="0" applyFont="1" applyFill="1" applyBorder="1">
      <alignment vertical="center"/>
    </xf>
    <xf numFmtId="0" fontId="39" fillId="11" borderId="132" xfId="0" applyFont="1" applyFill="1" applyBorder="1">
      <alignment vertical="center"/>
    </xf>
    <xf numFmtId="0" fontId="39" fillId="11" borderId="29" xfId="0" applyFont="1" applyFill="1" applyBorder="1" applyAlignment="1">
      <alignment horizontal="left" vertical="center"/>
    </xf>
    <xf numFmtId="0" fontId="39" fillId="11" borderId="132" xfId="0" applyFont="1" applyFill="1" applyBorder="1" applyAlignment="1">
      <alignment horizontal="left" vertical="center"/>
    </xf>
    <xf numFmtId="0" fontId="21" fillId="0" borderId="0" xfId="3" applyFont="1">
      <alignment vertical="center"/>
    </xf>
    <xf numFmtId="0" fontId="32" fillId="0" borderId="0" xfId="0" applyFont="1" applyAlignment="1">
      <alignment vertical="center" shrinkToFit="1"/>
    </xf>
    <xf numFmtId="0" fontId="17" fillId="0" borderId="0" xfId="3" applyFont="1">
      <alignment vertical="center"/>
    </xf>
    <xf numFmtId="0" fontId="19" fillId="12" borderId="34" xfId="3" applyFont="1" applyFill="1" applyBorder="1" applyAlignment="1">
      <alignment horizontal="left" vertical="center"/>
    </xf>
    <xf numFmtId="0" fontId="14" fillId="12" borderId="34" xfId="3" applyFont="1" applyFill="1" applyBorder="1" applyAlignment="1">
      <alignment horizontal="left" vertical="center"/>
    </xf>
    <xf numFmtId="0" fontId="14" fillId="3" borderId="54" xfId="3" applyFont="1" applyFill="1" applyBorder="1" applyAlignment="1">
      <alignment horizontal="center" vertical="center"/>
    </xf>
    <xf numFmtId="0" fontId="14" fillId="11" borderId="39" xfId="3" applyFont="1" applyFill="1" applyBorder="1">
      <alignment vertical="center"/>
    </xf>
    <xf numFmtId="0" fontId="42" fillId="0" borderId="0" xfId="0" applyFont="1" applyAlignment="1">
      <alignment vertical="center" shrinkToFit="1"/>
    </xf>
    <xf numFmtId="0" fontId="0" fillId="0" borderId="0" xfId="3" applyFont="1">
      <alignment vertical="center"/>
    </xf>
    <xf numFmtId="0" fontId="13" fillId="12" borderId="35" xfId="3" applyFont="1" applyFill="1" applyBorder="1" applyAlignment="1">
      <alignment horizontal="left" vertical="center"/>
    </xf>
    <xf numFmtId="0" fontId="0" fillId="12" borderId="35" xfId="3" applyFont="1" applyFill="1" applyBorder="1" applyAlignment="1">
      <alignment horizontal="left" vertical="center"/>
    </xf>
    <xf numFmtId="0" fontId="0" fillId="12" borderId="35" xfId="3" applyFont="1" applyFill="1" applyBorder="1">
      <alignment vertical="center"/>
    </xf>
    <xf numFmtId="0" fontId="0" fillId="12" borderId="36" xfId="3" applyFont="1" applyFill="1" applyBorder="1">
      <alignment vertical="center"/>
    </xf>
    <xf numFmtId="184" fontId="0" fillId="0" borderId="0" xfId="3" applyNumberFormat="1" applyFont="1" applyAlignment="1">
      <alignment horizontal="center" vertical="center"/>
    </xf>
    <xf numFmtId="184" fontId="0" fillId="3" borderId="87" xfId="0" applyNumberFormat="1" applyFill="1" applyBorder="1" applyAlignment="1">
      <alignment horizontal="center" vertical="top" shrinkToFit="1"/>
    </xf>
    <xf numFmtId="184" fontId="0" fillId="3" borderId="87" xfId="0" applyNumberFormat="1" applyFill="1" applyBorder="1" applyAlignment="1">
      <alignment horizontal="center" vertical="center" shrinkToFit="1"/>
    </xf>
    <xf numFmtId="184" fontId="0" fillId="3" borderId="88" xfId="0" applyNumberFormat="1" applyFill="1" applyBorder="1" applyAlignment="1">
      <alignment horizontal="center" vertical="center" shrinkToFit="1"/>
    </xf>
    <xf numFmtId="184" fontId="0" fillId="3" borderId="143" xfId="0" applyNumberFormat="1" applyFill="1" applyBorder="1" applyAlignment="1">
      <alignment horizontal="center" vertical="center" shrinkToFit="1"/>
    </xf>
    <xf numFmtId="0" fontId="14" fillId="3" borderId="154" xfId="0" applyFont="1" applyFill="1" applyBorder="1" applyAlignment="1">
      <alignment horizontal="center" vertical="center" shrinkToFit="1"/>
    </xf>
    <xf numFmtId="177" fontId="14" fillId="3" borderId="154" xfId="0" applyNumberFormat="1" applyFont="1" applyFill="1" applyBorder="1" applyAlignment="1">
      <alignment horizontal="center" vertical="center" shrinkToFit="1"/>
    </xf>
    <xf numFmtId="177" fontId="14" fillId="3" borderId="125" xfId="0" applyNumberFormat="1" applyFont="1" applyFill="1" applyBorder="1" applyAlignment="1">
      <alignment horizontal="center" vertical="center" shrinkToFit="1"/>
    </xf>
    <xf numFmtId="0" fontId="0" fillId="0" borderId="0" xfId="0" applyAlignment="1">
      <alignment vertical="center" shrinkToFit="1"/>
    </xf>
    <xf numFmtId="0" fontId="16" fillId="0" borderId="0" xfId="3" applyFont="1" applyAlignment="1">
      <alignment vertical="center" shrinkToFit="1"/>
    </xf>
    <xf numFmtId="0" fontId="14" fillId="12" borderId="34" xfId="3" applyFont="1" applyFill="1" applyBorder="1" applyAlignment="1">
      <alignment horizontal="left" vertical="center" shrinkToFit="1"/>
    </xf>
    <xf numFmtId="0" fontId="14" fillId="11" borderId="15" xfId="3" applyFont="1" applyFill="1" applyBorder="1" applyAlignment="1">
      <alignment horizontal="left" vertical="center" shrinkToFit="1"/>
    </xf>
    <xf numFmtId="0" fontId="14" fillId="3" borderId="62" xfId="3" applyFont="1" applyFill="1" applyBorder="1" applyAlignment="1">
      <alignment vertical="center" shrinkToFit="1"/>
    </xf>
    <xf numFmtId="184" fontId="14" fillId="10" borderId="44" xfId="3" applyNumberFormat="1" applyFont="1" applyFill="1" applyBorder="1" applyAlignment="1">
      <alignment horizontal="center" vertical="center" shrinkToFit="1"/>
    </xf>
    <xf numFmtId="184" fontId="14" fillId="10" borderId="16" xfId="3" applyNumberFormat="1" applyFont="1" applyFill="1" applyBorder="1" applyAlignment="1">
      <alignment horizontal="center" vertical="center" shrinkToFit="1"/>
    </xf>
    <xf numFmtId="184" fontId="14" fillId="10" borderId="40" xfId="3" applyNumberFormat="1" applyFont="1" applyFill="1" applyBorder="1" applyAlignment="1">
      <alignment horizontal="center" vertical="center" shrinkToFit="1"/>
    </xf>
    <xf numFmtId="0" fontId="12" fillId="0" borderId="0" xfId="3" applyAlignment="1">
      <alignment horizontal="left" vertical="center" shrinkToFit="1"/>
    </xf>
    <xf numFmtId="0" fontId="40" fillId="0" borderId="0" xfId="3" applyFont="1" applyAlignment="1">
      <alignment horizontal="right" vertical="center"/>
    </xf>
    <xf numFmtId="0" fontId="40" fillId="0" borderId="0" xfId="3" applyFont="1" applyAlignment="1">
      <alignment horizontal="left" vertical="center" shrinkToFit="1"/>
    </xf>
    <xf numFmtId="0" fontId="40" fillId="0" borderId="0" xfId="3" applyFont="1" applyAlignment="1" applyProtection="1">
      <alignment horizontal="center" vertical="center"/>
      <protection locked="0" hidden="1"/>
    </xf>
    <xf numFmtId="0" fontId="16" fillId="6" borderId="15" xfId="3" applyFont="1" applyFill="1" applyBorder="1">
      <alignment vertical="center"/>
    </xf>
    <xf numFmtId="0" fontId="16" fillId="6" borderId="45" xfId="3" applyFont="1" applyFill="1" applyBorder="1">
      <alignment vertical="center"/>
    </xf>
    <xf numFmtId="0" fontId="16" fillId="6" borderId="16" xfId="3" applyFont="1" applyFill="1" applyBorder="1" applyAlignment="1">
      <alignment vertical="top"/>
    </xf>
    <xf numFmtId="0" fontId="16" fillId="6" borderId="135" xfId="3" applyFont="1" applyFill="1" applyBorder="1" applyAlignment="1">
      <alignment horizontal="left" vertical="center"/>
    </xf>
    <xf numFmtId="0" fontId="0" fillId="6" borderId="85" xfId="0" applyFill="1" applyBorder="1">
      <alignment vertical="center"/>
    </xf>
    <xf numFmtId="0" fontId="0" fillId="6" borderId="85" xfId="0" applyFill="1" applyBorder="1" applyAlignment="1">
      <alignment vertical="center" shrinkToFit="1"/>
    </xf>
    <xf numFmtId="0" fontId="0" fillId="0" borderId="16" xfId="0" applyBorder="1">
      <alignment vertical="center"/>
    </xf>
    <xf numFmtId="0" fontId="0" fillId="0" borderId="160" xfId="0" applyBorder="1" applyAlignment="1">
      <alignment vertical="center" shrinkToFit="1"/>
    </xf>
    <xf numFmtId="0" fontId="0" fillId="0" borderId="161" xfId="0" applyBorder="1" applyAlignment="1">
      <alignment vertical="center" shrinkToFit="1"/>
    </xf>
    <xf numFmtId="0" fontId="0" fillId="13" borderId="162" xfId="0" applyFill="1" applyBorder="1">
      <alignment vertical="center"/>
    </xf>
    <xf numFmtId="0" fontId="0" fillId="0" borderId="0" xfId="0" applyAlignment="1">
      <alignment horizontal="right" vertical="center"/>
    </xf>
    <xf numFmtId="0" fontId="25" fillId="0" borderId="163" xfId="0" applyFont="1" applyBorder="1" applyAlignment="1">
      <alignment vertical="center" shrinkToFit="1"/>
    </xf>
    <xf numFmtId="0" fontId="25" fillId="0" borderId="164" xfId="0" applyFont="1" applyBorder="1" applyAlignment="1">
      <alignment vertical="center" shrinkToFit="1"/>
    </xf>
    <xf numFmtId="0" fontId="25" fillId="13" borderId="163" xfId="0" applyFont="1" applyFill="1" applyBorder="1" applyAlignment="1">
      <alignment vertical="center" shrinkToFit="1"/>
    </xf>
    <xf numFmtId="0" fontId="0" fillId="0" borderId="163" xfId="0" applyBorder="1">
      <alignment vertical="center"/>
    </xf>
    <xf numFmtId="0" fontId="25" fillId="0" borderId="59" xfId="0" applyFont="1" applyBorder="1" applyAlignment="1">
      <alignment vertical="center" shrinkToFit="1"/>
    </xf>
    <xf numFmtId="0" fontId="25" fillId="0" borderId="165" xfId="0" applyFont="1" applyBorder="1" applyAlignment="1">
      <alignment vertical="center" shrinkToFit="1"/>
    </xf>
    <xf numFmtId="0" fontId="25" fillId="13" borderId="59" xfId="0" applyFont="1" applyFill="1" applyBorder="1" applyAlignment="1">
      <alignment vertical="center" shrinkToFit="1"/>
    </xf>
    <xf numFmtId="0" fontId="0" fillId="0" borderId="59" xfId="0" applyBorder="1">
      <alignment vertical="center"/>
    </xf>
    <xf numFmtId="0" fontId="25" fillId="13" borderId="59" xfId="0" applyFont="1" applyFill="1" applyBorder="1" applyAlignment="1">
      <alignment horizontal="center" vertical="center" shrinkToFit="1"/>
    </xf>
    <xf numFmtId="0" fontId="25" fillId="0" borderId="20" xfId="0" applyFont="1" applyBorder="1" applyAlignment="1">
      <alignment vertical="center" shrinkToFit="1"/>
    </xf>
    <xf numFmtId="0" fontId="25" fillId="0" borderId="166" xfId="0" applyFont="1" applyBorder="1" applyAlignment="1">
      <alignment vertical="center" shrinkToFit="1"/>
    </xf>
    <xf numFmtId="0" fontId="0" fillId="7" borderId="20" xfId="0" applyFill="1" applyBorder="1">
      <alignment vertical="center"/>
    </xf>
    <xf numFmtId="0" fontId="0" fillId="0" borderId="61" xfId="0" applyBorder="1">
      <alignment vertical="center"/>
    </xf>
    <xf numFmtId="0" fontId="0" fillId="0" borderId="167" xfId="0" applyBorder="1">
      <alignment vertical="center"/>
    </xf>
    <xf numFmtId="0" fontId="25" fillId="13" borderId="61" xfId="0" applyFont="1" applyFill="1" applyBorder="1" applyAlignment="1">
      <alignment horizontal="center" vertical="center" shrinkToFit="1"/>
    </xf>
    <xf numFmtId="0" fontId="0" fillId="0" borderId="165" xfId="0" applyBorder="1">
      <alignment vertical="center"/>
    </xf>
    <xf numFmtId="14" fontId="0" fillId="0" borderId="59" xfId="0" applyNumberFormat="1" applyBorder="1">
      <alignment vertical="center"/>
    </xf>
    <xf numFmtId="0" fontId="13" fillId="0" borderId="0" xfId="0" applyFont="1">
      <alignment vertical="center"/>
    </xf>
    <xf numFmtId="0" fontId="0" fillId="0" borderId="20" xfId="0" applyBorder="1">
      <alignment vertical="center"/>
    </xf>
    <xf numFmtId="0" fontId="0" fillId="0" borderId="166" xfId="0" applyBorder="1">
      <alignment vertical="center"/>
    </xf>
    <xf numFmtId="14" fontId="0" fillId="0" borderId="20" xfId="0" applyNumberFormat="1" applyBorder="1">
      <alignment vertical="center"/>
    </xf>
    <xf numFmtId="0" fontId="0" fillId="0" borderId="59" xfId="0" applyBorder="1" applyAlignment="1">
      <alignment vertical="center" wrapText="1"/>
    </xf>
    <xf numFmtId="0" fontId="0" fillId="13" borderId="59" xfId="0" applyFill="1" applyBorder="1" applyAlignment="1">
      <alignment vertical="center" shrinkToFit="1"/>
    </xf>
    <xf numFmtId="0" fontId="0" fillId="0" borderId="59" xfId="0" applyBorder="1" applyAlignment="1">
      <alignment vertical="center" wrapText="1" shrinkToFit="1"/>
    </xf>
    <xf numFmtId="0" fontId="25" fillId="0" borderId="59" xfId="0" applyFont="1" applyBorder="1" applyAlignment="1">
      <alignment vertical="center" wrapText="1" shrinkToFit="1"/>
    </xf>
    <xf numFmtId="0" fontId="25" fillId="0" borderId="20" xfId="0" applyFont="1" applyBorder="1" applyAlignment="1">
      <alignment vertical="center" wrapText="1" shrinkToFit="1"/>
    </xf>
    <xf numFmtId="0" fontId="25" fillId="0" borderId="61" xfId="0" applyFont="1" applyBorder="1" applyAlignment="1">
      <alignment vertical="center" shrinkToFit="1"/>
    </xf>
    <xf numFmtId="0" fontId="0" fillId="13" borderId="61" xfId="0" applyFill="1" applyBorder="1" applyAlignment="1">
      <alignment vertical="center" shrinkToFit="1"/>
    </xf>
    <xf numFmtId="14" fontId="0" fillId="0" borderId="61" xfId="0" applyNumberFormat="1" applyBorder="1">
      <alignment vertical="center"/>
    </xf>
    <xf numFmtId="0" fontId="0" fillId="7" borderId="59" xfId="0" applyFill="1" applyBorder="1">
      <alignment vertical="center"/>
    </xf>
    <xf numFmtId="0" fontId="25" fillId="0" borderId="167" xfId="0" applyFont="1" applyBorder="1" applyAlignment="1">
      <alignment vertical="center" shrinkToFit="1"/>
    </xf>
    <xf numFmtId="0" fontId="25" fillId="13" borderId="61" xfId="0" applyFont="1" applyFill="1" applyBorder="1" applyAlignment="1">
      <alignment vertical="center" shrinkToFit="1"/>
    </xf>
    <xf numFmtId="0" fontId="0" fillId="0" borderId="60" xfId="0" applyBorder="1">
      <alignment vertical="center"/>
    </xf>
    <xf numFmtId="0" fontId="0" fillId="0" borderId="168" xfId="0" applyBorder="1">
      <alignment vertical="center"/>
    </xf>
    <xf numFmtId="0" fontId="25" fillId="13" borderId="60" xfId="0" applyFont="1" applyFill="1" applyBorder="1" applyAlignment="1">
      <alignment horizontal="center" vertical="center" shrinkToFit="1"/>
    </xf>
    <xf numFmtId="14" fontId="0" fillId="0" borderId="60" xfId="0" applyNumberFormat="1" applyBorder="1">
      <alignment vertical="center"/>
    </xf>
    <xf numFmtId="0" fontId="25" fillId="13" borderId="20" xfId="0" applyFont="1" applyFill="1" applyBorder="1" applyAlignment="1">
      <alignment horizontal="center" vertical="center" shrinkToFit="1"/>
    </xf>
    <xf numFmtId="0" fontId="0" fillId="7" borderId="61" xfId="0" applyFill="1" applyBorder="1">
      <alignment vertical="center"/>
    </xf>
    <xf numFmtId="0" fontId="25" fillId="0" borderId="76" xfId="0" applyFont="1" applyBorder="1" applyAlignment="1">
      <alignment vertical="center" shrinkToFit="1"/>
    </xf>
    <xf numFmtId="0" fontId="25" fillId="0" borderId="169" xfId="0" applyFont="1" applyBorder="1" applyAlignment="1">
      <alignment vertical="center" shrinkToFit="1"/>
    </xf>
    <xf numFmtId="0" fontId="25" fillId="13" borderId="76" xfId="0" applyFont="1" applyFill="1" applyBorder="1" applyAlignment="1">
      <alignment horizontal="center" vertical="center" shrinkToFit="1"/>
    </xf>
    <xf numFmtId="0" fontId="0" fillId="0" borderId="76" xfId="0" applyBorder="1">
      <alignment vertical="center"/>
    </xf>
    <xf numFmtId="0" fontId="25" fillId="0" borderId="170" xfId="0" applyFont="1" applyBorder="1" applyAlignment="1">
      <alignment vertical="center" shrinkToFit="1"/>
    </xf>
    <xf numFmtId="0" fontId="25" fillId="0" borderId="171" xfId="0" applyFont="1" applyBorder="1" applyAlignment="1">
      <alignment vertical="center" shrinkToFit="1"/>
    </xf>
    <xf numFmtId="0" fontId="25" fillId="13" borderId="58" xfId="0" applyFont="1" applyFill="1" applyBorder="1" applyAlignment="1">
      <alignment horizontal="center" vertical="center" shrinkToFit="1"/>
    </xf>
    <xf numFmtId="0" fontId="0" fillId="13" borderId="172" xfId="0" applyFill="1" applyBorder="1">
      <alignment vertical="center"/>
    </xf>
    <xf numFmtId="0" fontId="25" fillId="0" borderId="173" xfId="0" applyFont="1" applyBorder="1" applyAlignment="1">
      <alignment vertical="center" shrinkToFit="1"/>
    </xf>
    <xf numFmtId="0" fontId="0" fillId="13" borderId="174" xfId="0" applyFill="1" applyBorder="1">
      <alignment vertical="center"/>
    </xf>
    <xf numFmtId="0" fontId="25" fillId="0" borderId="175" xfId="0" applyFont="1" applyBorder="1" applyAlignment="1">
      <alignment vertical="center" shrinkToFit="1"/>
    </xf>
    <xf numFmtId="0" fontId="0" fillId="13" borderId="176" xfId="0" applyFill="1" applyBorder="1">
      <alignment vertical="center"/>
    </xf>
    <xf numFmtId="0" fontId="44" fillId="0" borderId="177" xfId="0" applyFont="1" applyBorder="1" applyAlignment="1" applyProtection="1">
      <alignment vertical="center" wrapText="1"/>
      <protection locked="0"/>
    </xf>
    <xf numFmtId="185" fontId="44" fillId="0" borderId="178" xfId="0" applyNumberFormat="1" applyFont="1" applyBorder="1" applyProtection="1">
      <alignment vertical="center"/>
      <protection locked="0"/>
    </xf>
    <xf numFmtId="0" fontId="44" fillId="0" borderId="179" xfId="0" applyFont="1" applyBorder="1" applyProtection="1">
      <alignment vertical="center"/>
      <protection locked="0"/>
    </xf>
    <xf numFmtId="0" fontId="46" fillId="0" borderId="0" xfId="3" applyFont="1">
      <alignment vertical="center"/>
    </xf>
    <xf numFmtId="0" fontId="25" fillId="0" borderId="0" xfId="3" applyFont="1">
      <alignment vertical="center"/>
    </xf>
    <xf numFmtId="0" fontId="47" fillId="3" borderId="1" xfId="3" applyFont="1" applyFill="1" applyBorder="1" applyAlignment="1">
      <alignment horizontal="center" vertical="center"/>
    </xf>
    <xf numFmtId="0" fontId="25" fillId="3" borderId="1" xfId="3" applyFont="1" applyFill="1" applyBorder="1">
      <alignment vertical="center"/>
    </xf>
    <xf numFmtId="0" fontId="25" fillId="0" borderId="1" xfId="3" applyFont="1" applyBorder="1" applyAlignment="1">
      <alignment vertical="top"/>
    </xf>
    <xf numFmtId="0" fontId="25" fillId="0" borderId="1" xfId="3" applyFont="1" applyBorder="1">
      <alignment vertical="center"/>
    </xf>
    <xf numFmtId="0" fontId="25" fillId="0" borderId="1" xfId="3" applyFont="1" applyBorder="1" applyAlignment="1">
      <alignment horizontal="left" vertical="top"/>
    </xf>
    <xf numFmtId="0" fontId="25" fillId="0" borderId="1" xfId="3" applyFont="1" applyBorder="1" applyAlignment="1">
      <alignment horizontal="left" vertical="top" wrapText="1"/>
    </xf>
    <xf numFmtId="0" fontId="0" fillId="0" borderId="0" xfId="0" applyAlignment="1">
      <alignment vertical="center" wrapText="1"/>
    </xf>
    <xf numFmtId="0" fontId="0" fillId="0" borderId="0" xfId="0" applyAlignment="1">
      <alignment vertical="top" wrapText="1"/>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xf>
    <xf numFmtId="0" fontId="12" fillId="0" borderId="0" xfId="3" applyAlignment="1">
      <alignment vertical="center" textRotation="255"/>
    </xf>
    <xf numFmtId="177" fontId="12" fillId="0" borderId="0" xfId="3" applyNumberFormat="1">
      <alignment vertical="center"/>
    </xf>
    <xf numFmtId="0" fontId="20" fillId="0" borderId="0" xfId="3" applyFont="1">
      <alignment vertical="center"/>
    </xf>
    <xf numFmtId="177" fontId="12" fillId="0" borderId="0" xfId="2" applyNumberFormat="1" applyFont="1" applyBorder="1" applyProtection="1">
      <alignment vertical="center"/>
    </xf>
    <xf numFmtId="177" fontId="16" fillId="0" borderId="0" xfId="2" applyNumberFormat="1" applyFont="1" applyBorder="1" applyAlignment="1" applyProtection="1">
      <alignment horizontal="left" vertical="top"/>
    </xf>
    <xf numFmtId="0" fontId="12" fillId="0" borderId="0" xfId="3" applyAlignment="1">
      <alignment horizontal="center" vertical="center"/>
    </xf>
    <xf numFmtId="177" fontId="12" fillId="3" borderId="34" xfId="3" applyNumberFormat="1" applyFill="1" applyBorder="1" applyAlignment="1">
      <alignment horizontal="center" vertical="center"/>
    </xf>
    <xf numFmtId="177" fontId="14" fillId="3" borderId="28" xfId="3" applyNumberFormat="1" applyFont="1" applyFill="1" applyBorder="1" applyAlignment="1">
      <alignment horizontal="center" vertical="center"/>
    </xf>
    <xf numFmtId="0" fontId="41" fillId="3" borderId="35" xfId="3" applyFont="1" applyFill="1" applyBorder="1" applyAlignment="1">
      <alignment horizontal="left" vertical="center" textRotation="255"/>
    </xf>
    <xf numFmtId="0" fontId="18" fillId="4" borderId="43" xfId="3" applyFont="1" applyFill="1" applyBorder="1" applyAlignment="1">
      <alignment horizontal="left" vertical="center"/>
    </xf>
    <xf numFmtId="0" fontId="12" fillId="4" borderId="15" xfId="3" applyFill="1" applyBorder="1" applyAlignment="1">
      <alignment horizontal="center" vertical="center" textRotation="255"/>
    </xf>
    <xf numFmtId="177" fontId="12" fillId="4" borderId="15" xfId="3" applyNumberFormat="1" applyFill="1" applyBorder="1" applyAlignment="1">
      <alignment horizontal="center" vertical="center"/>
    </xf>
    <xf numFmtId="177" fontId="14" fillId="4" borderId="28" xfId="3" applyNumberFormat="1" applyFont="1" applyFill="1" applyBorder="1" applyAlignment="1">
      <alignment horizontal="center" vertical="center"/>
    </xf>
    <xf numFmtId="0" fontId="12" fillId="4" borderId="16" xfId="3" applyFill="1" applyBorder="1" applyAlignment="1">
      <alignment horizontal="left" vertical="center"/>
    </xf>
    <xf numFmtId="0" fontId="19" fillId="6" borderId="43" xfId="3" applyFont="1" applyFill="1" applyBorder="1" applyAlignment="1">
      <alignment horizontal="left" vertical="center"/>
    </xf>
    <xf numFmtId="177" fontId="12" fillId="6" borderId="15" xfId="3" applyNumberFormat="1" applyFill="1" applyBorder="1" applyAlignment="1">
      <alignment horizontal="center" vertical="center"/>
    </xf>
    <xf numFmtId="177" fontId="12" fillId="6" borderId="38" xfId="3" applyNumberFormat="1" applyFill="1" applyBorder="1" applyAlignment="1">
      <alignment horizontal="right" vertical="center"/>
    </xf>
    <xf numFmtId="0" fontId="12" fillId="4" borderId="16" xfId="3" applyFill="1" applyBorder="1" applyAlignment="1">
      <alignment vertical="center" textRotation="255"/>
    </xf>
    <xf numFmtId="0" fontId="12" fillId="6" borderId="16" xfId="3" applyFill="1" applyBorder="1" applyAlignment="1">
      <alignment vertical="center" textRotation="255" shrinkToFit="1"/>
    </xf>
    <xf numFmtId="0" fontId="12" fillId="6" borderId="17" xfId="3" applyFill="1" applyBorder="1" applyAlignment="1">
      <alignment vertical="center" textRotation="255" shrinkToFit="1"/>
    </xf>
    <xf numFmtId="177" fontId="12" fillId="6" borderId="15" xfId="1" applyNumberFormat="1" applyFont="1" applyFill="1" applyBorder="1" applyAlignment="1" applyProtection="1">
      <alignment vertical="center"/>
    </xf>
    <xf numFmtId="177" fontId="12" fillId="6" borderId="37" xfId="3" applyNumberFormat="1" applyFill="1" applyBorder="1" applyAlignment="1">
      <alignment vertical="top"/>
    </xf>
    <xf numFmtId="0" fontId="12" fillId="6" borderId="16" xfId="3" applyFill="1" applyBorder="1" applyAlignment="1">
      <alignment vertical="center" textRotation="255"/>
    </xf>
    <xf numFmtId="0" fontId="12" fillId="6" borderId="17" xfId="3" applyFill="1" applyBorder="1" applyAlignment="1">
      <alignment vertical="center" textRotation="255"/>
    </xf>
    <xf numFmtId="0" fontId="19" fillId="6" borderId="43" xfId="3" applyFont="1" applyFill="1" applyBorder="1">
      <alignment vertical="center"/>
    </xf>
    <xf numFmtId="0" fontId="12" fillId="6" borderId="15" xfId="3" applyFill="1" applyBorder="1">
      <alignment vertical="center"/>
    </xf>
    <xf numFmtId="0" fontId="12" fillId="4" borderId="29" xfId="3" applyFill="1" applyBorder="1" applyAlignment="1">
      <alignment vertical="center" textRotation="255"/>
    </xf>
    <xf numFmtId="0" fontId="12" fillId="6" borderId="86" xfId="3" applyFill="1" applyBorder="1" applyAlignment="1">
      <alignment vertical="center" textRotation="255"/>
    </xf>
    <xf numFmtId="0" fontId="12" fillId="4" borderId="86" xfId="3" applyFill="1" applyBorder="1" applyAlignment="1">
      <alignment vertical="center" textRotation="255"/>
    </xf>
    <xf numFmtId="0" fontId="18" fillId="4" borderId="43" xfId="3" applyFont="1" applyFill="1" applyBorder="1">
      <alignment vertical="center"/>
    </xf>
    <xf numFmtId="0" fontId="12" fillId="4" borderId="15" xfId="3" applyFill="1" applyBorder="1" applyAlignment="1">
      <alignment horizontal="left" vertical="center"/>
    </xf>
    <xf numFmtId="177" fontId="12" fillId="4" borderId="0" xfId="3" applyNumberFormat="1" applyFill="1" applyAlignment="1">
      <alignment horizontal="left" vertical="center"/>
    </xf>
    <xf numFmtId="177" fontId="12" fillId="4" borderId="37" xfId="3" applyNumberFormat="1" applyFill="1" applyBorder="1" applyAlignment="1">
      <alignment horizontal="right" vertical="top"/>
    </xf>
    <xf numFmtId="0" fontId="12" fillId="4" borderId="16" xfId="3" applyFill="1" applyBorder="1">
      <alignment vertical="center"/>
    </xf>
    <xf numFmtId="177" fontId="12" fillId="6" borderId="52" xfId="3" applyNumberFormat="1" applyFill="1" applyBorder="1" applyAlignment="1">
      <alignment horizontal="left" vertical="center"/>
    </xf>
    <xf numFmtId="177" fontId="12" fillId="6" borderId="65" xfId="3" applyNumberFormat="1" applyFill="1" applyBorder="1" applyAlignment="1">
      <alignment horizontal="right" vertical="top"/>
    </xf>
    <xf numFmtId="177" fontId="12" fillId="6" borderId="15" xfId="3" applyNumberFormat="1" applyFill="1" applyBorder="1">
      <alignment vertical="center"/>
    </xf>
    <xf numFmtId="177" fontId="12" fillId="6" borderId="37" xfId="3" applyNumberFormat="1" applyFill="1" applyBorder="1" applyAlignment="1">
      <alignment horizontal="right" vertical="top"/>
    </xf>
    <xf numFmtId="0" fontId="12" fillId="6" borderId="29" xfId="3" applyFill="1" applyBorder="1" applyAlignment="1">
      <alignment vertical="center" textRotation="255" shrinkToFit="1"/>
    </xf>
    <xf numFmtId="0" fontId="19" fillId="6" borderId="29" xfId="3" applyFont="1" applyFill="1" applyBorder="1">
      <alignment vertical="center"/>
    </xf>
    <xf numFmtId="38" fontId="12" fillId="6" borderId="37" xfId="4" applyFont="1" applyFill="1" applyBorder="1" applyAlignment="1" applyProtection="1">
      <alignment horizontal="right" vertical="top"/>
    </xf>
    <xf numFmtId="0" fontId="12" fillId="4" borderId="39" xfId="3" applyFill="1" applyBorder="1" applyAlignment="1">
      <alignment vertical="center" textRotation="255"/>
    </xf>
    <xf numFmtId="0" fontId="12" fillId="6" borderId="39" xfId="3" applyFill="1" applyBorder="1" applyAlignment="1">
      <alignment vertical="center" textRotation="255" shrinkToFit="1"/>
    </xf>
    <xf numFmtId="0" fontId="12" fillId="0" borderId="34" xfId="3" applyBorder="1" applyAlignment="1">
      <alignment vertical="center" textRotation="255"/>
    </xf>
    <xf numFmtId="0" fontId="14" fillId="5" borderId="3" xfId="0" applyFont="1" applyFill="1" applyBorder="1" applyAlignment="1" applyProtection="1">
      <alignment vertical="center" shrinkToFit="1"/>
      <protection locked="0"/>
    </xf>
    <xf numFmtId="0" fontId="14" fillId="5" borderId="9" xfId="3" applyFont="1" applyFill="1" applyBorder="1" applyProtection="1">
      <alignment vertical="center"/>
      <protection locked="0"/>
    </xf>
    <xf numFmtId="0" fontId="14" fillId="5" borderId="128" xfId="3" applyFont="1" applyFill="1" applyBorder="1" applyProtection="1">
      <alignment vertical="center"/>
      <protection locked="0"/>
    </xf>
    <xf numFmtId="0" fontId="19" fillId="6" borderId="15" xfId="3" applyFont="1" applyFill="1" applyBorder="1">
      <alignment vertical="center"/>
    </xf>
    <xf numFmtId="0" fontId="12" fillId="0" borderId="0" xfId="3" applyAlignment="1">
      <alignment vertical="center" wrapText="1"/>
    </xf>
    <xf numFmtId="0" fontId="12" fillId="4" borderId="15" xfId="3" applyFill="1" applyBorder="1" applyAlignment="1">
      <alignment horizontal="center" vertical="center" wrapText="1"/>
    </xf>
    <xf numFmtId="0" fontId="12" fillId="6" borderId="15" xfId="3" applyFill="1" applyBorder="1" applyAlignment="1">
      <alignment horizontal="center" vertical="center" wrapText="1"/>
    </xf>
    <xf numFmtId="0" fontId="12" fillId="6" borderId="15" xfId="3" applyFill="1" applyBorder="1" applyAlignment="1">
      <alignment vertical="center" wrapText="1"/>
    </xf>
    <xf numFmtId="0" fontId="0" fillId="6" borderId="0" xfId="3" applyFont="1" applyFill="1" applyAlignment="1">
      <alignment horizontal="center" vertical="center" wrapText="1"/>
    </xf>
    <xf numFmtId="0" fontId="12" fillId="6" borderId="43" xfId="3" applyFill="1" applyBorder="1" applyAlignment="1">
      <alignment vertical="center" wrapText="1"/>
    </xf>
    <xf numFmtId="0" fontId="12" fillId="4" borderId="15" xfId="3" applyFill="1" applyBorder="1" applyAlignment="1">
      <alignment horizontal="left" vertical="center" wrapText="1"/>
    </xf>
    <xf numFmtId="0" fontId="12" fillId="6" borderId="15" xfId="3" applyFill="1" applyBorder="1" applyAlignment="1">
      <alignment horizontal="left" vertical="center" wrapText="1"/>
    </xf>
    <xf numFmtId="0" fontId="0" fillId="0" borderId="0" xfId="0" applyAlignment="1">
      <alignment horizontal="left" vertical="top"/>
    </xf>
    <xf numFmtId="0" fontId="25" fillId="13" borderId="59" xfId="0" applyFont="1" applyFill="1" applyBorder="1" applyAlignment="1">
      <alignment horizontal="left" vertical="center" shrinkToFit="1"/>
    </xf>
    <xf numFmtId="0" fontId="51" fillId="0" borderId="0" xfId="0" applyFont="1">
      <alignment vertical="center"/>
    </xf>
    <xf numFmtId="0" fontId="13" fillId="0" borderId="0" xfId="0" applyFont="1" applyAlignment="1">
      <alignment vertical="top"/>
    </xf>
    <xf numFmtId="0" fontId="53" fillId="0" borderId="0" xfId="6" applyFont="1" applyAlignment="1">
      <alignment vertical="center" wrapText="1" shrinkToFit="1"/>
    </xf>
    <xf numFmtId="0" fontId="25" fillId="0" borderId="0" xfId="6" applyFont="1">
      <alignment vertical="center"/>
    </xf>
    <xf numFmtId="0" fontId="25" fillId="0" borderId="0" xfId="6" applyFont="1" applyAlignment="1">
      <alignment horizontal="left" vertical="center"/>
    </xf>
    <xf numFmtId="0" fontId="25" fillId="0" borderId="0" xfId="6" applyFont="1" applyAlignment="1">
      <alignment horizontal="right" vertical="center"/>
    </xf>
    <xf numFmtId="0" fontId="25" fillId="0" borderId="128" xfId="6" applyFont="1" applyBorder="1" applyAlignment="1">
      <alignment horizontal="left" vertical="center"/>
    </xf>
    <xf numFmtId="0" fontId="54" fillId="0" borderId="0" xfId="6" applyFont="1" applyAlignment="1">
      <alignment vertical="center" wrapText="1"/>
    </xf>
    <xf numFmtId="182" fontId="55" fillId="0" borderId="0" xfId="6" applyNumberFormat="1" applyFont="1">
      <alignment vertical="center"/>
    </xf>
    <xf numFmtId="0" fontId="56" fillId="0" borderId="0" xfId="6" applyFont="1" applyAlignment="1">
      <alignment horizontal="center" vertical="center"/>
    </xf>
    <xf numFmtId="0" fontId="55" fillId="0" borderId="0" xfId="6" applyFont="1">
      <alignment vertical="center"/>
    </xf>
    <xf numFmtId="0" fontId="55" fillId="0" borderId="0" xfId="6" applyFont="1" applyAlignment="1">
      <alignment horizontal="left" vertical="center"/>
    </xf>
    <xf numFmtId="0" fontId="36" fillId="0" borderId="0" xfId="6" applyFont="1">
      <alignment vertical="center"/>
    </xf>
    <xf numFmtId="0" fontId="45" fillId="0" borderId="0" xfId="6" applyFont="1">
      <alignment vertical="center"/>
    </xf>
    <xf numFmtId="0" fontId="26" fillId="0" borderId="1" xfId="6" applyFont="1" applyBorder="1">
      <alignment vertical="center"/>
    </xf>
    <xf numFmtId="0" fontId="26" fillId="0" borderId="1" xfId="6" applyFont="1" applyBorder="1" applyAlignment="1">
      <alignment horizontal="left" vertical="center"/>
    </xf>
    <xf numFmtId="0" fontId="26" fillId="0" borderId="0" xfId="0" applyFont="1" applyAlignment="1">
      <alignment horizontal="left" vertical="center" wrapText="1"/>
    </xf>
    <xf numFmtId="0" fontId="26" fillId="0" borderId="86" xfId="0" applyFont="1" applyBorder="1" applyAlignment="1">
      <alignment horizontal="left" vertical="center" wrapText="1"/>
    </xf>
    <xf numFmtId="49" fontId="26" fillId="0" borderId="86" xfId="0" applyNumberFormat="1" applyFont="1" applyBorder="1" applyAlignment="1">
      <alignment horizontal="left" vertical="center" wrapText="1"/>
    </xf>
    <xf numFmtId="0" fontId="26" fillId="0" borderId="86" xfId="6" applyFont="1" applyBorder="1" applyAlignment="1">
      <alignment horizontal="left" vertical="center"/>
    </xf>
    <xf numFmtId="0" fontId="26" fillId="0" borderId="1" xfId="0" applyFont="1" applyBorder="1" applyAlignment="1">
      <alignment horizontal="left" vertical="center" wrapText="1"/>
    </xf>
    <xf numFmtId="49" fontId="26" fillId="0" borderId="1" xfId="0" applyNumberFormat="1" applyFont="1" applyBorder="1" applyAlignment="1">
      <alignment horizontal="left" vertical="center" wrapText="1"/>
    </xf>
    <xf numFmtId="0" fontId="34" fillId="0" borderId="44" xfId="0" applyFont="1" applyBorder="1">
      <alignment vertical="center"/>
    </xf>
    <xf numFmtId="0" fontId="16" fillId="0" borderId="135" xfId="0" applyFont="1" applyBorder="1">
      <alignment vertical="center"/>
    </xf>
    <xf numFmtId="0" fontId="16" fillId="0" borderId="136" xfId="0" applyFont="1" applyBorder="1">
      <alignment vertical="center"/>
    </xf>
    <xf numFmtId="0" fontId="16" fillId="0" borderId="141" xfId="0" applyFont="1" applyBorder="1">
      <alignment vertical="center"/>
    </xf>
    <xf numFmtId="0" fontId="16" fillId="0" borderId="82" xfId="0" applyFont="1" applyBorder="1">
      <alignment vertical="center"/>
    </xf>
    <xf numFmtId="0" fontId="16" fillId="0" borderId="83" xfId="0" applyFont="1" applyBorder="1">
      <alignment vertical="center"/>
    </xf>
    <xf numFmtId="0" fontId="16" fillId="0" borderId="112" xfId="0" applyFont="1" applyBorder="1">
      <alignment vertical="center"/>
    </xf>
    <xf numFmtId="0" fontId="42" fillId="0" borderId="82" xfId="0" applyFont="1" applyBorder="1">
      <alignment vertical="center"/>
    </xf>
    <xf numFmtId="0" fontId="42" fillId="0" borderId="135" xfId="0" applyFont="1" applyBorder="1">
      <alignment vertical="center"/>
    </xf>
    <xf numFmtId="0" fontId="16" fillId="0" borderId="17" xfId="0" applyFont="1" applyBorder="1">
      <alignment vertical="center"/>
    </xf>
    <xf numFmtId="0" fontId="16" fillId="0" borderId="30" xfId="0" applyFont="1" applyBorder="1">
      <alignment vertical="center"/>
    </xf>
    <xf numFmtId="0" fontId="16" fillId="0" borderId="94" xfId="0" applyFont="1" applyBorder="1">
      <alignment vertical="center"/>
    </xf>
    <xf numFmtId="0" fontId="16" fillId="0" borderId="83" xfId="0" applyFont="1" applyBorder="1" applyAlignment="1">
      <alignment vertical="center" wrapText="1"/>
    </xf>
    <xf numFmtId="0" fontId="16" fillId="0" borderId="112" xfId="0" applyFont="1" applyBorder="1" applyAlignment="1">
      <alignment vertical="center" wrapText="1"/>
    </xf>
    <xf numFmtId="0" fontId="16" fillId="0" borderId="136" xfId="0" applyFont="1" applyBorder="1" applyAlignment="1">
      <alignment vertical="center" wrapText="1"/>
    </xf>
    <xf numFmtId="0" fontId="16" fillId="0" borderId="141" xfId="0" applyFont="1" applyBorder="1" applyAlignment="1">
      <alignment vertical="center" wrapText="1"/>
    </xf>
    <xf numFmtId="0" fontId="16" fillId="0" borderId="82" xfId="0" applyFont="1" applyBorder="1" applyAlignment="1">
      <alignment horizontal="left" vertical="center"/>
    </xf>
    <xf numFmtId="0" fontId="16" fillId="0" borderId="83" xfId="0" applyFont="1" applyBorder="1" applyAlignment="1">
      <alignment horizontal="left" vertical="center"/>
    </xf>
    <xf numFmtId="0" fontId="16" fillId="0" borderId="112" xfId="0" applyFont="1" applyBorder="1" applyAlignment="1">
      <alignment horizontal="left" vertical="center"/>
    </xf>
    <xf numFmtId="0" fontId="16" fillId="0" borderId="16" xfId="0" applyFont="1" applyBorder="1" applyAlignment="1">
      <alignment horizontal="left" vertical="center"/>
    </xf>
    <xf numFmtId="0" fontId="16" fillId="0" borderId="0" xfId="0" applyFont="1" applyAlignment="1">
      <alignment horizontal="left" vertical="center"/>
    </xf>
    <xf numFmtId="0" fontId="16" fillId="0" borderId="51" xfId="0" applyFont="1" applyBorder="1" applyAlignment="1">
      <alignment horizontal="left" vertical="center"/>
    </xf>
    <xf numFmtId="0" fontId="16" fillId="0" borderId="17" xfId="0" applyFont="1" applyBorder="1" applyAlignment="1">
      <alignment horizontal="left" vertical="center"/>
    </xf>
    <xf numFmtId="0" fontId="16" fillId="0" borderId="30" xfId="0" applyFont="1" applyBorder="1" applyAlignment="1">
      <alignment horizontal="left" vertical="center"/>
    </xf>
    <xf numFmtId="0" fontId="16" fillId="0" borderId="94" xfId="0" applyFont="1" applyBorder="1" applyAlignment="1">
      <alignment horizontal="left" vertical="center"/>
    </xf>
    <xf numFmtId="0" fontId="34" fillId="0" borderId="43" xfId="0" applyFont="1" applyBorder="1">
      <alignment vertical="center"/>
    </xf>
    <xf numFmtId="0" fontId="16" fillId="0" borderId="15" xfId="0" applyFont="1" applyBorder="1">
      <alignment vertical="center"/>
    </xf>
    <xf numFmtId="0" fontId="16" fillId="0" borderId="50" xfId="0" applyFont="1" applyBorder="1">
      <alignment vertical="center"/>
    </xf>
    <xf numFmtId="0" fontId="16" fillId="0" borderId="78" xfId="0" applyFont="1" applyBorder="1">
      <alignment vertical="center"/>
    </xf>
    <xf numFmtId="0" fontId="16" fillId="0" borderId="182" xfId="0" applyFont="1" applyBorder="1">
      <alignment vertical="center"/>
    </xf>
    <xf numFmtId="0" fontId="16" fillId="0" borderId="47" xfId="0" applyFont="1" applyBorder="1">
      <alignment vertical="center"/>
    </xf>
    <xf numFmtId="0" fontId="16" fillId="0" borderId="144" xfId="0" applyFont="1" applyBorder="1">
      <alignment vertical="center"/>
    </xf>
    <xf numFmtId="0" fontId="16" fillId="0" borderId="139" xfId="0" applyFont="1" applyBorder="1" applyAlignment="1">
      <alignment vertical="center" wrapText="1"/>
    </xf>
    <xf numFmtId="0" fontId="16" fillId="0" borderId="118" xfId="0" applyFont="1" applyBorder="1" applyAlignment="1">
      <alignment vertical="center" wrapText="1"/>
    </xf>
    <xf numFmtId="0" fontId="16" fillId="0" borderId="16" xfId="0" applyFont="1" applyBorder="1" applyAlignment="1">
      <alignment horizontal="right" vertical="center"/>
    </xf>
    <xf numFmtId="0" fontId="12" fillId="0" borderId="0" xfId="3" applyAlignment="1">
      <alignment vertical="center" shrinkToFit="1"/>
    </xf>
    <xf numFmtId="0" fontId="12" fillId="3" borderId="34" xfId="3" applyFill="1" applyBorder="1" applyAlignment="1">
      <alignment horizontal="center" vertical="center" shrinkToFit="1"/>
    </xf>
    <xf numFmtId="0" fontId="12" fillId="4" borderId="15" xfId="3" applyFill="1" applyBorder="1" applyAlignment="1">
      <alignment horizontal="center" vertical="center" shrinkToFit="1"/>
    </xf>
    <xf numFmtId="0" fontId="12" fillId="6" borderId="15" xfId="3" applyFill="1" applyBorder="1" applyAlignment="1">
      <alignment horizontal="center" vertical="center" shrinkToFit="1"/>
    </xf>
    <xf numFmtId="1" fontId="12" fillId="6" borderId="15" xfId="1" applyNumberFormat="1" applyFont="1" applyFill="1" applyBorder="1" applyAlignment="1" applyProtection="1">
      <alignment horizontal="right" vertical="center" shrinkToFit="1"/>
    </xf>
    <xf numFmtId="0" fontId="12" fillId="6" borderId="15" xfId="3" applyFill="1" applyBorder="1" applyAlignment="1">
      <alignment vertical="center" shrinkToFit="1"/>
    </xf>
    <xf numFmtId="0" fontId="12" fillId="4" borderId="15" xfId="3" applyFill="1" applyBorder="1" applyAlignment="1">
      <alignment horizontal="left" vertical="center" shrinkToFit="1"/>
    </xf>
    <xf numFmtId="0" fontId="12" fillId="4" borderId="0" xfId="3" applyFill="1" applyAlignment="1">
      <alignment horizontal="left" vertical="center" shrinkToFit="1"/>
    </xf>
    <xf numFmtId="0" fontId="12" fillId="6" borderId="15" xfId="3" applyFill="1" applyBorder="1" applyAlignment="1">
      <alignment horizontal="left" vertical="center" shrinkToFit="1"/>
    </xf>
    <xf numFmtId="0" fontId="12" fillId="6" borderId="52" xfId="3" applyFill="1" applyBorder="1" applyAlignment="1">
      <alignment horizontal="left" vertical="center" shrinkToFit="1"/>
    </xf>
    <xf numFmtId="0" fontId="49" fillId="0" borderId="0" xfId="0" applyFont="1">
      <alignment vertical="center"/>
    </xf>
    <xf numFmtId="0" fontId="38" fillId="12" borderId="33" xfId="3" applyFont="1" applyFill="1" applyBorder="1" applyAlignment="1">
      <alignment horizontal="left" vertical="center"/>
    </xf>
    <xf numFmtId="0" fontId="48" fillId="0" borderId="0" xfId="0" applyFont="1" applyAlignment="1">
      <alignment vertical="top" wrapText="1"/>
    </xf>
    <xf numFmtId="0" fontId="48" fillId="0" borderId="0" xfId="0" applyFont="1">
      <alignment vertical="center"/>
    </xf>
    <xf numFmtId="0" fontId="63" fillId="0" borderId="0" xfId="0" applyFont="1" applyAlignment="1"/>
    <xf numFmtId="0" fontId="63" fillId="0" borderId="0" xfId="0" applyFont="1">
      <alignment vertical="center"/>
    </xf>
    <xf numFmtId="0" fontId="63" fillId="0" borderId="0" xfId="0" applyFont="1" applyAlignment="1">
      <alignment vertical="top" shrinkToFit="1"/>
    </xf>
    <xf numFmtId="0" fontId="63" fillId="0" borderId="0" xfId="0" applyFont="1" applyAlignment="1">
      <alignment shrinkToFit="1"/>
    </xf>
    <xf numFmtId="0" fontId="61" fillId="0" borderId="0" xfId="0" applyFont="1" applyAlignment="1">
      <alignment vertical="top"/>
    </xf>
    <xf numFmtId="0" fontId="62" fillId="0" borderId="0" xfId="0" applyFont="1" applyAlignment="1">
      <alignment vertical="top"/>
    </xf>
    <xf numFmtId="0" fontId="48" fillId="0" borderId="0" xfId="0" applyFont="1" applyAlignment="1">
      <alignment vertical="center" wrapText="1"/>
    </xf>
    <xf numFmtId="0" fontId="62" fillId="0" borderId="0" xfId="0" applyFont="1">
      <alignment vertical="center"/>
    </xf>
    <xf numFmtId="0" fontId="38" fillId="0" borderId="0" xfId="0" applyFont="1">
      <alignment vertical="center"/>
    </xf>
    <xf numFmtId="0" fontId="54" fillId="0" borderId="0" xfId="0" applyFont="1" applyAlignment="1">
      <alignment vertical="top" wrapText="1"/>
    </xf>
    <xf numFmtId="0" fontId="27" fillId="0" borderId="0" xfId="0" applyFont="1" applyAlignment="1">
      <alignment horizontal="left" vertical="top" wrapText="1"/>
    </xf>
    <xf numFmtId="0" fontId="27" fillId="0" borderId="0" xfId="0" applyFont="1" applyAlignment="1">
      <alignment horizontal="left" vertical="top"/>
    </xf>
    <xf numFmtId="0" fontId="0" fillId="0" borderId="0" xfId="0" applyAlignment="1">
      <alignment horizontal="left" vertical="top" wrapText="1"/>
    </xf>
    <xf numFmtId="0" fontId="27" fillId="0" borderId="0" xfId="0" applyFont="1" applyAlignment="1">
      <alignment vertical="top" wrapText="1"/>
    </xf>
    <xf numFmtId="0" fontId="38" fillId="6" borderId="153" xfId="0" applyFont="1" applyFill="1" applyBorder="1">
      <alignment vertical="center"/>
    </xf>
    <xf numFmtId="0" fontId="38" fillId="6" borderId="157" xfId="0" applyFont="1" applyFill="1" applyBorder="1">
      <alignment vertical="center"/>
    </xf>
    <xf numFmtId="0" fontId="19" fillId="0" borderId="0" xfId="0" applyFont="1">
      <alignment vertical="center"/>
    </xf>
    <xf numFmtId="0" fontId="19" fillId="0" borderId="0" xfId="0" applyFont="1" applyAlignment="1">
      <alignment horizontal="right" vertical="top"/>
    </xf>
    <xf numFmtId="0" fontId="43" fillId="0" borderId="0" xfId="0" applyFont="1" applyAlignment="1">
      <alignment horizontal="left" vertical="center" shrinkToFit="1"/>
    </xf>
    <xf numFmtId="0" fontId="14" fillId="0" borderId="0" xfId="0" applyFont="1" applyAlignment="1">
      <alignment horizontal="right" vertical="top"/>
    </xf>
    <xf numFmtId="0" fontId="38" fillId="6" borderId="89" xfId="0" applyFont="1" applyFill="1" applyBorder="1" applyAlignment="1">
      <alignment horizontal="center" vertical="center"/>
    </xf>
    <xf numFmtId="0" fontId="59" fillId="0" borderId="0" xfId="0" applyFont="1" applyAlignment="1">
      <alignment vertical="center" wrapText="1"/>
    </xf>
    <xf numFmtId="179" fontId="21" fillId="0" borderId="130" xfId="0" applyNumberFormat="1" applyFont="1" applyBorder="1" applyAlignment="1" applyProtection="1">
      <alignment horizontal="center" vertical="center"/>
      <protection locked="0"/>
    </xf>
    <xf numFmtId="180" fontId="21" fillId="0" borderId="105" xfId="0" applyNumberFormat="1" applyFont="1" applyBorder="1" applyAlignment="1" applyProtection="1">
      <alignment horizontal="center" vertical="center"/>
      <protection locked="0"/>
    </xf>
    <xf numFmtId="0" fontId="55" fillId="5" borderId="131" xfId="0" applyFont="1" applyFill="1" applyBorder="1" applyAlignment="1" applyProtection="1">
      <alignment vertical="center" wrapText="1"/>
      <protection locked="0"/>
    </xf>
    <xf numFmtId="0" fontId="21" fillId="6" borderId="39" xfId="0" applyFont="1" applyFill="1" applyBorder="1" applyAlignment="1">
      <alignment horizontal="left" vertical="center"/>
    </xf>
    <xf numFmtId="179" fontId="21" fillId="0" borderId="102" xfId="0" applyNumberFormat="1" applyFont="1" applyBorder="1" applyAlignment="1" applyProtection="1">
      <alignment horizontal="center" vertical="center"/>
      <protection locked="0"/>
    </xf>
    <xf numFmtId="180" fontId="21" fillId="0" borderId="145" xfId="0" applyNumberFormat="1" applyFont="1" applyBorder="1" applyAlignment="1" applyProtection="1">
      <alignment horizontal="center" vertical="center"/>
      <protection locked="0"/>
    </xf>
    <xf numFmtId="14" fontId="21" fillId="0" borderId="107" xfId="0" applyNumberFormat="1" applyFont="1" applyBorder="1" applyAlignment="1" applyProtection="1">
      <alignment horizontal="center" vertical="center"/>
      <protection locked="0"/>
    </xf>
    <xf numFmtId="14" fontId="21" fillId="0" borderId="108" xfId="0" applyNumberFormat="1" applyFont="1" applyBorder="1" applyAlignment="1" applyProtection="1">
      <alignment horizontal="center" vertical="center"/>
      <protection locked="0"/>
    </xf>
    <xf numFmtId="0" fontId="21" fillId="6" borderId="77" xfId="0" applyFont="1" applyFill="1" applyBorder="1" applyAlignment="1">
      <alignment horizontal="right" vertical="center" wrapText="1"/>
    </xf>
    <xf numFmtId="0" fontId="21" fillId="6" borderId="65" xfId="0" applyFont="1" applyFill="1" applyBorder="1" applyAlignment="1">
      <alignment vertical="center" wrapText="1"/>
    </xf>
    <xf numFmtId="0" fontId="21" fillId="6" borderId="119" xfId="0" applyFont="1" applyFill="1" applyBorder="1">
      <alignment vertical="center"/>
    </xf>
    <xf numFmtId="0" fontId="21" fillId="6" borderId="19" xfId="0" applyFont="1" applyFill="1" applyBorder="1">
      <alignment vertical="center"/>
    </xf>
    <xf numFmtId="0" fontId="21" fillId="6" borderId="6" xfId="0" applyFont="1" applyFill="1" applyBorder="1">
      <alignment vertical="center"/>
    </xf>
    <xf numFmtId="0" fontId="21" fillId="6" borderId="46" xfId="0" applyFont="1" applyFill="1" applyBorder="1">
      <alignment vertical="center"/>
    </xf>
    <xf numFmtId="0" fontId="58" fillId="6" borderId="73" xfId="0" applyFont="1" applyFill="1" applyBorder="1" applyAlignment="1">
      <alignment vertical="center" shrinkToFit="1"/>
    </xf>
    <xf numFmtId="0" fontId="21" fillId="6" borderId="135" xfId="0" applyFont="1" applyFill="1" applyBorder="1">
      <alignment vertical="center"/>
    </xf>
    <xf numFmtId="0" fontId="21" fillId="6" borderId="82" xfId="0" applyFont="1" applyFill="1" applyBorder="1" applyAlignment="1">
      <alignment vertical="center" wrapText="1"/>
    </xf>
    <xf numFmtId="0" fontId="15" fillId="0" borderId="0" xfId="0" applyFont="1">
      <alignment vertical="center"/>
    </xf>
    <xf numFmtId="0" fontId="38" fillId="0" borderId="0" xfId="0" applyFont="1" applyAlignment="1">
      <alignment horizontal="left" vertical="top" wrapText="1"/>
    </xf>
    <xf numFmtId="0" fontId="38" fillId="0" borderId="0" xfId="0" applyFont="1" applyAlignment="1">
      <alignment horizontal="left" vertical="top"/>
    </xf>
    <xf numFmtId="0" fontId="14" fillId="0" borderId="128" xfId="0" applyFont="1" applyBorder="1">
      <alignment vertical="center"/>
    </xf>
    <xf numFmtId="0" fontId="52" fillId="0" borderId="0" xfId="3" applyFont="1" applyAlignment="1">
      <alignment vertical="center" wrapText="1"/>
    </xf>
    <xf numFmtId="0" fontId="14" fillId="0" borderId="0" xfId="0" applyFont="1" applyAlignment="1">
      <alignment vertical="center" wrapText="1"/>
    </xf>
    <xf numFmtId="0" fontId="67" fillId="6" borderId="56" xfId="3" applyFont="1" applyFill="1" applyBorder="1" applyAlignment="1">
      <alignment horizontal="center" vertical="center" wrapText="1"/>
    </xf>
    <xf numFmtId="0" fontId="67" fillId="6" borderId="54" xfId="3" applyFont="1" applyFill="1" applyBorder="1" applyAlignment="1">
      <alignment horizontal="center" vertical="center" wrapText="1"/>
    </xf>
    <xf numFmtId="0" fontId="67" fillId="6" borderId="25" xfId="3" applyFont="1" applyFill="1" applyBorder="1" applyAlignment="1">
      <alignment horizontal="center" vertical="center" wrapText="1"/>
    </xf>
    <xf numFmtId="0" fontId="17" fillId="0" borderId="0" xfId="3" applyFont="1" applyAlignment="1">
      <alignment horizontal="left" vertical="center"/>
    </xf>
    <xf numFmtId="0" fontId="40" fillId="0" borderId="0" xfId="0" applyFont="1">
      <alignment vertical="center"/>
    </xf>
    <xf numFmtId="0" fontId="21" fillId="0" borderId="0" xfId="0" applyFont="1">
      <alignment vertical="center"/>
    </xf>
    <xf numFmtId="0" fontId="18" fillId="0" borderId="0" xfId="0" applyFont="1">
      <alignment vertical="center"/>
    </xf>
    <xf numFmtId="0" fontId="69" fillId="0" borderId="0" xfId="0" applyFont="1" applyAlignment="1">
      <alignment horizontal="right" vertical="center" shrinkToFit="1"/>
    </xf>
    <xf numFmtId="0" fontId="68" fillId="0" borderId="128" xfId="0" applyFont="1" applyBorder="1" applyAlignment="1">
      <alignment horizontal="right" vertical="center" shrinkToFit="1"/>
    </xf>
    <xf numFmtId="0" fontId="68" fillId="0" borderId="128" xfId="0" applyFont="1" applyBorder="1" applyAlignment="1">
      <alignment horizontal="left" vertical="center" shrinkToFit="1"/>
    </xf>
    <xf numFmtId="0" fontId="15" fillId="0" borderId="70" xfId="0" applyFont="1" applyBorder="1" applyAlignment="1">
      <alignment horizontal="left" vertical="top" wrapText="1"/>
    </xf>
    <xf numFmtId="0" fontId="15" fillId="0" borderId="34" xfId="0" applyFont="1" applyBorder="1" applyAlignment="1">
      <alignment horizontal="left" vertical="top" wrapText="1"/>
    </xf>
    <xf numFmtId="0" fontId="71" fillId="6" borderId="185" xfId="0" applyFont="1" applyFill="1" applyBorder="1">
      <alignment vertical="center"/>
    </xf>
    <xf numFmtId="0" fontId="59" fillId="0" borderId="0" xfId="0" applyFont="1">
      <alignment vertical="center"/>
    </xf>
    <xf numFmtId="0" fontId="60" fillId="0" borderId="0" xfId="0" applyFont="1" applyAlignment="1">
      <alignment horizontal="right" vertical="center" shrinkToFit="1"/>
    </xf>
    <xf numFmtId="0" fontId="21" fillId="0" borderId="0" xfId="3" applyFont="1" applyAlignment="1">
      <alignment vertical="center" textRotation="255"/>
    </xf>
    <xf numFmtId="0" fontId="21" fillId="0" borderId="0" xfId="3" applyFont="1" applyAlignment="1">
      <alignment vertical="center" wrapText="1"/>
    </xf>
    <xf numFmtId="0" fontId="21" fillId="0" borderId="0" xfId="3" applyFont="1" applyAlignment="1">
      <alignment vertical="center" shrinkToFit="1"/>
    </xf>
    <xf numFmtId="177" fontId="21" fillId="0" borderId="0" xfId="3" applyNumberFormat="1" applyFont="1">
      <alignment vertical="center"/>
    </xf>
    <xf numFmtId="0" fontId="13" fillId="6" borderId="16" xfId="3" applyFont="1" applyFill="1" applyBorder="1">
      <alignment vertical="center"/>
    </xf>
    <xf numFmtId="0" fontId="12" fillId="6" borderId="30" xfId="3" applyFill="1" applyBorder="1" applyAlignment="1">
      <alignment horizontal="center" vertical="center" wrapText="1"/>
    </xf>
    <xf numFmtId="0" fontId="12" fillId="6" borderId="30" xfId="3" applyFill="1" applyBorder="1" applyAlignment="1">
      <alignment horizontal="center" vertical="center" shrinkToFit="1"/>
    </xf>
    <xf numFmtId="177" fontId="12" fillId="6" borderId="30" xfId="3" applyNumberFormat="1" applyFill="1" applyBorder="1" applyAlignment="1">
      <alignment horizontal="center" vertical="center"/>
    </xf>
    <xf numFmtId="177" fontId="12" fillId="6" borderId="49" xfId="3" applyNumberFormat="1" applyFill="1" applyBorder="1" applyAlignment="1">
      <alignment vertical="top"/>
    </xf>
    <xf numFmtId="0" fontId="12" fillId="6" borderId="0" xfId="3" applyFill="1" applyAlignment="1">
      <alignment horizontal="center" vertical="center" wrapText="1"/>
    </xf>
    <xf numFmtId="0" fontId="12" fillId="6" borderId="0" xfId="3" applyFill="1" applyAlignment="1">
      <alignment horizontal="center" vertical="center" shrinkToFit="1"/>
    </xf>
    <xf numFmtId="177" fontId="12" fillId="6" borderId="0" xfId="3" applyNumberFormat="1" applyFill="1" applyAlignment="1">
      <alignment horizontal="center" vertical="center"/>
    </xf>
    <xf numFmtId="177" fontId="12" fillId="6" borderId="38" xfId="3" applyNumberFormat="1" applyFill="1" applyBorder="1" applyAlignment="1">
      <alignment horizontal="right" vertical="top"/>
    </xf>
    <xf numFmtId="0" fontId="14" fillId="0" borderId="0" xfId="3" applyFont="1" applyAlignment="1">
      <alignment horizontal="left" vertical="top"/>
    </xf>
    <xf numFmtId="0" fontId="19" fillId="3" borderId="33" xfId="3" applyFont="1" applyFill="1" applyBorder="1">
      <alignment vertical="center"/>
    </xf>
    <xf numFmtId="0" fontId="14" fillId="3" borderId="34" xfId="3" applyFont="1" applyFill="1" applyBorder="1">
      <alignment vertical="center"/>
    </xf>
    <xf numFmtId="0" fontId="14" fillId="3" borderId="34" xfId="3" applyFont="1" applyFill="1" applyBorder="1" applyAlignment="1">
      <alignment vertical="center" wrapText="1"/>
    </xf>
    <xf numFmtId="0" fontId="14" fillId="3" borderId="35" xfId="3" applyFont="1" applyFill="1" applyBorder="1">
      <alignment vertical="center"/>
    </xf>
    <xf numFmtId="0" fontId="14" fillId="4" borderId="43" xfId="3" applyFont="1" applyFill="1" applyBorder="1">
      <alignment vertical="center"/>
    </xf>
    <xf numFmtId="0" fontId="14" fillId="4" borderId="15" xfId="3" applyFont="1" applyFill="1" applyBorder="1" applyAlignment="1">
      <alignment vertical="center" wrapText="1"/>
    </xf>
    <xf numFmtId="0" fontId="14" fillId="4" borderId="16" xfId="3" applyFont="1" applyFill="1" applyBorder="1">
      <alignment vertical="center"/>
    </xf>
    <xf numFmtId="0" fontId="14" fillId="3" borderId="19" xfId="3" applyFont="1" applyFill="1" applyBorder="1" applyAlignment="1">
      <alignment vertical="center" wrapText="1"/>
    </xf>
    <xf numFmtId="0" fontId="14" fillId="3" borderId="19" xfId="3" applyFont="1" applyFill="1" applyBorder="1" applyAlignment="1">
      <alignment horizontal="left" vertical="center" wrapText="1"/>
    </xf>
    <xf numFmtId="0" fontId="14" fillId="3" borderId="36" xfId="3" applyFont="1" applyFill="1" applyBorder="1">
      <alignment vertical="center"/>
    </xf>
    <xf numFmtId="0" fontId="14" fillId="4" borderId="39" xfId="3" applyFont="1" applyFill="1" applyBorder="1">
      <alignment vertical="center"/>
    </xf>
    <xf numFmtId="0" fontId="14" fillId="3" borderId="40" xfId="3" applyFont="1" applyFill="1" applyBorder="1" applyAlignment="1">
      <alignment horizontal="left" vertical="center" wrapText="1"/>
    </xf>
    <xf numFmtId="0" fontId="14" fillId="3" borderId="44" xfId="3" applyFont="1" applyFill="1" applyBorder="1" applyAlignment="1">
      <alignment vertical="center" wrapText="1"/>
    </xf>
    <xf numFmtId="0" fontId="72" fillId="3" borderId="42" xfId="3" applyFont="1" applyFill="1" applyBorder="1" applyAlignment="1">
      <alignment horizontal="center" vertical="center"/>
    </xf>
    <xf numFmtId="0" fontId="21" fillId="3" borderId="31" xfId="3" applyFont="1" applyFill="1" applyBorder="1" applyAlignment="1">
      <alignment horizontal="center" vertical="center"/>
    </xf>
    <xf numFmtId="0" fontId="21" fillId="3" borderId="31" xfId="3" applyFont="1" applyFill="1" applyBorder="1" applyAlignment="1">
      <alignment horizontal="center" vertical="center" wrapText="1"/>
    </xf>
    <xf numFmtId="177" fontId="21" fillId="3" borderId="31" xfId="3" applyNumberFormat="1" applyFont="1" applyFill="1" applyBorder="1" applyAlignment="1">
      <alignment horizontal="center" vertical="center"/>
    </xf>
    <xf numFmtId="177" fontId="21" fillId="3" borderId="32" xfId="3" applyNumberFormat="1" applyFont="1" applyFill="1" applyBorder="1" applyAlignment="1">
      <alignment horizontal="center" vertical="center"/>
    </xf>
    <xf numFmtId="176" fontId="14" fillId="6" borderId="22" xfId="0" applyNumberFormat="1" applyFont="1" applyFill="1" applyBorder="1" applyAlignment="1">
      <alignment horizontal="right" vertical="center"/>
    </xf>
    <xf numFmtId="177" fontId="12" fillId="6" borderId="38" xfId="3" applyNumberFormat="1" applyFill="1" applyBorder="1" applyAlignment="1">
      <alignment vertical="top"/>
    </xf>
    <xf numFmtId="176" fontId="21" fillId="0" borderId="8" xfId="3" applyNumberFormat="1" applyFont="1" applyBorder="1" applyAlignment="1" applyProtection="1">
      <alignment vertical="center" shrinkToFit="1"/>
      <protection locked="0"/>
    </xf>
    <xf numFmtId="0" fontId="55" fillId="6" borderId="135" xfId="3" applyFont="1" applyFill="1" applyBorder="1" applyAlignment="1">
      <alignment horizontal="left" vertical="center" shrinkToFit="1"/>
    </xf>
    <xf numFmtId="0" fontId="21" fillId="0" borderId="2" xfId="3" applyFont="1" applyBorder="1" applyAlignment="1" applyProtection="1">
      <alignment horizontal="left" vertical="center" wrapText="1"/>
      <protection locked="0"/>
    </xf>
    <xf numFmtId="176" fontId="21" fillId="0" borderId="3" xfId="3" applyNumberFormat="1" applyFont="1" applyBorder="1" applyAlignment="1" applyProtection="1">
      <alignment horizontal="right" vertical="center" shrinkToFit="1"/>
      <protection locked="0"/>
    </xf>
    <xf numFmtId="0" fontId="21" fillId="6" borderId="3" xfId="3" applyFont="1" applyFill="1" applyBorder="1" applyAlignment="1">
      <alignment horizontal="center" vertical="center" shrinkToFit="1"/>
    </xf>
    <xf numFmtId="177" fontId="21" fillId="6" borderId="8" xfId="3" applyNumberFormat="1" applyFont="1" applyFill="1" applyBorder="1">
      <alignment vertical="center"/>
    </xf>
    <xf numFmtId="177" fontId="21" fillId="6" borderId="69" xfId="3" applyNumberFormat="1" applyFont="1" applyFill="1" applyBorder="1" applyAlignment="1">
      <alignment vertical="top"/>
    </xf>
    <xf numFmtId="0" fontId="21" fillId="0" borderId="19" xfId="3" applyFont="1" applyBorder="1" applyAlignment="1" applyProtection="1">
      <alignment horizontal="left" vertical="center" wrapText="1"/>
      <protection locked="0"/>
    </xf>
    <xf numFmtId="176" fontId="21" fillId="0" borderId="12" xfId="3" applyNumberFormat="1" applyFont="1" applyBorder="1" applyAlignment="1" applyProtection="1">
      <alignment horizontal="right" vertical="center" shrinkToFit="1"/>
      <protection locked="0"/>
    </xf>
    <xf numFmtId="0" fontId="21" fillId="6" borderId="12" xfId="3" applyFont="1" applyFill="1" applyBorder="1" applyAlignment="1">
      <alignment horizontal="center" vertical="center" shrinkToFit="1"/>
    </xf>
    <xf numFmtId="177" fontId="21" fillId="6" borderId="9" xfId="3" applyNumberFormat="1" applyFont="1" applyFill="1" applyBorder="1">
      <alignment vertical="center"/>
    </xf>
    <xf numFmtId="177" fontId="21" fillId="6" borderId="67" xfId="3" applyNumberFormat="1" applyFont="1" applyFill="1" applyBorder="1" applyAlignment="1">
      <alignment vertical="top"/>
    </xf>
    <xf numFmtId="0" fontId="21" fillId="0" borderId="27" xfId="3" applyFont="1" applyBorder="1" applyAlignment="1" applyProtection="1">
      <alignment horizontal="left" vertical="center" wrapText="1"/>
      <protection locked="0"/>
    </xf>
    <xf numFmtId="176" fontId="21" fillId="0" borderId="180" xfId="3" applyNumberFormat="1" applyFont="1" applyBorder="1" applyAlignment="1" applyProtection="1">
      <alignment horizontal="right" vertical="center" shrinkToFit="1"/>
      <protection locked="0"/>
    </xf>
    <xf numFmtId="0" fontId="21" fillId="6" borderId="180" xfId="3" applyFont="1" applyFill="1" applyBorder="1" applyAlignment="1">
      <alignment horizontal="center" vertical="center" shrinkToFit="1"/>
    </xf>
    <xf numFmtId="177" fontId="21" fillId="6" borderId="18" xfId="3" applyNumberFormat="1" applyFont="1" applyFill="1" applyBorder="1">
      <alignment vertical="center"/>
    </xf>
    <xf numFmtId="176" fontId="21" fillId="6" borderId="54" xfId="3" applyNumberFormat="1" applyFont="1" applyFill="1" applyBorder="1" applyAlignment="1">
      <alignment horizontal="right" vertical="center" shrinkToFit="1"/>
    </xf>
    <xf numFmtId="177" fontId="21" fillId="6" borderId="181" xfId="3" applyNumberFormat="1" applyFont="1" applyFill="1" applyBorder="1">
      <alignment vertical="center"/>
    </xf>
    <xf numFmtId="177" fontId="21" fillId="6" borderId="68" xfId="3" applyNumberFormat="1" applyFont="1" applyFill="1" applyBorder="1" applyAlignment="1">
      <alignment vertical="top"/>
    </xf>
    <xf numFmtId="177" fontId="21" fillId="0" borderId="8" xfId="3" applyNumberFormat="1" applyFont="1" applyBorder="1" applyAlignment="1" applyProtection="1">
      <alignment horizontal="right" vertical="center"/>
      <protection locked="0"/>
    </xf>
    <xf numFmtId="177" fontId="21" fillId="0" borderId="9" xfId="3" applyNumberFormat="1" applyFont="1" applyBorder="1" applyAlignment="1" applyProtection="1">
      <alignment horizontal="right" vertical="center"/>
      <protection locked="0"/>
    </xf>
    <xf numFmtId="0" fontId="21" fillId="0" borderId="6" xfId="3" applyFont="1" applyBorder="1" applyAlignment="1" applyProtection="1">
      <alignment horizontal="left" vertical="center" wrapText="1"/>
      <protection locked="0"/>
    </xf>
    <xf numFmtId="177" fontId="21" fillId="0" borderId="10" xfId="3" applyNumberFormat="1" applyFont="1" applyBorder="1" applyAlignment="1" applyProtection="1">
      <alignment horizontal="right" vertical="center"/>
      <protection locked="0"/>
    </xf>
    <xf numFmtId="0" fontId="21" fillId="6" borderId="15" xfId="3" applyFont="1" applyFill="1" applyBorder="1" applyAlignment="1">
      <alignment vertical="center" wrapText="1"/>
    </xf>
    <xf numFmtId="0" fontId="21" fillId="6" borderId="15" xfId="3" applyFont="1" applyFill="1" applyBorder="1" applyAlignment="1">
      <alignment horizontal="center" vertical="center" shrinkToFit="1"/>
    </xf>
    <xf numFmtId="177" fontId="21" fillId="6" borderId="15" xfId="3" applyNumberFormat="1" applyFont="1" applyFill="1" applyBorder="1">
      <alignment vertical="center"/>
    </xf>
    <xf numFmtId="177" fontId="21" fillId="6" borderId="65" xfId="3" applyNumberFormat="1" applyFont="1" applyFill="1" applyBorder="1" applyAlignment="1">
      <alignment horizontal="right" vertical="top"/>
    </xf>
    <xf numFmtId="177" fontId="21" fillId="0" borderId="4" xfId="3" applyNumberFormat="1" applyFont="1" applyBorder="1" applyAlignment="1" applyProtection="1">
      <alignment horizontal="right" vertical="center"/>
      <protection locked="0"/>
    </xf>
    <xf numFmtId="177" fontId="21" fillId="0" borderId="5" xfId="3" applyNumberFormat="1" applyFont="1" applyBorder="1" applyAlignment="1" applyProtection="1">
      <alignment horizontal="right" vertical="center"/>
      <protection locked="0"/>
    </xf>
    <xf numFmtId="177" fontId="21" fillId="0" borderId="7" xfId="3" applyNumberFormat="1" applyFont="1" applyBorder="1" applyAlignment="1" applyProtection="1">
      <alignment horizontal="right" vertical="center"/>
      <protection locked="0"/>
    </xf>
    <xf numFmtId="177" fontId="21" fillId="6" borderId="37" xfId="3" applyNumberFormat="1" applyFont="1" applyFill="1" applyBorder="1" applyAlignment="1">
      <alignment horizontal="right" vertical="top"/>
    </xf>
    <xf numFmtId="177" fontId="21" fillId="6" borderId="4" xfId="3" applyNumberFormat="1" applyFont="1" applyFill="1" applyBorder="1" applyAlignment="1">
      <alignment horizontal="right" vertical="center"/>
    </xf>
    <xf numFmtId="0" fontId="21" fillId="6" borderId="47" xfId="3" applyFont="1" applyFill="1" applyBorder="1" applyAlignment="1">
      <alignment horizontal="center" vertical="center" shrinkToFit="1"/>
    </xf>
    <xf numFmtId="177" fontId="21" fillId="6" borderId="5" xfId="3" applyNumberFormat="1" applyFont="1" applyFill="1" applyBorder="1" applyAlignment="1">
      <alignment horizontal="right" vertical="center"/>
    </xf>
    <xf numFmtId="0" fontId="21" fillId="6" borderId="0" xfId="3" applyFont="1" applyFill="1" applyAlignment="1">
      <alignment horizontal="center" vertical="center" shrinkToFit="1"/>
    </xf>
    <xf numFmtId="0" fontId="21" fillId="6" borderId="136" xfId="3" applyFont="1" applyFill="1" applyBorder="1" applyAlignment="1">
      <alignment horizontal="center" vertical="center" shrinkToFit="1"/>
    </xf>
    <xf numFmtId="0" fontId="21" fillId="6" borderId="30" xfId="3" applyFont="1" applyFill="1" applyBorder="1" applyAlignment="1">
      <alignment horizontal="center" vertical="center" shrinkToFit="1"/>
    </xf>
    <xf numFmtId="0" fontId="21" fillId="6" borderId="77" xfId="3" applyFont="1" applyFill="1" applyBorder="1" applyAlignment="1">
      <alignment horizontal="center" vertical="center" shrinkToFit="1"/>
    </xf>
    <xf numFmtId="0" fontId="21" fillId="0" borderId="40" xfId="3" applyFont="1" applyBorder="1" applyAlignment="1" applyProtection="1">
      <alignment horizontal="left" vertical="center" wrapText="1"/>
      <protection locked="0"/>
    </xf>
    <xf numFmtId="177" fontId="21" fillId="0" borderId="41" xfId="3" applyNumberFormat="1" applyFont="1" applyBorder="1" applyAlignment="1" applyProtection="1">
      <alignment horizontal="right" vertical="center"/>
      <protection locked="0"/>
    </xf>
    <xf numFmtId="0" fontId="21" fillId="4" borderId="30" xfId="3" applyFont="1" applyFill="1" applyBorder="1" applyAlignment="1">
      <alignment horizontal="center" vertical="center"/>
    </xf>
    <xf numFmtId="0" fontId="21" fillId="4" borderId="30" xfId="3" applyFont="1" applyFill="1" applyBorder="1" applyAlignment="1">
      <alignment horizontal="center" vertical="center" wrapText="1"/>
    </xf>
    <xf numFmtId="177" fontId="21" fillId="4" borderId="30" xfId="3" applyNumberFormat="1" applyFont="1" applyFill="1" applyBorder="1" applyAlignment="1">
      <alignment horizontal="center" vertical="center"/>
    </xf>
    <xf numFmtId="177" fontId="21" fillId="4" borderId="49" xfId="3" applyNumberFormat="1" applyFont="1" applyFill="1" applyBorder="1" applyAlignment="1">
      <alignment horizontal="center" vertical="center"/>
    </xf>
    <xf numFmtId="184" fontId="21" fillId="0" borderId="0" xfId="0" applyNumberFormat="1" applyFont="1" applyAlignment="1">
      <alignment horizontal="center" vertical="center"/>
    </xf>
    <xf numFmtId="0" fontId="21" fillId="0" borderId="0" xfId="0" applyFont="1" applyAlignment="1">
      <alignment vertical="center" shrinkToFit="1"/>
    </xf>
    <xf numFmtId="0" fontId="21" fillId="0" borderId="0" xfId="0" applyFont="1" applyAlignment="1">
      <alignment vertical="center" wrapText="1" shrinkToFit="1"/>
    </xf>
    <xf numFmtId="177" fontId="21" fillId="0" borderId="0" xfId="0" applyNumberFormat="1" applyFont="1">
      <alignment vertical="center"/>
    </xf>
    <xf numFmtId="177" fontId="21" fillId="0" borderId="0" xfId="0" applyNumberFormat="1" applyFont="1" applyAlignment="1">
      <alignment horizontal="right" vertical="center"/>
    </xf>
    <xf numFmtId="0" fontId="0" fillId="0" borderId="0" xfId="3" applyFont="1" applyAlignment="1">
      <alignment horizontal="right" vertical="center" shrinkToFit="1"/>
    </xf>
    <xf numFmtId="177" fontId="21" fillId="0" borderId="8" xfId="3" applyNumberFormat="1" applyFont="1" applyBorder="1" applyAlignment="1" applyProtection="1">
      <alignment horizontal="right" vertical="center" shrinkToFit="1"/>
      <protection locked="0"/>
    </xf>
    <xf numFmtId="177" fontId="21" fillId="0" borderId="9" xfId="3" applyNumberFormat="1" applyFont="1" applyBorder="1" applyAlignment="1" applyProtection="1">
      <alignment horizontal="right" vertical="center" shrinkToFit="1"/>
      <protection locked="0"/>
    </xf>
    <xf numFmtId="177" fontId="21" fillId="0" borderId="10" xfId="3" applyNumberFormat="1" applyFont="1" applyBorder="1" applyAlignment="1" applyProtection="1">
      <alignment horizontal="right" vertical="center" shrinkToFit="1"/>
      <protection locked="0"/>
    </xf>
    <xf numFmtId="38" fontId="21" fillId="0" borderId="78" xfId="4" applyFont="1" applyBorder="1" applyAlignment="1" applyProtection="1">
      <alignment horizontal="right" vertical="center" shrinkToFit="1"/>
      <protection locked="0"/>
    </xf>
    <xf numFmtId="38" fontId="21" fillId="0" borderId="73" xfId="4" applyFont="1" applyBorder="1" applyAlignment="1" applyProtection="1">
      <alignment horizontal="right" vertical="center" shrinkToFit="1"/>
      <protection locked="0"/>
    </xf>
    <xf numFmtId="38" fontId="21" fillId="0" borderId="131" xfId="4" applyFont="1" applyBorder="1" applyAlignment="1" applyProtection="1">
      <alignment horizontal="right" vertical="center" shrinkToFit="1"/>
      <protection locked="0"/>
    </xf>
    <xf numFmtId="0" fontId="21" fillId="5" borderId="2" xfId="0" applyFont="1" applyFill="1" applyBorder="1" applyAlignment="1" applyProtection="1">
      <alignment vertical="center" shrinkToFit="1"/>
      <protection locked="0"/>
    </xf>
    <xf numFmtId="0" fontId="21" fillId="0" borderId="3" xfId="0" applyFont="1" applyBorder="1" applyAlignment="1" applyProtection="1">
      <alignment horizontal="left" vertical="center" wrapText="1"/>
      <protection locked="0"/>
    </xf>
    <xf numFmtId="177" fontId="21" fillId="0" borderId="3" xfId="0" applyNumberFormat="1" applyFont="1" applyBorder="1" applyAlignment="1" applyProtection="1">
      <alignment horizontal="right" vertical="center" shrinkToFit="1"/>
      <protection locked="0"/>
    </xf>
    <xf numFmtId="177" fontId="21" fillId="6" borderId="4" xfId="0" applyNumberFormat="1" applyFont="1" applyFill="1" applyBorder="1">
      <alignment vertical="center"/>
    </xf>
    <xf numFmtId="0" fontId="21" fillId="5" borderId="19" xfId="0" applyFont="1" applyFill="1" applyBorder="1" applyAlignment="1" applyProtection="1">
      <alignment vertical="center" shrinkToFit="1"/>
      <protection locked="0"/>
    </xf>
    <xf numFmtId="0" fontId="21" fillId="0" borderId="12" xfId="0" applyFont="1" applyBorder="1" applyAlignment="1" applyProtection="1">
      <alignment horizontal="left" vertical="center" wrapText="1"/>
      <protection locked="0"/>
    </xf>
    <xf numFmtId="177" fontId="21" fillId="0" borderId="12" xfId="0" applyNumberFormat="1" applyFont="1" applyBorder="1" applyAlignment="1" applyProtection="1">
      <alignment horizontal="right" vertical="center" shrinkToFit="1"/>
      <protection locked="0"/>
    </xf>
    <xf numFmtId="177" fontId="21" fillId="6" borderId="5" xfId="0" applyNumberFormat="1" applyFont="1" applyFill="1" applyBorder="1">
      <alignment vertical="center"/>
    </xf>
    <xf numFmtId="0" fontId="21" fillId="5" borderId="40" xfId="0" applyFont="1" applyFill="1" applyBorder="1" applyAlignment="1" applyProtection="1">
      <alignment vertical="center" shrinkToFit="1"/>
      <protection locked="0"/>
    </xf>
    <xf numFmtId="0" fontId="21" fillId="0" borderId="95" xfId="0" applyFont="1" applyBorder="1" applyAlignment="1" applyProtection="1">
      <alignment horizontal="left" vertical="center" wrapText="1"/>
      <protection locked="0"/>
    </xf>
    <xf numFmtId="177" fontId="21" fillId="0" borderId="95" xfId="0" applyNumberFormat="1" applyFont="1" applyBorder="1" applyAlignment="1" applyProtection="1">
      <alignment horizontal="right" vertical="center" shrinkToFit="1"/>
      <protection locked="0"/>
    </xf>
    <xf numFmtId="177" fontId="21" fillId="6" borderId="41" xfId="0" applyNumberFormat="1" applyFont="1" applyFill="1" applyBorder="1">
      <alignment vertical="center"/>
    </xf>
    <xf numFmtId="0" fontId="60" fillId="0" borderId="0" xfId="0" applyFont="1" applyAlignment="1">
      <alignment vertical="center" wrapText="1"/>
    </xf>
    <xf numFmtId="0" fontId="33" fillId="0" borderId="0" xfId="3" applyFont="1">
      <alignment vertical="center"/>
    </xf>
    <xf numFmtId="0" fontId="0" fillId="14" borderId="59" xfId="0" applyFill="1" applyBorder="1" applyAlignment="1">
      <alignment horizontal="center" vertical="center" shrinkToFit="1"/>
    </xf>
    <xf numFmtId="0" fontId="0" fillId="14" borderId="20" xfId="0" applyFill="1" applyBorder="1" applyAlignment="1">
      <alignment horizontal="center" vertical="center" shrinkToFit="1"/>
    </xf>
    <xf numFmtId="0" fontId="12" fillId="6" borderId="16" xfId="3" applyFill="1" applyBorder="1" applyAlignment="1">
      <alignment horizontal="center" vertical="center" textRotation="255"/>
    </xf>
    <xf numFmtId="0" fontId="12" fillId="6" borderId="17" xfId="3" applyFill="1" applyBorder="1" applyAlignment="1">
      <alignment horizontal="center" vertical="center" textRotation="255"/>
    </xf>
    <xf numFmtId="177" fontId="21" fillId="6" borderId="69" xfId="3" applyNumberFormat="1" applyFont="1" applyFill="1" applyBorder="1" applyAlignment="1">
      <alignment horizontal="right" vertical="top"/>
    </xf>
    <xf numFmtId="177" fontId="21" fillId="6" borderId="67" xfId="3" applyNumberFormat="1" applyFont="1" applyFill="1" applyBorder="1" applyAlignment="1">
      <alignment horizontal="right" vertical="top"/>
    </xf>
    <xf numFmtId="177" fontId="21" fillId="6" borderId="68" xfId="3" applyNumberFormat="1" applyFont="1" applyFill="1" applyBorder="1" applyAlignment="1">
      <alignment horizontal="right" vertical="top"/>
    </xf>
    <xf numFmtId="0" fontId="12" fillId="0" borderId="34" xfId="3" applyBorder="1" applyAlignment="1">
      <alignment vertical="center" wrapText="1"/>
    </xf>
    <xf numFmtId="0" fontId="12" fillId="0" borderId="34" xfId="3" applyBorder="1" applyAlignment="1">
      <alignment vertical="center" shrinkToFit="1"/>
    </xf>
    <xf numFmtId="177" fontId="12" fillId="0" borderId="34" xfId="3" applyNumberFormat="1" applyBorder="1">
      <alignment vertical="center"/>
    </xf>
    <xf numFmtId="0" fontId="21" fillId="6" borderId="53" xfId="3" applyFont="1" applyFill="1" applyBorder="1" applyAlignment="1">
      <alignment horizontal="center" vertical="center" wrapText="1"/>
    </xf>
    <xf numFmtId="38" fontId="74" fillId="2" borderId="11" xfId="2" applyFont="1" applyFill="1" applyBorder="1" applyAlignment="1" applyProtection="1">
      <alignment horizontal="right" vertical="center" wrapText="1"/>
      <protection locked="0"/>
    </xf>
    <xf numFmtId="38" fontId="74" fillId="2" borderId="21" xfId="2" applyFont="1" applyFill="1" applyBorder="1" applyAlignment="1" applyProtection="1">
      <alignment horizontal="right" vertical="center" wrapText="1"/>
      <protection locked="0"/>
    </xf>
    <xf numFmtId="38" fontId="74" fillId="2" borderId="12" xfId="2" applyFont="1" applyFill="1" applyBorder="1" applyAlignment="1" applyProtection="1">
      <alignment horizontal="right" vertical="center" wrapText="1"/>
      <protection locked="0"/>
    </xf>
    <xf numFmtId="38" fontId="74" fillId="2" borderId="22" xfId="2" applyFont="1" applyFill="1" applyBorder="1" applyAlignment="1" applyProtection="1">
      <alignment horizontal="right" vertical="center" wrapText="1"/>
      <protection locked="0"/>
    </xf>
    <xf numFmtId="38" fontId="74" fillId="2" borderId="13" xfId="2" applyFont="1" applyFill="1" applyBorder="1" applyAlignment="1" applyProtection="1">
      <alignment horizontal="right" vertical="center" wrapText="1"/>
      <protection locked="0"/>
    </xf>
    <xf numFmtId="38" fontId="74" fillId="2" borderId="23" xfId="2" applyFont="1" applyFill="1" applyBorder="1" applyAlignment="1" applyProtection="1">
      <alignment horizontal="right" vertical="center" wrapText="1"/>
      <protection locked="0"/>
    </xf>
    <xf numFmtId="38" fontId="74" fillId="2" borderId="3" xfId="2" applyFont="1" applyFill="1" applyBorder="1" applyAlignment="1" applyProtection="1">
      <alignment horizontal="right" vertical="center" wrapText="1"/>
      <protection locked="0"/>
    </xf>
    <xf numFmtId="38" fontId="74" fillId="2" borderId="24" xfId="2" applyFont="1" applyFill="1" applyBorder="1" applyAlignment="1" applyProtection="1">
      <alignment horizontal="right" vertical="center" wrapText="1"/>
      <protection locked="0"/>
    </xf>
    <xf numFmtId="38" fontId="21" fillId="2" borderId="25" xfId="2" applyFont="1" applyFill="1" applyBorder="1" applyAlignment="1" applyProtection="1">
      <alignment horizontal="right" vertical="center" wrapText="1"/>
      <protection locked="0"/>
    </xf>
    <xf numFmtId="38" fontId="21" fillId="2" borderId="26" xfId="2" applyFont="1" applyFill="1" applyBorder="1" applyAlignment="1" applyProtection="1">
      <alignment horizontal="right" vertical="center" wrapText="1"/>
      <protection locked="0"/>
    </xf>
    <xf numFmtId="179" fontId="14" fillId="9" borderId="139" xfId="0" applyNumberFormat="1" applyFont="1" applyFill="1" applyBorder="1" applyAlignment="1" applyProtection="1">
      <alignment horizontal="center" vertical="center" shrinkToFit="1"/>
      <protection locked="0"/>
    </xf>
    <xf numFmtId="0" fontId="14" fillId="6" borderId="140" xfId="0" applyFont="1" applyFill="1" applyBorder="1" applyAlignment="1">
      <alignment horizontal="center" vertical="center"/>
    </xf>
    <xf numFmtId="180" fontId="14" fillId="9" borderId="140" xfId="0" applyNumberFormat="1" applyFont="1" applyFill="1" applyBorder="1" applyAlignment="1" applyProtection="1">
      <alignment horizontal="center" vertical="center" shrinkToFit="1"/>
      <protection locked="0"/>
    </xf>
    <xf numFmtId="0" fontId="74" fillId="6" borderId="55" xfId="3" applyFont="1" applyFill="1" applyBorder="1" applyAlignment="1">
      <alignment horizontal="center" vertical="center"/>
    </xf>
    <xf numFmtId="0" fontId="21" fillId="6" borderId="57" xfId="3" applyFont="1" applyFill="1" applyBorder="1" applyAlignment="1">
      <alignment horizontal="center" vertical="center" wrapText="1"/>
    </xf>
    <xf numFmtId="0" fontId="74" fillId="6" borderId="53" xfId="3" applyFont="1" applyFill="1" applyBorder="1" applyAlignment="1">
      <alignment horizontal="center" vertical="center"/>
    </xf>
    <xf numFmtId="179" fontId="14" fillId="9" borderId="2" xfId="0" applyNumberFormat="1" applyFont="1" applyFill="1" applyBorder="1" applyAlignment="1" applyProtection="1">
      <alignment horizontal="center" vertical="center"/>
      <protection locked="0"/>
    </xf>
    <xf numFmtId="180" fontId="14" fillId="9" borderId="140" xfId="0" applyNumberFormat="1" applyFont="1" applyFill="1" applyBorder="1" applyAlignment="1" applyProtection="1">
      <alignment horizontal="center" vertical="center"/>
      <protection locked="0"/>
    </xf>
    <xf numFmtId="0" fontId="21" fillId="6" borderId="105" xfId="0" applyFont="1" applyFill="1" applyBorder="1" applyAlignment="1">
      <alignment horizontal="center" vertical="center"/>
    </xf>
    <xf numFmtId="0" fontId="21" fillId="6" borderId="145" xfId="0" applyFont="1" applyFill="1" applyBorder="1" applyAlignment="1">
      <alignment horizontal="center" vertical="center"/>
    </xf>
    <xf numFmtId="0" fontId="21" fillId="6" borderId="108" xfId="0" applyFont="1" applyFill="1" applyBorder="1" applyAlignment="1">
      <alignment horizontal="center" vertical="center"/>
    </xf>
    <xf numFmtId="0" fontId="52" fillId="0" borderId="0" xfId="0" applyFont="1" applyAlignment="1">
      <alignment horizontal="left" vertical="top" wrapText="1"/>
    </xf>
    <xf numFmtId="0" fontId="21" fillId="0" borderId="43" xfId="9" applyFont="1" applyBorder="1">
      <alignment vertical="center"/>
    </xf>
    <xf numFmtId="0" fontId="21" fillId="0" borderId="15" xfId="9" applyFont="1" applyBorder="1">
      <alignment vertical="center"/>
    </xf>
    <xf numFmtId="0" fontId="21" fillId="0" borderId="50" xfId="9" applyFont="1" applyBorder="1">
      <alignment vertical="center"/>
    </xf>
    <xf numFmtId="0" fontId="21" fillId="0" borderId="16" xfId="9" applyFont="1" applyBorder="1">
      <alignment vertical="center"/>
    </xf>
    <xf numFmtId="0" fontId="21" fillId="0" borderId="0" xfId="9" applyFont="1">
      <alignment vertical="center"/>
    </xf>
    <xf numFmtId="0" fontId="21" fillId="0" borderId="0" xfId="9" applyFont="1" applyAlignment="1"/>
    <xf numFmtId="0" fontId="21" fillId="0" borderId="51" xfId="9" applyFont="1" applyBorder="1" applyAlignment="1">
      <alignment horizontal="center" vertical="center"/>
    </xf>
    <xf numFmtId="0" fontId="21" fillId="0" borderId="51" xfId="9" applyFont="1" applyBorder="1">
      <alignment vertical="center"/>
    </xf>
    <xf numFmtId="0" fontId="76" fillId="0" borderId="0" xfId="9" applyFont="1" applyAlignment="1">
      <alignment horizontal="right" vertical="center"/>
    </xf>
    <xf numFmtId="0" fontId="21" fillId="0" borderId="0" xfId="9" applyFont="1" applyAlignment="1">
      <alignment horizontal="left" vertical="center" shrinkToFit="1"/>
    </xf>
    <xf numFmtId="0" fontId="21" fillId="0" borderId="51" xfId="9" applyFont="1" applyBorder="1" applyAlignment="1">
      <alignment horizontal="left" vertical="center" shrinkToFit="1"/>
    </xf>
    <xf numFmtId="0" fontId="76" fillId="0" borderId="51" xfId="9" applyFont="1" applyBorder="1">
      <alignment vertical="center"/>
    </xf>
    <xf numFmtId="0" fontId="21" fillId="0" borderId="0" xfId="9" applyFont="1" applyAlignment="1">
      <alignment horizontal="center" vertical="center"/>
    </xf>
    <xf numFmtId="0" fontId="21" fillId="0" borderId="0" xfId="9" applyFont="1" applyAlignment="1">
      <alignment horizontal="left" vertical="center"/>
    </xf>
    <xf numFmtId="0" fontId="21" fillId="0" borderId="51" xfId="9" applyFont="1" applyBorder="1" applyAlignment="1">
      <alignment horizontal="left" vertical="center" wrapText="1"/>
    </xf>
    <xf numFmtId="0" fontId="21" fillId="0" borderId="0" xfId="9" applyFont="1" applyAlignment="1">
      <alignment horizontal="left" vertical="center" wrapText="1"/>
    </xf>
    <xf numFmtId="0" fontId="21" fillId="0" borderId="0" xfId="9" applyFont="1" applyAlignment="1">
      <alignment horizontal="right" vertical="center"/>
    </xf>
    <xf numFmtId="0" fontId="21" fillId="0" borderId="0" xfId="9" applyFont="1" applyAlignment="1">
      <alignment vertical="center" shrinkToFit="1"/>
    </xf>
    <xf numFmtId="0" fontId="21" fillId="0" borderId="0" xfId="9" applyFont="1" applyAlignment="1">
      <alignment horizontal="right" vertical="center" shrinkToFit="1"/>
    </xf>
    <xf numFmtId="0" fontId="77" fillId="0" borderId="0" xfId="9" applyFont="1" applyAlignment="1">
      <alignment horizontal="left" vertical="center"/>
    </xf>
    <xf numFmtId="0" fontId="21" fillId="0" borderId="0" xfId="9" applyFont="1" applyAlignment="1">
      <alignment horizontal="center" vertical="center" shrinkToFit="1"/>
    </xf>
    <xf numFmtId="0" fontId="21" fillId="0" borderId="51" xfId="9" applyFont="1" applyBorder="1" applyAlignment="1">
      <alignment vertical="center" shrinkToFit="1"/>
    </xf>
    <xf numFmtId="0" fontId="21" fillId="0" borderId="0" xfId="9" applyFont="1" applyAlignment="1">
      <alignment vertical="top" wrapText="1"/>
    </xf>
    <xf numFmtId="0" fontId="21" fillId="0" borderId="51" xfId="9" applyFont="1" applyBorder="1" applyAlignment="1">
      <alignment vertical="top" wrapText="1"/>
    </xf>
    <xf numFmtId="0" fontId="21" fillId="0" borderId="30" xfId="9" applyFont="1" applyBorder="1">
      <alignment vertical="center"/>
    </xf>
    <xf numFmtId="0" fontId="21" fillId="0" borderId="94" xfId="9" applyFont="1" applyBorder="1">
      <alignment vertical="center"/>
    </xf>
    <xf numFmtId="0" fontId="76" fillId="0" borderId="0" xfId="9" applyFont="1" applyAlignment="1">
      <alignment vertical="top"/>
    </xf>
    <xf numFmtId="0" fontId="21" fillId="0" borderId="15" xfId="9" applyFont="1" applyBorder="1" applyAlignment="1">
      <alignment horizontal="right" vertical="center"/>
    </xf>
    <xf numFmtId="0" fontId="21" fillId="0" borderId="16" xfId="10" applyFont="1" applyBorder="1">
      <alignment vertical="center"/>
    </xf>
    <xf numFmtId="0" fontId="21" fillId="0" borderId="0" xfId="10" applyFont="1" applyAlignment="1">
      <alignment vertical="top" wrapText="1"/>
    </xf>
    <xf numFmtId="0" fontId="21" fillId="0" borderId="51" xfId="10" applyFont="1" applyBorder="1" applyAlignment="1">
      <alignment vertical="top" wrapText="1"/>
    </xf>
    <xf numFmtId="0" fontId="21" fillId="0" borderId="0" xfId="10" applyFont="1">
      <alignment vertical="center"/>
    </xf>
    <xf numFmtId="0" fontId="55" fillId="0" borderId="0" xfId="9" applyFont="1">
      <alignment vertical="center"/>
    </xf>
    <xf numFmtId="0" fontId="55" fillId="0" borderId="12" xfId="9" applyFont="1" applyBorder="1" applyAlignment="1">
      <alignment horizontal="center" vertical="center" wrapText="1"/>
    </xf>
    <xf numFmtId="0" fontId="21" fillId="0" borderId="15" xfId="9" applyFont="1" applyBorder="1" applyAlignment="1">
      <alignment horizontal="left" vertical="center"/>
    </xf>
    <xf numFmtId="0" fontId="21" fillId="0" borderId="50" xfId="9" applyFont="1" applyBorder="1" applyAlignment="1">
      <alignment horizontal="left" vertical="center"/>
    </xf>
    <xf numFmtId="0" fontId="21" fillId="0" borderId="0" xfId="9" applyFont="1" applyAlignment="1">
      <alignment horizontal="left" vertical="top"/>
    </xf>
    <xf numFmtId="0" fontId="55" fillId="0" borderId="0" xfId="9" applyFont="1" applyAlignment="1">
      <alignment horizontal="right" vertical="center"/>
    </xf>
    <xf numFmtId="0" fontId="55" fillId="0" borderId="0" xfId="9" applyFont="1" applyAlignment="1">
      <alignment horizontal="left" vertical="center" shrinkToFit="1"/>
    </xf>
    <xf numFmtId="0" fontId="55" fillId="0" borderId="0" xfId="9" applyFont="1" applyAlignment="1">
      <alignment vertical="center" shrinkToFit="1"/>
    </xf>
    <xf numFmtId="0" fontId="21" fillId="0" borderId="51" xfId="9" applyFont="1" applyBorder="1" applyAlignment="1">
      <alignment horizontal="center" vertical="center" shrinkToFit="1"/>
    </xf>
    <xf numFmtId="0" fontId="21" fillId="0" borderId="0" xfId="9" applyFont="1" applyAlignment="1">
      <alignment vertical="top"/>
    </xf>
    <xf numFmtId="0" fontId="21" fillId="0" borderId="51" xfId="9" applyFont="1" applyBorder="1" applyAlignment="1">
      <alignment vertical="top"/>
    </xf>
    <xf numFmtId="0" fontId="55" fillId="0" borderId="0" xfId="9" applyFont="1" applyAlignment="1">
      <alignment horizontal="left" vertical="center"/>
    </xf>
    <xf numFmtId="0" fontId="21" fillId="0" borderId="17" xfId="9" applyFont="1" applyBorder="1">
      <alignment vertical="center"/>
    </xf>
    <xf numFmtId="0" fontId="21" fillId="0" borderId="30" xfId="9" applyFont="1" applyBorder="1" applyAlignment="1">
      <alignment vertical="center" shrinkToFit="1"/>
    </xf>
    <xf numFmtId="0" fontId="21" fillId="0" borderId="30" xfId="9" applyFont="1" applyBorder="1" applyAlignment="1">
      <alignment horizontal="left" vertical="center" shrinkToFit="1"/>
    </xf>
    <xf numFmtId="0" fontId="21" fillId="0" borderId="94" xfId="9" applyFont="1" applyBorder="1" applyAlignment="1">
      <alignment horizontal="left" vertical="center" shrinkToFit="1"/>
    </xf>
    <xf numFmtId="0" fontId="21" fillId="0" borderId="30" xfId="9" applyFont="1" applyBorder="1" applyAlignment="1">
      <alignment vertical="top"/>
    </xf>
    <xf numFmtId="0" fontId="21" fillId="0" borderId="94" xfId="9" applyFont="1" applyBorder="1" applyAlignment="1">
      <alignment vertical="top"/>
    </xf>
    <xf numFmtId="0" fontId="21" fillId="0" borderId="15" xfId="9" applyFont="1" applyBorder="1" applyAlignment="1">
      <alignment vertical="center" wrapText="1"/>
    </xf>
    <xf numFmtId="0" fontId="21" fillId="0" borderId="77" xfId="9" applyFont="1" applyBorder="1" applyAlignment="1">
      <alignment horizontal="left" vertical="center"/>
    </xf>
    <xf numFmtId="0" fontId="21" fillId="0" borderId="50" xfId="9" applyFont="1" applyBorder="1" applyAlignment="1">
      <alignment horizontal="left" vertical="center" wrapText="1"/>
    </xf>
    <xf numFmtId="183" fontId="21" fillId="0" borderId="9" xfId="9" applyNumberFormat="1" applyFont="1" applyBorder="1" applyAlignment="1">
      <alignment horizontal="center" vertical="center"/>
    </xf>
    <xf numFmtId="183" fontId="21" fillId="0" borderId="47" xfId="9" applyNumberFormat="1" applyFont="1" applyBorder="1" applyAlignment="1">
      <alignment horizontal="center" vertical="center"/>
    </xf>
    <xf numFmtId="183" fontId="21" fillId="0" borderId="73" xfId="9" applyNumberFormat="1" applyFont="1" applyBorder="1" applyAlignment="1">
      <alignment horizontal="center" vertical="center"/>
    </xf>
    <xf numFmtId="183" fontId="21" fillId="0" borderId="0" xfId="9" applyNumberFormat="1" applyFont="1">
      <alignment vertical="center"/>
    </xf>
    <xf numFmtId="0" fontId="21" fillId="0" borderId="0" xfId="9" applyFont="1" applyAlignment="1">
      <alignment horizontal="left" vertical="center" wrapText="1" shrinkToFit="1"/>
    </xf>
    <xf numFmtId="0" fontId="21" fillId="0" borderId="0" xfId="9" applyFont="1" applyAlignment="1">
      <alignment horizontal="center" vertical="top"/>
    </xf>
    <xf numFmtId="0" fontId="21" fillId="0" borderId="30" xfId="9" applyFont="1" applyBorder="1" applyAlignment="1">
      <alignment horizontal="center" vertical="center"/>
    </xf>
    <xf numFmtId="0" fontId="21" fillId="0" borderId="30" xfId="9" applyFont="1" applyBorder="1" applyAlignment="1">
      <alignment horizontal="left" vertical="center" wrapText="1"/>
    </xf>
    <xf numFmtId="0" fontId="21" fillId="0" borderId="94" xfId="9" applyFont="1" applyBorder="1" applyAlignment="1">
      <alignment horizontal="left" vertical="center" wrapText="1"/>
    </xf>
    <xf numFmtId="0" fontId="21" fillId="0" borderId="15" xfId="9" applyFont="1" applyBorder="1" applyAlignment="1">
      <alignment horizontal="center" vertical="center"/>
    </xf>
    <xf numFmtId="0" fontId="21" fillId="0" borderId="30" xfId="9" applyFont="1" applyBorder="1" applyAlignment="1">
      <alignment horizontal="right" vertical="center"/>
    </xf>
    <xf numFmtId="0" fontId="21" fillId="0" borderId="94" xfId="9" applyFont="1" applyBorder="1" applyAlignment="1">
      <alignment horizontal="center" vertical="center"/>
    </xf>
    <xf numFmtId="0" fontId="21" fillId="0" borderId="0" xfId="9" applyFont="1" applyAlignment="1">
      <alignment vertical="center" wrapText="1"/>
    </xf>
    <xf numFmtId="0" fontId="79" fillId="0" borderId="0" xfId="9" applyFont="1">
      <alignment vertical="center"/>
    </xf>
    <xf numFmtId="0" fontId="79" fillId="0" borderId="0" xfId="9" applyFont="1" applyAlignment="1">
      <alignment vertical="center" wrapText="1"/>
    </xf>
    <xf numFmtId="0" fontId="80" fillId="0" borderId="0" xfId="9" applyFont="1" applyAlignment="1">
      <alignment horizontal="right" vertical="center"/>
    </xf>
    <xf numFmtId="0" fontId="44" fillId="0" borderId="0" xfId="0" applyFont="1">
      <alignment vertical="center"/>
    </xf>
    <xf numFmtId="0" fontId="21" fillId="0" borderId="0" xfId="0" applyFont="1" applyAlignment="1">
      <alignment vertical="center" wrapText="1"/>
    </xf>
    <xf numFmtId="0" fontId="21" fillId="0" borderId="0" xfId="0" applyFont="1" applyAlignment="1">
      <alignment vertical="top" wrapText="1"/>
    </xf>
    <xf numFmtId="0" fontId="58" fillId="0" borderId="0" xfId="0" applyFont="1">
      <alignment vertical="center"/>
    </xf>
    <xf numFmtId="0" fontId="82" fillId="0" borderId="0" xfId="0" applyFont="1">
      <alignment vertical="center"/>
    </xf>
    <xf numFmtId="0" fontId="58" fillId="0" borderId="0" xfId="0" applyFont="1" applyAlignment="1">
      <alignment vertical="center" wrapText="1"/>
    </xf>
    <xf numFmtId="0" fontId="38" fillId="11" borderId="16" xfId="0" applyFont="1" applyFill="1" applyBorder="1">
      <alignment vertical="center"/>
    </xf>
    <xf numFmtId="0" fontId="46" fillId="11" borderId="30" xfId="0" applyFont="1" applyFill="1" applyBorder="1" applyAlignment="1">
      <alignment vertical="center" shrinkToFit="1"/>
    </xf>
    <xf numFmtId="0" fontId="15" fillId="11" borderId="153" xfId="0" applyFont="1" applyFill="1" applyBorder="1" applyAlignment="1">
      <alignment horizontal="left" vertical="center" wrapText="1"/>
    </xf>
    <xf numFmtId="177" fontId="15" fillId="11" borderId="30" xfId="0" applyNumberFormat="1" applyFont="1" applyFill="1" applyBorder="1" applyAlignment="1">
      <alignment horizontal="right" vertical="center" shrinkToFit="1"/>
    </xf>
    <xf numFmtId="177" fontId="15" fillId="11" borderId="153" xfId="0" applyNumberFormat="1" applyFont="1" applyFill="1" applyBorder="1" applyAlignment="1">
      <alignment horizontal="right" vertical="center" shrinkToFit="1"/>
    </xf>
    <xf numFmtId="177" fontId="15" fillId="11" borderId="149" xfId="0" applyNumberFormat="1" applyFont="1" applyFill="1" applyBorder="1">
      <alignment vertical="center"/>
    </xf>
    <xf numFmtId="0" fontId="15" fillId="0" borderId="0" xfId="0" applyFont="1" applyAlignment="1">
      <alignment horizontal="center" vertical="center"/>
    </xf>
    <xf numFmtId="0" fontId="15" fillId="11" borderId="153" xfId="0" applyFont="1" applyFill="1" applyBorder="1" applyAlignment="1">
      <alignment vertical="center" shrinkToFit="1"/>
    </xf>
    <xf numFmtId="177" fontId="15" fillId="11" borderId="153" xfId="0" applyNumberFormat="1" applyFont="1" applyFill="1" applyBorder="1">
      <alignment vertical="center"/>
    </xf>
    <xf numFmtId="0" fontId="15" fillId="11" borderId="103" xfId="0" applyFont="1" applyFill="1" applyBorder="1" applyAlignment="1">
      <alignment vertical="center" shrinkToFit="1"/>
    </xf>
    <xf numFmtId="0" fontId="21" fillId="0" borderId="0" xfId="3" applyFont="1" applyProtection="1">
      <alignment vertical="center"/>
      <protection locked="0"/>
    </xf>
    <xf numFmtId="177" fontId="50" fillId="0" borderId="0" xfId="0" applyNumberFormat="1" applyFont="1" applyAlignment="1">
      <alignment horizontal="left" vertical="center" wrapText="1" shrinkToFit="1"/>
    </xf>
    <xf numFmtId="0" fontId="50" fillId="0" borderId="0" xfId="0" applyFont="1" applyAlignment="1">
      <alignment horizontal="left" vertical="center" wrapText="1"/>
    </xf>
    <xf numFmtId="0" fontId="81" fillId="0" borderId="0" xfId="0" applyFont="1" applyAlignment="1">
      <alignment vertical="center" wrapText="1"/>
    </xf>
    <xf numFmtId="179" fontId="20" fillId="6" borderId="78" xfId="0" applyNumberFormat="1" applyFont="1" applyFill="1" applyBorder="1" applyAlignment="1">
      <alignment horizontal="left" vertical="center"/>
    </xf>
    <xf numFmtId="0" fontId="0" fillId="6" borderId="133" xfId="0" applyFill="1" applyBorder="1" applyAlignment="1">
      <alignment vertical="center" shrinkToFit="1"/>
    </xf>
    <xf numFmtId="0" fontId="25" fillId="6" borderId="63" xfId="0" applyFont="1" applyFill="1" applyBorder="1" applyAlignment="1">
      <alignment vertical="center" wrapText="1"/>
    </xf>
    <xf numFmtId="0" fontId="0" fillId="6" borderId="63" xfId="0" applyFill="1" applyBorder="1">
      <alignment vertical="center"/>
    </xf>
    <xf numFmtId="0" fontId="0" fillId="6" borderId="50" xfId="0" applyFill="1" applyBorder="1">
      <alignment vertical="center"/>
    </xf>
    <xf numFmtId="0" fontId="0" fillId="8" borderId="91" xfId="0" applyFill="1" applyBorder="1">
      <alignment vertical="center"/>
    </xf>
    <xf numFmtId="0" fontId="0" fillId="8" borderId="149" xfId="0" applyFill="1" applyBorder="1" applyAlignment="1">
      <alignment vertical="center" shrinkToFit="1"/>
    </xf>
    <xf numFmtId="0" fontId="25" fillId="8" borderId="63" xfId="0" applyFont="1" applyFill="1" applyBorder="1" applyAlignment="1">
      <alignment vertical="center" shrinkToFit="1"/>
    </xf>
    <xf numFmtId="0" fontId="0" fillId="8" borderId="63" xfId="0" applyFill="1" applyBorder="1">
      <alignment vertical="center"/>
    </xf>
    <xf numFmtId="0" fontId="0" fillId="6" borderId="58" xfId="0" applyFill="1" applyBorder="1">
      <alignment vertical="center"/>
    </xf>
    <xf numFmtId="0" fontId="0" fillId="6" borderId="20" xfId="0" applyFill="1" applyBorder="1" applyAlignment="1">
      <alignment vertical="center" wrapText="1"/>
    </xf>
    <xf numFmtId="0" fontId="0" fillId="6" borderId="29" xfId="0" applyFill="1" applyBorder="1">
      <alignment vertical="center"/>
    </xf>
    <xf numFmtId="0" fontId="0" fillId="6" borderId="1" xfId="0" applyFill="1" applyBorder="1">
      <alignment vertical="center"/>
    </xf>
    <xf numFmtId="184" fontId="0" fillId="0" borderId="34" xfId="0" applyNumberFormat="1" applyBorder="1" applyAlignment="1">
      <alignment horizontal="center" vertical="center"/>
    </xf>
    <xf numFmtId="0" fontId="0" fillId="0" borderId="34" xfId="0" applyBorder="1">
      <alignment vertical="center"/>
    </xf>
    <xf numFmtId="0" fontId="0" fillId="0" borderId="34" xfId="0" applyBorder="1" applyAlignment="1">
      <alignment vertical="center" shrinkToFit="1"/>
    </xf>
    <xf numFmtId="0" fontId="0" fillId="0" borderId="34" xfId="0" applyBorder="1" applyAlignment="1">
      <alignment vertical="center" wrapText="1" shrinkToFit="1"/>
    </xf>
    <xf numFmtId="177" fontId="0" fillId="0" borderId="34" xfId="0" applyNumberFormat="1" applyBorder="1">
      <alignment vertical="center"/>
    </xf>
    <xf numFmtId="177" fontId="0" fillId="0" borderId="34" xfId="0" applyNumberFormat="1" applyBorder="1" applyAlignment="1">
      <alignment horizontal="right" vertical="center"/>
    </xf>
    <xf numFmtId="0" fontId="0" fillId="0" borderId="34" xfId="0" applyBorder="1" applyAlignment="1">
      <alignment horizontal="right" vertical="top"/>
    </xf>
    <xf numFmtId="0" fontId="21" fillId="8" borderId="77" xfId="3" applyFont="1" applyFill="1" applyBorder="1" applyAlignment="1">
      <alignment horizontal="left" vertical="center" shrinkToFit="1"/>
    </xf>
    <xf numFmtId="0" fontId="21" fillId="0" borderId="52" xfId="0" applyFont="1" applyBorder="1" applyAlignment="1" applyProtection="1">
      <alignment horizontal="center" vertical="center" wrapText="1"/>
      <protection locked="0"/>
    </xf>
    <xf numFmtId="0" fontId="21" fillId="6" borderId="44" xfId="3" applyFont="1" applyFill="1" applyBorder="1" applyAlignment="1">
      <alignment vertical="center" shrinkToFit="1"/>
    </xf>
    <xf numFmtId="0" fontId="21" fillId="6" borderId="96" xfId="3" applyFont="1" applyFill="1" applyBorder="1" applyAlignment="1">
      <alignment horizontal="right" vertical="center" shrinkToFit="1"/>
    </xf>
    <xf numFmtId="0" fontId="21" fillId="6" borderId="10" xfId="3" applyFont="1" applyFill="1" applyBorder="1" applyAlignment="1">
      <alignment horizontal="center" vertical="center" shrinkToFit="1"/>
    </xf>
    <xf numFmtId="0" fontId="21" fillId="8" borderId="97" xfId="3" applyFont="1" applyFill="1" applyBorder="1" applyAlignment="1">
      <alignment vertical="center" shrinkToFit="1"/>
    </xf>
    <xf numFmtId="0" fontId="21" fillId="8" borderId="98" xfId="3" applyFont="1" applyFill="1" applyBorder="1" applyAlignment="1">
      <alignment vertical="center" shrinkToFit="1"/>
    </xf>
    <xf numFmtId="176" fontId="21" fillId="6" borderId="4" xfId="3" applyNumberFormat="1" applyFont="1" applyFill="1" applyBorder="1" applyAlignment="1">
      <alignment horizontal="right" vertical="center"/>
    </xf>
    <xf numFmtId="176" fontId="21" fillId="6" borderId="5" xfId="3" applyNumberFormat="1" applyFont="1" applyFill="1" applyBorder="1" applyAlignment="1">
      <alignment horizontal="right" vertical="center"/>
    </xf>
    <xf numFmtId="176" fontId="21" fillId="6" borderId="7" xfId="3" applyNumberFormat="1" applyFont="1" applyFill="1" applyBorder="1" applyAlignment="1">
      <alignment horizontal="right" vertical="center"/>
    </xf>
    <xf numFmtId="0" fontId="21" fillId="0" borderId="12" xfId="9" applyFont="1" applyBorder="1">
      <alignment vertical="center"/>
    </xf>
    <xf numFmtId="0" fontId="76" fillId="0" borderId="0" xfId="9" applyFont="1" applyAlignment="1" applyProtection="1">
      <alignment horizontal="right" vertical="center"/>
      <protection locked="0"/>
    </xf>
    <xf numFmtId="0" fontId="55" fillId="0" borderId="12" xfId="9" applyFont="1" applyBorder="1" applyProtection="1">
      <alignment vertical="center"/>
      <protection locked="0"/>
    </xf>
    <xf numFmtId="183" fontId="21" fillId="0" borderId="12" xfId="9" applyNumberFormat="1" applyFont="1" applyBorder="1" applyAlignment="1" applyProtection="1">
      <alignment horizontal="center" vertical="center" shrinkToFit="1"/>
      <protection locked="0"/>
    </xf>
    <xf numFmtId="183" fontId="21" fillId="0" borderId="47" xfId="9" applyNumberFormat="1" applyFont="1" applyBorder="1" applyProtection="1">
      <alignment vertical="center"/>
      <protection locked="0"/>
    </xf>
    <xf numFmtId="183" fontId="21" fillId="0" borderId="73" xfId="9" applyNumberFormat="1" applyFont="1" applyBorder="1" applyProtection="1">
      <alignment vertical="center"/>
      <protection locked="0"/>
    </xf>
    <xf numFmtId="0" fontId="60" fillId="0" borderId="0" xfId="0" applyFont="1" applyAlignment="1">
      <alignment horizontal="left" vertical="center" shrinkToFit="1"/>
    </xf>
    <xf numFmtId="0" fontId="14" fillId="0" borderId="0" xfId="3" applyFont="1" applyAlignment="1">
      <alignment horizontal="left" vertical="top" wrapText="1"/>
    </xf>
    <xf numFmtId="0" fontId="85" fillId="0" borderId="0" xfId="0" applyFont="1">
      <alignment vertical="center"/>
    </xf>
    <xf numFmtId="0" fontId="51" fillId="0" borderId="35" xfId="0" applyFont="1" applyBorder="1">
      <alignment vertical="center"/>
    </xf>
    <xf numFmtId="0" fontId="21" fillId="0" borderId="35" xfId="0" applyFont="1" applyBorder="1" applyAlignment="1">
      <alignment vertical="top"/>
    </xf>
    <xf numFmtId="0" fontId="21" fillId="0" borderId="0" xfId="0" applyFont="1" applyAlignment="1">
      <alignment vertical="top"/>
    </xf>
    <xf numFmtId="0" fontId="0" fillId="0" borderId="35" xfId="0" applyBorder="1">
      <alignment vertical="center"/>
    </xf>
    <xf numFmtId="0" fontId="21" fillId="0" borderId="0" xfId="0" applyFont="1" applyAlignment="1">
      <alignment horizontal="left" vertical="top"/>
    </xf>
    <xf numFmtId="0" fontId="51" fillId="0" borderId="35" xfId="0" applyFont="1" applyBorder="1" applyAlignment="1">
      <alignment vertical="center" shrinkToFit="1"/>
    </xf>
    <xf numFmtId="0" fontId="51" fillId="0" borderId="0" xfId="0" applyFont="1" applyAlignment="1">
      <alignment vertical="center" shrinkToFit="1"/>
    </xf>
    <xf numFmtId="177" fontId="50" fillId="0" borderId="0" xfId="0" applyNumberFormat="1" applyFont="1" applyAlignment="1">
      <alignment horizontal="left" vertical="top" shrinkToFit="1"/>
    </xf>
    <xf numFmtId="0" fontId="81" fillId="0" borderId="0" xfId="3" applyFont="1">
      <alignment vertical="center"/>
    </xf>
    <xf numFmtId="0" fontId="50" fillId="0" borderId="0" xfId="3" applyFont="1" applyAlignment="1">
      <alignment vertical="center" wrapText="1"/>
    </xf>
    <xf numFmtId="0" fontId="50" fillId="0" borderId="0" xfId="3" applyFont="1">
      <alignment vertical="center"/>
    </xf>
    <xf numFmtId="0" fontId="14" fillId="0" borderId="0" xfId="3" applyFont="1" applyAlignment="1">
      <alignment vertical="top" wrapText="1"/>
    </xf>
    <xf numFmtId="0" fontId="50" fillId="0" borderId="0" xfId="0" applyFont="1" applyAlignment="1">
      <alignment vertical="center" wrapText="1"/>
    </xf>
    <xf numFmtId="0" fontId="50" fillId="0" borderId="0" xfId="3" applyFont="1" applyAlignment="1">
      <alignment horizontal="left" vertical="center" wrapText="1"/>
    </xf>
    <xf numFmtId="0" fontId="73" fillId="0" borderId="0" xfId="3" applyFont="1" applyAlignment="1">
      <alignment horizontal="left" vertical="top" wrapText="1"/>
    </xf>
    <xf numFmtId="0" fontId="50" fillId="0" borderId="0" xfId="3" applyFont="1" applyAlignment="1">
      <alignment horizontal="left" vertical="center"/>
    </xf>
    <xf numFmtId="0" fontId="70" fillId="0" borderId="0" xfId="0" applyFont="1">
      <alignment vertical="center"/>
    </xf>
    <xf numFmtId="0" fontId="70" fillId="0" borderId="35" xfId="0" applyFont="1" applyBorder="1">
      <alignment vertical="center"/>
    </xf>
    <xf numFmtId="56" fontId="86" fillId="0" borderId="159" xfId="0" applyNumberFormat="1" applyFont="1" applyBorder="1" applyAlignment="1" applyProtection="1">
      <alignment horizontal="left" vertical="center"/>
      <protection locked="0"/>
    </xf>
    <xf numFmtId="183" fontId="86" fillId="0" borderId="12" xfId="0" applyNumberFormat="1" applyFont="1" applyBorder="1" applyAlignment="1" applyProtection="1">
      <alignment horizontal="left" vertical="center"/>
      <protection locked="0"/>
    </xf>
    <xf numFmtId="56" fontId="86" fillId="0" borderId="12" xfId="0" applyNumberFormat="1" applyFont="1" applyBorder="1" applyAlignment="1" applyProtection="1">
      <alignment horizontal="left" vertical="center" shrinkToFit="1"/>
      <protection locked="0"/>
    </xf>
    <xf numFmtId="56" fontId="86" fillId="0" borderId="120" xfId="0" applyNumberFormat="1" applyFont="1" applyBorder="1" applyAlignment="1" applyProtection="1">
      <alignment horizontal="left" vertical="center"/>
      <protection locked="0"/>
    </xf>
    <xf numFmtId="56" fontId="86" fillId="0" borderId="12" xfId="0" applyNumberFormat="1" applyFont="1" applyBorder="1" applyAlignment="1" applyProtection="1">
      <alignment horizontal="left" vertical="center"/>
      <protection locked="0"/>
    </xf>
    <xf numFmtId="56" fontId="86" fillId="0" borderId="187" xfId="0" applyNumberFormat="1" applyFont="1" applyBorder="1" applyAlignment="1" applyProtection="1">
      <alignment horizontal="left" vertical="center"/>
      <protection locked="0"/>
    </xf>
    <xf numFmtId="56" fontId="86" fillId="0" borderId="180" xfId="0" applyNumberFormat="1" applyFont="1" applyBorder="1" applyAlignment="1" applyProtection="1">
      <alignment horizontal="left" vertical="center"/>
      <protection locked="0"/>
    </xf>
    <xf numFmtId="56" fontId="86" fillId="0" borderId="180" xfId="0" applyNumberFormat="1" applyFont="1" applyBorder="1" applyAlignment="1" applyProtection="1">
      <alignment horizontal="left" vertical="center" shrinkToFit="1"/>
      <protection locked="0"/>
    </xf>
    <xf numFmtId="0" fontId="87" fillId="0" borderId="0" xfId="3" applyFont="1" applyAlignment="1">
      <alignment horizontal="left" vertical="center"/>
    </xf>
    <xf numFmtId="0" fontId="87" fillId="0" borderId="0" xfId="0" applyFont="1" applyAlignment="1">
      <alignment horizontal="left" vertical="center" wrapText="1"/>
    </xf>
    <xf numFmtId="0" fontId="87" fillId="0" borderId="0" xfId="0" applyFont="1" applyAlignment="1">
      <alignment vertical="center" wrapText="1"/>
    </xf>
    <xf numFmtId="0" fontId="88" fillId="0" borderId="0" xfId="0" applyFont="1" applyAlignment="1">
      <alignment vertical="top" wrapText="1"/>
    </xf>
    <xf numFmtId="0" fontId="87" fillId="0" borderId="0" xfId="0" applyFont="1">
      <alignment vertical="center"/>
    </xf>
    <xf numFmtId="0" fontId="68" fillId="0" borderId="0" xfId="0" applyFont="1" applyAlignment="1">
      <alignment horizontal="left" vertical="center" shrinkToFit="1"/>
    </xf>
    <xf numFmtId="0" fontId="89" fillId="0" borderId="0" xfId="0" applyFont="1">
      <alignment vertical="center"/>
    </xf>
    <xf numFmtId="0" fontId="52" fillId="0" borderId="35" xfId="3" applyFont="1" applyBorder="1">
      <alignment vertical="center"/>
    </xf>
    <xf numFmtId="0" fontId="0" fillId="0" borderId="128" xfId="0" applyBorder="1">
      <alignment vertical="center"/>
    </xf>
    <xf numFmtId="0" fontId="40" fillId="0" borderId="0" xfId="3" applyFont="1">
      <alignment vertical="center"/>
    </xf>
    <xf numFmtId="0" fontId="52" fillId="0" borderId="0" xfId="3" applyFont="1">
      <alignment vertical="center"/>
    </xf>
    <xf numFmtId="0" fontId="21" fillId="0" borderId="0" xfId="3" applyFont="1" applyAlignment="1" applyProtection="1">
      <alignment horizontal="right" vertical="center" wrapText="1"/>
      <protection locked="0"/>
    </xf>
    <xf numFmtId="0" fontId="14" fillId="6" borderId="44" xfId="3" applyFont="1" applyFill="1" applyBorder="1">
      <alignment vertical="center"/>
    </xf>
    <xf numFmtId="0" fontId="21" fillId="6" borderId="83" xfId="3" applyFont="1" applyFill="1" applyBorder="1" applyAlignment="1">
      <alignment horizontal="center" vertical="center"/>
    </xf>
    <xf numFmtId="0" fontId="21" fillId="6" borderId="0" xfId="3" applyFont="1" applyFill="1" applyAlignment="1">
      <alignment horizontal="center" vertical="center"/>
    </xf>
    <xf numFmtId="0" fontId="21" fillId="6" borderId="15" xfId="3" applyFont="1" applyFill="1" applyBorder="1">
      <alignment vertical="center"/>
    </xf>
    <xf numFmtId="0" fontId="21" fillId="6" borderId="83" xfId="3" applyFont="1" applyFill="1" applyBorder="1">
      <alignment vertical="center"/>
    </xf>
    <xf numFmtId="0" fontId="21" fillId="6" borderId="0" xfId="3" applyFont="1" applyFill="1" applyAlignment="1">
      <alignment horizontal="left" vertical="center"/>
    </xf>
    <xf numFmtId="38" fontId="21" fillId="0" borderId="15" xfId="4" applyFont="1" applyBorder="1" applyAlignment="1" applyProtection="1">
      <alignment vertical="center" shrinkToFit="1"/>
      <protection locked="0"/>
    </xf>
    <xf numFmtId="0" fontId="37" fillId="5" borderId="0" xfId="3" applyFont="1" applyFill="1" applyAlignment="1" applyProtection="1">
      <alignment horizontal="center" vertical="center"/>
      <protection locked="0" hidden="1"/>
    </xf>
    <xf numFmtId="176" fontId="19" fillId="6" borderId="18" xfId="0" applyNumberFormat="1" applyFont="1" applyFill="1" applyBorder="1" applyAlignment="1">
      <alignment horizontal="right" vertical="center"/>
    </xf>
    <xf numFmtId="187" fontId="29" fillId="5" borderId="100" xfId="0" applyNumberFormat="1" applyFont="1" applyFill="1" applyBorder="1" applyAlignment="1" applyProtection="1">
      <alignment horizontal="right" vertical="center" shrinkToFit="1"/>
      <protection locked="0"/>
    </xf>
    <xf numFmtId="0" fontId="91" fillId="0" borderId="1" xfId="0" applyFont="1" applyBorder="1">
      <alignment vertical="center"/>
    </xf>
    <xf numFmtId="0" fontId="91" fillId="0" borderId="150" xfId="0" applyFont="1" applyBorder="1">
      <alignment vertical="center"/>
    </xf>
    <xf numFmtId="0" fontId="91" fillId="0" borderId="196" xfId="0" applyFont="1" applyBorder="1">
      <alignment vertical="center"/>
    </xf>
    <xf numFmtId="0" fontId="91" fillId="0" borderId="197" xfId="0" applyFont="1" applyBorder="1">
      <alignment vertical="center"/>
    </xf>
    <xf numFmtId="0" fontId="92" fillId="0" borderId="199" xfId="0" applyFont="1" applyBorder="1">
      <alignment vertical="center"/>
    </xf>
    <xf numFmtId="0" fontId="92" fillId="0" borderId="200" xfId="0" applyFont="1" applyBorder="1">
      <alignment vertical="center"/>
    </xf>
    <xf numFmtId="0" fontId="19" fillId="0" borderId="0" xfId="0" applyFont="1" applyAlignment="1">
      <alignment vertical="center" wrapText="1"/>
    </xf>
    <xf numFmtId="0" fontId="19" fillId="0" borderId="35" xfId="0" applyFont="1" applyBorder="1" applyAlignment="1">
      <alignment vertical="center" wrapText="1"/>
    </xf>
    <xf numFmtId="0" fontId="19" fillId="0" borderId="0" xfId="0" applyFont="1" applyAlignment="1">
      <alignment vertical="top" wrapText="1"/>
    </xf>
    <xf numFmtId="176" fontId="86" fillId="0" borderId="47" xfId="0" applyNumberFormat="1" applyFont="1" applyBorder="1" applyAlignment="1" applyProtection="1">
      <alignment vertical="center" shrinkToFit="1"/>
      <protection locked="0"/>
    </xf>
    <xf numFmtId="176" fontId="86" fillId="0" borderId="83" xfId="0" applyNumberFormat="1" applyFont="1" applyBorder="1" applyAlignment="1" applyProtection="1">
      <alignment vertical="center" shrinkToFit="1"/>
      <protection locked="0"/>
    </xf>
    <xf numFmtId="0" fontId="86" fillId="0" borderId="48" xfId="0" applyFont="1" applyBorder="1" applyAlignment="1" applyProtection="1">
      <alignment horizontal="left" vertical="center"/>
      <protection locked="0"/>
    </xf>
    <xf numFmtId="0" fontId="86" fillId="0" borderId="84" xfId="0" applyFont="1" applyBorder="1" applyAlignment="1" applyProtection="1">
      <alignment horizontal="left" vertical="center" shrinkToFit="1"/>
      <protection locked="0"/>
    </xf>
    <xf numFmtId="176" fontId="86" fillId="0" borderId="12" xfId="0" applyNumberFormat="1" applyFont="1" applyBorder="1" applyProtection="1">
      <alignment vertical="center"/>
      <protection locked="0"/>
    </xf>
    <xf numFmtId="0" fontId="15" fillId="8" borderId="3" xfId="0" applyFont="1" applyFill="1" applyBorder="1" applyAlignment="1">
      <alignment vertical="center" wrapText="1" shrinkToFit="1"/>
    </xf>
    <xf numFmtId="188" fontId="15" fillId="8" borderId="12" xfId="0" applyNumberFormat="1" applyFont="1" applyFill="1" applyBorder="1" applyAlignment="1">
      <alignment horizontal="center" vertical="center" shrinkToFit="1"/>
    </xf>
    <xf numFmtId="0" fontId="86" fillId="0" borderId="11" xfId="0" applyFont="1" applyBorder="1">
      <alignment vertical="center"/>
    </xf>
    <xf numFmtId="0" fontId="86" fillId="0" borderId="194" xfId="0" applyFont="1" applyBorder="1">
      <alignment vertical="center"/>
    </xf>
    <xf numFmtId="0" fontId="97" fillId="0" borderId="0" xfId="8" applyFont="1" applyAlignment="1">
      <alignment vertical="center"/>
    </xf>
    <xf numFmtId="0" fontId="97" fillId="0" borderId="85" xfId="8" applyFont="1" applyBorder="1" applyAlignment="1" applyProtection="1">
      <alignment horizontal="center" vertical="center"/>
      <protection locked="0"/>
    </xf>
    <xf numFmtId="0" fontId="95" fillId="15" borderId="0" xfId="8" applyFont="1" applyFill="1" applyAlignment="1">
      <alignment vertical="center"/>
    </xf>
    <xf numFmtId="0" fontId="95" fillId="0" borderId="0" xfId="8" applyFont="1" applyAlignment="1">
      <alignment vertical="center"/>
    </xf>
    <xf numFmtId="0" fontId="97" fillId="0" borderId="63" xfId="8" applyFont="1" applyBorder="1" applyAlignment="1" applyProtection="1">
      <alignment horizontal="center" vertical="center"/>
      <protection locked="0"/>
    </xf>
    <xf numFmtId="0" fontId="97" fillId="0" borderId="0" xfId="8" applyFont="1" applyAlignment="1">
      <alignment vertical="center" wrapText="1"/>
    </xf>
    <xf numFmtId="0" fontId="95" fillId="0" borderId="0" xfId="14" applyFont="1">
      <alignment vertical="center"/>
    </xf>
    <xf numFmtId="0" fontId="95" fillId="15" borderId="0" xfId="14" applyFont="1" applyFill="1">
      <alignment vertical="center"/>
    </xf>
    <xf numFmtId="0" fontId="97" fillId="0" borderId="0" xfId="14" applyFont="1" applyAlignment="1">
      <alignment horizontal="center" vertical="center"/>
    </xf>
    <xf numFmtId="0" fontId="96" fillId="0" borderId="0" xfId="14" applyFont="1">
      <alignment vertical="center"/>
    </xf>
    <xf numFmtId="0" fontId="97" fillId="0" borderId="0" xfId="14" applyFont="1">
      <alignment vertical="center"/>
    </xf>
    <xf numFmtId="0" fontId="97" fillId="0" borderId="30" xfId="14" applyFont="1" applyBorder="1" applyAlignment="1">
      <alignment horizontal="right" vertical="center"/>
    </xf>
    <xf numFmtId="0" fontId="97" fillId="0" borderId="52" xfId="14" applyFont="1" applyBorder="1" applyAlignment="1">
      <alignment horizontal="right" vertical="center"/>
    </xf>
    <xf numFmtId="0" fontId="98" fillId="0" borderId="0" xfId="14" applyFont="1">
      <alignment vertical="center"/>
    </xf>
    <xf numFmtId="0" fontId="97" fillId="0" borderId="1" xfId="14" applyFont="1" applyBorder="1" applyAlignment="1" applyProtection="1">
      <alignment horizontal="center" vertical="center"/>
      <protection locked="0"/>
    </xf>
    <xf numFmtId="0" fontId="97" fillId="0" borderId="0" xfId="14" applyFont="1" applyAlignment="1">
      <alignment vertical="center" wrapText="1"/>
    </xf>
    <xf numFmtId="0" fontId="97" fillId="0" borderId="85" xfId="14" applyFont="1" applyBorder="1" applyAlignment="1" applyProtection="1">
      <alignment horizontal="center" vertical="center"/>
      <protection locked="0"/>
    </xf>
    <xf numFmtId="0" fontId="97" fillId="8" borderId="16" xfId="14" applyFont="1" applyFill="1" applyBorder="1" applyAlignment="1">
      <alignment horizontal="left" vertical="center" wrapText="1"/>
    </xf>
    <xf numFmtId="0" fontId="97" fillId="8" borderId="62" xfId="14" applyFont="1" applyFill="1" applyBorder="1" applyAlignment="1">
      <alignment horizontal="left" vertical="center" wrapText="1"/>
    </xf>
    <xf numFmtId="0" fontId="97" fillId="8" borderId="52" xfId="14" applyFont="1" applyFill="1" applyBorder="1" applyAlignment="1">
      <alignment horizontal="left" vertical="center" wrapText="1"/>
    </xf>
    <xf numFmtId="0" fontId="97" fillId="8" borderId="29" xfId="14" applyFont="1" applyFill="1" applyBorder="1" applyAlignment="1">
      <alignment vertical="center" wrapText="1"/>
    </xf>
    <xf numFmtId="0" fontId="97" fillId="8" borderId="17" xfId="14" applyFont="1" applyFill="1" applyBorder="1" applyAlignment="1">
      <alignment horizontal="left" vertical="center" wrapText="1"/>
    </xf>
    <xf numFmtId="0" fontId="97" fillId="0" borderId="86" xfId="14" applyFont="1" applyBorder="1" applyAlignment="1" applyProtection="1">
      <alignment horizontal="center" vertical="center"/>
      <protection locked="0"/>
    </xf>
    <xf numFmtId="0" fontId="97" fillId="0" borderId="30" xfId="14" applyFont="1" applyBorder="1" applyAlignment="1">
      <alignment vertical="center" wrapText="1"/>
    </xf>
    <xf numFmtId="0" fontId="97" fillId="8" borderId="17" xfId="14" applyFont="1" applyFill="1" applyBorder="1" applyAlignment="1">
      <alignment vertical="center" wrapText="1"/>
    </xf>
    <xf numFmtId="0" fontId="101" fillId="8" borderId="16" xfId="14" applyFont="1" applyFill="1" applyBorder="1" applyAlignment="1">
      <alignment horizontal="right" vertical="center" wrapText="1"/>
    </xf>
    <xf numFmtId="0" fontId="97" fillId="8" borderId="16" xfId="14" applyFont="1" applyFill="1" applyBorder="1" applyAlignment="1">
      <alignment vertical="center" wrapText="1"/>
    </xf>
    <xf numFmtId="0" fontId="97" fillId="8" borderId="0" xfId="14" applyFont="1" applyFill="1" applyAlignment="1">
      <alignment horizontal="left" vertical="center" wrapText="1"/>
    </xf>
    <xf numFmtId="0" fontId="97" fillId="8" borderId="51" xfId="14" applyFont="1" applyFill="1" applyBorder="1" applyAlignment="1">
      <alignment horizontal="left" vertical="center" wrapText="1"/>
    </xf>
    <xf numFmtId="0" fontId="100" fillId="8" borderId="16" xfId="14" applyFont="1" applyFill="1" applyBorder="1" applyAlignment="1">
      <alignment horizontal="left" vertical="center" wrapText="1"/>
    </xf>
    <xf numFmtId="0" fontId="100" fillId="8" borderId="51" xfId="14" applyFont="1" applyFill="1" applyBorder="1" applyAlignment="1">
      <alignment horizontal="left" vertical="center" wrapText="1"/>
    </xf>
    <xf numFmtId="0" fontId="97" fillId="8" borderId="16" xfId="14" applyFont="1" applyFill="1" applyBorder="1" applyAlignment="1">
      <alignment horizontal="right" vertical="center" wrapText="1"/>
    </xf>
    <xf numFmtId="0" fontId="102" fillId="0" borderId="0" xfId="14" applyFont="1">
      <alignment vertical="center"/>
    </xf>
    <xf numFmtId="0" fontId="97" fillId="0" borderId="51" xfId="15" applyFont="1" applyBorder="1">
      <alignment vertical="center"/>
    </xf>
    <xf numFmtId="0" fontId="97" fillId="0" borderId="1" xfId="15" applyFont="1" applyBorder="1" applyAlignment="1" applyProtection="1">
      <alignment horizontal="center" vertical="center"/>
      <protection locked="0"/>
    </xf>
    <xf numFmtId="0" fontId="97" fillId="0" borderId="0" xfId="15" applyFont="1">
      <alignment vertical="center"/>
    </xf>
    <xf numFmtId="0" fontId="97" fillId="0" borderId="0" xfId="15" applyFont="1" applyAlignment="1">
      <alignment vertical="center" wrapText="1"/>
    </xf>
    <xf numFmtId="0" fontId="95" fillId="15" borderId="16" xfId="14" applyFont="1" applyFill="1" applyBorder="1" applyAlignment="1">
      <alignment horizontal="left" vertical="center" wrapText="1"/>
    </xf>
    <xf numFmtId="0" fontId="97" fillId="15" borderId="52" xfId="14" applyFont="1" applyFill="1" applyBorder="1" applyAlignment="1" applyProtection="1">
      <alignment vertical="center" wrapText="1"/>
      <protection locked="0"/>
    </xf>
    <xf numFmtId="0" fontId="97" fillId="15" borderId="52" xfId="14" applyFont="1" applyFill="1" applyBorder="1" applyAlignment="1" applyProtection="1">
      <alignment horizontal="left" vertical="center" wrapText="1"/>
      <protection locked="0"/>
    </xf>
    <xf numFmtId="0" fontId="95" fillId="15" borderId="0" xfId="14" applyFont="1" applyFill="1" applyAlignment="1">
      <alignment horizontal="left" vertical="top" wrapText="1"/>
    </xf>
    <xf numFmtId="0" fontId="97" fillId="8" borderId="16" xfId="15" applyFont="1" applyFill="1" applyBorder="1" applyAlignment="1">
      <alignment vertical="center" wrapText="1"/>
    </xf>
    <xf numFmtId="0" fontId="97" fillId="8" borderId="0" xfId="15" applyFont="1" applyFill="1" applyAlignment="1">
      <alignment horizontal="left" vertical="center" wrapText="1"/>
    </xf>
    <xf numFmtId="0" fontId="100" fillId="8" borderId="16" xfId="15" applyFont="1" applyFill="1" applyBorder="1" applyAlignment="1">
      <alignment horizontal="left" vertical="center" wrapText="1"/>
    </xf>
    <xf numFmtId="0" fontId="97" fillId="15" borderId="62" xfId="15" applyFont="1" applyFill="1" applyBorder="1" applyAlignment="1" applyProtection="1">
      <alignment horizontal="center" vertical="center" wrapText="1"/>
      <protection locked="0"/>
    </xf>
    <xf numFmtId="0" fontId="97" fillId="15" borderId="52" xfId="15" applyFont="1" applyFill="1" applyBorder="1" applyAlignment="1" applyProtection="1">
      <alignment horizontal="center" vertical="center" wrapText="1"/>
      <protection locked="0"/>
    </xf>
    <xf numFmtId="0" fontId="97" fillId="15" borderId="52" xfId="15" applyFont="1" applyFill="1" applyBorder="1" applyAlignment="1" applyProtection="1">
      <alignment horizontal="right" vertical="center" wrapText="1"/>
      <protection locked="0"/>
    </xf>
    <xf numFmtId="0" fontId="97" fillId="15" borderId="63" xfId="15" applyFont="1" applyFill="1" applyBorder="1" applyAlignment="1" applyProtection="1">
      <alignment vertical="center" wrapText="1"/>
      <protection locked="0"/>
    </xf>
    <xf numFmtId="0" fontId="97" fillId="8" borderId="17" xfId="15" applyFont="1" applyFill="1" applyBorder="1" applyAlignment="1">
      <alignment vertical="center" wrapText="1"/>
    </xf>
    <xf numFmtId="0" fontId="97" fillId="0" borderId="0" xfId="16" applyFont="1">
      <alignment vertical="center"/>
    </xf>
    <xf numFmtId="0" fontId="97" fillId="8" borderId="16" xfId="16" applyFont="1" applyFill="1" applyBorder="1" applyAlignment="1">
      <alignment vertical="center" wrapText="1"/>
    </xf>
    <xf numFmtId="0" fontId="97" fillId="8" borderId="0" xfId="16" applyFont="1" applyFill="1" applyAlignment="1">
      <alignment horizontal="left" vertical="center" wrapText="1"/>
    </xf>
    <xf numFmtId="0" fontId="100" fillId="8" borderId="16" xfId="16" applyFont="1" applyFill="1" applyBorder="1" applyAlignment="1">
      <alignment horizontal="left" vertical="center" wrapText="1"/>
    </xf>
    <xf numFmtId="0" fontId="97" fillId="8" borderId="17" xfId="16" applyFont="1" applyFill="1" applyBorder="1" applyAlignment="1">
      <alignment vertical="center" wrapText="1"/>
    </xf>
    <xf numFmtId="0" fontId="97" fillId="8" borderId="16" xfId="15" applyFont="1" applyFill="1" applyBorder="1" applyAlignment="1">
      <alignment horizontal="left" vertical="center" wrapText="1"/>
    </xf>
    <xf numFmtId="0" fontId="97" fillId="15" borderId="0" xfId="15" applyFont="1" applyFill="1">
      <alignment vertical="center"/>
    </xf>
    <xf numFmtId="0" fontId="97" fillId="8" borderId="94" xfId="15" applyFont="1" applyFill="1" applyBorder="1" applyAlignment="1" applyProtection="1">
      <alignment horizontal="center" vertical="top" wrapText="1"/>
      <protection locked="0"/>
    </xf>
    <xf numFmtId="0" fontId="55" fillId="0" borderId="52" xfId="0" applyFont="1" applyBorder="1" applyAlignment="1">
      <alignment horizontal="center" vertical="center" wrapText="1"/>
    </xf>
    <xf numFmtId="0" fontId="55" fillId="0" borderId="52" xfId="0" applyFont="1" applyBorder="1" applyAlignment="1">
      <alignment horizontal="center" vertical="center"/>
    </xf>
    <xf numFmtId="0" fontId="16" fillId="5" borderId="62" xfId="0" applyFont="1" applyFill="1" applyBorder="1" applyAlignment="1">
      <alignment horizontal="center" vertical="center"/>
    </xf>
    <xf numFmtId="0" fontId="16" fillId="5" borderId="63" xfId="0" applyFont="1" applyFill="1" applyBorder="1" applyAlignment="1">
      <alignment horizontal="center" vertical="center"/>
    </xf>
    <xf numFmtId="0" fontId="16" fillId="0" borderId="47" xfId="0" applyFont="1" applyBorder="1" applyAlignment="1">
      <alignment horizontal="left" vertical="center" wrapText="1"/>
    </xf>
    <xf numFmtId="0" fontId="16" fillId="0" borderId="144" xfId="0" applyFont="1" applyBorder="1" applyAlignment="1">
      <alignment horizontal="left" vertical="center" wrapText="1"/>
    </xf>
    <xf numFmtId="0" fontId="16" fillId="0" borderId="97" xfId="0" applyFont="1" applyBorder="1" applyAlignment="1">
      <alignment horizontal="left" vertical="center" wrapText="1"/>
    </xf>
    <xf numFmtId="0" fontId="16" fillId="0" borderId="116" xfId="0" applyFont="1" applyBorder="1" applyAlignment="1">
      <alignment horizontal="left" vertical="center" wrapText="1"/>
    </xf>
    <xf numFmtId="0" fontId="21" fillId="0" borderId="0" xfId="9" applyFont="1" applyAlignment="1" applyProtection="1">
      <alignment horizontal="left" vertical="center" shrinkToFit="1"/>
      <protection locked="0"/>
    </xf>
    <xf numFmtId="0" fontId="21" fillId="0" borderId="0" xfId="9" applyFont="1" applyAlignment="1">
      <alignment horizontal="left" vertical="center" wrapText="1"/>
    </xf>
    <xf numFmtId="0" fontId="21" fillId="0" borderId="0" xfId="10" applyFont="1" applyAlignment="1">
      <alignment horizontal="left" vertical="top" wrapText="1"/>
    </xf>
    <xf numFmtId="0" fontId="21" fillId="0" borderId="0" xfId="9" applyFont="1" applyAlignment="1">
      <alignment horizontal="left" vertical="center" shrinkToFit="1"/>
    </xf>
    <xf numFmtId="0" fontId="21" fillId="0" borderId="0" xfId="9" applyFont="1" applyAlignment="1">
      <alignment horizontal="left" vertical="top" wrapText="1"/>
    </xf>
    <xf numFmtId="0" fontId="21" fillId="0" borderId="0" xfId="10" applyFont="1" applyAlignment="1">
      <alignment horizontal="left" vertical="center" wrapText="1"/>
    </xf>
    <xf numFmtId="0" fontId="21" fillId="0" borderId="0" xfId="9" applyFont="1" applyAlignment="1">
      <alignment horizontal="left" vertical="center"/>
    </xf>
    <xf numFmtId="0" fontId="21" fillId="0" borderId="30" xfId="10" applyFont="1" applyBorder="1" applyAlignment="1">
      <alignment horizontal="left" vertical="center" wrapText="1"/>
    </xf>
    <xf numFmtId="0" fontId="16" fillId="0" borderId="0" xfId="9" applyFont="1" applyAlignment="1">
      <alignment horizontal="left" vertical="center" wrapText="1"/>
    </xf>
    <xf numFmtId="0" fontId="21" fillId="0" borderId="18" xfId="9" applyFont="1" applyBorder="1" applyAlignment="1" applyProtection="1">
      <alignment horizontal="left" vertical="top" wrapText="1"/>
      <protection locked="0"/>
    </xf>
    <xf numFmtId="0" fontId="21" fillId="0" borderId="83" xfId="9" applyFont="1" applyBorder="1" applyAlignment="1" applyProtection="1">
      <alignment horizontal="left" vertical="top" wrapText="1"/>
      <protection locked="0"/>
    </xf>
    <xf numFmtId="0" fontId="21" fillId="0" borderId="182" xfId="9" applyFont="1" applyBorder="1" applyAlignment="1" applyProtection="1">
      <alignment horizontal="left" vertical="top" wrapText="1"/>
      <protection locked="0"/>
    </xf>
    <xf numFmtId="0" fontId="21" fillId="0" borderId="188" xfId="9" applyFont="1" applyBorder="1" applyAlignment="1" applyProtection="1">
      <alignment horizontal="left" vertical="top" wrapText="1"/>
      <protection locked="0"/>
    </xf>
    <xf numFmtId="0" fontId="21" fillId="0" borderId="0" xfId="9" applyFont="1" applyAlignment="1" applyProtection="1">
      <alignment horizontal="left" vertical="top" wrapText="1"/>
      <protection locked="0"/>
    </xf>
    <xf numFmtId="0" fontId="21" fillId="0" borderId="139" xfId="9" applyFont="1" applyBorder="1" applyAlignment="1" applyProtection="1">
      <alignment horizontal="left" vertical="top" wrapText="1"/>
      <protection locked="0"/>
    </xf>
    <xf numFmtId="0" fontId="21" fillId="0" borderId="137" xfId="9" applyFont="1" applyBorder="1" applyAlignment="1" applyProtection="1">
      <alignment horizontal="left" vertical="top" wrapText="1"/>
      <protection locked="0"/>
    </xf>
    <xf numFmtId="0" fontId="21" fillId="0" borderId="136" xfId="9" applyFont="1" applyBorder="1" applyAlignment="1" applyProtection="1">
      <alignment horizontal="left" vertical="top" wrapText="1"/>
      <protection locked="0"/>
    </xf>
    <xf numFmtId="0" fontId="21" fillId="0" borderId="184" xfId="9" applyFont="1" applyBorder="1" applyAlignment="1" applyProtection="1">
      <alignment horizontal="left" vertical="top" wrapText="1"/>
      <protection locked="0"/>
    </xf>
    <xf numFmtId="0" fontId="21" fillId="0" borderId="51" xfId="9" applyFont="1" applyBorder="1" applyAlignment="1">
      <alignment horizontal="left" vertical="center" shrinkToFit="1"/>
    </xf>
    <xf numFmtId="0" fontId="21" fillId="0" borderId="0" xfId="9" applyFont="1" applyAlignment="1">
      <alignment horizontal="center" vertical="center"/>
    </xf>
    <xf numFmtId="0" fontId="21" fillId="0" borderId="189" xfId="9" applyFont="1" applyBorder="1" applyAlignment="1" applyProtection="1">
      <alignment horizontal="center" vertical="center"/>
      <protection locked="0"/>
    </xf>
    <xf numFmtId="0" fontId="21" fillId="0" borderId="190" xfId="9" applyFont="1" applyBorder="1" applyAlignment="1" applyProtection="1">
      <alignment horizontal="center" vertical="center"/>
      <protection locked="0"/>
    </xf>
    <xf numFmtId="0" fontId="21" fillId="0" borderId="0" xfId="9" applyFont="1" applyAlignment="1">
      <alignment horizontal="left" vertical="center" wrapText="1" shrinkToFit="1"/>
    </xf>
    <xf numFmtId="0" fontId="21" fillId="0" borderId="30" xfId="9" applyFont="1" applyBorder="1" applyAlignment="1" applyProtection="1">
      <alignment horizontal="left" vertical="top" wrapText="1"/>
      <protection locked="0"/>
    </xf>
    <xf numFmtId="0" fontId="21" fillId="0" borderId="18" xfId="9" applyFont="1" applyBorder="1" applyAlignment="1" applyProtection="1">
      <alignment horizontal="left" vertical="top" wrapText="1" shrinkToFit="1"/>
      <protection locked="0"/>
    </xf>
    <xf numFmtId="0" fontId="21" fillId="0" borderId="83" xfId="9" applyFont="1" applyBorder="1" applyAlignment="1" applyProtection="1">
      <alignment horizontal="left" vertical="top" wrapText="1" shrinkToFit="1"/>
      <protection locked="0"/>
    </xf>
    <xf numFmtId="0" fontId="21" fillId="0" borderId="182" xfId="9" applyFont="1" applyBorder="1" applyAlignment="1" applyProtection="1">
      <alignment horizontal="left" vertical="top" wrapText="1" shrinkToFit="1"/>
      <protection locked="0"/>
    </xf>
    <xf numFmtId="0" fontId="21" fillId="0" borderId="188" xfId="9" applyFont="1" applyBorder="1" applyAlignment="1" applyProtection="1">
      <alignment horizontal="left" vertical="top" wrapText="1" shrinkToFit="1"/>
      <protection locked="0"/>
    </xf>
    <xf numFmtId="0" fontId="21" fillId="0" borderId="0" xfId="9" applyFont="1" applyAlignment="1" applyProtection="1">
      <alignment horizontal="left" vertical="top" wrapText="1" shrinkToFit="1"/>
      <protection locked="0"/>
    </xf>
    <xf numFmtId="0" fontId="21" fillId="0" borderId="139" xfId="9" applyFont="1" applyBorder="1" applyAlignment="1" applyProtection="1">
      <alignment horizontal="left" vertical="top" wrapText="1" shrinkToFit="1"/>
      <protection locked="0"/>
    </xf>
    <xf numFmtId="0" fontId="21" fillId="0" borderId="137" xfId="9" applyFont="1" applyBorder="1" applyAlignment="1" applyProtection="1">
      <alignment horizontal="left" vertical="top" wrapText="1" shrinkToFit="1"/>
      <protection locked="0"/>
    </xf>
    <xf numFmtId="0" fontId="21" fillId="0" borderId="136" xfId="9" applyFont="1" applyBorder="1" applyAlignment="1" applyProtection="1">
      <alignment horizontal="left" vertical="top" wrapText="1" shrinkToFit="1"/>
      <protection locked="0"/>
    </xf>
    <xf numFmtId="0" fontId="21" fillId="0" borderId="184" xfId="9" applyFont="1" applyBorder="1" applyAlignment="1" applyProtection="1">
      <alignment horizontal="left" vertical="top" wrapText="1" shrinkToFit="1"/>
      <protection locked="0"/>
    </xf>
    <xf numFmtId="0" fontId="0" fillId="0" borderId="9"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0" xfId="0" applyAlignment="1" applyProtection="1">
      <alignment horizontal="left" vertical="top" wrapText="1"/>
      <protection locked="0"/>
    </xf>
    <xf numFmtId="0" fontId="55" fillId="0" borderId="140" xfId="9" applyFont="1" applyBorder="1" applyAlignment="1">
      <alignment horizontal="center" vertical="top"/>
    </xf>
    <xf numFmtId="0" fontId="55" fillId="0" borderId="188" xfId="9" applyFont="1" applyBorder="1" applyAlignment="1">
      <alignment horizontal="center" vertical="top"/>
    </xf>
    <xf numFmtId="0" fontId="78" fillId="0" borderId="0" xfId="9" applyFont="1" applyAlignment="1">
      <alignment horizontal="left" vertical="center"/>
    </xf>
    <xf numFmtId="0" fontId="21" fillId="0" borderId="9" xfId="9" applyFont="1" applyBorder="1" applyAlignment="1">
      <alignment horizontal="center" vertical="center" shrinkToFit="1"/>
    </xf>
    <xf numFmtId="0" fontId="21" fillId="0" borderId="73" xfId="9" applyFont="1" applyBorder="1" applyAlignment="1">
      <alignment horizontal="center" vertical="center" shrinkToFit="1"/>
    </xf>
    <xf numFmtId="183" fontId="21" fillId="0" borderId="9" xfId="9" applyNumberFormat="1" applyFont="1" applyBorder="1" applyAlignment="1" applyProtection="1">
      <alignment horizontal="center" vertical="center"/>
      <protection locked="0"/>
    </xf>
    <xf numFmtId="183" fontId="21" fillId="0" borderId="47" xfId="9" applyNumberFormat="1" applyFont="1" applyBorder="1" applyAlignment="1" applyProtection="1">
      <alignment horizontal="center" vertical="center"/>
      <protection locked="0"/>
    </xf>
    <xf numFmtId="183" fontId="21" fillId="0" borderId="73" xfId="9" applyNumberFormat="1" applyFont="1" applyBorder="1" applyAlignment="1" applyProtection="1">
      <alignment horizontal="center" vertical="center"/>
      <protection locked="0"/>
    </xf>
    <xf numFmtId="0" fontId="21" fillId="0" borderId="18" xfId="9" applyFont="1" applyBorder="1" applyAlignment="1">
      <alignment horizontal="center" vertical="center"/>
    </xf>
    <xf numFmtId="0" fontId="21" fillId="0" borderId="182" xfId="9" applyFont="1" applyBorder="1" applyAlignment="1">
      <alignment horizontal="center" vertical="center"/>
    </xf>
    <xf numFmtId="0" fontId="21" fillId="0" borderId="188" xfId="9" applyFont="1" applyBorder="1" applyAlignment="1">
      <alignment horizontal="center" vertical="center"/>
    </xf>
    <xf numFmtId="0" fontId="21" fillId="0" borderId="139" xfId="9" applyFont="1" applyBorder="1" applyAlignment="1">
      <alignment horizontal="center" vertical="center"/>
    </xf>
    <xf numFmtId="0" fontId="21" fillId="0" borderId="137" xfId="9" applyFont="1" applyBorder="1" applyAlignment="1">
      <alignment horizontal="center" vertical="center"/>
    </xf>
    <xf numFmtId="0" fontId="21" fillId="0" borderId="184" xfId="9" applyFont="1" applyBorder="1" applyAlignment="1">
      <alignment horizontal="center" vertical="center"/>
    </xf>
    <xf numFmtId="0" fontId="55" fillId="0" borderId="140" xfId="9" applyFont="1" applyBorder="1" applyAlignment="1">
      <alignment horizontal="center" vertical="top" wrapText="1"/>
    </xf>
    <xf numFmtId="0" fontId="55" fillId="0" borderId="188" xfId="9" applyFont="1" applyBorder="1" applyAlignment="1">
      <alignment horizontal="center" vertical="top" wrapText="1"/>
    </xf>
    <xf numFmtId="0" fontId="55" fillId="0" borderId="9" xfId="9" applyFont="1" applyBorder="1" applyAlignment="1" applyProtection="1">
      <alignment horizontal="left" vertical="center"/>
      <protection locked="0"/>
    </xf>
    <xf numFmtId="0" fontId="55" fillId="0" borderId="73" xfId="9" applyFont="1" applyBorder="1" applyAlignment="1" applyProtection="1">
      <alignment horizontal="left" vertical="center"/>
      <protection locked="0"/>
    </xf>
    <xf numFmtId="0" fontId="55" fillId="0" borderId="0" xfId="9" applyFont="1" applyAlignment="1">
      <alignment horizontal="left" vertical="center"/>
    </xf>
    <xf numFmtId="0" fontId="21" fillId="0" borderId="0" xfId="0" applyFont="1" applyAlignment="1">
      <alignment horizontal="left" vertical="center"/>
    </xf>
    <xf numFmtId="0" fontId="21" fillId="0" borderId="9" xfId="9" applyFont="1" applyBorder="1" applyAlignment="1" applyProtection="1">
      <alignment horizontal="left" vertical="center"/>
      <protection locked="0"/>
    </xf>
    <xf numFmtId="0" fontId="0" fillId="0" borderId="73" xfId="0" applyBorder="1" applyAlignment="1" applyProtection="1">
      <alignment horizontal="left" vertical="center"/>
      <protection locked="0"/>
    </xf>
    <xf numFmtId="0" fontId="56" fillId="0" borderId="0" xfId="6" applyFont="1" applyAlignment="1">
      <alignment horizontal="center" vertical="center"/>
    </xf>
    <xf numFmtId="0" fontId="55" fillId="0" borderId="0" xfId="5" applyFont="1" applyAlignment="1">
      <alignment horizontal="right" vertical="center"/>
    </xf>
    <xf numFmtId="0" fontId="21" fillId="0" borderId="0" xfId="5" applyFont="1" applyAlignment="1">
      <alignment horizontal="left" vertical="center" shrinkToFit="1"/>
    </xf>
    <xf numFmtId="0" fontId="53" fillId="0" borderId="0" xfId="6" applyFont="1" applyAlignment="1">
      <alignment horizontal="left" vertical="center"/>
    </xf>
    <xf numFmtId="0" fontId="36" fillId="0" borderId="0" xfId="6" applyFont="1" applyAlignment="1">
      <alignment horizontal="center" vertical="center"/>
    </xf>
    <xf numFmtId="0" fontId="0" fillId="0" borderId="0" xfId="9" applyFont="1" applyAlignment="1">
      <alignment horizontal="left" vertical="top" wrapText="1" shrinkToFit="1"/>
    </xf>
    <xf numFmtId="0" fontId="12" fillId="0" borderId="0" xfId="9" applyFont="1" applyAlignment="1">
      <alignment horizontal="left" vertical="top" wrapText="1" shrinkToFit="1"/>
    </xf>
    <xf numFmtId="0" fontId="50" fillId="0" borderId="0" xfId="0" applyFont="1" applyAlignment="1">
      <alignment vertical="center" wrapText="1" shrinkToFit="1"/>
    </xf>
    <xf numFmtId="0" fontId="73" fillId="0" borderId="0" xfId="0" applyFont="1" applyAlignment="1">
      <alignment vertical="center" wrapText="1" shrinkToFit="1"/>
    </xf>
    <xf numFmtId="0" fontId="0" fillId="0" borderId="0" xfId="0" applyAlignment="1">
      <alignment horizontal="left" vertical="top" wrapText="1"/>
    </xf>
    <xf numFmtId="0" fontId="21" fillId="0" borderId="10" xfId="0" applyFont="1" applyBorder="1" applyAlignment="1" applyProtection="1">
      <alignment horizontal="left" vertical="center" wrapText="1"/>
      <protection locked="0"/>
    </xf>
    <xf numFmtId="0" fontId="21" fillId="0" borderId="131" xfId="0" applyFont="1" applyBorder="1" applyAlignment="1" applyProtection="1">
      <alignment horizontal="left" vertical="center" wrapText="1"/>
      <protection locked="0"/>
    </xf>
    <xf numFmtId="49" fontId="21" fillId="0" borderId="10" xfId="0" applyNumberFormat="1" applyFont="1" applyBorder="1" applyAlignment="1" applyProtection="1">
      <alignment horizontal="left" vertical="center" wrapText="1"/>
      <protection locked="0"/>
    </xf>
    <xf numFmtId="49" fontId="21" fillId="0" borderId="97" xfId="0" applyNumberFormat="1" applyFont="1" applyBorder="1" applyAlignment="1" applyProtection="1">
      <alignment horizontal="left" vertical="center" wrapText="1"/>
      <protection locked="0"/>
    </xf>
    <xf numFmtId="49" fontId="21" fillId="0" borderId="98" xfId="0" applyNumberFormat="1" applyFont="1" applyBorder="1" applyAlignment="1" applyProtection="1">
      <alignment horizontal="left" vertical="center" wrapText="1"/>
      <protection locked="0"/>
    </xf>
    <xf numFmtId="0" fontId="21" fillId="0" borderId="53"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wrapText="1"/>
      <protection locked="0"/>
    </xf>
    <xf numFmtId="0" fontId="21" fillId="0" borderId="81"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0" fillId="6" borderId="8" xfId="0" applyFont="1" applyFill="1" applyBorder="1" applyAlignment="1">
      <alignment horizontal="left" vertical="center"/>
    </xf>
    <xf numFmtId="0" fontId="20" fillId="6" borderId="77" xfId="0" applyFont="1" applyFill="1" applyBorder="1" applyAlignment="1">
      <alignment horizontal="left" vertical="center"/>
    </xf>
    <xf numFmtId="0" fontId="20" fillId="6" borderId="45" xfId="0" applyFont="1" applyFill="1" applyBorder="1" applyAlignment="1">
      <alignment horizontal="left" vertical="center"/>
    </xf>
    <xf numFmtId="0" fontId="55" fillId="6" borderId="87" xfId="0" applyFont="1" applyFill="1" applyBorder="1" applyAlignment="1">
      <alignment horizontal="center" vertical="center" textRotation="255"/>
    </xf>
    <xf numFmtId="0" fontId="55" fillId="6" borderId="88" xfId="0" applyFont="1" applyFill="1" applyBorder="1" applyAlignment="1">
      <alignment horizontal="center" vertical="center" textRotation="255"/>
    </xf>
    <xf numFmtId="0" fontId="55" fillId="6" borderId="143" xfId="0" applyFont="1" applyFill="1" applyBorder="1" applyAlignment="1">
      <alignment horizontal="center" vertical="center" textRotation="255"/>
    </xf>
    <xf numFmtId="0" fontId="21" fillId="6" borderId="87" xfId="0" applyFont="1" applyFill="1" applyBorder="1" applyAlignment="1">
      <alignment horizontal="center" vertical="center" textRotation="255"/>
    </xf>
    <xf numFmtId="0" fontId="21" fillId="6" borderId="143" xfId="0" applyFont="1" applyFill="1" applyBorder="1" applyAlignment="1">
      <alignment horizontal="center" vertical="center" textRotation="255"/>
    </xf>
    <xf numFmtId="0" fontId="18" fillId="6" borderId="156" xfId="0" applyFont="1" applyFill="1" applyBorder="1" applyAlignment="1">
      <alignment horizontal="left" vertical="center"/>
    </xf>
    <xf numFmtId="0" fontId="18" fillId="6" borderId="153" xfId="0" applyFont="1" applyFill="1" applyBorder="1" applyAlignment="1">
      <alignment horizontal="left" vertical="center"/>
    </xf>
    <xf numFmtId="0" fontId="18" fillId="6" borderId="157" xfId="0" applyFont="1" applyFill="1" applyBorder="1" applyAlignment="1">
      <alignment horizontal="left" vertical="center"/>
    </xf>
    <xf numFmtId="0" fontId="21" fillId="0" borderId="89" xfId="0" applyFont="1" applyBorder="1" applyAlignment="1" applyProtection="1">
      <alignment horizontal="left" vertical="center" wrapText="1"/>
      <protection locked="0"/>
    </xf>
    <xf numFmtId="0" fontId="21" fillId="0" borderId="90" xfId="0" applyFont="1" applyBorder="1" applyAlignment="1" applyProtection="1">
      <alignment horizontal="left" vertical="center" wrapText="1"/>
      <protection locked="0"/>
    </xf>
    <xf numFmtId="0" fontId="21" fillId="0" borderId="142" xfId="0" applyFont="1" applyBorder="1" applyAlignment="1" applyProtection="1">
      <alignment horizontal="left" vertical="center" wrapText="1"/>
      <protection locked="0"/>
    </xf>
    <xf numFmtId="0" fontId="20" fillId="0" borderId="0" xfId="0" applyFont="1" applyAlignment="1">
      <alignment horizontal="left" vertical="top" wrapText="1"/>
    </xf>
    <xf numFmtId="0" fontId="22" fillId="0" borderId="0" xfId="0" applyFont="1" applyAlignment="1">
      <alignment horizontal="center" vertical="center"/>
    </xf>
    <xf numFmtId="0" fontId="0" fillId="6" borderId="105" xfId="0" applyFill="1" applyBorder="1" applyAlignment="1">
      <alignment horizontal="left" vertical="center"/>
    </xf>
    <xf numFmtId="0" fontId="0" fillId="6" borderId="147" xfId="0" applyFill="1" applyBorder="1" applyAlignment="1">
      <alignment horizontal="left" vertical="center"/>
    </xf>
    <xf numFmtId="0" fontId="0" fillId="6" borderId="106" xfId="0" applyFill="1" applyBorder="1" applyAlignment="1">
      <alignment horizontal="left" vertical="center"/>
    </xf>
    <xf numFmtId="0" fontId="21" fillId="0" borderId="62" xfId="0" applyFont="1" applyBorder="1" applyAlignment="1" applyProtection="1">
      <alignment horizontal="left" vertical="center" wrapText="1"/>
      <protection locked="0"/>
    </xf>
    <xf numFmtId="0" fontId="21" fillId="0" borderId="52" xfId="0" applyFont="1" applyBorder="1" applyAlignment="1" applyProtection="1">
      <alignment horizontal="left" vertical="center" wrapText="1"/>
      <protection locked="0"/>
    </xf>
    <xf numFmtId="0" fontId="21" fillId="0" borderId="65" xfId="0" applyFont="1" applyBorder="1" applyAlignment="1" applyProtection="1">
      <alignment horizontal="left" vertical="center" wrapText="1"/>
      <protection locked="0"/>
    </xf>
    <xf numFmtId="0" fontId="21" fillId="0" borderId="114" xfId="0" applyFont="1" applyBorder="1" applyAlignment="1" applyProtection="1">
      <alignment horizontal="left" vertical="center" wrapText="1"/>
      <protection locked="0"/>
    </xf>
    <xf numFmtId="0" fontId="0" fillId="6" borderId="50" xfId="0" applyFill="1" applyBorder="1" applyAlignment="1">
      <alignment horizontal="left" vertical="center"/>
    </xf>
    <xf numFmtId="0" fontId="0" fillId="6" borderId="94" xfId="0" applyFill="1" applyBorder="1" applyAlignment="1">
      <alignment horizontal="left" vertical="center"/>
    </xf>
    <xf numFmtId="0" fontId="0" fillId="6" borderId="145" xfId="0" applyFill="1" applyBorder="1" applyAlignment="1">
      <alignment horizontal="left" vertical="center"/>
    </xf>
    <xf numFmtId="0" fontId="0" fillId="6" borderId="103" xfId="0" applyFill="1" applyBorder="1" applyAlignment="1">
      <alignment horizontal="left" vertical="center"/>
    </xf>
    <xf numFmtId="0" fontId="0" fillId="6" borderId="64" xfId="0" applyFill="1" applyBorder="1" applyAlignment="1">
      <alignment horizontal="left" vertical="center"/>
    </xf>
    <xf numFmtId="0" fontId="55" fillId="0" borderId="114" xfId="0" applyFont="1" applyBorder="1" applyAlignment="1" applyProtection="1">
      <alignment horizontal="left" vertical="center" wrapText="1"/>
      <protection locked="0"/>
    </xf>
    <xf numFmtId="0" fontId="55" fillId="0" borderId="54" xfId="0" applyFont="1" applyBorder="1" applyAlignment="1" applyProtection="1">
      <alignment horizontal="left" vertical="center" wrapText="1"/>
      <protection locked="0"/>
    </xf>
    <xf numFmtId="0" fontId="55" fillId="0" borderId="81"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40" fillId="0" borderId="35" xfId="0" applyFont="1" applyBorder="1" applyAlignment="1">
      <alignment horizontal="left" vertical="center" wrapText="1"/>
    </xf>
    <xf numFmtId="0" fontId="40" fillId="0" borderId="0" xfId="0" applyFont="1" applyAlignment="1">
      <alignment horizontal="left" vertical="center" wrapText="1"/>
    </xf>
    <xf numFmtId="0" fontId="91" fillId="0" borderId="75" xfId="0" applyFont="1" applyBorder="1">
      <alignment vertical="center"/>
    </xf>
    <xf numFmtId="0" fontId="55" fillId="0" borderId="1" xfId="0" applyFont="1" applyBorder="1">
      <alignment vertical="center"/>
    </xf>
    <xf numFmtId="0" fontId="58" fillId="6" borderId="96" xfId="0" applyFont="1" applyFill="1" applyBorder="1" applyAlignment="1">
      <alignment horizontal="left" vertical="center"/>
    </xf>
    <xf numFmtId="0" fontId="58" fillId="6" borderId="131" xfId="0" applyFont="1" applyFill="1" applyBorder="1" applyAlignment="1">
      <alignment horizontal="left" vertical="center"/>
    </xf>
    <xf numFmtId="0" fontId="0" fillId="8" borderId="50" xfId="0" applyFill="1" applyBorder="1" applyAlignment="1">
      <alignment horizontal="left" vertical="center"/>
    </xf>
    <xf numFmtId="0" fontId="0" fillId="8" borderId="94" xfId="0" applyFill="1" applyBorder="1" applyAlignment="1">
      <alignment horizontal="left" vertical="center"/>
    </xf>
    <xf numFmtId="0" fontId="92" fillId="0" borderId="198" xfId="0" applyFont="1" applyBorder="1">
      <alignment vertical="center"/>
    </xf>
    <xf numFmtId="0" fontId="93" fillId="0" borderId="199" xfId="0" applyFont="1" applyBorder="1">
      <alignment vertical="center"/>
    </xf>
    <xf numFmtId="0" fontId="91" fillId="0" borderId="35" xfId="0" applyFont="1" applyBorder="1" applyAlignment="1"/>
    <xf numFmtId="0" fontId="91" fillId="0" borderId="0" xfId="0" applyFont="1" applyAlignment="1"/>
    <xf numFmtId="0" fontId="55" fillId="0" borderId="0" xfId="0" applyFont="1">
      <alignment vertical="center"/>
    </xf>
    <xf numFmtId="0" fontId="91" fillId="0" borderId="195" xfId="0" applyFont="1" applyBorder="1">
      <alignment vertical="center"/>
    </xf>
    <xf numFmtId="0" fontId="55" fillId="0" borderId="150" xfId="0" applyFont="1" applyBorder="1">
      <alignment vertical="center"/>
    </xf>
    <xf numFmtId="0" fontId="21" fillId="6" borderId="33" xfId="0" applyFont="1" applyFill="1" applyBorder="1" applyAlignment="1">
      <alignment horizontal="center" vertical="center" textRotation="255"/>
    </xf>
    <xf numFmtId="0" fontId="21" fillId="6" borderId="35" xfId="0" applyFont="1" applyFill="1" applyBorder="1" applyAlignment="1">
      <alignment horizontal="center" vertical="center" textRotation="255"/>
    </xf>
    <xf numFmtId="0" fontId="21" fillId="6" borderId="36" xfId="0" applyFont="1" applyFill="1" applyBorder="1" applyAlignment="1">
      <alignment horizontal="center" vertical="center" textRotation="255"/>
    </xf>
    <xf numFmtId="0" fontId="0" fillId="6" borderId="61" xfId="0" applyFill="1" applyBorder="1">
      <alignment vertical="center"/>
    </xf>
    <xf numFmtId="0" fontId="0" fillId="6" borderId="59" xfId="0" applyFill="1" applyBorder="1">
      <alignment vertical="center"/>
    </xf>
    <xf numFmtId="0" fontId="0" fillId="6" borderId="60" xfId="0" applyFill="1" applyBorder="1">
      <alignment vertical="center"/>
    </xf>
    <xf numFmtId="0" fontId="0" fillId="6" borderId="76" xfId="0" applyFill="1" applyBorder="1">
      <alignment vertical="center"/>
    </xf>
    <xf numFmtId="0" fontId="45" fillId="6" borderId="8" xfId="0" applyFont="1" applyFill="1" applyBorder="1" applyAlignment="1">
      <alignment horizontal="left" vertical="center"/>
    </xf>
    <xf numFmtId="0" fontId="45" fillId="6" borderId="78" xfId="0" applyFont="1" applyFill="1" applyBorder="1" applyAlignment="1">
      <alignment horizontal="left" vertical="center"/>
    </xf>
    <xf numFmtId="0" fontId="0" fillId="6" borderId="85" xfId="0" applyFill="1" applyBorder="1" applyAlignment="1">
      <alignment horizontal="left" vertical="center"/>
    </xf>
    <xf numFmtId="0" fontId="0" fillId="6" borderId="86" xfId="0" applyFill="1" applyBorder="1" applyAlignment="1">
      <alignment horizontal="left" vertical="center"/>
    </xf>
    <xf numFmtId="0" fontId="58" fillId="6" borderId="46" xfId="0" applyFont="1" applyFill="1" applyBorder="1" applyAlignment="1">
      <alignment horizontal="left" vertical="center" shrinkToFit="1"/>
    </xf>
    <xf numFmtId="0" fontId="58" fillId="6" borderId="73" xfId="0" applyFont="1" applyFill="1" applyBorder="1" applyAlignment="1">
      <alignment horizontal="left" vertical="center" shrinkToFit="1"/>
    </xf>
    <xf numFmtId="0" fontId="90" fillId="0" borderId="0" xfId="0" applyFont="1" applyAlignment="1">
      <alignment horizontal="left" vertical="center"/>
    </xf>
    <xf numFmtId="176" fontId="21" fillId="6" borderId="44" xfId="0" applyNumberFormat="1" applyFont="1" applyFill="1" applyBorder="1" applyAlignment="1">
      <alignment horizontal="center" vertical="center" shrinkToFit="1"/>
    </xf>
    <xf numFmtId="176" fontId="21" fillId="6" borderId="77" xfId="0" applyNumberFormat="1" applyFont="1" applyFill="1" applyBorder="1" applyAlignment="1">
      <alignment horizontal="center" vertical="center" shrinkToFit="1"/>
    </xf>
    <xf numFmtId="176" fontId="21" fillId="6" borderId="45" xfId="0" applyNumberFormat="1" applyFont="1" applyFill="1" applyBorder="1" applyAlignment="1">
      <alignment horizontal="center" vertical="center" shrinkToFit="1"/>
    </xf>
    <xf numFmtId="0" fontId="21" fillId="0" borderId="74" xfId="0" applyFont="1" applyBorder="1" applyAlignment="1" applyProtection="1">
      <alignment horizontal="left" vertical="center" wrapText="1"/>
      <protection locked="0"/>
    </xf>
    <xf numFmtId="0" fontId="21" fillId="0" borderId="14" xfId="0" applyFont="1" applyBorder="1" applyAlignment="1" applyProtection="1">
      <alignment horizontal="left" vertical="center" wrapText="1"/>
      <protection locked="0"/>
    </xf>
    <xf numFmtId="0" fontId="21" fillId="0" borderId="148" xfId="0" applyFont="1" applyBorder="1" applyAlignment="1" applyProtection="1">
      <alignment horizontal="left" vertical="center" wrapText="1"/>
      <protection locked="0"/>
    </xf>
    <xf numFmtId="0" fontId="21" fillId="0" borderId="72" xfId="0" applyFont="1" applyBorder="1" applyAlignment="1" applyProtection="1">
      <alignment horizontal="left" vertical="center" wrapText="1"/>
      <protection locked="0"/>
    </xf>
    <xf numFmtId="176" fontId="14" fillId="6" borderId="13" xfId="0" applyNumberFormat="1" applyFont="1" applyFill="1" applyBorder="1" applyAlignment="1">
      <alignment horizontal="right" vertical="center"/>
    </xf>
    <xf numFmtId="176" fontId="14" fillId="6" borderId="7" xfId="0" applyNumberFormat="1" applyFont="1" applyFill="1" applyBorder="1" applyAlignment="1">
      <alignment horizontal="right" vertical="center"/>
    </xf>
    <xf numFmtId="176" fontId="14" fillId="6" borderId="12" xfId="0" applyNumberFormat="1" applyFont="1" applyFill="1" applyBorder="1" applyAlignment="1">
      <alignment horizontal="right" vertical="center"/>
    </xf>
    <xf numFmtId="176" fontId="14" fillId="6" borderId="5" xfId="0" applyNumberFormat="1" applyFont="1" applyFill="1" applyBorder="1" applyAlignment="1">
      <alignment horizontal="right" vertical="center"/>
    </xf>
    <xf numFmtId="0" fontId="42" fillId="6" borderId="108" xfId="0" applyFont="1" applyFill="1" applyBorder="1" applyAlignment="1">
      <alignment horizontal="left" vertical="center" wrapText="1"/>
    </xf>
    <xf numFmtId="0" fontId="42" fillId="6" borderId="115" xfId="0" applyFont="1" applyFill="1" applyBorder="1" applyAlignment="1">
      <alignment horizontal="left" vertical="center" wrapText="1"/>
    </xf>
    <xf numFmtId="0" fontId="42" fillId="6" borderId="109" xfId="0" applyFont="1" applyFill="1" applyBorder="1" applyAlignment="1">
      <alignment horizontal="left" vertical="center" wrapText="1"/>
    </xf>
    <xf numFmtId="176" fontId="14" fillId="6" borderId="11" xfId="0" applyNumberFormat="1" applyFont="1" applyFill="1" applyBorder="1" applyAlignment="1">
      <alignment horizontal="right" vertical="center"/>
    </xf>
    <xf numFmtId="176" fontId="14" fillId="6" borderId="146" xfId="0" applyNumberFormat="1" applyFont="1" applyFill="1" applyBorder="1" applyAlignment="1">
      <alignment horizontal="right" vertical="center"/>
    </xf>
    <xf numFmtId="0" fontId="21" fillId="0" borderId="6"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23" xfId="0" applyFont="1" applyBorder="1" applyAlignment="1" applyProtection="1">
      <alignment horizontal="left" vertical="center" wrapText="1"/>
      <protection locked="0"/>
    </xf>
    <xf numFmtId="0" fontId="21" fillId="6" borderId="44" xfId="0" applyFont="1" applyFill="1" applyBorder="1" applyAlignment="1">
      <alignment horizontal="center" vertical="center"/>
    </xf>
    <xf numFmtId="0" fontId="21" fillId="6" borderId="77" xfId="0" applyFont="1" applyFill="1" applyBorder="1" applyAlignment="1">
      <alignment horizontal="center" vertical="center"/>
    </xf>
    <xf numFmtId="0" fontId="13" fillId="6" borderId="90" xfId="0" applyFont="1" applyFill="1" applyBorder="1" applyAlignment="1">
      <alignment horizontal="left" vertical="center" wrapText="1"/>
    </xf>
    <xf numFmtId="0" fontId="15" fillId="5" borderId="89" xfId="0" applyFont="1" applyFill="1" applyBorder="1" applyAlignment="1" applyProtection="1">
      <alignment horizontal="left" vertical="center" shrinkToFit="1"/>
      <protection locked="0"/>
    </xf>
    <xf numFmtId="0" fontId="15" fillId="5" borderId="90" xfId="0" applyFont="1" applyFill="1" applyBorder="1" applyAlignment="1" applyProtection="1">
      <alignment horizontal="left" vertical="center" shrinkToFit="1"/>
      <protection locked="0"/>
    </xf>
    <xf numFmtId="0" fontId="15" fillId="5" borderId="142" xfId="0" applyFont="1" applyFill="1" applyBorder="1" applyAlignment="1" applyProtection="1">
      <alignment horizontal="left" vertical="center" shrinkToFit="1"/>
      <protection locked="0"/>
    </xf>
    <xf numFmtId="0" fontId="22" fillId="0" borderId="35"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38" xfId="0" applyFont="1" applyBorder="1" applyAlignment="1" applyProtection="1">
      <alignment horizontal="left" vertical="top" wrapText="1"/>
      <protection locked="0"/>
    </xf>
    <xf numFmtId="0" fontId="22" fillId="0" borderId="36" xfId="0" applyFont="1" applyBorder="1" applyAlignment="1" applyProtection="1">
      <alignment horizontal="left" vertical="top" wrapText="1"/>
      <protection locked="0"/>
    </xf>
    <xf numFmtId="0" fontId="22" fillId="0" borderId="128" xfId="0" applyFont="1" applyBorder="1" applyAlignment="1" applyProtection="1">
      <alignment horizontal="left" vertical="top" wrapText="1"/>
      <protection locked="0"/>
    </xf>
    <xf numFmtId="0" fontId="22" fillId="0" borderId="66" xfId="0" applyFont="1" applyBorder="1" applyAlignment="1" applyProtection="1">
      <alignment horizontal="left" vertical="top" wrapText="1"/>
      <protection locked="0"/>
    </xf>
    <xf numFmtId="0" fontId="87" fillId="0" borderId="0" xfId="0" applyFont="1" applyAlignment="1">
      <alignment horizontal="left" vertical="center" wrapText="1"/>
    </xf>
    <xf numFmtId="0" fontId="84" fillId="6" borderId="185" xfId="0" applyFont="1" applyFill="1" applyBorder="1" applyAlignment="1">
      <alignment vertical="center" wrapText="1"/>
    </xf>
    <xf numFmtId="0" fontId="22" fillId="0" borderId="153" xfId="0" applyFont="1" applyBorder="1" applyAlignment="1">
      <alignment vertical="center" wrapText="1"/>
    </xf>
    <xf numFmtId="0" fontId="22" fillId="0" borderId="157" xfId="0" applyFont="1" applyBorder="1" applyAlignment="1">
      <alignment vertical="center" wrapText="1"/>
    </xf>
    <xf numFmtId="0" fontId="87" fillId="0" borderId="0" xfId="3" applyFont="1" applyAlignment="1">
      <alignment horizontal="left" vertical="center" wrapText="1"/>
    </xf>
    <xf numFmtId="0" fontId="87" fillId="0" borderId="0" xfId="3" applyFont="1" applyAlignment="1">
      <alignment horizontal="left" vertical="center"/>
    </xf>
    <xf numFmtId="0" fontId="83" fillId="5" borderId="135" xfId="0" applyFont="1" applyFill="1" applyBorder="1" applyAlignment="1" applyProtection="1">
      <alignment horizontal="center" vertical="center" wrapText="1"/>
      <protection locked="0"/>
    </xf>
    <xf numFmtId="0" fontId="0" fillId="0" borderId="136" xfId="0" applyBorder="1" applyProtection="1">
      <alignment vertical="center"/>
      <protection locked="0"/>
    </xf>
    <xf numFmtId="0" fontId="0" fillId="0" borderId="191" xfId="0" applyBorder="1" applyProtection="1">
      <alignment vertical="center"/>
      <protection locked="0"/>
    </xf>
    <xf numFmtId="0" fontId="83" fillId="5" borderId="44" xfId="0" applyFont="1" applyFill="1" applyBorder="1" applyAlignment="1" applyProtection="1">
      <alignment horizontal="center" vertical="center" wrapText="1"/>
      <protection locked="0"/>
    </xf>
    <xf numFmtId="0" fontId="0" fillId="0" borderId="77" xfId="0" applyBorder="1" applyProtection="1">
      <alignment vertical="center"/>
      <protection locked="0"/>
    </xf>
    <xf numFmtId="0" fontId="0" fillId="0" borderId="45" xfId="0" applyBorder="1" applyProtection="1">
      <alignment vertical="center"/>
      <protection locked="0"/>
    </xf>
    <xf numFmtId="0" fontId="84" fillId="6" borderId="186" xfId="0" applyFont="1" applyFill="1" applyBorder="1" applyAlignment="1">
      <alignment vertical="center" wrapText="1"/>
    </xf>
    <xf numFmtId="0" fontId="22" fillId="0" borderId="136" xfId="0" applyFont="1" applyBorder="1" applyAlignment="1">
      <alignment vertical="center" wrapText="1"/>
    </xf>
    <xf numFmtId="0" fontId="22" fillId="0" borderId="136" xfId="0" applyFont="1" applyBorder="1">
      <alignment vertical="center"/>
    </xf>
    <xf numFmtId="0" fontId="22" fillId="0" borderId="141" xfId="0" applyFont="1" applyBorder="1">
      <alignment vertical="center"/>
    </xf>
    <xf numFmtId="0" fontId="84" fillId="6" borderId="193" xfId="0" applyFont="1" applyFill="1" applyBorder="1" applyAlignment="1">
      <alignment vertical="center" wrapText="1"/>
    </xf>
    <xf numFmtId="0" fontId="22" fillId="0" borderId="77" xfId="0" applyFont="1" applyBorder="1" applyAlignment="1">
      <alignment vertical="center" wrapText="1"/>
    </xf>
    <xf numFmtId="0" fontId="22" fillId="0" borderId="77" xfId="0" applyFont="1" applyBorder="1">
      <alignment vertical="center"/>
    </xf>
    <xf numFmtId="0" fontId="22" fillId="0" borderId="117" xfId="0" applyFont="1" applyBorder="1">
      <alignment vertical="center"/>
    </xf>
    <xf numFmtId="0" fontId="84" fillId="6" borderId="170" xfId="0" applyFont="1" applyFill="1" applyBorder="1" applyAlignment="1">
      <alignment horizontal="left" vertical="center"/>
    </xf>
    <xf numFmtId="0" fontId="84" fillId="6" borderId="58" xfId="0" applyFont="1" applyFill="1" applyBorder="1" applyAlignment="1">
      <alignment horizontal="left" vertical="center"/>
    </xf>
    <xf numFmtId="0" fontId="84" fillId="6" borderId="183" xfId="0" applyFont="1" applyFill="1" applyBorder="1" applyAlignment="1">
      <alignment horizontal="left" vertical="center"/>
    </xf>
    <xf numFmtId="0" fontId="84" fillId="6" borderId="172" xfId="0" applyFont="1" applyFill="1" applyBorder="1" applyAlignment="1">
      <alignment horizontal="left" vertical="center"/>
    </xf>
    <xf numFmtId="0" fontId="22" fillId="0" borderId="159" xfId="0" applyFont="1" applyBorder="1" applyAlignment="1" applyProtection="1">
      <alignment horizontal="left" vertical="top" wrapText="1"/>
      <protection locked="0"/>
    </xf>
    <xf numFmtId="0" fontId="22" fillId="0" borderId="47" xfId="0" applyFont="1" applyBorder="1" applyAlignment="1" applyProtection="1">
      <alignment horizontal="left" vertical="top" wrapText="1"/>
      <protection locked="0"/>
    </xf>
    <xf numFmtId="0" fontId="22" fillId="0" borderId="48" xfId="0" applyFont="1" applyBorder="1" applyAlignment="1" applyProtection="1">
      <alignment horizontal="left" vertical="top" wrapText="1"/>
      <protection locked="0"/>
    </xf>
    <xf numFmtId="0" fontId="22" fillId="0" borderId="110" xfId="0" applyFont="1" applyBorder="1" applyAlignment="1" applyProtection="1">
      <alignment horizontal="left" vertical="top" wrapText="1"/>
      <protection locked="0"/>
    </xf>
    <xf numFmtId="0" fontId="22" fillId="0" borderId="83" xfId="0" applyFont="1" applyBorder="1" applyAlignment="1" applyProtection="1">
      <alignment horizontal="left" vertical="top" wrapText="1"/>
      <protection locked="0"/>
    </xf>
    <xf numFmtId="0" fontId="22" fillId="0" borderId="84" xfId="0" applyFont="1" applyBorder="1" applyAlignment="1" applyProtection="1">
      <alignment horizontal="left" vertical="top" wrapText="1"/>
      <protection locked="0"/>
    </xf>
    <xf numFmtId="0" fontId="22" fillId="0" borderId="192" xfId="0" applyFont="1" applyBorder="1" applyAlignment="1" applyProtection="1">
      <alignment horizontal="left" vertical="top" wrapText="1"/>
      <protection locked="0"/>
    </xf>
    <xf numFmtId="0" fontId="22" fillId="0" borderId="79" xfId="0" applyFont="1" applyBorder="1" applyAlignment="1" applyProtection="1">
      <alignment horizontal="left" vertical="top" wrapText="1"/>
      <protection locked="0"/>
    </xf>
    <xf numFmtId="0" fontId="22" fillId="0" borderId="80" xfId="0" applyFont="1" applyBorder="1" applyAlignment="1" applyProtection="1">
      <alignment horizontal="left" vertical="top" wrapText="1"/>
      <protection locked="0"/>
    </xf>
    <xf numFmtId="0" fontId="69" fillId="0" borderId="0" xfId="0" applyFont="1" applyAlignment="1">
      <alignment horizontal="right" vertical="center" shrinkToFit="1"/>
    </xf>
    <xf numFmtId="0" fontId="69" fillId="0" borderId="0" xfId="0" applyFont="1" applyAlignment="1">
      <alignment horizontal="left" vertical="center" shrinkToFit="1"/>
    </xf>
    <xf numFmtId="0" fontId="87" fillId="0" borderId="0" xfId="0" applyFont="1" applyAlignment="1">
      <alignment horizontal="left" vertical="center"/>
    </xf>
    <xf numFmtId="0" fontId="87" fillId="0" borderId="35" xfId="0" applyFont="1" applyBorder="1" applyAlignment="1">
      <alignment horizontal="left" vertical="center" wrapText="1"/>
    </xf>
    <xf numFmtId="0" fontId="18" fillId="6" borderId="189" xfId="0" applyFont="1" applyFill="1" applyBorder="1" applyAlignment="1">
      <alignment horizontal="center" vertical="center" shrinkToFit="1"/>
    </xf>
    <xf numFmtId="0" fontId="18" fillId="6" borderId="15" xfId="0" applyFont="1" applyFill="1" applyBorder="1" applyAlignment="1">
      <alignment horizontal="center" vertical="center" shrinkToFit="1"/>
    </xf>
    <xf numFmtId="0" fontId="18" fillId="6" borderId="190" xfId="0" applyFont="1" applyFill="1" applyBorder="1" applyAlignment="1">
      <alignment horizontal="center" vertical="center" shrinkToFit="1"/>
    </xf>
    <xf numFmtId="0" fontId="18" fillId="6" borderId="137" xfId="0" applyFont="1" applyFill="1" applyBorder="1" applyAlignment="1">
      <alignment horizontal="center" vertical="center" shrinkToFit="1"/>
    </xf>
    <xf numFmtId="0" fontId="18" fillId="6" borderId="136" xfId="0" applyFont="1" applyFill="1" applyBorder="1" applyAlignment="1">
      <alignment horizontal="center" vertical="center" shrinkToFit="1"/>
    </xf>
    <xf numFmtId="0" fontId="18" fillId="6" borderId="184" xfId="0" applyFont="1" applyFill="1" applyBorder="1" applyAlignment="1">
      <alignment horizontal="center" vertical="center" shrinkToFit="1"/>
    </xf>
    <xf numFmtId="0" fontId="18" fillId="6" borderId="37" xfId="0" applyFont="1" applyFill="1" applyBorder="1" applyAlignment="1">
      <alignment horizontal="center" vertical="center" shrinkToFit="1"/>
    </xf>
    <xf numFmtId="0" fontId="18" fillId="6" borderId="191" xfId="0" applyFont="1" applyFill="1" applyBorder="1" applyAlignment="1">
      <alignment horizontal="center" vertical="center" shrinkToFit="1"/>
    </xf>
    <xf numFmtId="0" fontId="18" fillId="6" borderId="92" xfId="0" applyFont="1" applyFill="1" applyBorder="1" applyAlignment="1">
      <alignment horizontal="center" vertical="center" wrapText="1" shrinkToFit="1"/>
    </xf>
    <xf numFmtId="0" fontId="18" fillId="6" borderId="186" xfId="0" applyFont="1" applyFill="1" applyBorder="1" applyAlignment="1">
      <alignment horizontal="center" vertical="center" wrapText="1" shrinkToFit="1"/>
    </xf>
    <xf numFmtId="56" fontId="18" fillId="6" borderId="201" xfId="0" applyNumberFormat="1" applyFont="1" applyFill="1" applyBorder="1" applyAlignment="1">
      <alignment horizontal="center" vertical="center" shrinkToFit="1"/>
    </xf>
    <xf numFmtId="56" fontId="18" fillId="6" borderId="11" xfId="0" applyNumberFormat="1" applyFont="1" applyFill="1" applyBorder="1" applyAlignment="1">
      <alignment horizontal="center" vertical="center" shrinkToFit="1"/>
    </xf>
    <xf numFmtId="0" fontId="18" fillId="6" borderId="15" xfId="0" applyFont="1" applyFill="1" applyBorder="1" applyAlignment="1">
      <alignment horizontal="center" vertical="center" wrapText="1" shrinkToFit="1"/>
    </xf>
    <xf numFmtId="0" fontId="18" fillId="6" borderId="136" xfId="0" applyFont="1" applyFill="1" applyBorder="1" applyAlignment="1">
      <alignment horizontal="center" vertical="center" wrapText="1" shrinkToFit="1"/>
    </xf>
    <xf numFmtId="0" fontId="86" fillId="0" borderId="110" xfId="0" applyFont="1" applyBorder="1" applyAlignment="1" applyProtection="1">
      <alignment horizontal="left" vertical="top" wrapText="1"/>
      <protection locked="0"/>
    </xf>
    <xf numFmtId="0" fontId="86" fillId="0" borderId="83" xfId="0" applyFont="1" applyBorder="1" applyAlignment="1" applyProtection="1">
      <alignment horizontal="left" vertical="top" wrapText="1"/>
      <protection locked="0"/>
    </xf>
    <xf numFmtId="0" fontId="86" fillId="0" borderId="84" xfId="0" applyFont="1" applyBorder="1" applyAlignment="1" applyProtection="1">
      <alignment horizontal="left" vertical="top" wrapText="1"/>
      <protection locked="0"/>
    </xf>
    <xf numFmtId="0" fontId="86" fillId="0" borderId="35" xfId="0" applyFont="1" applyBorder="1" applyAlignment="1" applyProtection="1">
      <alignment horizontal="left" vertical="top" wrapText="1"/>
      <protection locked="0"/>
    </xf>
    <xf numFmtId="0" fontId="86" fillId="0" borderId="0" xfId="0" applyFont="1" applyAlignment="1" applyProtection="1">
      <alignment horizontal="left" vertical="top" wrapText="1"/>
      <protection locked="0"/>
    </xf>
    <xf numFmtId="0" fontId="86" fillId="0" borderId="38" xfId="0" applyFont="1" applyBorder="1" applyAlignment="1" applyProtection="1">
      <alignment horizontal="left" vertical="top" wrapText="1"/>
      <protection locked="0"/>
    </xf>
    <xf numFmtId="0" fontId="86" fillId="0" borderId="36" xfId="0" applyFont="1" applyBorder="1" applyAlignment="1" applyProtection="1">
      <alignment horizontal="left" vertical="top" wrapText="1"/>
      <protection locked="0"/>
    </xf>
    <xf numFmtId="0" fontId="86" fillId="0" borderId="128" xfId="0" applyFont="1" applyBorder="1" applyAlignment="1" applyProtection="1">
      <alignment horizontal="left" vertical="top" wrapText="1"/>
      <protection locked="0"/>
    </xf>
    <xf numFmtId="0" fontId="86" fillId="0" borderId="66" xfId="0" applyFont="1" applyBorder="1" applyAlignment="1" applyProtection="1">
      <alignment horizontal="left" vertical="top" wrapText="1"/>
      <protection locked="0"/>
    </xf>
    <xf numFmtId="0" fontId="71" fillId="6" borderId="158" xfId="0" applyFont="1" applyFill="1" applyBorder="1" applyAlignment="1">
      <alignment horizontal="left" vertical="center" wrapText="1"/>
    </xf>
    <xf numFmtId="0" fontId="71" fillId="6" borderId="101" xfId="0" applyFont="1" applyFill="1" applyBorder="1" applyAlignment="1">
      <alignment horizontal="left" vertical="center" wrapText="1"/>
    </xf>
    <xf numFmtId="0" fontId="71" fillId="6" borderId="155" xfId="0" applyFont="1" applyFill="1" applyBorder="1" applyAlignment="1">
      <alignment horizontal="left" vertical="center" wrapText="1"/>
    </xf>
    <xf numFmtId="0" fontId="66" fillId="0" borderId="35" xfId="0" applyFont="1" applyBorder="1" applyAlignment="1">
      <alignment vertical="center" wrapText="1"/>
    </xf>
    <xf numFmtId="0" fontId="0" fillId="0" borderId="35" xfId="0" applyBorder="1" applyAlignment="1">
      <alignment vertical="center" wrapText="1"/>
    </xf>
    <xf numFmtId="0" fontId="66" fillId="0" borderId="35" xfId="0" applyFont="1" applyBorder="1" applyAlignment="1">
      <alignment horizontal="left" vertical="center"/>
    </xf>
    <xf numFmtId="0" fontId="0" fillId="0" borderId="35" xfId="0" applyBorder="1" applyAlignment="1">
      <alignment horizontal="left" vertical="center"/>
    </xf>
    <xf numFmtId="0" fontId="71" fillId="6" borderId="33" xfId="0" applyFont="1" applyFill="1" applyBorder="1" applyAlignment="1">
      <alignment horizontal="left" vertical="center" wrapText="1"/>
    </xf>
    <xf numFmtId="0" fontId="71" fillId="6" borderId="34" xfId="0" applyFont="1" applyFill="1" applyBorder="1" applyAlignment="1">
      <alignment horizontal="left" vertical="center" wrapText="1"/>
    </xf>
    <xf numFmtId="0" fontId="71" fillId="6" borderId="126" xfId="0" applyFont="1" applyFill="1" applyBorder="1" applyAlignment="1">
      <alignment horizontal="left" vertical="center" wrapText="1"/>
    </xf>
    <xf numFmtId="0" fontId="66" fillId="0" borderId="0" xfId="0" applyFont="1" applyAlignment="1">
      <alignment vertical="center" wrapText="1"/>
    </xf>
    <xf numFmtId="20" fontId="86" fillId="0" borderId="9" xfId="0" applyNumberFormat="1" applyFont="1" applyBorder="1" applyAlignment="1" applyProtection="1">
      <alignment horizontal="left" vertical="center" shrinkToFit="1"/>
      <protection locked="0"/>
    </xf>
    <xf numFmtId="20" fontId="86" fillId="0" borderId="73" xfId="0" applyNumberFormat="1" applyFont="1" applyBorder="1" applyAlignment="1" applyProtection="1">
      <alignment horizontal="left" vertical="center" shrinkToFit="1"/>
      <protection locked="0"/>
    </xf>
    <xf numFmtId="0" fontId="86" fillId="0" borderId="9" xfId="0" applyFont="1" applyBorder="1" applyAlignment="1" applyProtection="1">
      <alignment horizontal="left" vertical="center" shrinkToFit="1"/>
      <protection locked="0"/>
    </xf>
    <xf numFmtId="0" fontId="86" fillId="0" borderId="47" xfId="0" applyFont="1" applyBorder="1" applyAlignment="1" applyProtection="1">
      <alignment horizontal="left" vertical="center" shrinkToFit="1"/>
      <protection locked="0"/>
    </xf>
    <xf numFmtId="0" fontId="86" fillId="0" borderId="73" xfId="0" applyFont="1" applyBorder="1" applyAlignment="1" applyProtection="1">
      <alignment horizontal="left" vertical="center" shrinkToFit="1"/>
      <protection locked="0"/>
    </xf>
    <xf numFmtId="0" fontId="71" fillId="6" borderId="158" xfId="0" applyFont="1" applyFill="1" applyBorder="1" applyAlignment="1">
      <alignment horizontal="left" vertical="center"/>
    </xf>
    <xf numFmtId="0" fontId="71" fillId="6" borderId="101" xfId="0" applyFont="1" applyFill="1" applyBorder="1">
      <alignment vertical="center"/>
    </xf>
    <xf numFmtId="0" fontId="71" fillId="0" borderId="155" xfId="0" applyFont="1" applyBorder="1">
      <alignment vertical="center"/>
    </xf>
    <xf numFmtId="0" fontId="60" fillId="0" borderId="0" xfId="0" applyFont="1" applyAlignment="1">
      <alignment horizontal="left" vertical="center" shrinkToFit="1"/>
    </xf>
    <xf numFmtId="186" fontId="86" fillId="0" borderId="9" xfId="0" applyNumberFormat="1" applyFont="1" applyBorder="1" applyAlignment="1" applyProtection="1">
      <alignment horizontal="left" vertical="center" shrinkToFit="1"/>
      <protection locked="0"/>
    </xf>
    <xf numFmtId="186" fontId="86" fillId="0" borderId="73" xfId="0" applyNumberFormat="1" applyFont="1" applyBorder="1" applyAlignment="1" applyProtection="1">
      <alignment horizontal="left" vertical="center" shrinkToFit="1"/>
      <protection locked="0"/>
    </xf>
    <xf numFmtId="186" fontId="86" fillId="0" borderId="47" xfId="0" applyNumberFormat="1" applyFont="1" applyBorder="1" applyAlignment="1" applyProtection="1">
      <alignment horizontal="left" vertical="center" shrinkToFit="1"/>
      <protection locked="0"/>
    </xf>
    <xf numFmtId="56" fontId="86" fillId="0" borderId="9" xfId="0" applyNumberFormat="1" applyFont="1" applyBorder="1" applyAlignment="1" applyProtection="1">
      <alignment horizontal="left" vertical="center" shrinkToFit="1"/>
      <protection locked="0"/>
    </xf>
    <xf numFmtId="0" fontId="66" fillId="0" borderId="35" xfId="0" applyFont="1" applyBorder="1" applyAlignment="1">
      <alignment horizontal="left" vertical="center" wrapText="1"/>
    </xf>
    <xf numFmtId="0" fontId="66" fillId="0" borderId="0" xfId="0" applyFont="1" applyAlignment="1">
      <alignment horizontal="left" vertical="center" wrapText="1"/>
    </xf>
    <xf numFmtId="186" fontId="86" fillId="0" borderId="18" xfId="0" applyNumberFormat="1" applyFont="1" applyBorder="1" applyAlignment="1" applyProtection="1">
      <alignment horizontal="left" vertical="center" shrinkToFit="1"/>
      <protection locked="0"/>
    </xf>
    <xf numFmtId="186" fontId="86" fillId="0" borderId="182" xfId="0" applyNumberFormat="1" applyFont="1" applyBorder="1" applyAlignment="1" applyProtection="1">
      <alignment horizontal="left" vertical="center" shrinkToFit="1"/>
      <protection locked="0"/>
    </xf>
    <xf numFmtId="20" fontId="86" fillId="0" borderId="18" xfId="0" applyNumberFormat="1" applyFont="1" applyBorder="1" applyAlignment="1" applyProtection="1">
      <alignment horizontal="left" vertical="center" shrinkToFit="1"/>
      <protection locked="0"/>
    </xf>
    <xf numFmtId="20" fontId="86" fillId="0" borderId="182" xfId="0" applyNumberFormat="1" applyFont="1" applyBorder="1" applyAlignment="1" applyProtection="1">
      <alignment horizontal="left" vertical="center" shrinkToFit="1"/>
      <protection locked="0"/>
    </xf>
    <xf numFmtId="0" fontId="86" fillId="0" borderId="18" xfId="0" applyFont="1" applyBorder="1" applyAlignment="1" applyProtection="1">
      <alignment horizontal="left" vertical="center" shrinkToFit="1"/>
      <protection locked="0"/>
    </xf>
    <xf numFmtId="0" fontId="86" fillId="0" borderId="83" xfId="0" applyFont="1" applyBorder="1" applyAlignment="1" applyProtection="1">
      <alignment horizontal="left" vertical="center" shrinkToFit="1"/>
      <protection locked="0"/>
    </xf>
    <xf numFmtId="0" fontId="86" fillId="0" borderId="182" xfId="0" applyFont="1" applyBorder="1" applyAlignment="1" applyProtection="1">
      <alignment horizontal="left" vertical="center" shrinkToFit="1"/>
      <protection locked="0"/>
    </xf>
    <xf numFmtId="177" fontId="52" fillId="0" borderId="0" xfId="0" applyNumberFormat="1" applyFont="1" applyAlignment="1">
      <alignment vertical="center" wrapText="1"/>
    </xf>
    <xf numFmtId="177" fontId="81" fillId="0" borderId="0" xfId="0" applyNumberFormat="1" applyFont="1" applyAlignment="1">
      <alignment vertical="center" wrapText="1"/>
    </xf>
    <xf numFmtId="0" fontId="23" fillId="4" borderId="29" xfId="3" applyFont="1" applyFill="1" applyBorder="1" applyAlignment="1">
      <alignment horizontal="center" vertical="top" textRotation="255"/>
    </xf>
    <xf numFmtId="177" fontId="21" fillId="6" borderId="69" xfId="3" applyNumberFormat="1" applyFont="1" applyFill="1" applyBorder="1" applyAlignment="1">
      <alignment horizontal="right" vertical="top"/>
    </xf>
    <xf numFmtId="177" fontId="21" fillId="6" borderId="67" xfId="3" applyNumberFormat="1" applyFont="1" applyFill="1" applyBorder="1" applyAlignment="1">
      <alignment horizontal="right" vertical="top"/>
    </xf>
    <xf numFmtId="177" fontId="21" fillId="6" borderId="68" xfId="3" applyNumberFormat="1" applyFont="1" applyFill="1" applyBorder="1" applyAlignment="1">
      <alignment horizontal="right" vertical="top"/>
    </xf>
    <xf numFmtId="0" fontId="21" fillId="4" borderId="118" xfId="3" applyFont="1" applyFill="1" applyBorder="1" applyAlignment="1">
      <alignment horizontal="center" vertical="center" shrinkToFit="1"/>
    </xf>
    <xf numFmtId="0" fontId="21" fillId="4" borderId="108" xfId="3" applyFont="1" applyFill="1" applyBorder="1" applyAlignment="1">
      <alignment horizontal="center" vertical="center" shrinkToFit="1"/>
    </xf>
    <xf numFmtId="0" fontId="21" fillId="4" borderId="115" xfId="3" applyFont="1" applyFill="1" applyBorder="1" applyAlignment="1">
      <alignment horizontal="center" vertical="center" shrinkToFit="1"/>
    </xf>
    <xf numFmtId="0" fontId="21" fillId="0" borderId="3" xfId="3" applyFont="1" applyBorder="1" applyAlignment="1" applyProtection="1">
      <alignment horizontal="left" vertical="center" shrinkToFit="1"/>
      <protection locked="0"/>
    </xf>
    <xf numFmtId="0" fontId="21" fillId="0" borderId="3" xfId="3" applyFont="1" applyBorder="1" applyAlignment="1" applyProtection="1">
      <alignment vertical="center" shrinkToFit="1"/>
      <protection locked="0"/>
    </xf>
    <xf numFmtId="0" fontId="21" fillId="0" borderId="9" xfId="3" applyFont="1" applyBorder="1" applyAlignment="1" applyProtection="1">
      <alignment horizontal="left" vertical="center" shrinkToFit="1"/>
      <protection locked="0"/>
    </xf>
    <xf numFmtId="0" fontId="21" fillId="0" borderId="47" xfId="3" applyFont="1" applyBorder="1" applyAlignment="1" applyProtection="1">
      <alignment horizontal="left" vertical="center" shrinkToFit="1"/>
      <protection locked="0"/>
    </xf>
    <xf numFmtId="0" fontId="21" fillId="0" borderId="73" xfId="3" applyFont="1" applyBorder="1" applyAlignment="1" applyProtection="1">
      <alignment horizontal="left" vertical="center" shrinkToFit="1"/>
      <protection locked="0"/>
    </xf>
    <xf numFmtId="0" fontId="21" fillId="0" borderId="9" xfId="3" applyFont="1" applyBorder="1" applyAlignment="1" applyProtection="1">
      <alignment vertical="center" shrinkToFit="1"/>
      <protection locked="0"/>
    </xf>
    <xf numFmtId="0" fontId="21" fillId="0" borderId="47" xfId="3" applyFont="1" applyBorder="1" applyAlignment="1" applyProtection="1">
      <alignment vertical="center" shrinkToFit="1"/>
      <protection locked="0"/>
    </xf>
    <xf numFmtId="0" fontId="21" fillId="0" borderId="73" xfId="3" applyFont="1" applyBorder="1" applyAlignment="1" applyProtection="1">
      <alignment vertical="center" shrinkToFit="1"/>
      <protection locked="0"/>
    </xf>
    <xf numFmtId="0" fontId="72" fillId="0" borderId="0" xfId="0" applyFont="1" applyAlignment="1">
      <alignment horizontal="right" vertical="center" shrinkToFit="1"/>
    </xf>
    <xf numFmtId="0" fontId="72" fillId="0" borderId="0" xfId="0" applyFont="1" applyAlignment="1">
      <alignment horizontal="left" vertical="center" shrinkToFit="1"/>
    </xf>
    <xf numFmtId="0" fontId="21" fillId="3" borderId="31" xfId="3" applyFont="1" applyFill="1" applyBorder="1" applyAlignment="1">
      <alignment horizontal="center" vertical="center" shrinkToFit="1"/>
    </xf>
    <xf numFmtId="38" fontId="14" fillId="3" borderId="11" xfId="4" applyFont="1" applyFill="1" applyBorder="1" applyAlignment="1" applyProtection="1">
      <alignment horizontal="right" vertical="center" shrinkToFit="1"/>
    </xf>
    <xf numFmtId="38" fontId="14" fillId="3" borderId="21" xfId="4" applyFont="1" applyFill="1" applyBorder="1" applyAlignment="1" applyProtection="1">
      <alignment horizontal="right" vertical="center" shrinkToFit="1"/>
    </xf>
    <xf numFmtId="38" fontId="14" fillId="3" borderId="12" xfId="4" applyFont="1" applyFill="1" applyBorder="1" applyAlignment="1" applyProtection="1">
      <alignment horizontal="right" vertical="center" shrinkToFit="1"/>
    </xf>
    <xf numFmtId="38" fontId="14" fillId="3" borderId="22" xfId="4" applyFont="1" applyFill="1" applyBorder="1" applyAlignment="1" applyProtection="1">
      <alignment horizontal="right" vertical="center" shrinkToFit="1"/>
    </xf>
    <xf numFmtId="38" fontId="14" fillId="3" borderId="95" xfId="4" applyFont="1" applyFill="1" applyBorder="1" applyAlignment="1" applyProtection="1">
      <alignment horizontal="right" vertical="center" shrinkToFit="1"/>
    </xf>
    <xf numFmtId="38" fontId="14" fillId="3" borderId="127" xfId="4" applyFont="1" applyFill="1" applyBorder="1" applyAlignment="1" applyProtection="1">
      <alignment horizontal="right" vertical="center" shrinkToFit="1"/>
    </xf>
    <xf numFmtId="38" fontId="19" fillId="3" borderId="34" xfId="4" applyFont="1" applyFill="1" applyBorder="1" applyAlignment="1" applyProtection="1">
      <alignment horizontal="right" vertical="center" shrinkToFit="1"/>
    </xf>
    <xf numFmtId="38" fontId="19" fillId="3" borderId="126" xfId="4" applyFont="1" applyFill="1" applyBorder="1" applyAlignment="1" applyProtection="1">
      <alignment horizontal="right" vertical="center" shrinkToFit="1"/>
    </xf>
    <xf numFmtId="0" fontId="19" fillId="4" borderId="62" xfId="3" applyFont="1" applyFill="1" applyBorder="1" applyAlignment="1">
      <alignment horizontal="left" vertical="center"/>
    </xf>
    <xf numFmtId="0" fontId="19" fillId="4" borderId="52" xfId="3" applyFont="1" applyFill="1" applyBorder="1" applyAlignment="1">
      <alignment horizontal="left" vertical="center"/>
    </xf>
    <xf numFmtId="38" fontId="14" fillId="4" borderId="0" xfId="4" applyFont="1" applyFill="1" applyBorder="1" applyAlignment="1" applyProtection="1">
      <alignment horizontal="right" vertical="center" shrinkToFit="1"/>
    </xf>
    <xf numFmtId="38" fontId="14" fillId="4" borderId="38" xfId="4" applyFont="1" applyFill="1" applyBorder="1" applyAlignment="1" applyProtection="1">
      <alignment horizontal="right" vertical="center" shrinkToFit="1"/>
    </xf>
    <xf numFmtId="38" fontId="19" fillId="3" borderId="42" xfId="4" applyFont="1" applyFill="1" applyBorder="1" applyAlignment="1" applyProtection="1">
      <alignment horizontal="right" vertical="center" shrinkToFit="1"/>
    </xf>
    <xf numFmtId="38" fontId="19" fillId="3" borderId="31" xfId="4" applyFont="1" applyFill="1" applyBorder="1" applyAlignment="1" applyProtection="1">
      <alignment horizontal="right" vertical="center" shrinkToFit="1"/>
    </xf>
    <xf numFmtId="38" fontId="19" fillId="3" borderId="32" xfId="4" applyFont="1" applyFill="1" applyBorder="1" applyAlignment="1" applyProtection="1">
      <alignment horizontal="right" vertical="center" shrinkToFit="1"/>
    </xf>
    <xf numFmtId="0" fontId="18" fillId="3" borderId="33" xfId="3" applyFont="1" applyFill="1" applyBorder="1" applyAlignment="1">
      <alignment horizontal="left" vertical="center"/>
    </xf>
    <xf numFmtId="0" fontId="18" fillId="3" borderId="34" xfId="3" applyFont="1" applyFill="1" applyBorder="1" applyAlignment="1">
      <alignment horizontal="left" vertical="center"/>
    </xf>
    <xf numFmtId="38" fontId="19" fillId="4" borderId="100" xfId="4" applyFont="1" applyFill="1" applyBorder="1" applyAlignment="1" applyProtection="1">
      <alignment horizontal="right" vertical="center" shrinkToFit="1"/>
    </xf>
    <xf numFmtId="38" fontId="19" fillId="4" borderId="70" xfId="4" applyFont="1" applyFill="1" applyBorder="1" applyAlignment="1" applyProtection="1">
      <alignment horizontal="right" vertical="center" shrinkToFit="1"/>
    </xf>
    <xf numFmtId="38" fontId="19" fillId="4" borderId="71" xfId="4" applyFont="1" applyFill="1" applyBorder="1" applyAlignment="1" applyProtection="1">
      <alignment horizontal="right" vertical="center" shrinkToFit="1"/>
    </xf>
    <xf numFmtId="0" fontId="50" fillId="0" borderId="0" xfId="3" applyFont="1" applyAlignment="1">
      <alignment vertical="center" wrapText="1"/>
    </xf>
    <xf numFmtId="0" fontId="21" fillId="0" borderId="8" xfId="3" applyFont="1" applyBorder="1" applyAlignment="1">
      <alignment horizontal="left" vertical="center" shrinkToFit="1"/>
    </xf>
    <xf numFmtId="0" fontId="21" fillId="0" borderId="77" xfId="3" applyFont="1" applyBorder="1" applyAlignment="1">
      <alignment horizontal="left" vertical="center" shrinkToFit="1"/>
    </xf>
    <xf numFmtId="0" fontId="21" fillId="0" borderId="45" xfId="3" applyFont="1" applyBorder="1" applyAlignment="1">
      <alignment horizontal="left" vertical="center" shrinkToFit="1"/>
    </xf>
    <xf numFmtId="0" fontId="21" fillId="8" borderId="97" xfId="3" applyFont="1" applyFill="1" applyBorder="1" applyAlignment="1">
      <alignment horizontal="left" vertical="center" shrinkToFit="1"/>
    </xf>
    <xf numFmtId="0" fontId="19" fillId="0" borderId="0" xfId="3" applyFont="1" applyAlignment="1">
      <alignment horizontal="left" vertical="top" wrapText="1"/>
    </xf>
    <xf numFmtId="0" fontId="12" fillId="8" borderId="3" xfId="3" applyFill="1" applyBorder="1" applyAlignment="1">
      <alignment horizontal="left" vertical="center" shrinkToFit="1"/>
    </xf>
    <xf numFmtId="0" fontId="12" fillId="8" borderId="24" xfId="3" applyFill="1" applyBorder="1" applyAlignment="1">
      <alignment horizontal="left" vertical="center" shrinkToFit="1"/>
    </xf>
    <xf numFmtId="0" fontId="13" fillId="6" borderId="52" xfId="3" applyFont="1" applyFill="1" applyBorder="1" applyAlignment="1">
      <alignment horizontal="right" vertical="center" shrinkToFit="1"/>
    </xf>
    <xf numFmtId="0" fontId="13" fillId="0" borderId="52" xfId="0" applyFont="1" applyBorder="1" applyAlignment="1">
      <alignment horizontal="right" vertical="center" shrinkToFit="1"/>
    </xf>
    <xf numFmtId="0" fontId="21" fillId="0" borderId="43" xfId="3" applyFont="1" applyBorder="1" applyAlignment="1" applyProtection="1">
      <alignment horizontal="left" vertical="top" wrapText="1"/>
      <protection locked="0"/>
    </xf>
    <xf numFmtId="0" fontId="21" fillId="0" borderId="15" xfId="0" applyFont="1" applyBorder="1" applyAlignment="1">
      <alignment horizontal="left" vertical="top" wrapText="1"/>
    </xf>
    <xf numFmtId="0" fontId="21" fillId="0" borderId="37" xfId="0" applyFont="1" applyBorder="1" applyAlignment="1">
      <alignment horizontal="left" vertical="top" wrapText="1"/>
    </xf>
    <xf numFmtId="0" fontId="21" fillId="0" borderId="16" xfId="0" applyFont="1" applyBorder="1" applyAlignment="1">
      <alignment horizontal="left" vertical="top" wrapText="1"/>
    </xf>
    <xf numFmtId="0" fontId="21" fillId="0" borderId="0" xfId="0" applyFont="1" applyAlignment="1">
      <alignment horizontal="left" vertical="top" wrapText="1"/>
    </xf>
    <xf numFmtId="0" fontId="21" fillId="0" borderId="38" xfId="0" applyFont="1" applyBorder="1" applyAlignment="1">
      <alignment horizontal="left" vertical="top" wrapText="1"/>
    </xf>
    <xf numFmtId="0" fontId="21" fillId="0" borderId="16" xfId="3" applyFont="1" applyBorder="1" applyAlignment="1" applyProtection="1">
      <alignment horizontal="left" vertical="top" wrapText="1"/>
      <protection locked="0"/>
    </xf>
    <xf numFmtId="0" fontId="21" fillId="0" borderId="17" xfId="0" applyFont="1" applyBorder="1" applyAlignment="1">
      <alignment horizontal="left" vertical="top" wrapText="1"/>
    </xf>
    <xf numFmtId="0" fontId="21" fillId="0" borderId="30" xfId="0" applyFont="1" applyBorder="1" applyAlignment="1">
      <alignment horizontal="left" vertical="top" wrapText="1"/>
    </xf>
    <xf numFmtId="0" fontId="21" fillId="0" borderId="49" xfId="0" applyFont="1" applyBorder="1" applyAlignment="1">
      <alignment horizontal="left" vertical="top" wrapText="1"/>
    </xf>
    <xf numFmtId="0" fontId="21" fillId="0" borderId="10" xfId="3" applyFont="1" applyBorder="1" applyAlignment="1" applyProtection="1">
      <alignment vertical="center" shrinkToFit="1"/>
      <protection locked="0"/>
    </xf>
    <xf numFmtId="0" fontId="21" fillId="0" borderId="97" xfId="3" applyFont="1" applyBorder="1" applyAlignment="1" applyProtection="1">
      <alignment vertical="center" shrinkToFit="1"/>
      <protection locked="0"/>
    </xf>
    <xf numFmtId="0" fontId="21" fillId="0" borderId="131" xfId="3" applyFont="1" applyBorder="1" applyAlignment="1" applyProtection="1">
      <alignment vertical="center" shrinkToFit="1"/>
      <protection locked="0"/>
    </xf>
    <xf numFmtId="0" fontId="21" fillId="6" borderId="62" xfId="3" applyFont="1" applyFill="1" applyBorder="1" applyAlignment="1">
      <alignment horizontal="right" vertical="center"/>
    </xf>
    <xf numFmtId="0" fontId="21" fillId="6" borderId="52" xfId="3" applyFont="1" applyFill="1" applyBorder="1" applyAlignment="1">
      <alignment horizontal="right" vertical="center"/>
    </xf>
    <xf numFmtId="0" fontId="21" fillId="6" borderId="114" xfId="3" applyFont="1" applyFill="1" applyBorder="1" applyAlignment="1">
      <alignment horizontal="right" vertical="center"/>
    </xf>
    <xf numFmtId="0" fontId="19" fillId="6" borderId="52" xfId="3" applyFont="1" applyFill="1" applyBorder="1" applyAlignment="1">
      <alignment horizontal="center" vertical="center" shrinkToFit="1"/>
    </xf>
    <xf numFmtId="0" fontId="21" fillId="0" borderId="10" xfId="3" applyFont="1" applyBorder="1" applyAlignment="1" applyProtection="1">
      <alignment horizontal="left" vertical="center" shrinkToFit="1"/>
      <protection locked="0"/>
    </xf>
    <xf numFmtId="0" fontId="21" fillId="0" borderId="97" xfId="3" applyFont="1" applyBorder="1" applyAlignment="1" applyProtection="1">
      <alignment horizontal="left" vertical="center" shrinkToFit="1"/>
      <protection locked="0"/>
    </xf>
    <xf numFmtId="0" fontId="21" fillId="0" borderId="131" xfId="3" applyFont="1" applyBorder="1" applyAlignment="1" applyProtection="1">
      <alignment horizontal="left" vertical="center" shrinkToFit="1"/>
      <protection locked="0"/>
    </xf>
    <xf numFmtId="0" fontId="14" fillId="0" borderId="0" xfId="3" applyFont="1" applyAlignment="1">
      <alignment horizontal="left" vertical="top" wrapText="1"/>
    </xf>
    <xf numFmtId="0" fontId="21" fillId="0" borderId="122" xfId="3" applyFont="1" applyBorder="1" applyAlignment="1" applyProtection="1">
      <alignment horizontal="left" vertical="center" shrinkToFit="1"/>
      <protection locked="0"/>
    </xf>
    <xf numFmtId="0" fontId="21" fillId="0" borderId="79" xfId="3" applyFont="1" applyBorder="1" applyAlignment="1" applyProtection="1">
      <alignment horizontal="left" vertical="center" shrinkToFit="1"/>
      <protection locked="0"/>
    </xf>
    <xf numFmtId="0" fontId="21" fillId="0" borderId="138" xfId="3" applyFont="1" applyBorder="1" applyAlignment="1" applyProtection="1">
      <alignment horizontal="left" vertical="center" shrinkToFit="1"/>
      <protection locked="0"/>
    </xf>
    <xf numFmtId="177" fontId="21" fillId="6" borderId="99" xfId="3" applyNumberFormat="1" applyFont="1" applyFill="1" applyBorder="1" applyAlignment="1">
      <alignment horizontal="right" vertical="top"/>
    </xf>
    <xf numFmtId="0" fontId="0" fillId="0" borderId="43" xfId="3" applyFont="1" applyBorder="1" applyAlignment="1" applyProtection="1">
      <alignment horizontal="left" vertical="top" wrapText="1"/>
      <protection locked="0"/>
    </xf>
    <xf numFmtId="0" fontId="12" fillId="0" borderId="15" xfId="3" applyBorder="1" applyAlignment="1" applyProtection="1">
      <alignment horizontal="left" vertical="top" wrapText="1"/>
      <protection locked="0"/>
    </xf>
    <xf numFmtId="0" fontId="12" fillId="0" borderId="37" xfId="3" applyBorder="1" applyAlignment="1" applyProtection="1">
      <alignment horizontal="left" vertical="top" wrapText="1"/>
      <protection locked="0"/>
    </xf>
    <xf numFmtId="0" fontId="12" fillId="0" borderId="16" xfId="3" applyBorder="1" applyAlignment="1" applyProtection="1">
      <alignment horizontal="left" vertical="top" wrapText="1"/>
      <protection locked="0"/>
    </xf>
    <xf numFmtId="0" fontId="12" fillId="0" borderId="0" xfId="3" applyAlignment="1" applyProtection="1">
      <alignment horizontal="left" vertical="top" wrapText="1"/>
      <protection locked="0"/>
    </xf>
    <xf numFmtId="0" fontId="12" fillId="0" borderId="38" xfId="3" applyBorder="1" applyAlignment="1" applyProtection="1">
      <alignment horizontal="left" vertical="top" wrapText="1"/>
      <protection locked="0"/>
    </xf>
    <xf numFmtId="0" fontId="12" fillId="0" borderId="17" xfId="3" applyBorder="1" applyAlignment="1" applyProtection="1">
      <alignment horizontal="left" vertical="top" wrapText="1"/>
      <protection locked="0"/>
    </xf>
    <xf numFmtId="0" fontId="12" fillId="0" borderId="30" xfId="3" applyBorder="1" applyAlignment="1" applyProtection="1">
      <alignment horizontal="left" vertical="top" wrapText="1"/>
      <protection locked="0"/>
    </xf>
    <xf numFmtId="0" fontId="12" fillId="0" borderId="49" xfId="3" applyBorder="1" applyAlignment="1" applyProtection="1">
      <alignment horizontal="left" vertical="top" wrapText="1"/>
      <protection locked="0"/>
    </xf>
    <xf numFmtId="0" fontId="50" fillId="0" borderId="0" xfId="0" applyFont="1" applyAlignment="1">
      <alignment vertical="center" wrapText="1"/>
    </xf>
    <xf numFmtId="0" fontId="12" fillId="6" borderId="15" xfId="3" applyFill="1" applyBorder="1" applyAlignment="1">
      <alignment horizontal="center" vertical="center" shrinkToFit="1"/>
    </xf>
    <xf numFmtId="176" fontId="14" fillId="6" borderId="9" xfId="0" applyNumberFormat="1" applyFont="1" applyFill="1" applyBorder="1" applyAlignment="1">
      <alignment horizontal="right" vertical="center" shrinkToFit="1"/>
    </xf>
    <xf numFmtId="176" fontId="14" fillId="6" borderId="48" xfId="0" applyNumberFormat="1" applyFont="1" applyFill="1" applyBorder="1" applyAlignment="1">
      <alignment horizontal="right" vertical="center" shrinkToFit="1"/>
    </xf>
    <xf numFmtId="0" fontId="19" fillId="0" borderId="35" xfId="0" applyFont="1" applyBorder="1" applyAlignment="1">
      <alignment horizontal="left" vertical="center" wrapText="1"/>
    </xf>
    <xf numFmtId="0" fontId="19" fillId="0" borderId="0" xfId="0" applyFont="1" applyAlignment="1">
      <alignment horizontal="left" vertical="center" wrapText="1"/>
    </xf>
    <xf numFmtId="0" fontId="54" fillId="0" borderId="35" xfId="0" applyFont="1" applyBorder="1" applyAlignment="1">
      <alignment horizontal="left" vertical="top" wrapText="1"/>
    </xf>
    <xf numFmtId="0" fontId="54" fillId="0" borderId="0" xfId="0" applyFont="1" applyAlignment="1">
      <alignment horizontal="left" vertical="top" wrapText="1"/>
    </xf>
    <xf numFmtId="0" fontId="0" fillId="0" borderId="35" xfId="0" applyBorder="1">
      <alignment vertical="center"/>
    </xf>
    <xf numFmtId="0" fontId="0" fillId="0" borderId="0" xfId="0">
      <alignment vertical="center"/>
    </xf>
    <xf numFmtId="0" fontId="19" fillId="0" borderId="0" xfId="0" applyFont="1" applyAlignment="1">
      <alignment horizontal="left" vertical="top" wrapText="1"/>
    </xf>
    <xf numFmtId="176" fontId="14" fillId="6" borderId="122" xfId="0" applyNumberFormat="1" applyFont="1" applyFill="1" applyBorder="1" applyAlignment="1">
      <alignment horizontal="right" vertical="center" shrinkToFit="1"/>
    </xf>
    <xf numFmtId="176" fontId="14" fillId="6" borderId="80" xfId="0" applyNumberFormat="1" applyFont="1" applyFill="1" applyBorder="1" applyAlignment="1">
      <alignment horizontal="right" vertical="center" shrinkToFit="1"/>
    </xf>
    <xf numFmtId="176" fontId="16" fillId="0" borderId="0" xfId="3" applyNumberFormat="1" applyFont="1" applyAlignment="1">
      <alignment horizontal="right" vertical="center"/>
    </xf>
    <xf numFmtId="176" fontId="19" fillId="12" borderId="34" xfId="3" applyNumberFormat="1" applyFont="1" applyFill="1" applyBorder="1" applyAlignment="1">
      <alignment horizontal="right" vertical="center"/>
    </xf>
    <xf numFmtId="176" fontId="19" fillId="12" borderId="126" xfId="3" applyNumberFormat="1" applyFont="1" applyFill="1" applyBorder="1" applyAlignment="1">
      <alignment horizontal="right" vertical="center"/>
    </xf>
    <xf numFmtId="177" fontId="19" fillId="11" borderId="15" xfId="4" applyNumberFormat="1" applyFont="1" applyFill="1" applyBorder="1" applyAlignment="1" applyProtection="1">
      <alignment horizontal="right" vertical="center"/>
    </xf>
    <xf numFmtId="177" fontId="19" fillId="11" borderId="37" xfId="4" applyNumberFormat="1" applyFont="1" applyFill="1" applyBorder="1" applyAlignment="1" applyProtection="1">
      <alignment horizontal="right" vertical="center"/>
    </xf>
    <xf numFmtId="0" fontId="14" fillId="3" borderId="52" xfId="3" applyFont="1" applyFill="1" applyBorder="1" applyAlignment="1">
      <alignment horizontal="center" vertical="center"/>
    </xf>
    <xf numFmtId="0" fontId="14" fillId="3" borderId="65" xfId="3" applyFont="1" applyFill="1" applyBorder="1" applyAlignment="1">
      <alignment horizontal="center" vertical="center"/>
    </xf>
    <xf numFmtId="176" fontId="14" fillId="6" borderId="77" xfId="0" applyNumberFormat="1" applyFont="1" applyFill="1" applyBorder="1" applyAlignment="1">
      <alignment horizontal="right" vertical="center" shrinkToFit="1"/>
    </xf>
    <xf numFmtId="176" fontId="14" fillId="6" borderId="45" xfId="0" applyNumberFormat="1" applyFont="1" applyFill="1" applyBorder="1" applyAlignment="1">
      <alignment horizontal="right" vertical="center" shrinkToFit="1"/>
    </xf>
    <xf numFmtId="0" fontId="0" fillId="0" borderId="128" xfId="3" applyFont="1" applyBorder="1" applyAlignment="1">
      <alignment horizontal="right" vertical="center"/>
    </xf>
    <xf numFmtId="0" fontId="0" fillId="0" borderId="128" xfId="0" applyBorder="1" applyAlignment="1">
      <alignment horizontal="right" vertical="center"/>
    </xf>
    <xf numFmtId="0" fontId="15" fillId="0" borderId="0" xfId="3" applyFont="1">
      <alignment vertical="center"/>
    </xf>
    <xf numFmtId="0" fontId="0" fillId="0" borderId="128" xfId="0" applyBorder="1">
      <alignment vertical="center"/>
    </xf>
    <xf numFmtId="0" fontId="14" fillId="6" borderId="111" xfId="3" applyFont="1" applyFill="1" applyBorder="1" applyAlignment="1">
      <alignment horizontal="center" vertical="center" shrinkToFit="1"/>
    </xf>
    <xf numFmtId="0" fontId="14" fillId="6" borderId="4" xfId="3" applyFont="1" applyFill="1" applyBorder="1" applyAlignment="1">
      <alignment horizontal="center" vertical="center" shrinkToFit="1"/>
    </xf>
    <xf numFmtId="0" fontId="14" fillId="6" borderId="33" xfId="3" applyFont="1" applyFill="1" applyBorder="1" applyAlignment="1">
      <alignment horizontal="center" vertical="center" shrinkToFit="1"/>
    </xf>
    <xf numFmtId="0" fontId="14" fillId="6" borderId="34" xfId="3" applyFont="1" applyFill="1" applyBorder="1" applyAlignment="1">
      <alignment horizontal="center" vertical="center" shrinkToFit="1"/>
    </xf>
    <xf numFmtId="0" fontId="14" fillId="6" borderId="93" xfId="3" applyFont="1" applyFill="1" applyBorder="1" applyAlignment="1">
      <alignment horizontal="center" vertical="center" shrinkToFit="1"/>
    </xf>
    <xf numFmtId="0" fontId="14" fillId="6" borderId="30" xfId="3" applyFont="1" applyFill="1" applyBorder="1" applyAlignment="1">
      <alignment horizontal="center" vertical="center" shrinkToFit="1"/>
    </xf>
    <xf numFmtId="0" fontId="15" fillId="9" borderId="150" xfId="3" applyFont="1" applyFill="1" applyBorder="1" applyAlignment="1" applyProtection="1">
      <alignment horizontal="left" vertical="center" wrapText="1"/>
      <protection locked="0"/>
    </xf>
    <xf numFmtId="0" fontId="15" fillId="9" borderId="1" xfId="3" applyFont="1" applyFill="1" applyBorder="1" applyAlignment="1" applyProtection="1">
      <alignment horizontal="left" vertical="center" wrapText="1"/>
      <protection locked="0"/>
    </xf>
    <xf numFmtId="0" fontId="14" fillId="6" borderId="27" xfId="3" applyFont="1" applyFill="1" applyBorder="1" applyAlignment="1">
      <alignment horizontal="center" vertical="center" wrapText="1"/>
    </xf>
    <xf numFmtId="0" fontId="14" fillId="6" borderId="18" xfId="3" applyFont="1" applyFill="1" applyBorder="1" applyAlignment="1">
      <alignment horizontal="center" vertical="center" wrapText="1"/>
    </xf>
    <xf numFmtId="0" fontId="14" fillId="9" borderId="82" xfId="3" applyFont="1" applyFill="1" applyBorder="1" applyAlignment="1" applyProtection="1">
      <alignment horizontal="left" vertical="center" wrapText="1" shrinkToFit="1"/>
      <protection locked="0"/>
    </xf>
    <xf numFmtId="0" fontId="14" fillId="9" borderId="83" xfId="3" applyFont="1" applyFill="1" applyBorder="1" applyAlignment="1" applyProtection="1">
      <alignment horizontal="left" vertical="center" wrapText="1" shrinkToFit="1"/>
      <protection locked="0"/>
    </xf>
    <xf numFmtId="0" fontId="14" fillId="9" borderId="84" xfId="3" applyFont="1" applyFill="1" applyBorder="1" applyAlignment="1" applyProtection="1">
      <alignment horizontal="left" vertical="center" wrapText="1" shrinkToFit="1"/>
      <protection locked="0"/>
    </xf>
    <xf numFmtId="0" fontId="14" fillId="6" borderId="53" xfId="3" applyFont="1" applyFill="1" applyBorder="1" applyAlignment="1">
      <alignment horizontal="center" vertical="center" wrapText="1"/>
    </xf>
    <xf numFmtId="0" fontId="14" fillId="6" borderId="81" xfId="3" applyFont="1" applyFill="1" applyBorder="1" applyAlignment="1">
      <alignment horizontal="center" vertical="center" wrapText="1"/>
    </xf>
    <xf numFmtId="49" fontId="36" fillId="0" borderId="53" xfId="3" applyNumberFormat="1" applyFont="1" applyBorder="1" applyAlignment="1" applyProtection="1">
      <alignment horizontal="left" vertical="center" wrapText="1"/>
      <protection locked="0"/>
    </xf>
    <xf numFmtId="49" fontId="36" fillId="0" borderId="54" xfId="3" applyNumberFormat="1" applyFont="1" applyBorder="1" applyAlignment="1" applyProtection="1">
      <alignment horizontal="left" vertical="center" wrapText="1"/>
      <protection locked="0"/>
    </xf>
    <xf numFmtId="49" fontId="36" fillId="0" borderId="25" xfId="3" applyNumberFormat="1" applyFont="1" applyBorder="1" applyAlignment="1" applyProtection="1">
      <alignment horizontal="left" vertical="center" wrapText="1"/>
      <protection locked="0"/>
    </xf>
    <xf numFmtId="0" fontId="16" fillId="6" borderId="137" xfId="3" applyFont="1" applyFill="1" applyBorder="1" applyAlignment="1">
      <alignment horizontal="center" vertical="center" wrapText="1"/>
    </xf>
    <xf numFmtId="0" fontId="16" fillId="6" borderId="141" xfId="3" applyFont="1" applyFill="1" applyBorder="1" applyAlignment="1">
      <alignment horizontal="center" vertical="center" wrapText="1"/>
    </xf>
    <xf numFmtId="0" fontId="14" fillId="6" borderId="156" xfId="3" applyFont="1" applyFill="1" applyBorder="1" applyAlignment="1">
      <alignment horizontal="center" vertical="center" wrapText="1"/>
    </xf>
    <xf numFmtId="0" fontId="14" fillId="6" borderId="149" xfId="3" applyFont="1" applyFill="1" applyBorder="1" applyAlignment="1">
      <alignment horizontal="center" vertical="center" wrapText="1"/>
    </xf>
    <xf numFmtId="0" fontId="14" fillId="9" borderId="102" xfId="3" applyFont="1" applyFill="1" applyBorder="1" applyAlignment="1" applyProtection="1">
      <alignment horizontal="left" vertical="center" wrapText="1" shrinkToFit="1"/>
      <protection locked="0"/>
    </xf>
    <xf numFmtId="0" fontId="14" fillId="9" borderId="145" xfId="3" applyFont="1" applyFill="1" applyBorder="1" applyAlignment="1" applyProtection="1">
      <alignment horizontal="left" vertical="center" wrapText="1" shrinkToFit="1"/>
      <protection locked="0"/>
    </xf>
    <xf numFmtId="0" fontId="14" fillId="9" borderId="64" xfId="3" applyFont="1" applyFill="1" applyBorder="1" applyAlignment="1" applyProtection="1">
      <alignment horizontal="left" vertical="center" wrapText="1" shrinkToFit="1"/>
      <protection locked="0"/>
    </xf>
    <xf numFmtId="0" fontId="94" fillId="0" borderId="0" xfId="3" applyFont="1" applyAlignment="1">
      <alignment vertical="center" wrapText="1"/>
    </xf>
    <xf numFmtId="0" fontId="49" fillId="0" borderId="0" xfId="3" applyFont="1" applyAlignment="1">
      <alignment vertical="center" wrapText="1"/>
    </xf>
    <xf numFmtId="181" fontId="21" fillId="6" borderId="81" xfId="2" applyNumberFormat="1" applyFont="1" applyFill="1" applyBorder="1" applyAlignment="1" applyProtection="1">
      <alignment horizontal="right" vertical="center" wrapText="1"/>
    </xf>
    <xf numFmtId="181" fontId="21" fillId="6" borderId="114" xfId="2" applyNumberFormat="1" applyFont="1" applyFill="1" applyBorder="1" applyAlignment="1" applyProtection="1">
      <alignment horizontal="right" vertical="center" wrapText="1"/>
    </xf>
    <xf numFmtId="0" fontId="21" fillId="2" borderId="81" xfId="3" applyFont="1" applyFill="1" applyBorder="1" applyAlignment="1" applyProtection="1">
      <alignment horizontal="left" vertical="center" wrapText="1"/>
      <protection locked="0"/>
    </xf>
    <xf numFmtId="0" fontId="21" fillId="2" borderId="52" xfId="3" applyFont="1" applyFill="1" applyBorder="1" applyAlignment="1" applyProtection="1">
      <alignment horizontal="left" vertical="center" wrapText="1"/>
      <protection locked="0"/>
    </xf>
    <xf numFmtId="0" fontId="21" fillId="2" borderId="114" xfId="3" applyFont="1" applyFill="1" applyBorder="1" applyAlignment="1" applyProtection="1">
      <alignment horizontal="left" vertical="center" wrapText="1"/>
      <protection locked="0"/>
    </xf>
    <xf numFmtId="0" fontId="37" fillId="0" borderId="0" xfId="3" applyFont="1" applyAlignment="1">
      <alignment horizontal="left" vertical="center" wrapText="1"/>
    </xf>
    <xf numFmtId="0" fontId="37" fillId="0" borderId="0" xfId="3" applyFont="1" applyAlignment="1">
      <alignment horizontal="left" vertical="center"/>
    </xf>
    <xf numFmtId="0" fontId="37" fillId="0" borderId="0" xfId="3" applyFont="1" applyAlignment="1">
      <alignment horizontal="left" vertical="center" wrapText="1" shrinkToFit="1"/>
    </xf>
    <xf numFmtId="0" fontId="14" fillId="6" borderId="92" xfId="3" applyFont="1" applyFill="1" applyBorder="1" applyAlignment="1">
      <alignment horizontal="center" vertical="center" textRotation="255" shrinkToFit="1"/>
    </xf>
    <xf numFmtId="0" fontId="14" fillId="6" borderId="50" xfId="3" applyFont="1" applyFill="1" applyBorder="1" applyAlignment="1">
      <alignment horizontal="center" vertical="center" textRotation="255" shrinkToFit="1"/>
    </xf>
    <xf numFmtId="0" fontId="14" fillId="6" borderId="35" xfId="3" applyFont="1" applyFill="1" applyBorder="1" applyAlignment="1">
      <alignment horizontal="center" vertical="center" textRotation="255" shrinkToFit="1"/>
    </xf>
    <xf numFmtId="0" fontId="14" fillId="6" borderId="51" xfId="3" applyFont="1" applyFill="1" applyBorder="1" applyAlignment="1">
      <alignment horizontal="center" vertical="center" textRotation="255" shrinkToFit="1"/>
    </xf>
    <xf numFmtId="0" fontId="14" fillId="6" borderId="93" xfId="3" applyFont="1" applyFill="1" applyBorder="1" applyAlignment="1">
      <alignment horizontal="center" vertical="center" textRotation="255" shrinkToFit="1"/>
    </xf>
    <xf numFmtId="0" fontId="14" fillId="6" borderId="94" xfId="3" applyFont="1" applyFill="1" applyBorder="1" applyAlignment="1">
      <alignment horizontal="center" vertical="center" textRotation="255" shrinkToFit="1"/>
    </xf>
    <xf numFmtId="0" fontId="67" fillId="6" borderId="54" xfId="3" applyFont="1" applyFill="1" applyBorder="1" applyAlignment="1">
      <alignment horizontal="center" vertical="center" wrapText="1"/>
    </xf>
    <xf numFmtId="0" fontId="21" fillId="6" borderId="2" xfId="3" applyFont="1" applyFill="1" applyBorder="1" applyAlignment="1">
      <alignment horizontal="center" vertical="center" wrapText="1" shrinkToFit="1"/>
    </xf>
    <xf numFmtId="0" fontId="21" fillId="6" borderId="19" xfId="3" applyFont="1" applyFill="1" applyBorder="1" applyAlignment="1">
      <alignment horizontal="center" vertical="center" wrapText="1" shrinkToFit="1"/>
    </xf>
    <xf numFmtId="0" fontId="21" fillId="6" borderId="6" xfId="3" applyFont="1" applyFill="1" applyBorder="1" applyAlignment="1">
      <alignment horizontal="center" vertical="center" wrapText="1" shrinkToFit="1"/>
    </xf>
    <xf numFmtId="0" fontId="74" fillId="2" borderId="11" xfId="3" applyFont="1" applyFill="1" applyBorder="1" applyAlignment="1" applyProtection="1">
      <alignment horizontal="left" vertical="center" wrapText="1"/>
      <protection locked="0"/>
    </xf>
    <xf numFmtId="0" fontId="74" fillId="2" borderId="3" xfId="3" applyFont="1" applyFill="1" applyBorder="1" applyAlignment="1" applyProtection="1">
      <alignment horizontal="left" vertical="center" wrapText="1"/>
      <protection locked="0"/>
    </xf>
    <xf numFmtId="0" fontId="74" fillId="2" borderId="12" xfId="3" applyFont="1" applyFill="1" applyBorder="1" applyAlignment="1" applyProtection="1">
      <alignment horizontal="left" vertical="center" wrapText="1"/>
      <protection locked="0"/>
    </xf>
    <xf numFmtId="0" fontId="74" fillId="2" borderId="13" xfId="3" applyFont="1" applyFill="1" applyBorder="1" applyAlignment="1" applyProtection="1">
      <alignment horizontal="left" vertical="center" wrapText="1"/>
      <protection locked="0"/>
    </xf>
    <xf numFmtId="0" fontId="17" fillId="0" borderId="0" xfId="3" applyFont="1" applyAlignment="1">
      <alignment horizontal="left" vertical="center" wrapText="1"/>
    </xf>
    <xf numFmtId="38" fontId="21" fillId="2" borderId="81" xfId="2" applyFont="1" applyFill="1" applyBorder="1" applyAlignment="1" applyProtection="1">
      <alignment horizontal="right" vertical="center" wrapText="1"/>
      <protection locked="0"/>
    </xf>
    <xf numFmtId="38" fontId="21" fillId="2" borderId="114" xfId="2" applyFont="1" applyFill="1" applyBorder="1" applyAlignment="1" applyProtection="1">
      <alignment horizontal="right" vertical="center" wrapText="1"/>
      <protection locked="0"/>
    </xf>
    <xf numFmtId="38" fontId="21" fillId="2" borderId="123" xfId="2" applyFont="1" applyFill="1" applyBorder="1" applyAlignment="1" applyProtection="1">
      <alignment horizontal="right" vertical="center" wrapText="1"/>
      <protection locked="0"/>
    </xf>
    <xf numFmtId="38" fontId="21" fillId="2" borderId="124" xfId="2" applyFont="1" applyFill="1" applyBorder="1" applyAlignment="1" applyProtection="1">
      <alignment horizontal="right" vertical="center" wrapText="1"/>
      <protection locked="0"/>
    </xf>
    <xf numFmtId="181" fontId="21" fillId="6" borderId="123" xfId="2" applyNumberFormat="1" applyFont="1" applyFill="1" applyBorder="1" applyAlignment="1" applyProtection="1">
      <alignment horizontal="right" vertical="center" wrapText="1"/>
    </xf>
    <xf numFmtId="181" fontId="21" fillId="6" borderId="124" xfId="2" applyNumberFormat="1" applyFont="1" applyFill="1" applyBorder="1" applyAlignment="1" applyProtection="1">
      <alignment horizontal="right" vertical="center" wrapText="1"/>
    </xf>
    <xf numFmtId="0" fontId="21" fillId="2" borderId="123" xfId="3" applyFont="1" applyFill="1" applyBorder="1" applyAlignment="1" applyProtection="1">
      <alignment horizontal="left" vertical="center" wrapText="1"/>
      <protection locked="0"/>
    </xf>
    <xf numFmtId="0" fontId="21" fillId="2" borderId="90" xfId="3" applyFont="1" applyFill="1" applyBorder="1" applyAlignment="1" applyProtection="1">
      <alignment horizontal="left" vertical="center" wrapText="1"/>
      <protection locked="0"/>
    </xf>
    <xf numFmtId="0" fontId="21" fillId="2" borderId="124" xfId="3" applyFont="1" applyFill="1" applyBorder="1" applyAlignment="1" applyProtection="1">
      <alignment horizontal="left" vertical="center" wrapText="1"/>
      <protection locked="0"/>
    </xf>
    <xf numFmtId="0" fontId="64" fillId="6" borderId="111" xfId="3" applyFont="1" applyFill="1" applyBorder="1" applyAlignment="1">
      <alignment horizontal="center" vertical="center" textRotation="255" shrinkToFit="1"/>
    </xf>
    <xf numFmtId="0" fontId="64" fillId="6" borderId="8" xfId="3" applyFont="1" applyFill="1" applyBorder="1" applyAlignment="1">
      <alignment horizontal="center" vertical="center" textRotation="255" shrinkToFit="1"/>
    </xf>
    <xf numFmtId="0" fontId="64" fillId="6" borderId="120" xfId="3" applyFont="1" applyFill="1" applyBorder="1" applyAlignment="1">
      <alignment horizontal="center" vertical="center" textRotation="255" shrinkToFit="1"/>
    </xf>
    <xf numFmtId="0" fontId="64" fillId="6" borderId="9" xfId="3" applyFont="1" applyFill="1" applyBorder="1" applyAlignment="1">
      <alignment horizontal="center" vertical="center" textRotation="255" shrinkToFit="1"/>
    </xf>
    <xf numFmtId="0" fontId="64" fillId="6" borderId="121" xfId="3" applyFont="1" applyFill="1" applyBorder="1" applyAlignment="1">
      <alignment horizontal="center" vertical="center" textRotation="255" shrinkToFit="1"/>
    </xf>
    <xf numFmtId="0" fontId="64" fillId="6" borderId="122" xfId="3" applyFont="1" applyFill="1" applyBorder="1" applyAlignment="1">
      <alignment horizontal="center" vertical="center" textRotation="255" shrinkToFit="1"/>
    </xf>
    <xf numFmtId="0" fontId="67" fillId="6" borderId="81" xfId="3" applyFont="1" applyFill="1" applyBorder="1" applyAlignment="1">
      <alignment horizontal="center" vertical="center" wrapText="1"/>
    </xf>
    <xf numFmtId="0" fontId="67" fillId="6" borderId="114" xfId="3" applyFont="1" applyFill="1" applyBorder="1" applyAlignment="1">
      <alignment horizontal="center" vertical="center" wrapText="1"/>
    </xf>
    <xf numFmtId="0" fontId="67" fillId="6" borderId="52" xfId="3" applyFont="1" applyFill="1" applyBorder="1" applyAlignment="1">
      <alignment horizontal="center" vertical="center" wrapText="1"/>
    </xf>
    <xf numFmtId="0" fontId="14" fillId="6" borderId="92" xfId="3" applyFont="1" applyFill="1" applyBorder="1" applyAlignment="1">
      <alignment horizontal="center" vertical="center" shrinkToFit="1"/>
    </xf>
    <xf numFmtId="0" fontId="14" fillId="6" borderId="15" xfId="3" applyFont="1" applyFill="1" applyBorder="1" applyAlignment="1">
      <alignment horizontal="center" vertical="center" shrinkToFit="1"/>
    </xf>
    <xf numFmtId="0" fontId="21" fillId="0" borderId="15" xfId="3" applyFont="1" applyBorder="1" applyAlignment="1" applyProtection="1">
      <alignment horizontal="left" vertical="top" wrapText="1"/>
      <protection locked="0"/>
    </xf>
    <xf numFmtId="0" fontId="21" fillId="0" borderId="37" xfId="3" applyFont="1" applyBorder="1" applyAlignment="1" applyProtection="1">
      <alignment horizontal="left" vertical="top" wrapText="1"/>
      <protection locked="0"/>
    </xf>
    <xf numFmtId="0" fontId="21" fillId="0" borderId="17" xfId="3" applyFont="1" applyBorder="1" applyAlignment="1" applyProtection="1">
      <alignment horizontal="left" vertical="top" wrapText="1"/>
      <protection locked="0"/>
    </xf>
    <xf numFmtId="0" fontId="21" fillId="0" borderId="30" xfId="3" applyFont="1" applyBorder="1" applyAlignment="1" applyProtection="1">
      <alignment horizontal="left" vertical="top" wrapText="1"/>
      <protection locked="0"/>
    </xf>
    <xf numFmtId="0" fontId="21" fillId="0" borderId="49" xfId="3" applyFont="1" applyBorder="1" applyAlignment="1" applyProtection="1">
      <alignment horizontal="left" vertical="top" wrapText="1"/>
      <protection locked="0"/>
    </xf>
    <xf numFmtId="0" fontId="21" fillId="0" borderId="62" xfId="3" applyFont="1" applyBorder="1" applyAlignment="1" applyProtection="1">
      <alignment horizontal="left" vertical="top" wrapText="1"/>
      <protection locked="0"/>
    </xf>
    <xf numFmtId="0" fontId="21" fillId="0" borderId="52" xfId="3" applyFont="1" applyBorder="1" applyAlignment="1" applyProtection="1">
      <alignment horizontal="left" vertical="top" wrapText="1"/>
      <protection locked="0"/>
    </xf>
    <xf numFmtId="0" fontId="21" fillId="0" borderId="65" xfId="3" applyFont="1" applyBorder="1" applyAlignment="1" applyProtection="1">
      <alignment horizontal="left" vertical="top" wrapText="1"/>
      <protection locked="0"/>
    </xf>
    <xf numFmtId="0" fontId="14" fillId="6" borderId="113" xfId="3" applyFont="1" applyFill="1" applyBorder="1" applyAlignment="1">
      <alignment horizontal="center" vertical="center" shrinkToFit="1"/>
    </xf>
    <xf numFmtId="0" fontId="14" fillId="6" borderId="63" xfId="3" applyFont="1" applyFill="1" applyBorder="1" applyAlignment="1">
      <alignment horizontal="center" vertical="center" shrinkToFit="1"/>
    </xf>
    <xf numFmtId="0" fontId="14" fillId="6" borderId="50" xfId="3" applyFont="1" applyFill="1" applyBorder="1" applyAlignment="1">
      <alignment horizontal="center" vertical="center" shrinkToFit="1"/>
    </xf>
    <xf numFmtId="0" fontId="14" fillId="6" borderId="35" xfId="3" applyFont="1" applyFill="1" applyBorder="1" applyAlignment="1">
      <alignment horizontal="center" vertical="center" shrinkToFit="1"/>
    </xf>
    <xf numFmtId="0" fontId="14" fillId="6" borderId="51" xfId="3" applyFont="1" applyFill="1" applyBorder="1" applyAlignment="1">
      <alignment horizontal="center" vertical="center" shrinkToFit="1"/>
    </xf>
    <xf numFmtId="0" fontId="14" fillId="6" borderId="94" xfId="3" applyFont="1" applyFill="1" applyBorder="1" applyAlignment="1">
      <alignment horizontal="center" vertical="center" shrinkToFit="1"/>
    </xf>
    <xf numFmtId="0" fontId="14" fillId="6" borderId="16" xfId="3" applyFont="1" applyFill="1" applyBorder="1" applyAlignment="1">
      <alignment horizontal="center" vertical="center" wrapText="1"/>
    </xf>
    <xf numFmtId="0" fontId="14" fillId="6" borderId="0" xfId="3" applyFont="1" applyFill="1" applyAlignment="1">
      <alignment horizontal="center" vertical="center" wrapText="1"/>
    </xf>
    <xf numFmtId="0" fontId="14" fillId="6" borderId="51" xfId="3" applyFont="1" applyFill="1" applyBorder="1" applyAlignment="1">
      <alignment horizontal="center" vertical="center" wrapText="1"/>
    </xf>
    <xf numFmtId="0" fontId="14" fillId="6" borderId="17" xfId="3" applyFont="1" applyFill="1" applyBorder="1" applyAlignment="1">
      <alignment horizontal="center" vertical="center" wrapText="1"/>
    </xf>
    <xf numFmtId="0" fontId="14" fillId="6" borderId="30" xfId="3" applyFont="1" applyFill="1" applyBorder="1" applyAlignment="1">
      <alignment horizontal="center" vertical="center" wrapText="1"/>
    </xf>
    <xf numFmtId="0" fontId="14" fillId="6" borderId="49" xfId="3" applyFont="1" applyFill="1" applyBorder="1" applyAlignment="1">
      <alignment horizontal="center" vertical="center" wrapText="1"/>
    </xf>
    <xf numFmtId="0" fontId="21" fillId="0" borderId="82" xfId="3" applyFont="1" applyBorder="1" applyAlignment="1" applyProtection="1">
      <alignment horizontal="left" vertical="top" wrapText="1"/>
      <protection locked="0"/>
    </xf>
    <xf numFmtId="0" fontId="21" fillId="0" borderId="83" xfId="3" applyFont="1" applyBorder="1" applyAlignment="1" applyProtection="1">
      <alignment horizontal="left" vertical="top" wrapText="1"/>
      <protection locked="0"/>
    </xf>
    <xf numFmtId="0" fontId="21" fillId="0" borderId="112" xfId="3" applyFont="1" applyBorder="1" applyAlignment="1" applyProtection="1">
      <alignment horizontal="left" vertical="top" wrapText="1"/>
      <protection locked="0"/>
    </xf>
    <xf numFmtId="0" fontId="21" fillId="0" borderId="0" xfId="3" applyFont="1" applyAlignment="1" applyProtection="1">
      <alignment horizontal="left" vertical="top" wrapText="1"/>
      <protection locked="0"/>
    </xf>
    <xf numFmtId="0" fontId="21" fillId="0" borderId="51" xfId="3" applyFont="1" applyBorder="1" applyAlignment="1" applyProtection="1">
      <alignment horizontal="left" vertical="top" wrapText="1"/>
      <protection locked="0"/>
    </xf>
    <xf numFmtId="0" fontId="21" fillId="0" borderId="94" xfId="3" applyFont="1" applyBorder="1" applyAlignment="1" applyProtection="1">
      <alignment horizontal="left" vertical="top" wrapText="1"/>
      <protection locked="0"/>
    </xf>
    <xf numFmtId="177" fontId="14" fillId="0" borderId="83" xfId="3" applyNumberFormat="1" applyFont="1" applyBorder="1" applyAlignment="1" applyProtection="1">
      <alignment horizontal="right" vertical="center"/>
      <protection locked="0"/>
    </xf>
    <xf numFmtId="177" fontId="14" fillId="0" borderId="30" xfId="3" applyNumberFormat="1" applyFont="1" applyBorder="1" applyAlignment="1" applyProtection="1">
      <alignment horizontal="right" vertical="center"/>
      <protection locked="0"/>
    </xf>
    <xf numFmtId="0" fontId="14" fillId="6" borderId="44" xfId="3" applyFont="1" applyFill="1" applyBorder="1" applyAlignment="1">
      <alignment horizontal="left" vertical="center"/>
    </xf>
    <xf numFmtId="0" fontId="14" fillId="6" borderId="77" xfId="3" applyFont="1" applyFill="1" applyBorder="1" applyAlignment="1">
      <alignment horizontal="left" vertical="center"/>
    </xf>
    <xf numFmtId="0" fontId="14" fillId="6" borderId="45" xfId="3" applyFont="1" applyFill="1" applyBorder="1" applyAlignment="1">
      <alignment horizontal="left" vertical="center"/>
    </xf>
    <xf numFmtId="0" fontId="21" fillId="0" borderId="84" xfId="3" applyFont="1" applyBorder="1" applyAlignment="1" applyProtection="1">
      <alignment horizontal="left" vertical="top" wrapText="1"/>
      <protection locked="0"/>
    </xf>
    <xf numFmtId="0" fontId="21" fillId="0" borderId="38" xfId="3" applyFont="1" applyBorder="1" applyAlignment="1" applyProtection="1">
      <alignment horizontal="left" vertical="top" wrapText="1"/>
      <protection locked="0"/>
    </xf>
    <xf numFmtId="0" fontId="21" fillId="0" borderId="52" xfId="3" applyFont="1" applyBorder="1" applyAlignment="1" applyProtection="1">
      <alignment vertical="center" wrapText="1"/>
      <protection locked="0"/>
    </xf>
    <xf numFmtId="0" fontId="21" fillId="0" borderId="63" xfId="3" applyFont="1" applyBorder="1" applyAlignment="1" applyProtection="1">
      <alignment vertical="center" wrapText="1"/>
      <protection locked="0"/>
    </xf>
    <xf numFmtId="0" fontId="16" fillId="6" borderId="83" xfId="3" applyFont="1" applyFill="1" applyBorder="1" applyAlignment="1">
      <alignment horizontal="left" vertical="center" wrapText="1"/>
    </xf>
    <xf numFmtId="0" fontId="0" fillId="0" borderId="84" xfId="0" applyBorder="1" applyAlignment="1">
      <alignment horizontal="left" vertical="center" wrapText="1"/>
    </xf>
    <xf numFmtId="0" fontId="0" fillId="6" borderId="30" xfId="0" applyFill="1" applyBorder="1" applyAlignment="1">
      <alignment horizontal="left" vertical="center" wrapText="1"/>
    </xf>
    <xf numFmtId="0" fontId="0" fillId="6" borderId="49" xfId="0" applyFill="1" applyBorder="1" applyAlignment="1">
      <alignment horizontal="left" vertical="center" wrapText="1"/>
    </xf>
    <xf numFmtId="0" fontId="54" fillId="0" borderId="35" xfId="3" applyFont="1" applyBorder="1" applyAlignment="1">
      <alignment horizontal="left" vertical="center" wrapText="1"/>
    </xf>
    <xf numFmtId="0" fontId="54" fillId="0" borderId="0" xfId="3" applyFont="1" applyAlignment="1">
      <alignment horizontal="left" vertical="center" wrapText="1"/>
    </xf>
    <xf numFmtId="0" fontId="0" fillId="0" borderId="52" xfId="0" applyBorder="1">
      <alignment vertical="center"/>
    </xf>
    <xf numFmtId="0" fontId="0" fillId="0" borderId="63" xfId="0" applyBorder="1">
      <alignment vertical="center"/>
    </xf>
    <xf numFmtId="0" fontId="14" fillId="0" borderId="52" xfId="3" applyFont="1" applyBorder="1" applyAlignment="1" applyProtection="1">
      <alignment horizontal="left" vertical="top" shrinkToFit="1"/>
      <protection locked="0"/>
    </xf>
    <xf numFmtId="0" fontId="0" fillId="0" borderId="52" xfId="0" applyBorder="1" applyAlignment="1">
      <alignment horizontal="left" vertical="center" shrinkToFit="1"/>
    </xf>
    <xf numFmtId="0" fontId="0" fillId="0" borderId="65" xfId="0" applyBorder="1" applyAlignment="1">
      <alignment horizontal="left" vertical="center" shrinkToFit="1"/>
    </xf>
    <xf numFmtId="0" fontId="14" fillId="6" borderId="110" xfId="3" applyFont="1" applyFill="1" applyBorder="1" applyAlignment="1">
      <alignment horizontal="center" vertical="center" shrinkToFit="1"/>
    </xf>
    <xf numFmtId="0" fontId="14" fillId="6" borderId="83" xfId="3" applyFont="1" applyFill="1" applyBorder="1" applyAlignment="1">
      <alignment horizontal="center" vertical="center" shrinkToFit="1"/>
    </xf>
    <xf numFmtId="0" fontId="14" fillId="9" borderId="82" xfId="3" applyFont="1" applyFill="1" applyBorder="1" applyAlignment="1" applyProtection="1">
      <alignment horizontal="left" vertical="top" wrapText="1"/>
      <protection locked="0"/>
    </xf>
    <xf numFmtId="0" fontId="14" fillId="9" borderId="83" xfId="3" applyFont="1" applyFill="1" applyBorder="1" applyAlignment="1" applyProtection="1">
      <alignment horizontal="left" vertical="top" wrapText="1"/>
      <protection locked="0"/>
    </xf>
    <xf numFmtId="0" fontId="14" fillId="9" borderId="112" xfId="3" applyFont="1" applyFill="1" applyBorder="1" applyAlignment="1" applyProtection="1">
      <alignment horizontal="left" vertical="top" wrapText="1"/>
      <protection locked="0"/>
    </xf>
    <xf numFmtId="0" fontId="14" fillId="9" borderId="17" xfId="3" applyFont="1" applyFill="1" applyBorder="1" applyAlignment="1" applyProtection="1">
      <alignment horizontal="left" vertical="top" wrapText="1"/>
      <protection locked="0"/>
    </xf>
    <xf numFmtId="0" fontId="14" fillId="9" borderId="30" xfId="3" applyFont="1" applyFill="1" applyBorder="1" applyAlignment="1" applyProtection="1">
      <alignment horizontal="left" vertical="top" wrapText="1"/>
      <protection locked="0"/>
    </xf>
    <xf numFmtId="0" fontId="14" fillId="9" borderId="94" xfId="3" applyFont="1" applyFill="1" applyBorder="1" applyAlignment="1" applyProtection="1">
      <alignment horizontal="left" vertical="top" wrapText="1"/>
      <protection locked="0"/>
    </xf>
    <xf numFmtId="49" fontId="14" fillId="0" borderId="53" xfId="3" applyNumberFormat="1" applyFont="1" applyBorder="1" applyAlignment="1" applyProtection="1">
      <alignment horizontal="left" vertical="center" wrapText="1"/>
      <protection locked="0"/>
    </xf>
    <xf numFmtId="49" fontId="14" fillId="0" borderId="54" xfId="3" applyNumberFormat="1" applyFont="1" applyBorder="1" applyAlignment="1" applyProtection="1">
      <alignment horizontal="left" vertical="center" wrapText="1"/>
      <protection locked="0"/>
    </xf>
    <xf numFmtId="49" fontId="14" fillId="0" borderId="25" xfId="3" applyNumberFormat="1" applyFont="1" applyBorder="1" applyAlignment="1" applyProtection="1">
      <alignment horizontal="left" vertical="center" wrapText="1"/>
      <protection locked="0"/>
    </xf>
    <xf numFmtId="0" fontId="14" fillId="6" borderId="113" xfId="3" applyFont="1" applyFill="1" applyBorder="1" applyAlignment="1">
      <alignment horizontal="center" vertical="center"/>
    </xf>
    <xf numFmtId="0" fontId="14" fillId="0" borderId="62" xfId="3" applyFont="1" applyBorder="1" applyAlignment="1" applyProtection="1">
      <alignment horizontal="left" vertical="top" shrinkToFit="1"/>
      <protection locked="0"/>
    </xf>
    <xf numFmtId="0" fontId="17" fillId="0" borderId="0" xfId="3" applyFont="1" applyAlignment="1">
      <alignment horizontal="left" vertical="center"/>
    </xf>
    <xf numFmtId="0" fontId="64" fillId="6" borderId="111" xfId="3" applyFont="1" applyFill="1" applyBorder="1" applyAlignment="1">
      <alignment horizontal="center" vertical="center" textRotation="255"/>
    </xf>
    <xf numFmtId="0" fontId="64" fillId="6" borderId="8" xfId="3" applyFont="1" applyFill="1" applyBorder="1" applyAlignment="1">
      <alignment horizontal="center" vertical="center" textRotation="255"/>
    </xf>
    <xf numFmtId="0" fontId="64" fillId="6" borderId="120" xfId="3" applyFont="1" applyFill="1" applyBorder="1" applyAlignment="1">
      <alignment horizontal="center" vertical="center" textRotation="255"/>
    </xf>
    <xf numFmtId="0" fontId="64" fillId="6" borderId="9" xfId="3" applyFont="1" applyFill="1" applyBorder="1" applyAlignment="1">
      <alignment horizontal="center" vertical="center" textRotation="255"/>
    </xf>
    <xf numFmtId="0" fontId="64" fillId="6" borderId="121" xfId="3" applyFont="1" applyFill="1" applyBorder="1" applyAlignment="1">
      <alignment horizontal="center" vertical="center" textRotation="255"/>
    </xf>
    <xf numFmtId="0" fontId="64" fillId="6" borderId="122" xfId="3" applyFont="1" applyFill="1" applyBorder="1" applyAlignment="1">
      <alignment horizontal="center" vertical="center" textRotation="255"/>
    </xf>
    <xf numFmtId="0" fontId="59" fillId="0" borderId="0" xfId="0" applyFont="1" applyAlignment="1">
      <alignment vertical="center" wrapText="1"/>
    </xf>
    <xf numFmtId="0" fontId="0" fillId="0" borderId="0" xfId="0" applyAlignment="1">
      <alignment vertical="center" wrapText="1"/>
    </xf>
    <xf numFmtId="0" fontId="14" fillId="6" borderId="92" xfId="3" applyFont="1" applyFill="1" applyBorder="1" applyAlignment="1">
      <alignment horizontal="center" vertical="center" wrapText="1"/>
    </xf>
    <xf numFmtId="0" fontId="14" fillId="6" borderId="15" xfId="3" applyFont="1" applyFill="1" applyBorder="1" applyAlignment="1">
      <alignment horizontal="center" vertical="center" wrapText="1"/>
    </xf>
    <xf numFmtId="0" fontId="14" fillId="6" borderId="35" xfId="3" applyFont="1" applyFill="1" applyBorder="1" applyAlignment="1">
      <alignment horizontal="center" vertical="center" wrapText="1"/>
    </xf>
    <xf numFmtId="0" fontId="14" fillId="6" borderId="93" xfId="3" applyFont="1" applyFill="1" applyBorder="1" applyAlignment="1">
      <alignment horizontal="center" vertical="center" wrapText="1"/>
    </xf>
    <xf numFmtId="0" fontId="14" fillId="6" borderId="75" xfId="3" applyFont="1" applyFill="1" applyBorder="1" applyAlignment="1">
      <alignment horizontal="center" vertical="center" textRotation="255" shrinkToFit="1"/>
    </xf>
    <xf numFmtId="0" fontId="14" fillId="6" borderId="62" xfId="3" applyFont="1" applyFill="1" applyBorder="1" applyAlignment="1">
      <alignment horizontal="center" vertical="center" textRotation="255" shrinkToFit="1"/>
    </xf>
    <xf numFmtId="0" fontId="14" fillId="6" borderId="50" xfId="3" applyFont="1" applyFill="1" applyBorder="1" applyAlignment="1">
      <alignment horizontal="center" vertical="center" wrapText="1"/>
    </xf>
    <xf numFmtId="0" fontId="14" fillId="6" borderId="94" xfId="3" applyFont="1" applyFill="1" applyBorder="1" applyAlignment="1">
      <alignment horizontal="center" vertical="center" wrapText="1"/>
    </xf>
    <xf numFmtId="0" fontId="21" fillId="0" borderId="46" xfId="3" applyFont="1" applyBorder="1" applyAlignment="1" applyProtection="1">
      <alignment horizontal="left" vertical="top" wrapText="1"/>
      <protection locked="0"/>
    </xf>
    <xf numFmtId="0" fontId="21" fillId="0" borderId="47" xfId="3" applyFont="1" applyBorder="1" applyAlignment="1" applyProtection="1">
      <alignment horizontal="left" vertical="top" wrapText="1"/>
      <protection locked="0"/>
    </xf>
    <xf numFmtId="0" fontId="21" fillId="0" borderId="48" xfId="3" applyFont="1" applyBorder="1" applyAlignment="1" applyProtection="1">
      <alignment horizontal="left" vertical="top" wrapText="1"/>
      <protection locked="0"/>
    </xf>
    <xf numFmtId="0" fontId="21" fillId="0" borderId="96" xfId="3" applyFont="1" applyBorder="1" applyAlignment="1" applyProtection="1">
      <alignment horizontal="left" vertical="top" wrapText="1"/>
      <protection locked="0"/>
    </xf>
    <xf numFmtId="0" fontId="21" fillId="0" borderId="97" xfId="3" applyFont="1" applyBorder="1" applyAlignment="1" applyProtection="1">
      <alignment horizontal="left" vertical="top" wrapText="1"/>
      <protection locked="0"/>
    </xf>
    <xf numFmtId="0" fontId="21" fillId="0" borderId="98" xfId="3" applyFont="1" applyBorder="1" applyAlignment="1" applyProtection="1">
      <alignment horizontal="left" vertical="top" wrapText="1"/>
      <protection locked="0"/>
    </xf>
    <xf numFmtId="0" fontId="14" fillId="6" borderId="110" xfId="3" applyFont="1" applyFill="1" applyBorder="1" applyAlignment="1">
      <alignment horizontal="center" vertical="center" wrapText="1"/>
    </xf>
    <xf numFmtId="0" fontId="14" fillId="6" borderId="83" xfId="3" applyFont="1" applyFill="1" applyBorder="1" applyAlignment="1">
      <alignment horizontal="center" vertical="center" wrapText="1"/>
    </xf>
    <xf numFmtId="0" fontId="14" fillId="9" borderId="16" xfId="3" applyFont="1" applyFill="1" applyBorder="1" applyAlignment="1" applyProtection="1">
      <alignment horizontal="left" vertical="top" wrapText="1"/>
      <protection locked="0"/>
    </xf>
    <xf numFmtId="0" fontId="14" fillId="9" borderId="0" xfId="3" applyFont="1" applyFill="1" applyAlignment="1" applyProtection="1">
      <alignment horizontal="left" vertical="top" wrapText="1"/>
      <protection locked="0"/>
    </xf>
    <xf numFmtId="0" fontId="14" fillId="9" borderId="51" xfId="3" applyFont="1" applyFill="1" applyBorder="1" applyAlignment="1" applyProtection="1">
      <alignment horizontal="left" vertical="top" wrapText="1"/>
      <protection locked="0"/>
    </xf>
    <xf numFmtId="0" fontId="14" fillId="6" borderId="8" xfId="3" applyFont="1" applyFill="1" applyBorder="1" applyAlignment="1">
      <alignment horizontal="center" vertical="center" wrapText="1"/>
    </xf>
    <xf numFmtId="0" fontId="14" fillId="6" borderId="117" xfId="3" applyFont="1" applyFill="1" applyBorder="1" applyAlignment="1">
      <alignment horizontal="center" vertical="center" wrapText="1"/>
    </xf>
    <xf numFmtId="0" fontId="12" fillId="6" borderId="43" xfId="3" applyFill="1" applyBorder="1" applyAlignment="1">
      <alignment horizontal="center" vertical="center" wrapText="1"/>
    </xf>
    <xf numFmtId="0" fontId="12" fillId="6" borderId="15" xfId="3" applyFill="1" applyBorder="1" applyAlignment="1">
      <alignment horizontal="center" vertical="center" wrapText="1"/>
    </xf>
    <xf numFmtId="0" fontId="12" fillId="6" borderId="16" xfId="3" applyFill="1" applyBorder="1" applyAlignment="1">
      <alignment horizontal="center" vertical="center" wrapText="1"/>
    </xf>
    <xf numFmtId="0" fontId="12" fillId="6" borderId="0" xfId="3" applyFill="1" applyAlignment="1">
      <alignment horizontal="center" vertical="center" wrapText="1"/>
    </xf>
    <xf numFmtId="0" fontId="14" fillId="6" borderId="15" xfId="3" applyFont="1" applyFill="1" applyBorder="1" applyAlignment="1" applyProtection="1">
      <alignment horizontal="left" vertical="center" wrapText="1"/>
      <protection locked="0"/>
    </xf>
    <xf numFmtId="0" fontId="14" fillId="6" borderId="37" xfId="3" applyFont="1" applyFill="1" applyBorder="1" applyAlignment="1" applyProtection="1">
      <alignment horizontal="left" vertical="center" wrapText="1"/>
      <protection locked="0"/>
    </xf>
    <xf numFmtId="0" fontId="14" fillId="6" borderId="30" xfId="3" applyFont="1" applyFill="1" applyBorder="1" applyAlignment="1" applyProtection="1">
      <alignment horizontal="left" vertical="center" wrapText="1"/>
      <protection locked="0"/>
    </xf>
    <xf numFmtId="0" fontId="14" fillId="6" borderId="49" xfId="3" applyFont="1" applyFill="1" applyBorder="1" applyAlignment="1" applyProtection="1">
      <alignment horizontal="left" vertical="center" wrapText="1"/>
      <protection locked="0"/>
    </xf>
    <xf numFmtId="0" fontId="14" fillId="6" borderId="111" xfId="3" applyFont="1" applyFill="1" applyBorder="1" applyAlignment="1">
      <alignment horizontal="center" vertical="center" wrapText="1"/>
    </xf>
    <xf numFmtId="0" fontId="12" fillId="0" borderId="128" xfId="3" applyBorder="1" applyAlignment="1">
      <alignment horizontal="right" vertical="center"/>
    </xf>
    <xf numFmtId="0" fontId="14" fillId="6" borderId="33" xfId="3" applyFont="1" applyFill="1" applyBorder="1" applyAlignment="1">
      <alignment horizontal="center" vertical="center" wrapText="1"/>
    </xf>
    <xf numFmtId="0" fontId="14" fillId="6" borderId="34" xfId="3" applyFont="1" applyFill="1" applyBorder="1" applyAlignment="1">
      <alignment horizontal="center" vertical="center" wrapText="1"/>
    </xf>
    <xf numFmtId="0" fontId="14" fillId="9" borderId="82" xfId="3" applyFont="1" applyFill="1" applyBorder="1" applyAlignment="1" applyProtection="1">
      <alignment horizontal="left" vertical="center" wrapText="1"/>
      <protection locked="0"/>
    </xf>
    <xf numFmtId="0" fontId="14" fillId="9" borderId="83" xfId="3" applyFont="1" applyFill="1" applyBorder="1" applyAlignment="1" applyProtection="1">
      <alignment horizontal="left" vertical="center" wrapText="1"/>
      <protection locked="0"/>
    </xf>
    <xf numFmtId="0" fontId="14" fillId="9" borderId="84" xfId="3" applyFont="1" applyFill="1" applyBorder="1" applyAlignment="1" applyProtection="1">
      <alignment horizontal="left" vertical="center" wrapText="1"/>
      <protection locked="0"/>
    </xf>
    <xf numFmtId="0" fontId="14" fillId="9" borderId="156" xfId="3" applyFont="1" applyFill="1" applyBorder="1" applyAlignment="1" applyProtection="1">
      <alignment horizontal="left" vertical="center" wrapText="1"/>
      <protection locked="0"/>
    </xf>
    <xf numFmtId="0" fontId="14" fillId="9" borderId="153" xfId="3" applyFont="1" applyFill="1" applyBorder="1" applyAlignment="1" applyProtection="1">
      <alignment horizontal="left" vertical="center" wrapText="1"/>
      <protection locked="0"/>
    </xf>
    <xf numFmtId="0" fontId="14" fillId="9" borderId="157" xfId="3" applyFont="1" applyFill="1" applyBorder="1" applyAlignment="1" applyProtection="1">
      <alignment horizontal="left" vertical="center" wrapText="1"/>
      <protection locked="0"/>
    </xf>
    <xf numFmtId="0" fontId="95" fillId="15" borderId="16" xfId="14" applyFont="1" applyFill="1" applyBorder="1" applyAlignment="1">
      <alignment horizontal="left" vertical="center" wrapText="1"/>
    </xf>
    <xf numFmtId="0" fontId="97" fillId="9" borderId="17" xfId="14" applyFont="1" applyFill="1" applyBorder="1" applyAlignment="1">
      <alignment horizontal="left" vertical="center" wrapText="1"/>
    </xf>
    <xf numFmtId="0" fontId="97" fillId="9" borderId="30" xfId="14" applyFont="1" applyFill="1" applyBorder="1" applyAlignment="1">
      <alignment horizontal="left" vertical="center" wrapText="1"/>
    </xf>
    <xf numFmtId="0" fontId="97" fillId="9" borderId="94" xfId="14" applyFont="1" applyFill="1" applyBorder="1" applyAlignment="1">
      <alignment horizontal="left" vertical="center" wrapText="1"/>
    </xf>
    <xf numFmtId="0" fontId="99" fillId="0" borderId="0" xfId="14" applyFont="1" applyAlignment="1">
      <alignment horizontal="left" vertical="center" wrapText="1"/>
    </xf>
    <xf numFmtId="0" fontId="97" fillId="0" borderId="0" xfId="14" applyFont="1" applyAlignment="1">
      <alignment horizontal="left" vertical="center" wrapText="1"/>
    </xf>
    <xf numFmtId="0" fontId="95" fillId="15" borderId="0" xfId="14" applyFont="1" applyFill="1" applyAlignment="1">
      <alignment horizontal="left" vertical="center" wrapText="1"/>
    </xf>
    <xf numFmtId="0" fontId="97" fillId="8" borderId="62" xfId="14" applyFont="1" applyFill="1" applyBorder="1" applyAlignment="1">
      <alignment horizontal="left" vertical="center" wrapText="1"/>
    </xf>
    <xf numFmtId="0" fontId="97" fillId="8" borderId="52" xfId="14" applyFont="1" applyFill="1" applyBorder="1" applyAlignment="1">
      <alignment horizontal="left" vertical="center" wrapText="1"/>
    </xf>
    <xf numFmtId="0" fontId="97" fillId="8" borderId="63" xfId="14" applyFont="1" applyFill="1" applyBorder="1" applyAlignment="1">
      <alignment horizontal="left" vertical="center" wrapText="1"/>
    </xf>
    <xf numFmtId="0" fontId="97" fillId="8" borderId="62" xfId="15" applyFont="1" applyFill="1" applyBorder="1" applyAlignment="1">
      <alignment horizontal="left" vertical="center" wrapText="1"/>
    </xf>
    <xf numFmtId="0" fontId="97" fillId="8" borderId="52" xfId="15" applyFont="1" applyFill="1" applyBorder="1" applyAlignment="1">
      <alignment horizontal="left" vertical="center" wrapText="1"/>
    </xf>
    <xf numFmtId="0" fontId="97" fillId="8" borderId="15" xfId="15" applyFont="1" applyFill="1" applyBorder="1" applyAlignment="1">
      <alignment horizontal="center" vertical="center" wrapText="1"/>
    </xf>
    <xf numFmtId="0" fontId="97" fillId="8" borderId="50" xfId="15" applyFont="1" applyFill="1" applyBorder="1" applyAlignment="1">
      <alignment horizontal="center" vertical="center" wrapText="1"/>
    </xf>
    <xf numFmtId="0" fontId="97" fillId="15" borderId="62" xfId="14" applyFont="1" applyFill="1" applyBorder="1" applyAlignment="1" applyProtection="1">
      <alignment horizontal="left" vertical="top" wrapText="1"/>
      <protection locked="0"/>
    </xf>
    <xf numFmtId="0" fontId="97" fillId="15" borderId="52" xfId="14" applyFont="1" applyFill="1" applyBorder="1" applyAlignment="1" applyProtection="1">
      <alignment horizontal="left" vertical="top" wrapText="1"/>
      <protection locked="0"/>
    </xf>
    <xf numFmtId="0" fontId="97" fillId="9" borderId="43" xfId="14" applyFont="1" applyFill="1" applyBorder="1" applyAlignment="1">
      <alignment horizontal="left" vertical="center" wrapText="1"/>
    </xf>
    <xf numFmtId="0" fontId="97" fillId="9" borderId="15" xfId="14" applyFont="1" applyFill="1" applyBorder="1" applyAlignment="1">
      <alignment horizontal="left" vertical="center" wrapText="1"/>
    </xf>
    <xf numFmtId="0" fontId="97" fillId="9" borderId="50" xfId="14" applyFont="1" applyFill="1" applyBorder="1" applyAlignment="1">
      <alignment horizontal="left" vertical="center" wrapText="1"/>
    </xf>
    <xf numFmtId="0" fontId="97" fillId="8" borderId="43" xfId="16" applyFont="1" applyFill="1" applyBorder="1" applyAlignment="1">
      <alignment horizontal="left" vertical="center" wrapText="1"/>
    </xf>
    <xf numFmtId="0" fontId="97" fillId="8" borderId="15" xfId="16" applyFont="1" applyFill="1" applyBorder="1" applyAlignment="1">
      <alignment horizontal="left" vertical="center" wrapText="1"/>
    </xf>
    <xf numFmtId="0" fontId="97" fillId="8" borderId="50" xfId="14" applyFont="1" applyFill="1" applyBorder="1" applyAlignment="1">
      <alignment horizontal="center" vertical="center" wrapText="1"/>
    </xf>
    <xf numFmtId="0" fontId="97" fillId="8" borderId="51" xfId="14" applyFont="1" applyFill="1" applyBorder="1" applyAlignment="1">
      <alignment horizontal="center" vertical="center" wrapText="1"/>
    </xf>
    <xf numFmtId="0" fontId="97" fillId="8" borderId="94" xfId="14" applyFont="1" applyFill="1" applyBorder="1" applyAlignment="1">
      <alignment horizontal="center" vertical="center" wrapText="1"/>
    </xf>
    <xf numFmtId="0" fontId="97" fillId="0" borderId="85" xfId="16" applyFont="1" applyBorder="1" applyAlignment="1" applyProtection="1">
      <alignment horizontal="center" vertical="center"/>
      <protection locked="0"/>
    </xf>
    <xf numFmtId="0" fontId="97" fillId="0" borderId="29" xfId="16" applyFont="1" applyBorder="1" applyAlignment="1" applyProtection="1">
      <alignment horizontal="center" vertical="center"/>
      <protection locked="0"/>
    </xf>
    <xf numFmtId="0" fontId="97" fillId="0" borderId="86" xfId="16" applyFont="1" applyBorder="1" applyAlignment="1" applyProtection="1">
      <alignment horizontal="center" vertical="center"/>
      <protection locked="0"/>
    </xf>
    <xf numFmtId="0" fontId="100" fillId="8" borderId="29" xfId="16" applyFont="1" applyFill="1" applyBorder="1" applyAlignment="1">
      <alignment vertical="center" wrapText="1"/>
    </xf>
    <xf numFmtId="0" fontId="97" fillId="8" borderId="29" xfId="16" applyFont="1" applyFill="1" applyBorder="1" applyAlignment="1">
      <alignment vertical="center" wrapText="1"/>
    </xf>
    <xf numFmtId="0" fontId="97" fillId="8" borderId="16" xfId="16" applyFont="1" applyFill="1" applyBorder="1" applyAlignment="1">
      <alignment vertical="center" wrapText="1"/>
    </xf>
    <xf numFmtId="0" fontId="95" fillId="15" borderId="62" xfId="16" applyFont="1" applyFill="1" applyBorder="1" applyAlignment="1" applyProtection="1">
      <alignment horizontal="left" vertical="center" wrapText="1"/>
      <protection locked="0"/>
    </xf>
    <xf numFmtId="0" fontId="95" fillId="15" borderId="52" xfId="16" applyFont="1" applyFill="1" applyBorder="1" applyAlignment="1" applyProtection="1">
      <alignment horizontal="left" vertical="center" wrapText="1"/>
      <protection locked="0"/>
    </xf>
    <xf numFmtId="0" fontId="95" fillId="15" borderId="63" xfId="16" applyFont="1" applyFill="1" applyBorder="1" applyAlignment="1" applyProtection="1">
      <alignment horizontal="left" vertical="center" wrapText="1"/>
      <protection locked="0"/>
    </xf>
    <xf numFmtId="0" fontId="97" fillId="8" borderId="30" xfId="16" applyFont="1" applyFill="1" applyBorder="1" applyAlignment="1">
      <alignment horizontal="left" vertical="center" wrapText="1"/>
    </xf>
    <xf numFmtId="0" fontId="97" fillId="0" borderId="0" xfId="15" applyFont="1" applyAlignment="1">
      <alignment horizontal="left" vertical="center" wrapText="1"/>
    </xf>
    <xf numFmtId="0" fontId="97" fillId="8" borderId="43" xfId="15" applyFont="1" applyFill="1" applyBorder="1" applyAlignment="1">
      <alignment horizontal="left" vertical="center" wrapText="1"/>
    </xf>
    <xf numFmtId="0" fontId="97" fillId="8" borderId="15" xfId="15" applyFont="1" applyFill="1" applyBorder="1" applyAlignment="1">
      <alignment horizontal="left" vertical="center" wrapText="1"/>
    </xf>
    <xf numFmtId="0" fontId="97" fillId="0" borderId="85" xfId="15" applyFont="1" applyBorder="1" applyAlignment="1" applyProtection="1">
      <alignment horizontal="center" vertical="center"/>
      <protection locked="0"/>
    </xf>
    <xf numFmtId="0" fontId="97" fillId="0" borderId="29" xfId="15" applyFont="1" applyBorder="1" applyAlignment="1" applyProtection="1">
      <alignment horizontal="center" vertical="center"/>
      <protection locked="0"/>
    </xf>
    <xf numFmtId="0" fontId="97" fillId="0" borderId="86" xfId="15" applyFont="1" applyBorder="1" applyAlignment="1" applyProtection="1">
      <alignment horizontal="center" vertical="center"/>
      <protection locked="0"/>
    </xf>
    <xf numFmtId="0" fontId="100" fillId="8" borderId="29" xfId="15" applyFont="1" applyFill="1" applyBorder="1" applyAlignment="1">
      <alignment vertical="center" wrapText="1"/>
    </xf>
    <xf numFmtId="0" fontId="97" fillId="8" borderId="29" xfId="15" applyFont="1" applyFill="1" applyBorder="1" applyAlignment="1">
      <alignment vertical="center" wrapText="1"/>
    </xf>
    <xf numFmtId="0" fontId="97" fillId="8" borderId="16" xfId="15" applyFont="1" applyFill="1" applyBorder="1" applyAlignment="1">
      <alignment vertical="center" wrapText="1"/>
    </xf>
    <xf numFmtId="0" fontId="97" fillId="8" borderId="63" xfId="15" applyFont="1" applyFill="1" applyBorder="1" applyAlignment="1">
      <alignment horizontal="left" vertical="center" wrapText="1"/>
    </xf>
    <xf numFmtId="0" fontId="97" fillId="15" borderId="52" xfId="15" applyFont="1" applyFill="1" applyBorder="1" applyAlignment="1" applyProtection="1">
      <alignment horizontal="left" vertical="center" wrapText="1"/>
      <protection locked="0"/>
    </xf>
    <xf numFmtId="0" fontId="97" fillId="15" borderId="63" xfId="15" applyFont="1" applyFill="1" applyBorder="1" applyAlignment="1" applyProtection="1">
      <alignment horizontal="left" vertical="center" wrapText="1"/>
      <protection locked="0"/>
    </xf>
    <xf numFmtId="0" fontId="97" fillId="8" borderId="30" xfId="15" applyFont="1" applyFill="1" applyBorder="1" applyAlignment="1">
      <alignment horizontal="left" vertical="center" wrapText="1"/>
    </xf>
    <xf numFmtId="0" fontId="97" fillId="8" borderId="85" xfId="14" applyFont="1" applyFill="1" applyBorder="1" applyAlignment="1">
      <alignment vertical="center" wrapText="1"/>
    </xf>
    <xf numFmtId="0" fontId="97" fillId="0" borderId="85" xfId="14" applyFont="1" applyBorder="1" applyAlignment="1" applyProtection="1">
      <alignment horizontal="center" vertical="center"/>
      <protection locked="0"/>
    </xf>
    <xf numFmtId="0" fontId="97" fillId="0" borderId="86" xfId="14" applyFont="1" applyBorder="1" applyAlignment="1" applyProtection="1">
      <alignment horizontal="center" vertical="center"/>
      <protection locked="0"/>
    </xf>
    <xf numFmtId="0" fontId="100" fillId="8" borderId="17" xfId="14" applyFont="1" applyFill="1" applyBorder="1" applyAlignment="1">
      <alignment horizontal="left" vertical="center" wrapText="1"/>
    </xf>
    <xf numFmtId="0" fontId="100" fillId="8" borderId="30" xfId="14" applyFont="1" applyFill="1" applyBorder="1" applyAlignment="1">
      <alignment horizontal="left" vertical="center" wrapText="1"/>
    </xf>
    <xf numFmtId="0" fontId="100" fillId="8" borderId="94" xfId="14" applyFont="1" applyFill="1" applyBorder="1" applyAlignment="1">
      <alignment horizontal="left" vertical="center" wrapText="1"/>
    </xf>
    <xf numFmtId="0" fontId="97" fillId="8" borderId="43" xfId="14" applyFont="1" applyFill="1" applyBorder="1" applyAlignment="1">
      <alignment horizontal="left" vertical="center" wrapText="1"/>
    </xf>
    <xf numFmtId="0" fontId="97" fillId="8" borderId="15" xfId="14" applyFont="1" applyFill="1" applyBorder="1" applyAlignment="1">
      <alignment horizontal="left" vertical="center" wrapText="1"/>
    </xf>
    <xf numFmtId="0" fontId="97" fillId="8" borderId="50" xfId="14" applyFont="1" applyFill="1" applyBorder="1" applyAlignment="1">
      <alignment horizontal="left" vertical="center" wrapText="1"/>
    </xf>
    <xf numFmtId="0" fontId="97" fillId="0" borderId="29" xfId="14" applyFont="1" applyBorder="1" applyAlignment="1" applyProtection="1">
      <alignment horizontal="center" vertical="center"/>
      <protection locked="0"/>
    </xf>
    <xf numFmtId="0" fontId="95" fillId="15" borderId="16" xfId="14" applyFont="1" applyFill="1" applyBorder="1" applyAlignment="1">
      <alignment horizontal="left" vertical="top" wrapText="1"/>
    </xf>
    <xf numFmtId="0" fontId="100" fillId="8" borderId="52" xfId="14" applyFont="1" applyFill="1" applyBorder="1" applyAlignment="1">
      <alignment horizontal="center" vertical="center" wrapText="1"/>
    </xf>
    <xf numFmtId="0" fontId="97" fillId="8" borderId="30" xfId="14" applyFont="1" applyFill="1" applyBorder="1" applyAlignment="1">
      <alignment horizontal="left" vertical="top" wrapText="1"/>
    </xf>
    <xf numFmtId="0" fontId="97" fillId="8" borderId="94" xfId="14" applyFont="1" applyFill="1" applyBorder="1" applyAlignment="1">
      <alignment horizontal="left" vertical="top" wrapText="1"/>
    </xf>
    <xf numFmtId="0" fontId="97" fillId="9" borderId="16" xfId="14" applyFont="1" applyFill="1" applyBorder="1" applyAlignment="1">
      <alignment horizontal="left" vertical="top" wrapText="1"/>
    </xf>
    <xf numFmtId="0" fontId="97" fillId="9" borderId="0" xfId="14" applyFont="1" applyFill="1" applyAlignment="1">
      <alignment horizontal="left" vertical="top" wrapText="1"/>
    </xf>
    <xf numFmtId="0" fontId="97" fillId="9" borderId="51" xfId="14" applyFont="1" applyFill="1" applyBorder="1" applyAlignment="1">
      <alignment horizontal="left" vertical="top" wrapText="1"/>
    </xf>
    <xf numFmtId="0" fontId="97" fillId="9" borderId="17" xfId="14" applyFont="1" applyFill="1" applyBorder="1" applyAlignment="1">
      <alignment horizontal="left" vertical="top" wrapText="1"/>
    </xf>
    <xf numFmtId="0" fontId="97" fillId="9" borderId="30" xfId="14" applyFont="1" applyFill="1" applyBorder="1" applyAlignment="1">
      <alignment horizontal="left" vertical="top" wrapText="1"/>
    </xf>
    <xf numFmtId="0" fontId="97" fillId="9" borderId="94" xfId="14" applyFont="1" applyFill="1" applyBorder="1" applyAlignment="1">
      <alignment horizontal="left" vertical="top" wrapText="1"/>
    </xf>
    <xf numFmtId="0" fontId="99" fillId="0" borderId="30" xfId="14" applyFont="1" applyBorder="1" applyAlignment="1">
      <alignment horizontal="left" vertical="center" wrapText="1"/>
    </xf>
    <xf numFmtId="0" fontId="97" fillId="0" borderId="30" xfId="14" applyFont="1" applyBorder="1" applyAlignment="1">
      <alignment horizontal="left" vertical="center" wrapText="1"/>
    </xf>
    <xf numFmtId="0" fontId="97" fillId="9" borderId="43" xfId="14" applyFont="1" applyFill="1" applyBorder="1" applyAlignment="1">
      <alignment horizontal="left" vertical="top" wrapText="1"/>
    </xf>
    <xf numFmtId="0" fontId="97" fillId="9" borderId="15" xfId="14" applyFont="1" applyFill="1" applyBorder="1" applyAlignment="1">
      <alignment horizontal="left" vertical="top" wrapText="1"/>
    </xf>
    <xf numFmtId="0" fontId="97" fillId="9" borderId="50" xfId="14" applyFont="1" applyFill="1" applyBorder="1" applyAlignment="1">
      <alignment horizontal="left" vertical="top" wrapText="1"/>
    </xf>
    <xf numFmtId="0" fontId="100" fillId="8" borderId="16" xfId="14" applyFont="1" applyFill="1" applyBorder="1" applyAlignment="1">
      <alignment horizontal="left" vertical="center" wrapText="1"/>
    </xf>
    <xf numFmtId="0" fontId="100" fillId="8" borderId="0" xfId="14" applyFont="1" applyFill="1" applyAlignment="1">
      <alignment horizontal="left" vertical="center" wrapText="1"/>
    </xf>
    <xf numFmtId="0" fontId="100" fillId="8" borderId="51" xfId="14" applyFont="1" applyFill="1" applyBorder="1" applyAlignment="1">
      <alignment horizontal="left" vertical="center" wrapText="1"/>
    </xf>
    <xf numFmtId="0" fontId="97" fillId="8" borderId="29" xfId="14" applyFont="1" applyFill="1" applyBorder="1" applyAlignment="1">
      <alignment horizontal="center" vertical="center" wrapText="1"/>
    </xf>
    <xf numFmtId="0" fontId="97" fillId="8" borderId="0" xfId="14" applyFont="1" applyFill="1" applyAlignment="1">
      <alignment horizontal="left" vertical="center" wrapText="1"/>
    </xf>
    <xf numFmtId="0" fontId="97" fillId="8" borderId="51" xfId="14" applyFont="1" applyFill="1" applyBorder="1" applyAlignment="1">
      <alignment horizontal="left" vertical="center" wrapText="1"/>
    </xf>
    <xf numFmtId="0" fontId="97" fillId="8" borderId="1" xfId="14" applyFont="1" applyFill="1" applyBorder="1" applyAlignment="1">
      <alignment vertical="center" wrapText="1"/>
    </xf>
    <xf numFmtId="0" fontId="97" fillId="8" borderId="1" xfId="14" applyFont="1" applyFill="1" applyBorder="1" applyAlignment="1">
      <alignment horizontal="left" vertical="center" wrapText="1"/>
    </xf>
    <xf numFmtId="0" fontId="97" fillId="15" borderId="1" xfId="14" applyFont="1" applyFill="1" applyBorder="1" applyAlignment="1" applyProtection="1">
      <alignment horizontal="center" vertical="center" wrapText="1"/>
      <protection locked="0"/>
    </xf>
    <xf numFmtId="0" fontId="100" fillId="8" borderId="29" xfId="14" applyFont="1" applyFill="1" applyBorder="1" applyAlignment="1">
      <alignment vertical="center" wrapText="1"/>
    </xf>
    <xf numFmtId="0" fontId="97" fillId="8" borderId="29" xfId="14" applyFont="1" applyFill="1" applyBorder="1" applyAlignment="1">
      <alignment vertical="center" wrapText="1"/>
    </xf>
    <xf numFmtId="0" fontId="97" fillId="15" borderId="0" xfId="14" applyFont="1" applyFill="1" applyAlignment="1" applyProtection="1">
      <alignment horizontal="left" wrapText="1"/>
      <protection locked="0"/>
    </xf>
    <xf numFmtId="0" fontId="97" fillId="15" borderId="51" xfId="14" applyFont="1" applyFill="1" applyBorder="1" applyAlignment="1" applyProtection="1">
      <alignment horizontal="left" wrapText="1"/>
      <protection locked="0"/>
    </xf>
    <xf numFmtId="0" fontId="97" fillId="15" borderId="0" xfId="14" applyFont="1" applyFill="1" applyAlignment="1" applyProtection="1">
      <alignment horizontal="left" vertical="center" wrapText="1"/>
      <protection locked="0"/>
    </xf>
    <xf numFmtId="0" fontId="97" fillId="15" borderId="51" xfId="14" applyFont="1" applyFill="1" applyBorder="1" applyAlignment="1" applyProtection="1">
      <alignment horizontal="left" vertical="center" wrapText="1"/>
      <protection locked="0"/>
    </xf>
    <xf numFmtId="0" fontId="1" fillId="0" borderId="0" xfId="14" applyAlignment="1">
      <alignment vertical="center" wrapText="1"/>
    </xf>
    <xf numFmtId="0" fontId="97" fillId="8" borderId="62" xfId="14" applyFont="1" applyFill="1" applyBorder="1" applyAlignment="1">
      <alignment vertical="center" wrapText="1"/>
    </xf>
    <xf numFmtId="0" fontId="97" fillId="8" borderId="52" xfId="14" applyFont="1" applyFill="1" applyBorder="1" applyAlignment="1">
      <alignment vertical="center" wrapText="1"/>
    </xf>
    <xf numFmtId="0" fontId="97" fillId="8" borderId="63" xfId="14" applyFont="1" applyFill="1" applyBorder="1" applyAlignment="1">
      <alignment vertical="center" wrapText="1"/>
    </xf>
    <xf numFmtId="0" fontId="97" fillId="8" borderId="62" xfId="8" applyFont="1" applyFill="1" applyBorder="1" applyAlignment="1">
      <alignment horizontal="left" vertical="center" wrapText="1"/>
    </xf>
    <xf numFmtId="0" fontId="97" fillId="8" borderId="52" xfId="8" applyFont="1" applyFill="1" applyBorder="1" applyAlignment="1">
      <alignment horizontal="left" vertical="center" wrapText="1"/>
    </xf>
    <xf numFmtId="0" fontId="97" fillId="8" borderId="63" xfId="8" applyFont="1" applyFill="1" applyBorder="1" applyAlignment="1">
      <alignment horizontal="left" vertical="center" wrapText="1"/>
    </xf>
    <xf numFmtId="0" fontId="98" fillId="0" borderId="0" xfId="14" applyFont="1" applyAlignment="1">
      <alignment vertical="center" wrapText="1"/>
    </xf>
    <xf numFmtId="0" fontId="98" fillId="0" borderId="0" xfId="14" applyFont="1">
      <alignment vertical="center"/>
    </xf>
    <xf numFmtId="0" fontId="97" fillId="8" borderId="43" xfId="8" applyFont="1" applyFill="1" applyBorder="1" applyAlignment="1">
      <alignment horizontal="left" vertical="center" wrapText="1"/>
    </xf>
    <xf numFmtId="0" fontId="97" fillId="8" borderId="15" xfId="8" applyFont="1" applyFill="1" applyBorder="1" applyAlignment="1">
      <alignment horizontal="left" vertical="center" wrapText="1"/>
    </xf>
    <xf numFmtId="0" fontId="97" fillId="8" borderId="50" xfId="8" applyFont="1" applyFill="1" applyBorder="1" applyAlignment="1">
      <alignment horizontal="left" vertical="center" wrapText="1"/>
    </xf>
    <xf numFmtId="0" fontId="96" fillId="0" borderId="0" xfId="14" applyFont="1" applyAlignment="1">
      <alignment horizontal="center" vertical="center" wrapText="1"/>
    </xf>
    <xf numFmtId="0" fontId="96" fillId="0" borderId="0" xfId="14" applyFont="1" applyAlignment="1">
      <alignment horizontal="center" vertical="center"/>
    </xf>
    <xf numFmtId="0" fontId="97" fillId="0" borderId="30" xfId="14" applyFont="1" applyBorder="1" applyAlignment="1">
      <alignment horizontal="right" vertical="center"/>
    </xf>
    <xf numFmtId="0" fontId="97" fillId="5" borderId="30" xfId="14" applyFont="1" applyFill="1" applyBorder="1" applyAlignment="1">
      <alignment horizontal="left" vertical="center" shrinkToFit="1"/>
    </xf>
    <xf numFmtId="0" fontId="97" fillId="0" borderId="52" xfId="14" applyFont="1" applyBorder="1" applyAlignment="1">
      <alignment horizontal="right" vertical="center"/>
    </xf>
    <xf numFmtId="0" fontId="97" fillId="5" borderId="52" xfId="14" applyFont="1" applyFill="1" applyBorder="1" applyAlignment="1">
      <alignment horizontal="left" vertical="center" shrinkToFit="1"/>
    </xf>
    <xf numFmtId="0" fontId="97" fillId="0" borderId="15" xfId="15" applyFont="1" applyBorder="1">
      <alignment vertical="center"/>
    </xf>
  </cellXfs>
  <cellStyles count="17">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2" xfId="6" xr:uid="{00000000-0005-0000-0000-000006000000}"/>
    <cellStyle name="標準 3 2 2" xfId="8" xr:uid="{79966781-4D32-44CC-B071-F1E3BA9A3E98}"/>
    <cellStyle name="標準 3 3" xfId="9" xr:uid="{48990ECF-9C5D-4D5A-852F-BA64F9D08A4D}"/>
    <cellStyle name="標準 3 3 2" xfId="10" xr:uid="{5A3FB318-BB30-45F7-82B1-63CE817E0F98}"/>
    <cellStyle name="標準 3 4" xfId="7" xr:uid="{6F741416-2B84-45FF-BF19-945E6DFBF0DF}"/>
    <cellStyle name="標準 4 2" xfId="11" xr:uid="{314C44BC-6290-4061-AC45-BFD9DA3A33C1}"/>
    <cellStyle name="標準 4 2 2" xfId="14" xr:uid="{BA68916E-3E4F-453A-B0FD-E13263A68C91}"/>
    <cellStyle name="標準 4 2 2 2" xfId="13" xr:uid="{B6B453B9-8EF7-4FE7-ACBA-26D45A98609B}"/>
    <cellStyle name="標準 4 2 2 2 2" xfId="16" xr:uid="{8BE70511-3F9D-4026-BEB3-CF26D7561B61}"/>
    <cellStyle name="標準 4 2 3" xfId="12" xr:uid="{9601C3F3-9E8A-4564-B810-393ADC28669C}"/>
    <cellStyle name="標準 4 2 3 2" xfId="15" xr:uid="{D06DE04F-46AC-49E3-BA98-333B66E490CE}"/>
  </cellStyles>
  <dxfs count="8">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7"/>
    </tableStyle>
    <tableStyle name="ピボットテーブル スタイル 1" table="0" count="2" xr9:uid="{00000000-0011-0000-FFFF-FFFF01000000}">
      <tableStyleElement type="wholeTable" dxfId="6"/>
      <tableStyleElement type="headerRow" dxfId="5"/>
    </tableStyle>
  </tableStyles>
  <colors>
    <mruColors>
      <color rgb="FFEAEAEA"/>
      <color rgb="FFDDDDDD"/>
      <color rgb="FF000066"/>
      <color rgb="FFF7C1D4"/>
      <color rgb="FFFF66FF"/>
      <color rgb="FFC7F7C1"/>
      <color rgb="FFE8C1F7"/>
      <color rgb="FF969696"/>
      <color rgb="FFCCFF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23</xdr:row>
      <xdr:rowOff>63744</xdr:rowOff>
    </xdr:from>
    <xdr:to>
      <xdr:col>4</xdr:col>
      <xdr:colOff>222135</xdr:colOff>
      <xdr:row>28</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26</xdr:row>
      <xdr:rowOff>78283</xdr:rowOff>
    </xdr:from>
    <xdr:to>
      <xdr:col>4</xdr:col>
      <xdr:colOff>380229</xdr:colOff>
      <xdr:row>27</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26</xdr:row>
      <xdr:rowOff>28151</xdr:rowOff>
    </xdr:from>
    <xdr:to>
      <xdr:col>2</xdr:col>
      <xdr:colOff>673306</xdr:colOff>
      <xdr:row>27</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23</xdr:row>
      <xdr:rowOff>73269</xdr:rowOff>
    </xdr:from>
    <xdr:to>
      <xdr:col>7</xdr:col>
      <xdr:colOff>592631</xdr:colOff>
      <xdr:row>28</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27</xdr:row>
      <xdr:rowOff>176762</xdr:rowOff>
    </xdr:from>
    <xdr:to>
      <xdr:col>6</xdr:col>
      <xdr:colOff>310020</xdr:colOff>
      <xdr:row>28</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25</xdr:row>
      <xdr:rowOff>198742</xdr:rowOff>
    </xdr:from>
    <xdr:to>
      <xdr:col>8</xdr:col>
      <xdr:colOff>494109</xdr:colOff>
      <xdr:row>28</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27</xdr:row>
      <xdr:rowOff>168887</xdr:rowOff>
    </xdr:from>
    <xdr:to>
      <xdr:col>8</xdr:col>
      <xdr:colOff>190500</xdr:colOff>
      <xdr:row>28</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201705</xdr:colOff>
      <xdr:row>10</xdr:row>
      <xdr:rowOff>67234</xdr:rowOff>
    </xdr:from>
    <xdr:to>
      <xdr:col>12</xdr:col>
      <xdr:colOff>247424</xdr:colOff>
      <xdr:row>13</xdr:row>
      <xdr:rowOff>186764</xdr:rowOff>
    </xdr:to>
    <xdr:sp macro="" textlink="">
      <xdr:nvSpPr>
        <xdr:cNvPr id="13" name="左大かっこ 12">
          <a:extLst>
            <a:ext uri="{FF2B5EF4-FFF2-40B4-BE49-F238E27FC236}">
              <a16:creationId xmlns:a16="http://schemas.microsoft.com/office/drawing/2014/main" id="{3AA00BBA-D4DF-4FBA-81DA-703B95362CD2}"/>
            </a:ext>
          </a:extLst>
        </xdr:cNvPr>
        <xdr:cNvSpPr/>
      </xdr:nvSpPr>
      <xdr:spPr>
        <a:xfrm>
          <a:off x="5451885" y="2726614"/>
          <a:ext cx="45719" cy="8281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B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B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B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B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B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B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B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B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B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B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B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B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B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B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s.ntj.jac.go.jp\share\&#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F109"/>
  <sheetViews>
    <sheetView view="pageBreakPreview" zoomScale="90" zoomScaleNormal="90" zoomScaleSheetLayoutView="90" workbookViewId="0">
      <selection activeCell="V55" sqref="V55"/>
    </sheetView>
  </sheetViews>
  <sheetFormatPr defaultRowHeight="18.75"/>
  <cols>
    <col min="1" max="1" width="48.125" bestFit="1" customWidth="1"/>
    <col min="2" max="2" width="5" customWidth="1"/>
    <col min="3" max="3" width="11.125" bestFit="1" customWidth="1"/>
    <col min="4" max="4" width="62.125" bestFit="1" customWidth="1"/>
    <col min="5" max="5" width="4.625" customWidth="1"/>
    <col min="6" max="7" width="5" customWidth="1"/>
  </cols>
  <sheetData>
    <row r="1" spans="1:6">
      <c r="A1" s="4" t="s">
        <v>136</v>
      </c>
      <c r="B1" s="4"/>
      <c r="C1" s="4"/>
      <c r="F1" s="4"/>
    </row>
    <row r="2" spans="1:6" ht="19.5" thickBot="1">
      <c r="A2" s="100" t="s">
        <v>137</v>
      </c>
      <c r="B2" s="100" t="s">
        <v>138</v>
      </c>
      <c r="C2" s="101" t="s">
        <v>139</v>
      </c>
      <c r="D2" s="100" t="s">
        <v>140</v>
      </c>
      <c r="E2" s="102"/>
      <c r="F2" s="4"/>
    </row>
    <row r="3" spans="1:6" ht="19.5" thickBot="1">
      <c r="A3" s="103" t="s">
        <v>141</v>
      </c>
      <c r="B3" s="104"/>
      <c r="C3" s="104"/>
      <c r="D3" s="105" t="s">
        <v>429</v>
      </c>
      <c r="F3" s="106"/>
    </row>
    <row r="4" spans="1:6">
      <c r="A4" s="107" t="s">
        <v>142</v>
      </c>
      <c r="B4" s="108"/>
      <c r="C4" s="109" t="s">
        <v>430</v>
      </c>
      <c r="D4" s="110" t="str">
        <f t="array" aca="1" ref="D4" ca="1">IF($C4="-","",IF(ISBLANK(INDIRECT($C4)),"",INDIRECT($C4)))</f>
        <v/>
      </c>
      <c r="F4" s="106"/>
    </row>
    <row r="5" spans="1:6">
      <c r="A5" s="111" t="s">
        <v>143</v>
      </c>
      <c r="B5" s="112"/>
      <c r="C5" s="113" t="s">
        <v>431</v>
      </c>
      <c r="D5" s="114">
        <f t="array" aca="1" ref="D5" ca="1">IF($C5="-","",IF(ISBLANK(INDIRECT($C5)),"",INDIRECT($C5)))</f>
        <v>0</v>
      </c>
      <c r="F5" s="106"/>
    </row>
    <row r="6" spans="1:6">
      <c r="A6" s="111" t="s">
        <v>144</v>
      </c>
      <c r="B6" s="112"/>
      <c r="C6" s="113" t="s">
        <v>432</v>
      </c>
      <c r="D6" s="114">
        <f t="array" aca="1" ref="D6" ca="1">IF($C6="-","",IF(ISBLANK(INDIRECT($C6)),"",INDIRECT($C6)))</f>
        <v>0</v>
      </c>
      <c r="F6" s="106"/>
    </row>
    <row r="7" spans="1:6">
      <c r="A7" s="111" t="s">
        <v>191</v>
      </c>
      <c r="B7" s="112"/>
      <c r="C7" s="115" t="s">
        <v>149</v>
      </c>
      <c r="D7" s="114" t="str">
        <f t="array" aca="1" ref="D7" ca="1">IF($C7="-","",IF(ISBLANK(INDIRECT($C7)),"",INDIRECT($C7)))</f>
        <v/>
      </c>
    </row>
    <row r="8" spans="1:6">
      <c r="A8" s="111" t="s">
        <v>145</v>
      </c>
      <c r="B8" s="112"/>
      <c r="C8" s="113" t="s">
        <v>433</v>
      </c>
      <c r="D8" s="114">
        <f t="array" aca="1" ref="D8" ca="1">IF($C8="-","",IF(ISBLANK(INDIRECT($C8)),"",INDIRECT($C8)))</f>
        <v>0</v>
      </c>
    </row>
    <row r="9" spans="1:6">
      <c r="A9" s="111" t="s">
        <v>146</v>
      </c>
      <c r="B9" s="112"/>
      <c r="C9" s="113" t="s">
        <v>434</v>
      </c>
      <c r="D9" s="114">
        <f t="array" aca="1" ref="D9" ca="1">IF($C9="-","",IF(ISBLANK(INDIRECT($C9)),"",INDIRECT($C9)))</f>
        <v>0</v>
      </c>
    </row>
    <row r="10" spans="1:6">
      <c r="A10" s="111" t="s">
        <v>412</v>
      </c>
      <c r="B10" s="112"/>
      <c r="C10" s="113" t="s">
        <v>435</v>
      </c>
      <c r="D10" s="114">
        <f t="array" aca="1" ref="D10" ca="1">IF($C10="-","",IF(ISBLANK(INDIRECT($C10)),"",INDIRECT($C10)))</f>
        <v>0</v>
      </c>
    </row>
    <row r="11" spans="1:6">
      <c r="A11" s="111" t="s">
        <v>147</v>
      </c>
      <c r="B11" s="112"/>
      <c r="C11" s="113" t="s">
        <v>436</v>
      </c>
      <c r="D11" s="114" t="str">
        <f t="array" aca="1" ref="D11" ca="1">IF($C11="-","",IF(ISBLANK(INDIRECT($C11)),"",INDIRECT($C11)))</f>
        <v>選択してください。</v>
      </c>
      <c r="F11" s="106"/>
    </row>
    <row r="12" spans="1:6">
      <c r="A12" s="111" t="s">
        <v>192</v>
      </c>
      <c r="B12" s="112"/>
      <c r="C12" s="230" t="s">
        <v>457</v>
      </c>
      <c r="D12" s="114" t="str">
        <f ca="1">IF($C12="-","","助成金算定基礎経費：1:"&amp;INDIRECT($C12)&amp;" / 2:"&amp;(OFFSET(INDIRECT($C12),1,0)&amp;" / 3:"&amp;(OFFSET(INDIRECT($C12),2,0))))</f>
        <v>助成金算定基礎経費：1: / 2: / 3:</v>
      </c>
    </row>
    <row r="13" spans="1:6">
      <c r="A13" s="116" t="s">
        <v>148</v>
      </c>
      <c r="B13" s="117"/>
      <c r="C13" s="115" t="s">
        <v>149</v>
      </c>
      <c r="D13" s="118" t="str">
        <f t="array" aca="1" ref="D13" ca="1">IF($C13="-","",IF(AND(ISBLANK(INDIRECT($C13))=FALSE,OFFSET(INDIRECT($C13),0,-3)="あり"),INDIRECT($C13),""))</f>
        <v/>
      </c>
      <c r="F13" s="106"/>
    </row>
    <row r="14" spans="1:6">
      <c r="A14" s="119" t="s">
        <v>150</v>
      </c>
      <c r="B14" s="120"/>
      <c r="C14" s="121" t="s">
        <v>149</v>
      </c>
      <c r="D14" s="119" t="str">
        <f t="array" aca="1" ref="D14" ca="1">IF($C14="-","",IF(ISBLANK(INDIRECT($C14)),"",INDIRECT($C14)))</f>
        <v/>
      </c>
    </row>
    <row r="15" spans="1:6">
      <c r="A15" s="114" t="s">
        <v>151</v>
      </c>
      <c r="B15" s="122"/>
      <c r="C15" s="115" t="s">
        <v>149</v>
      </c>
      <c r="D15" s="123" t="str">
        <f t="array" aca="1" ref="D15" ca="1">IF($C15="-","",IF(ISBLANK(INDIRECT($C15)),"",INDIRECT($C15)))</f>
        <v/>
      </c>
      <c r="F15" s="124"/>
    </row>
    <row r="16" spans="1:6">
      <c r="A16" s="114" t="s">
        <v>152</v>
      </c>
      <c r="B16" s="122"/>
      <c r="C16" s="115" t="s">
        <v>149</v>
      </c>
      <c r="D16" s="123" t="str">
        <f t="array" aca="1" ref="D16" ca="1">IF($C16="-","",IF(ISBLANK(INDIRECT($C16)),"",INDIRECT($C16)))</f>
        <v/>
      </c>
    </row>
    <row r="17" spans="1:4">
      <c r="A17" s="114" t="s">
        <v>153</v>
      </c>
      <c r="B17" s="122"/>
      <c r="C17" s="115" t="s">
        <v>149</v>
      </c>
      <c r="D17" s="114" t="str">
        <f t="array" aca="1" ref="D17" ca="1">IF($C17="-","",IF(ISBLANK(INDIRECT($C17)),"",INDIRECT($C17)))</f>
        <v/>
      </c>
    </row>
    <row r="18" spans="1:4">
      <c r="A18" s="114" t="s">
        <v>154</v>
      </c>
      <c r="B18" s="122"/>
      <c r="C18" s="115" t="s">
        <v>149</v>
      </c>
      <c r="D18" s="114" t="str">
        <f t="array" aca="1" ref="D18" ca="1">IF($C18="-","",IF(ISBLANK(INDIRECT($C18)),"",INDIRECT($C18)))</f>
        <v/>
      </c>
    </row>
    <row r="19" spans="1:4">
      <c r="A19" s="114" t="s">
        <v>155</v>
      </c>
      <c r="B19" s="122"/>
      <c r="C19" s="115" t="s">
        <v>149</v>
      </c>
      <c r="D19" s="114" t="str">
        <f t="array" aca="1" ref="D19" ca="1">IF($C19="-","",IF(ISBLANK(INDIRECT($C19)),"",INDIRECT($C19)))</f>
        <v/>
      </c>
    </row>
    <row r="20" spans="1:4">
      <c r="A20" s="114" t="s">
        <v>156</v>
      </c>
      <c r="B20" s="122"/>
      <c r="C20" s="115" t="s">
        <v>149</v>
      </c>
      <c r="D20" s="114" t="str">
        <f t="array" aca="1" ref="D20" ca="1">IF($C20="-","",IF(ISBLANK(INDIRECT($C20)),"",INDIRECT($C20)))</f>
        <v/>
      </c>
    </row>
    <row r="21" spans="1:4">
      <c r="A21" s="114" t="s">
        <v>157</v>
      </c>
      <c r="B21" s="122"/>
      <c r="C21" s="115" t="s">
        <v>149</v>
      </c>
      <c r="D21" s="114" t="str">
        <f t="array" aca="1" ref="D21" ca="1">IF($C21="-","",IF(ISBLANK(INDIRECT($C21)),"",INDIRECT($C21)))</f>
        <v/>
      </c>
    </row>
    <row r="22" spans="1:4">
      <c r="A22" s="114" t="s">
        <v>158</v>
      </c>
      <c r="B22" s="122"/>
      <c r="C22" s="115" t="s">
        <v>149</v>
      </c>
      <c r="D22" s="114" t="str">
        <f t="array" aca="1" ref="D22" ca="1">IF($C22="-","",IF(ISBLANK(INDIRECT($C22)),"",INDIRECT($C22)))</f>
        <v/>
      </c>
    </row>
    <row r="23" spans="1:4">
      <c r="A23" s="114" t="s">
        <v>159</v>
      </c>
      <c r="B23" s="122"/>
      <c r="C23" s="115" t="s">
        <v>149</v>
      </c>
      <c r="D23" s="123" t="str">
        <f t="array" aca="1" ref="D23" ca="1">IF($C23="-","",IF(ISBLANK(INDIRECT($C23)),"",INDIRECT($C23)))</f>
        <v/>
      </c>
    </row>
    <row r="24" spans="1:4">
      <c r="A24" s="125" t="s">
        <v>160</v>
      </c>
      <c r="B24" s="126"/>
      <c r="C24" s="115" t="s">
        <v>149</v>
      </c>
      <c r="D24" s="127" t="str">
        <f t="array" aca="1" ref="D24" ca="1">IF($C24="-","",IF(ISBLANK(INDIRECT($C24)),"",INDIRECT($C24)))</f>
        <v/>
      </c>
    </row>
    <row r="25" spans="1:4">
      <c r="A25" s="119" t="s">
        <v>161</v>
      </c>
      <c r="B25" s="120"/>
      <c r="C25" s="121" t="s">
        <v>149</v>
      </c>
      <c r="D25" s="119" t="str">
        <f t="array" aca="1" ref="D25" ca="1">IF($C25="-","",IF(ISBLANK(INDIRECT($C25)),"",INDIRECT($C25)))</f>
        <v/>
      </c>
    </row>
    <row r="26" spans="1:4">
      <c r="A26" s="114" t="s">
        <v>162</v>
      </c>
      <c r="B26" s="122"/>
      <c r="C26" s="115" t="s">
        <v>149</v>
      </c>
      <c r="D26" s="114" t="str">
        <f t="array" aca="1" ref="D26" ca="1">IF($C26="-","",IF(ISBLANK(INDIRECT($C26)),"",INDIRECT($C26)))</f>
        <v/>
      </c>
    </row>
    <row r="27" spans="1:4">
      <c r="A27" s="114" t="s">
        <v>163</v>
      </c>
      <c r="B27" s="122"/>
      <c r="C27" s="115" t="s">
        <v>149</v>
      </c>
      <c r="D27" s="114" t="str">
        <f t="array" aca="1" ref="D27" ca="1">IF($C27="-","",IF(ISBLANK(INDIRECT($C27)),"",INDIRECT($C27)))</f>
        <v/>
      </c>
    </row>
    <row r="28" spans="1:4" ht="37.5">
      <c r="A28" s="128" t="s">
        <v>164</v>
      </c>
      <c r="B28" s="122"/>
      <c r="C28" s="129" t="s">
        <v>437</v>
      </c>
      <c r="D28" s="114" t="str">
        <f t="array" aca="1" ref="D28" ca="1">IF($C28="-","",IF(ISBLANK(INDIRECT($C28)),"",INDIRECT($C28)))</f>
        <v>アマチュア等の文化団体活動</v>
      </c>
    </row>
    <row r="29" spans="1:4" ht="37.5">
      <c r="A29" s="128" t="s">
        <v>165</v>
      </c>
      <c r="B29" s="122"/>
      <c r="C29" s="129" t="s">
        <v>437</v>
      </c>
      <c r="D29" s="114" t="str">
        <f t="array" aca="1" ref="D29" ca="1">IF($C29="-","",IF(ISBLANK(INDIRECT($C29)),"",INDIRECT($C29)))</f>
        <v>アマチュア等の文化団体活動</v>
      </c>
    </row>
    <row r="30" spans="1:4" ht="37.5">
      <c r="A30" s="130" t="s">
        <v>166</v>
      </c>
      <c r="B30" s="122"/>
      <c r="C30" s="129" t="s">
        <v>413</v>
      </c>
      <c r="D30" s="114" t="str">
        <f t="array" aca="1" ref="D30" ca="1">IF($C30="-","",IF(ISBLANK(INDIRECT($C30)),"",INDIRECT($C30)))</f>
        <v>選択してください。</v>
      </c>
    </row>
    <row r="31" spans="1:4" ht="37.5">
      <c r="A31" s="131" t="s">
        <v>167</v>
      </c>
      <c r="B31" s="112"/>
      <c r="C31" s="466" t="s">
        <v>9</v>
      </c>
      <c r="D31" s="123" t="str">
        <f t="array" aca="1" ref="D31" ca="1">IF($C31="-","",IF(ISBLANK(INDIRECT($C31)),"",INDIRECT($C31)))</f>
        <v/>
      </c>
    </row>
    <row r="32" spans="1:4" ht="37.5">
      <c r="A32" s="132" t="s">
        <v>168</v>
      </c>
      <c r="B32" s="117"/>
      <c r="C32" s="467" t="s">
        <v>9</v>
      </c>
      <c r="D32" s="125" t="str">
        <f t="array" aca="1" ref="D32" ca="1">IF($C32="-","",IF(ISBLANK(INDIRECT($C32)),"",INDIRECT($C32)))</f>
        <v/>
      </c>
    </row>
    <row r="33" spans="1:5">
      <c r="A33" s="133" t="s">
        <v>169</v>
      </c>
      <c r="B33" s="133">
        <v>1</v>
      </c>
      <c r="C33" s="134" t="s">
        <v>438</v>
      </c>
      <c r="D33" s="135" t="str">
        <f t="array" aca="1" ref="D33" ca="1">IF($C33="-","",IF(ISBLANK(INDIRECT($C33)),"",INDIRECT($C33)))</f>
        <v/>
      </c>
    </row>
    <row r="34" spans="1:5">
      <c r="A34" s="111" t="s">
        <v>170</v>
      </c>
      <c r="B34" s="111">
        <v>1</v>
      </c>
      <c r="C34" s="129" t="s">
        <v>439</v>
      </c>
      <c r="D34" s="123" t="str">
        <f t="array" aca="1" ref="D34" ca="1">IF($C34="-","",IF(ISBLANK(INDIRECT($C34)),"",INDIRECT($C34)))</f>
        <v/>
      </c>
    </row>
    <row r="35" spans="1:5">
      <c r="A35" s="111" t="s">
        <v>171</v>
      </c>
      <c r="B35" s="111">
        <v>1</v>
      </c>
      <c r="C35" s="129" t="s">
        <v>440</v>
      </c>
      <c r="D35" s="136" t="str">
        <f ca="1">IF($C35="-","",IF(ISBLANK(INDIRECT($C35)),"",IF(OR((ISBLANK(OFFSET(INDIRECT($C35),0,4))),(OFFSET(INDIRECT($C35),0,4))=0),(INDIRECT($C35))&amp;IF(OFFSET(INDIRECT($C35),2,0)&amp;OFFSET(INDIRECT($C35),2,1)="","","("&amp;OFFSET(INDIRECT($C35),2,0)&amp;OFFSET(INDIRECT($C35),2,1)&amp;")"),(INDIRECT($C35))&amp;(OFFSET(INDIRECT($C35),0,2))&amp;(OFFSET(INDIRECT($C35),0,3))&amp;(OFFSET(INDIRECT($C35),0,4))&amp;(OFFSET(INDIRECT($C35),0,5))&amp;IF(OFFSET(INDIRECT($C35),2,0)&amp;OFFSET(INDIRECT($C35),2,1)="","","("&amp;OFFSET(INDIRECT($C35),2,0)&amp;OFFSET(INDIRECT($C35),2,1)&amp;")"))))</f>
        <v/>
      </c>
      <c r="E35" t="s">
        <v>447</v>
      </c>
    </row>
    <row r="36" spans="1:5">
      <c r="A36" s="111" t="s">
        <v>169</v>
      </c>
      <c r="B36" s="111">
        <v>2</v>
      </c>
      <c r="C36" s="115" t="s">
        <v>149</v>
      </c>
      <c r="D36" s="123" t="str">
        <f t="array" aca="1" ref="D36" ca="1">IF($C36="-","",IF(ISBLANK(INDIRECT($C36)),"",INDIRECT($C36)))</f>
        <v/>
      </c>
    </row>
    <row r="37" spans="1:5">
      <c r="A37" s="111" t="s">
        <v>170</v>
      </c>
      <c r="B37" s="111">
        <v>2</v>
      </c>
      <c r="C37" s="115" t="s">
        <v>149</v>
      </c>
      <c r="D37" s="123" t="str">
        <f t="array" aca="1" ref="D37" ca="1">IF($C37="-","",IF(ISBLANK(INDIRECT($C37)),"",INDIRECT($C37)))</f>
        <v/>
      </c>
    </row>
    <row r="38" spans="1:5">
      <c r="A38" s="111" t="s">
        <v>171</v>
      </c>
      <c r="B38" s="111">
        <v>2</v>
      </c>
      <c r="C38" s="115" t="s">
        <v>149</v>
      </c>
      <c r="D38" s="136" t="str">
        <f t="array" aca="1" ref="D38" ca="1">IF($C38="-","",IF(ISBLANK(INDIRECT($C38)),"",INDIRECT($C38))&amp;IF(OFFSET(INDIRECT($C38),0,2)&amp;OFFSET(INDIRECT($C38),0,3)="","","("&amp;OFFSET(INDIRECT($C38),0,2)&amp;OFFSET(INDIRECT($C38),0,3)&amp;")"))</f>
        <v/>
      </c>
    </row>
    <row r="39" spans="1:5">
      <c r="A39" s="111" t="s">
        <v>169</v>
      </c>
      <c r="B39" s="111">
        <v>3</v>
      </c>
      <c r="C39" s="115" t="s">
        <v>149</v>
      </c>
      <c r="D39" s="123" t="str">
        <f t="array" aca="1" ref="D39" ca="1">IF($C39="-","",IF(ISBLANK(INDIRECT($C39)),"",INDIRECT($C39)))</f>
        <v/>
      </c>
    </row>
    <row r="40" spans="1:5">
      <c r="A40" s="111" t="s">
        <v>170</v>
      </c>
      <c r="B40" s="111">
        <v>3</v>
      </c>
      <c r="C40" s="115" t="s">
        <v>149</v>
      </c>
      <c r="D40" s="123" t="str">
        <f t="array" aca="1" ref="D40" ca="1">IF($C40="-","",IF(ISBLANK(INDIRECT($C40)),"",INDIRECT($C40)))</f>
        <v/>
      </c>
    </row>
    <row r="41" spans="1:5">
      <c r="A41" s="111" t="s">
        <v>171</v>
      </c>
      <c r="B41" s="111">
        <v>3</v>
      </c>
      <c r="C41" s="115" t="s">
        <v>149</v>
      </c>
      <c r="D41" s="136" t="str">
        <f t="array" aca="1" ref="D41" ca="1">IF($C41="-","",IF(ISBLANK(INDIRECT($C41)),"",INDIRECT($C41))&amp;IF(OFFSET(INDIRECT($C41),0,2)&amp;OFFSET(INDIRECT($C41),0,3)="","","("&amp;OFFSET(INDIRECT($C41),0,2)&amp;OFFSET(INDIRECT($C41),0,3)&amp;")"))</f>
        <v/>
      </c>
    </row>
    <row r="42" spans="1:5">
      <c r="A42" s="111" t="s">
        <v>169</v>
      </c>
      <c r="B42" s="111">
        <v>4</v>
      </c>
      <c r="C42" s="115" t="s">
        <v>149</v>
      </c>
      <c r="D42" s="123" t="str">
        <f t="array" aca="1" ref="D42" ca="1">IF($C42="-","",IF(ISBLANK(INDIRECT($C42)),"",INDIRECT($C42)))</f>
        <v/>
      </c>
    </row>
    <row r="43" spans="1:5">
      <c r="A43" s="111" t="s">
        <v>170</v>
      </c>
      <c r="B43" s="111">
        <v>4</v>
      </c>
      <c r="C43" s="115" t="s">
        <v>149</v>
      </c>
      <c r="D43" s="123" t="str">
        <f t="array" aca="1" ref="D43" ca="1">IF($C43="-","",IF(ISBLANK(INDIRECT($C43)),"",INDIRECT($C43)))</f>
        <v/>
      </c>
    </row>
    <row r="44" spans="1:5">
      <c r="A44" s="111" t="s">
        <v>171</v>
      </c>
      <c r="B44" s="111">
        <v>4</v>
      </c>
      <c r="C44" s="115" t="s">
        <v>149</v>
      </c>
      <c r="D44" s="136" t="str">
        <f t="array" aca="1" ref="D44" ca="1">IF($C44="-","",IF(ISBLANK(INDIRECT($C44)),"",INDIRECT($C44))&amp;IF(OFFSET(INDIRECT($C44),0,2)&amp;OFFSET(INDIRECT($C44),0,3)="","","("&amp;OFFSET(INDIRECT($C44),0,2)&amp;OFFSET(INDIRECT($C44),0,3)&amp;")"))</f>
        <v/>
      </c>
    </row>
    <row r="45" spans="1:5">
      <c r="A45" s="111" t="s">
        <v>169</v>
      </c>
      <c r="B45" s="111">
        <v>5</v>
      </c>
      <c r="C45" s="115" t="s">
        <v>149</v>
      </c>
      <c r="D45" s="123" t="str">
        <f t="array" aca="1" ref="D45" ca="1">IF($C45="-","",IF(ISBLANK(INDIRECT($C45)),"",INDIRECT($C45)))</f>
        <v/>
      </c>
    </row>
    <row r="46" spans="1:5">
      <c r="A46" s="111" t="s">
        <v>170</v>
      </c>
      <c r="B46" s="111">
        <v>5</v>
      </c>
      <c r="C46" s="115" t="s">
        <v>149</v>
      </c>
      <c r="D46" s="123" t="str">
        <f t="array" aca="1" ref="D46" ca="1">IF($C46="-","",IF(ISBLANK(INDIRECT($C46)),"",INDIRECT($C46)))</f>
        <v/>
      </c>
    </row>
    <row r="47" spans="1:5">
      <c r="A47" s="111" t="s">
        <v>171</v>
      </c>
      <c r="B47" s="111">
        <v>5</v>
      </c>
      <c r="C47" s="115" t="s">
        <v>149</v>
      </c>
      <c r="D47" s="136" t="str">
        <f t="array" aca="1" ref="D47" ca="1">IF($C47="-","",IF(ISBLANK(INDIRECT($C47)),"",INDIRECT($C47))&amp;IF(OFFSET(INDIRECT($C47),0,2)&amp;OFFSET(INDIRECT($C47),0,3)="","","("&amp;OFFSET(INDIRECT($C47),0,2)&amp;OFFSET(INDIRECT($C47),0,3)&amp;")"))</f>
        <v/>
      </c>
    </row>
    <row r="48" spans="1:5">
      <c r="A48" s="111" t="s">
        <v>169</v>
      </c>
      <c r="B48" s="111">
        <v>6</v>
      </c>
      <c r="C48" s="115" t="s">
        <v>149</v>
      </c>
      <c r="D48" s="123" t="str">
        <f t="array" aca="1" ref="D48" ca="1">IF($C48="-","",IF(ISBLANK(INDIRECT($C48)),"",INDIRECT($C48)))</f>
        <v/>
      </c>
    </row>
    <row r="49" spans="1:4">
      <c r="A49" s="111" t="s">
        <v>170</v>
      </c>
      <c r="B49" s="111">
        <v>6</v>
      </c>
      <c r="C49" s="115" t="s">
        <v>149</v>
      </c>
      <c r="D49" s="123" t="str">
        <f t="array" aca="1" ref="D49" ca="1">IF($C49="-","",IF(ISBLANK(INDIRECT($C49)),"",INDIRECT($C49)))</f>
        <v/>
      </c>
    </row>
    <row r="50" spans="1:4">
      <c r="A50" s="111" t="s">
        <v>171</v>
      </c>
      <c r="B50" s="111">
        <v>6</v>
      </c>
      <c r="C50" s="115" t="s">
        <v>149</v>
      </c>
      <c r="D50" s="136" t="str">
        <f t="array" aca="1" ref="D50" ca="1">IF($C50="-","",IF(ISBLANK(INDIRECT($C50)),"",INDIRECT($C50))&amp;IF(OFFSET(INDIRECT($C50),0,2)&amp;OFFSET(INDIRECT($C50),0,3)="","","("&amp;OFFSET(INDIRECT($C50),0,2)&amp;OFFSET(INDIRECT($C50),0,3)&amp;")"))</f>
        <v/>
      </c>
    </row>
    <row r="51" spans="1:4">
      <c r="A51" s="111" t="s">
        <v>169</v>
      </c>
      <c r="B51" s="111">
        <v>7</v>
      </c>
      <c r="C51" s="115" t="s">
        <v>149</v>
      </c>
      <c r="D51" s="123" t="str">
        <f t="array" aca="1" ref="D51" ca="1">IF($C51="-","",IF(ISBLANK(INDIRECT($C51)),"",INDIRECT($C51)))</f>
        <v/>
      </c>
    </row>
    <row r="52" spans="1:4">
      <c r="A52" s="111" t="s">
        <v>170</v>
      </c>
      <c r="B52" s="111">
        <v>7</v>
      </c>
      <c r="C52" s="115" t="s">
        <v>149</v>
      </c>
      <c r="D52" s="123" t="str">
        <f t="array" aca="1" ref="D52" ca="1">IF($C52="-","",IF(ISBLANK(INDIRECT($C52)),"",INDIRECT($C52)))</f>
        <v/>
      </c>
    </row>
    <row r="53" spans="1:4">
      <c r="A53" s="111" t="s">
        <v>171</v>
      </c>
      <c r="B53" s="111">
        <v>7</v>
      </c>
      <c r="C53" s="115" t="s">
        <v>149</v>
      </c>
      <c r="D53" s="136" t="str">
        <f t="array" aca="1" ref="D53" ca="1">IF($C53="-","",IF(ISBLANK(INDIRECT($C53)),"",INDIRECT($C53))&amp;IF(OFFSET(INDIRECT($C53),0,2)&amp;OFFSET(INDIRECT($C53),0,3)="","","("&amp;OFFSET(INDIRECT($C53),0,2)&amp;OFFSET(INDIRECT($C53),0,3)&amp;")"))</f>
        <v/>
      </c>
    </row>
    <row r="54" spans="1:4">
      <c r="A54" s="111" t="s">
        <v>169</v>
      </c>
      <c r="B54" s="111">
        <v>8</v>
      </c>
      <c r="C54" s="115" t="s">
        <v>149</v>
      </c>
      <c r="D54" s="123" t="str">
        <f t="array" aca="1" ref="D54" ca="1">IF($C54="-","",IF(ISBLANK(INDIRECT($C54)),"",INDIRECT($C54)))</f>
        <v/>
      </c>
    </row>
    <row r="55" spans="1:4">
      <c r="A55" s="111" t="s">
        <v>170</v>
      </c>
      <c r="B55" s="111">
        <v>8</v>
      </c>
      <c r="C55" s="115" t="s">
        <v>149</v>
      </c>
      <c r="D55" s="123" t="str">
        <f t="array" aca="1" ref="D55" ca="1">IF($C55="-","",IF(ISBLANK(INDIRECT($C55)),"",INDIRECT($C55)))</f>
        <v/>
      </c>
    </row>
    <row r="56" spans="1:4">
      <c r="A56" s="111" t="s">
        <v>171</v>
      </c>
      <c r="B56" s="111">
        <v>8</v>
      </c>
      <c r="C56" s="115" t="s">
        <v>149</v>
      </c>
      <c r="D56" s="136" t="str">
        <f t="array" aca="1" ref="D56" ca="1">IF($C56="-","",IF(ISBLANK(INDIRECT($C56)),"",INDIRECT($C56))&amp;IF(OFFSET(INDIRECT($C56),0,2)&amp;OFFSET(INDIRECT($C56),0,3)="","","("&amp;OFFSET(INDIRECT($C56),0,2)&amp;OFFSET(INDIRECT($C56),0,3)&amp;")"))</f>
        <v/>
      </c>
    </row>
    <row r="57" spans="1:4">
      <c r="A57" s="111" t="s">
        <v>169</v>
      </c>
      <c r="B57" s="111">
        <v>9</v>
      </c>
      <c r="C57" s="115" t="s">
        <v>149</v>
      </c>
      <c r="D57" s="123" t="str">
        <f t="array" aca="1" ref="D57" ca="1">IF($C57="-","",IF(ISBLANK(INDIRECT($C57)),"",INDIRECT($C57)))</f>
        <v/>
      </c>
    </row>
    <row r="58" spans="1:4">
      <c r="A58" s="111" t="s">
        <v>170</v>
      </c>
      <c r="B58" s="111">
        <v>9</v>
      </c>
      <c r="C58" s="115" t="s">
        <v>149</v>
      </c>
      <c r="D58" s="123" t="str">
        <f t="array" aca="1" ref="D58" ca="1">IF($C58="-","",IF(ISBLANK(INDIRECT($C58)),"",INDIRECT($C58)))</f>
        <v/>
      </c>
    </row>
    <row r="59" spans="1:4">
      <c r="A59" s="111" t="s">
        <v>171</v>
      </c>
      <c r="B59" s="111">
        <v>9</v>
      </c>
      <c r="C59" s="115" t="s">
        <v>149</v>
      </c>
      <c r="D59" s="136" t="str">
        <f t="array" aca="1" ref="D59" ca="1">IF($C59="-","",IF(ISBLANK(INDIRECT($C59)),"",INDIRECT($C59))&amp;IF(OFFSET(INDIRECT($C59),0,2)&amp;OFFSET(INDIRECT($C59),0,3)="","","("&amp;OFFSET(INDIRECT($C59),0,2)&amp;OFFSET(INDIRECT($C59),0,3)&amp;")"))</f>
        <v/>
      </c>
    </row>
    <row r="60" spans="1:4">
      <c r="A60" s="111" t="s">
        <v>169</v>
      </c>
      <c r="B60" s="111">
        <v>10</v>
      </c>
      <c r="C60" s="115" t="s">
        <v>149</v>
      </c>
      <c r="D60" s="123" t="str">
        <f t="array" aca="1" ref="D60" ca="1">IF($C60="-","",IF(ISBLANK(INDIRECT($C60)),"",INDIRECT($C60)))</f>
        <v/>
      </c>
    </row>
    <row r="61" spans="1:4">
      <c r="A61" s="111" t="s">
        <v>170</v>
      </c>
      <c r="B61" s="111">
        <v>10</v>
      </c>
      <c r="C61" s="115" t="s">
        <v>149</v>
      </c>
      <c r="D61" s="123" t="str">
        <f t="array" aca="1" ref="D61" ca="1">IF($C61="-","",IF(ISBLANK(INDIRECT($C61)),"",INDIRECT($C61)))</f>
        <v/>
      </c>
    </row>
    <row r="62" spans="1:4">
      <c r="A62" s="111" t="s">
        <v>171</v>
      </c>
      <c r="B62" s="111">
        <v>10</v>
      </c>
      <c r="C62" s="115" t="s">
        <v>149</v>
      </c>
      <c r="D62" s="136" t="str">
        <f t="array" aca="1" ref="D62" ca="1">IF($C62="-","",IF(ISBLANK(INDIRECT($C62)),"",INDIRECT($C62))&amp;IF(OFFSET(INDIRECT($C62),0,2)&amp;OFFSET(INDIRECT($C62),0,3)="","","("&amp;OFFSET(INDIRECT($C62),0,2)&amp;OFFSET(INDIRECT($C62),0,3)&amp;")"))</f>
        <v/>
      </c>
    </row>
    <row r="63" spans="1:4">
      <c r="A63" s="111" t="s">
        <v>169</v>
      </c>
      <c r="B63" s="111">
        <v>11</v>
      </c>
      <c r="C63" s="115" t="s">
        <v>149</v>
      </c>
      <c r="D63" s="123" t="str">
        <f t="array" aca="1" ref="D63" ca="1">IF($C63="-","",IF(ISBLANK(INDIRECT($C63)),"",INDIRECT($C63)))</f>
        <v/>
      </c>
    </row>
    <row r="64" spans="1:4">
      <c r="A64" s="111" t="s">
        <v>170</v>
      </c>
      <c r="B64" s="111">
        <v>11</v>
      </c>
      <c r="C64" s="115" t="s">
        <v>149</v>
      </c>
      <c r="D64" s="123" t="str">
        <f t="array" aca="1" ref="D64" ca="1">IF($C64="-","",IF(ISBLANK(INDIRECT($C64)),"",INDIRECT($C64)))</f>
        <v/>
      </c>
    </row>
    <row r="65" spans="1:4">
      <c r="A65" s="111" t="s">
        <v>171</v>
      </c>
      <c r="B65" s="111">
        <v>11</v>
      </c>
      <c r="C65" s="115" t="s">
        <v>149</v>
      </c>
      <c r="D65" s="136" t="str">
        <f t="array" aca="1" ref="D65" ca="1">IF($C65="-","",IF(ISBLANK(INDIRECT($C65)),"",INDIRECT($C65))&amp;IF(OFFSET(INDIRECT($C65),0,2)&amp;OFFSET(INDIRECT($C65),0,3)="","","("&amp;OFFSET(INDIRECT($C65),0,2)&amp;OFFSET(INDIRECT($C65),0,3)&amp;")"))</f>
        <v/>
      </c>
    </row>
    <row r="66" spans="1:4">
      <c r="A66" s="111" t="s">
        <v>169</v>
      </c>
      <c r="B66" s="111">
        <v>12</v>
      </c>
      <c r="C66" s="115" t="s">
        <v>149</v>
      </c>
      <c r="D66" s="123" t="str">
        <f t="array" aca="1" ref="D66" ca="1">IF($C66="-","",IF(ISBLANK(INDIRECT($C66)),"",INDIRECT($C66)))</f>
        <v/>
      </c>
    </row>
    <row r="67" spans="1:4">
      <c r="A67" s="111" t="s">
        <v>170</v>
      </c>
      <c r="B67" s="111">
        <v>12</v>
      </c>
      <c r="C67" s="115" t="s">
        <v>149</v>
      </c>
      <c r="D67" s="123" t="str">
        <f t="array" aca="1" ref="D67" ca="1">IF($C67="-","",IF(ISBLANK(INDIRECT($C67)),"",INDIRECT($C67)))</f>
        <v/>
      </c>
    </row>
    <row r="68" spans="1:4">
      <c r="A68" s="111" t="s">
        <v>171</v>
      </c>
      <c r="B68" s="111">
        <v>12</v>
      </c>
      <c r="C68" s="115" t="s">
        <v>149</v>
      </c>
      <c r="D68" s="136" t="str">
        <f t="array" aca="1" ref="D68" ca="1">IF($C68="-","",IF(ISBLANK(INDIRECT($C68)),"",INDIRECT($C68))&amp;IF(OFFSET(INDIRECT($C68),0,2)&amp;OFFSET(INDIRECT($C68),0,3)="","","("&amp;OFFSET(INDIRECT($C68),0,2)&amp;OFFSET(INDIRECT($C68),0,3)&amp;")"))</f>
        <v/>
      </c>
    </row>
    <row r="69" spans="1:4">
      <c r="A69" s="111" t="s">
        <v>169</v>
      </c>
      <c r="B69" s="111">
        <v>13</v>
      </c>
      <c r="C69" s="115" t="s">
        <v>149</v>
      </c>
      <c r="D69" s="123" t="str">
        <f t="array" aca="1" ref="D69" ca="1">IF($C69="-","",IF(ISBLANK(INDIRECT($C69)),"",INDIRECT($C69)))</f>
        <v/>
      </c>
    </row>
    <row r="70" spans="1:4">
      <c r="A70" s="111" t="s">
        <v>170</v>
      </c>
      <c r="B70" s="111">
        <v>13</v>
      </c>
      <c r="C70" s="115" t="s">
        <v>149</v>
      </c>
      <c r="D70" s="123" t="str">
        <f t="array" aca="1" ref="D70" ca="1">IF($C70="-","",IF(ISBLANK(INDIRECT($C70)),"",INDIRECT($C70)))</f>
        <v/>
      </c>
    </row>
    <row r="71" spans="1:4">
      <c r="A71" s="111" t="s">
        <v>171</v>
      </c>
      <c r="B71" s="111">
        <v>13</v>
      </c>
      <c r="C71" s="115" t="s">
        <v>149</v>
      </c>
      <c r="D71" s="136" t="str">
        <f t="array" aca="1" ref="D71" ca="1">IF($C71="-","",IF(ISBLANK(INDIRECT($C71)),"",INDIRECT($C71))&amp;IF(OFFSET(INDIRECT($C71),0,2)&amp;OFFSET(INDIRECT($C71),0,3)="","","("&amp;OFFSET(INDIRECT($C71),0,2)&amp;OFFSET(INDIRECT($C71),0,3)&amp;")"))</f>
        <v/>
      </c>
    </row>
    <row r="72" spans="1:4">
      <c r="A72" s="111" t="s">
        <v>169</v>
      </c>
      <c r="B72" s="111">
        <v>14</v>
      </c>
      <c r="C72" s="115" t="s">
        <v>149</v>
      </c>
      <c r="D72" s="123" t="str">
        <f t="array" aca="1" ref="D72" ca="1">IF($C72="-","",IF(ISBLANK(INDIRECT($C72)),"",INDIRECT($C72)))</f>
        <v/>
      </c>
    </row>
    <row r="73" spans="1:4">
      <c r="A73" s="111" t="s">
        <v>170</v>
      </c>
      <c r="B73" s="111">
        <v>14</v>
      </c>
      <c r="C73" s="115" t="s">
        <v>149</v>
      </c>
      <c r="D73" s="123" t="str">
        <f t="array" aca="1" ref="D73" ca="1">IF($C73="-","",IF(ISBLANK(INDIRECT($C73)),"",INDIRECT($C73)))</f>
        <v/>
      </c>
    </row>
    <row r="74" spans="1:4">
      <c r="A74" s="111" t="s">
        <v>171</v>
      </c>
      <c r="B74" s="111">
        <v>14</v>
      </c>
      <c r="C74" s="115" t="s">
        <v>149</v>
      </c>
      <c r="D74" s="136" t="str">
        <f t="array" aca="1" ref="D74" ca="1">IF($C74="-","",IF(ISBLANK(INDIRECT($C74)),"",INDIRECT($C74))&amp;IF(OFFSET(INDIRECT($C74),0,2)&amp;OFFSET(INDIRECT($C74),0,3)="","","("&amp;OFFSET(INDIRECT($C74),0,2)&amp;OFFSET(INDIRECT($C74),0,3)&amp;")"))</f>
        <v/>
      </c>
    </row>
    <row r="75" spans="1:4">
      <c r="A75" s="111" t="s">
        <v>169</v>
      </c>
      <c r="B75" s="111">
        <v>15</v>
      </c>
      <c r="C75" s="115" t="s">
        <v>149</v>
      </c>
      <c r="D75" s="123" t="str">
        <f t="array" aca="1" ref="D75" ca="1">IF($C75="-","",IF(ISBLANK(INDIRECT($C75)),"",INDIRECT($C75)))</f>
        <v/>
      </c>
    </row>
    <row r="76" spans="1:4">
      <c r="A76" s="111" t="s">
        <v>170</v>
      </c>
      <c r="B76" s="111">
        <v>15</v>
      </c>
      <c r="C76" s="115" t="s">
        <v>149</v>
      </c>
      <c r="D76" s="123" t="str">
        <f t="array" aca="1" ref="D76" ca="1">IF($C76="-","",IF(ISBLANK(INDIRECT($C76)),"",INDIRECT($C76)))</f>
        <v/>
      </c>
    </row>
    <row r="77" spans="1:4">
      <c r="A77" s="116" t="s">
        <v>171</v>
      </c>
      <c r="B77" s="116">
        <v>15</v>
      </c>
      <c r="C77" s="115" t="s">
        <v>149</v>
      </c>
      <c r="D77" s="118" t="str">
        <f t="array" aca="1" ref="D77" ca="1">IF($C77="-","",IF(ISBLANK(INDIRECT($C77)),"",INDIRECT($C77))&amp;IF(OFFSET(INDIRECT($C77),0,2)&amp;OFFSET(INDIRECT($C77),0,3)="","","("&amp;OFFSET(INDIRECT($C77),0,2)&amp;OFFSET(INDIRECT($C77),0,3)&amp;")"))</f>
        <v/>
      </c>
    </row>
    <row r="78" spans="1:4">
      <c r="A78" s="133" t="s">
        <v>172</v>
      </c>
      <c r="B78" s="137"/>
      <c r="C78" s="138" t="s">
        <v>248</v>
      </c>
      <c r="D78" s="119" t="str">
        <f t="array" aca="1" ref="D78" ca="1">IF($C78="-","",IF(ISBLANK(INDIRECT($C78)),"",INDIRECT($C78)))</f>
        <v/>
      </c>
    </row>
    <row r="79" spans="1:4">
      <c r="A79" s="111" t="s">
        <v>173</v>
      </c>
      <c r="B79" s="112"/>
      <c r="C79" s="113" t="s">
        <v>414</v>
      </c>
      <c r="D79" s="114" t="str">
        <f t="array" aca="1" ref="D79" ca="1">IF($C79="-","",IF(ISBLANK(INDIRECT($C79)),"",INDIRECT($C79)))</f>
        <v/>
      </c>
    </row>
    <row r="80" spans="1:4">
      <c r="A80" s="111" t="s">
        <v>174</v>
      </c>
      <c r="B80" s="112"/>
      <c r="C80" s="113" t="s">
        <v>249</v>
      </c>
      <c r="D80" s="114" t="str">
        <f t="array" aca="1" ref="D80" ca="1">IF($C80="-","",IF(ISBLANK(INDIRECT($C80)),"",INDIRECT($C80)))</f>
        <v/>
      </c>
    </row>
    <row r="81" spans="1:4">
      <c r="A81" s="111" t="s">
        <v>175</v>
      </c>
      <c r="B81" s="112"/>
      <c r="C81" s="113" t="s">
        <v>250</v>
      </c>
      <c r="D81" s="114" t="str">
        <f t="array" aca="1" ref="D81" ca="1">IF($C81="-","",IF(ISBLANK(INDIRECT($C81)),"",INDIRECT($C81)))</f>
        <v/>
      </c>
    </row>
    <row r="82" spans="1:4">
      <c r="A82" s="111" t="s">
        <v>176</v>
      </c>
      <c r="B82" s="112"/>
      <c r="C82" s="113" t="s">
        <v>251</v>
      </c>
      <c r="D82" s="136" t="str">
        <f t="array" aca="1" ref="D82" ca="1">IF($C82="-","",IF(ISBLANK(INDIRECT($C82)),"",INDIRECT($C82)&amp;"-"&amp;OFFSET(INDIRECT($C82),0,2)))</f>
        <v/>
      </c>
    </row>
    <row r="83" spans="1:4">
      <c r="A83" s="111" t="s">
        <v>177</v>
      </c>
      <c r="B83" s="112"/>
      <c r="C83" s="113" t="s">
        <v>252</v>
      </c>
      <c r="D83" s="114" t="str">
        <f t="array" aca="1" ref="D83" ca="1">IF($C83="-","",IF(ISBLANK(INDIRECT($C83)),"",INDIRECT($C83)))</f>
        <v>選択してください。</v>
      </c>
    </row>
    <row r="84" spans="1:4">
      <c r="A84" s="111" t="s">
        <v>178</v>
      </c>
      <c r="B84" s="112"/>
      <c r="C84" s="113" t="s">
        <v>253</v>
      </c>
      <c r="D84" s="114" t="str">
        <f t="array" aca="1" ref="D84" ca="1">IF($C84="-","",IF(ISBLANK(INDIRECT($C84)),"",INDIRECT($C84)))</f>
        <v/>
      </c>
    </row>
    <row r="85" spans="1:4">
      <c r="A85" s="111" t="s">
        <v>179</v>
      </c>
      <c r="B85" s="112"/>
      <c r="C85" s="113" t="s">
        <v>254</v>
      </c>
      <c r="D85" s="114" t="str">
        <f t="array" aca="1" ref="D85" ca="1">IF($C85="-","",IF(ISBLANK(INDIRECT($C85)),"",INDIRECT($C85)))</f>
        <v/>
      </c>
    </row>
    <row r="86" spans="1:4">
      <c r="A86" s="111" t="s">
        <v>180</v>
      </c>
      <c r="B86" s="112"/>
      <c r="C86" s="113" t="s">
        <v>415</v>
      </c>
      <c r="D86" s="114" t="str">
        <f t="array" aca="1" ref="D86" ca="1">IF($C86="-","",IF(ISBLANK(INDIRECT($C86)),"",INDIRECT($C86)))</f>
        <v/>
      </c>
    </row>
    <row r="87" spans="1:4">
      <c r="A87" s="111" t="s">
        <v>181</v>
      </c>
      <c r="B87" s="112"/>
      <c r="C87" s="115" t="s">
        <v>149</v>
      </c>
      <c r="D87" s="114" t="str">
        <f t="array" aca="1" ref="D87" ca="1">IF($C87="-","",IF(ISBLANK(INDIRECT($C87)),"",INDIRECT($C87)))</f>
        <v/>
      </c>
    </row>
    <row r="88" spans="1:4">
      <c r="A88" s="114" t="s">
        <v>182</v>
      </c>
      <c r="B88" s="122"/>
      <c r="C88" s="115" t="s">
        <v>149</v>
      </c>
      <c r="D88" s="114" t="str">
        <f t="array" aca="1" ref="D88" ca="1">IF($C88="-","",IF(ISBLANK(INDIRECT($C88)),"",INDIRECT($C88)))</f>
        <v/>
      </c>
    </row>
    <row r="89" spans="1:4">
      <c r="A89" s="139" t="s">
        <v>183</v>
      </c>
      <c r="B89" s="140"/>
      <c r="C89" s="141" t="s">
        <v>149</v>
      </c>
      <c r="D89" s="142" t="str">
        <f t="array" aca="1" ref="D89" ca="1">IF($C89="-","",IF(ISBLANK(INDIRECT($C89)),"",INDIRECT($C89)))</f>
        <v/>
      </c>
    </row>
    <row r="90" spans="1:4">
      <c r="A90" s="111" t="s">
        <v>184</v>
      </c>
      <c r="B90" s="112"/>
      <c r="C90" s="113" t="s">
        <v>248</v>
      </c>
      <c r="D90" s="114" t="str">
        <f t="array" aca="1" ref="D90" ca="1">IF($C90="-","",IF(ISBLANK(INDIRECT($C90)),"",INDIRECT($C90)))</f>
        <v/>
      </c>
    </row>
    <row r="91" spans="1:4">
      <c r="A91" s="125" t="s">
        <v>185</v>
      </c>
      <c r="B91" s="126"/>
      <c r="C91" s="143" t="s">
        <v>149</v>
      </c>
      <c r="D91" s="125" t="str">
        <f t="array" aca="1" ref="D91" ca="1">IF($C91="-","",IF(ISBLANK(INDIRECT($C91)),"",INDIRECT($C91)))</f>
        <v/>
      </c>
    </row>
    <row r="92" spans="1:4">
      <c r="A92" s="133" t="s">
        <v>186</v>
      </c>
      <c r="B92" s="137"/>
      <c r="C92" s="121" t="s">
        <v>149</v>
      </c>
      <c r="D92" s="144" t="str">
        <f ca="1">IF($C92="-","",IF(ISBLANK(INDIRECT($C92)),"",(INDIRECT($C92)&amp;IF(ISBLANK(OFFSET(INDIRECT($C92),1,0)),"","("&amp;OFFSET(INDIRECT($C92),1,0)&amp;")"))))</f>
        <v/>
      </c>
    </row>
    <row r="93" spans="1:4">
      <c r="A93" s="111" t="s">
        <v>187</v>
      </c>
      <c r="B93" s="112"/>
      <c r="C93" s="115" t="s">
        <v>149</v>
      </c>
      <c r="D93" s="136" t="str">
        <f t="array" aca="1" ref="D93" ca="1">IF($C93="-","",IF(ISBLANK(INDIRECT($C93)),"",INDIRECT($C93)&amp;"-"&amp;OFFSET(INDIRECT($C93),0,2)))</f>
        <v/>
      </c>
    </row>
    <row r="94" spans="1:4">
      <c r="A94" s="111" t="s">
        <v>188</v>
      </c>
      <c r="B94" s="112"/>
      <c r="C94" s="115" t="s">
        <v>149</v>
      </c>
      <c r="D94" s="114" t="str">
        <f t="array" aca="1" ref="D94" ca="1">IF($C94="-","",IF(ISBLANK(INDIRECT($C94)),"",INDIRECT($C94)))</f>
        <v/>
      </c>
    </row>
    <row r="95" spans="1:4">
      <c r="A95" s="111" t="s">
        <v>189</v>
      </c>
      <c r="B95" s="112"/>
      <c r="C95" s="115" t="s">
        <v>149</v>
      </c>
      <c r="D95" s="114" t="str">
        <f t="array" aca="1" ref="D95" ca="1">IF($C95="-","",IF(ISBLANK(INDIRECT($C95)),"",INDIRECT($C95)))</f>
        <v/>
      </c>
    </row>
    <row r="96" spans="1:4">
      <c r="A96" s="116" t="s">
        <v>190</v>
      </c>
      <c r="B96" s="117"/>
      <c r="C96" s="143" t="s">
        <v>149</v>
      </c>
      <c r="D96" s="125" t="str">
        <f t="array" aca="1" ref="D96" ca="1">IF($C96="-","",IF(ISBLANK(INDIRECT($C96)),"",INDIRECT($C96)))</f>
        <v/>
      </c>
    </row>
    <row r="97" spans="1:4">
      <c r="A97" s="133" t="s">
        <v>417</v>
      </c>
      <c r="B97" s="137"/>
      <c r="C97" s="121" t="s">
        <v>441</v>
      </c>
      <c r="D97" s="144" t="str">
        <f t="array" aca="1" ref="D97" ca="1">IF($C97="-","",IF(ISBLANK(INDIRECT($C97)),"",INDIRECT($C97)&amp;"-"&amp;OFFSET(INDIRECT($C97),0,2)))</f>
        <v/>
      </c>
    </row>
    <row r="98" spans="1:4">
      <c r="A98" s="111" t="s">
        <v>418</v>
      </c>
      <c r="B98" s="112"/>
      <c r="C98" s="115" t="s">
        <v>442</v>
      </c>
      <c r="D98" s="136" t="str">
        <f t="array" aca="1" ref="D98" ca="1">IF($C98="-","",IF(ISBLANK(INDIRECT($C98)),"",INDIRECT($C98)&amp;OFFSET(INDIRECT($C98),0,1)))</f>
        <v>選択してください。</v>
      </c>
    </row>
    <row r="99" spans="1:4">
      <c r="A99" s="111" t="s">
        <v>419</v>
      </c>
      <c r="B99" s="112"/>
      <c r="C99" s="115" t="s">
        <v>443</v>
      </c>
      <c r="D99" s="114" t="str">
        <f t="array" aca="1" ref="D99" ca="1">IF($C99="-","",IF(ISBLANK(INDIRECT($C99)),"",INDIRECT($C99)))</f>
        <v/>
      </c>
    </row>
    <row r="100" spans="1:4">
      <c r="A100" s="111" t="s">
        <v>420</v>
      </c>
      <c r="B100" s="112"/>
      <c r="C100" s="115" t="s">
        <v>444</v>
      </c>
      <c r="D100" s="114" t="str">
        <f t="array" aca="1" ref="D100" ca="1">IF($C100="-","",IF(ISBLANK(INDIRECT($C100)),"",INDIRECT($C100)))</f>
        <v/>
      </c>
    </row>
    <row r="101" spans="1:4">
      <c r="A101" s="111" t="s">
        <v>421</v>
      </c>
      <c r="B101" s="112"/>
      <c r="C101" s="115" t="s">
        <v>149</v>
      </c>
      <c r="D101" s="114" t="str">
        <f t="array" aca="1" ref="D101" ca="1">IF($C101="-","",IF(ISBLANK(INDIRECT($C101)),"",INDIRECT($C101)))</f>
        <v/>
      </c>
    </row>
    <row r="102" spans="1:4">
      <c r="A102" s="111" t="s">
        <v>422</v>
      </c>
      <c r="B102" s="112"/>
      <c r="C102" s="115" t="s">
        <v>416</v>
      </c>
      <c r="D102" s="114" t="str">
        <f t="array" aca="1" ref="D102" ca="1">IF($C102="-","",IF(ISBLANK(INDIRECT($C102)),"",INDIRECT($C102)))</f>
        <v/>
      </c>
    </row>
    <row r="103" spans="1:4">
      <c r="A103" s="111" t="s">
        <v>423</v>
      </c>
      <c r="B103" s="112"/>
      <c r="C103" s="115" t="s">
        <v>445</v>
      </c>
      <c r="D103" s="114" t="str">
        <f t="array" aca="1" ref="D103" ca="1">IF($C103="-","",IF(ISBLANK(INDIRECT($C103)),"",INDIRECT($C103)))</f>
        <v/>
      </c>
    </row>
    <row r="104" spans="1:4">
      <c r="A104" s="111" t="s">
        <v>424</v>
      </c>
      <c r="B104" s="112"/>
      <c r="C104" s="115" t="s">
        <v>149</v>
      </c>
      <c r="D104" s="114" t="str">
        <f t="array" aca="1" ref="D104" ca="1">IF($C104="-","",IF(ISBLANK(INDIRECT($C104)),"",INDIRECT($C104)))</f>
        <v/>
      </c>
    </row>
    <row r="105" spans="1:4" ht="19.5" thickBot="1">
      <c r="A105" s="145" t="s">
        <v>425</v>
      </c>
      <c r="B105" s="146"/>
      <c r="C105" s="147" t="s">
        <v>446</v>
      </c>
      <c r="D105" s="148" t="str">
        <f t="array" aca="1" ref="D105" ca="1">IF($C105="-","",IF(ISBLANK(INDIRECT($C105)),"",INDIRECT($C105)))</f>
        <v/>
      </c>
    </row>
    <row r="106" spans="1:4">
      <c r="A106" s="149" t="s">
        <v>426</v>
      </c>
      <c r="B106" s="150"/>
      <c r="C106" s="151"/>
      <c r="D106" s="152">
        <v>1</v>
      </c>
    </row>
    <row r="107" spans="1:4">
      <c r="A107" s="153" t="s">
        <v>427</v>
      </c>
      <c r="B107" s="112"/>
      <c r="C107" s="115" t="s">
        <v>255</v>
      </c>
      <c r="D107" s="154" t="str">
        <f t="array" aca="1" ref="D107" ca="1">IF($C107="-","",IF(ISBLANK(INDIRECT($C107)),"",INDIRECT($C107)))</f>
        <v/>
      </c>
    </row>
    <row r="108" spans="1:4">
      <c r="A108" s="153" t="s">
        <v>428</v>
      </c>
      <c r="B108" s="112"/>
      <c r="C108" s="115" t="s">
        <v>149</v>
      </c>
      <c r="D108" s="154" t="str">
        <f t="array" aca="1" ref="D108" ca="1">IF($C108="-","",IF(ISBLANK(INDIRECT($C108)),"",INDIRECT($C108)))</f>
        <v/>
      </c>
    </row>
    <row r="109" spans="1:4" ht="19.5" thickBot="1">
      <c r="A109" s="155" t="s">
        <v>256</v>
      </c>
      <c r="B109" s="146"/>
      <c r="C109" s="147" t="s">
        <v>149</v>
      </c>
      <c r="D109" s="156" t="str">
        <f t="array" aca="1" ref="D109" ca="1">IF($C109="-","",IF(ISBLANK(INDIRECT($C109)),"",INDIRECT($C109)))</f>
        <v/>
      </c>
    </row>
  </sheetData>
  <sheetProtection algorithmName="SHA-512" hashValue="hZfGrbJjR9U+f3t/9ly5KWRSBIcVhbkchSXuE/xKXOUOpSLvqaPG/jKSFfa0u9gAZ+xVXbHL8q8DwNGBzYtLbg==" saltValue="mtQ7yfvyYlVTC/hhkED7UA==" spinCount="100000" sheet="1" objects="1" scenarios="1"/>
  <phoneticPr fontId="26"/>
  <conditionalFormatting sqref="D1:D1048576">
    <cfRule type="expression" dxfId="4" priority="1">
      <formula>$C1="-"</formula>
    </cfRule>
  </conditionalFormatting>
  <conditionalFormatting sqref="E2">
    <cfRule type="expression" dxfId="3" priority="26">
      <formula>$C2="-"</formula>
    </cfRule>
  </conditionalFormatting>
  <conditionalFormatting sqref="F15">
    <cfRule type="expression" dxfId="2" priority="21">
      <formula>$C15="-"</formula>
    </cfRule>
  </conditionalFormatting>
  <conditionalFormatting sqref="G3:G4">
    <cfRule type="expression" dxfId="1" priority="20">
      <formula>$C3="-"</formula>
    </cfRule>
  </conditionalFormatting>
  <pageMargins left="0.7" right="0.7" top="0.75" bottom="0.75" header="0.3" footer="0.3"/>
  <pageSetup paperSize="9" scale="63" orientation="portrait" r:id="rId1"/>
  <colBreaks count="1" manualBreakCount="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T40"/>
  <sheetViews>
    <sheetView view="pageBreakPreview" zoomScale="60" zoomScaleNormal="55" workbookViewId="0">
      <selection activeCell="C11" sqref="C11:N11"/>
    </sheetView>
  </sheetViews>
  <sheetFormatPr defaultColWidth="9" defaultRowHeight="16.5"/>
  <cols>
    <col min="1" max="2" width="7.625" style="1" customWidth="1"/>
    <col min="3" max="3" width="14.125" style="1" customWidth="1"/>
    <col min="4" max="4" width="5.125" style="1" customWidth="1"/>
    <col min="5" max="5" width="14.125" style="1" customWidth="1"/>
    <col min="6" max="7" width="9.125" style="1" customWidth="1"/>
    <col min="8" max="9" width="9.625" style="1" customWidth="1"/>
    <col min="10" max="10" width="9.125" style="1" customWidth="1"/>
    <col min="11" max="11" width="10.625" style="1" customWidth="1"/>
    <col min="12" max="13" width="11.625" style="1" customWidth="1"/>
    <col min="14" max="14" width="18.125" style="1" customWidth="1"/>
    <col min="15" max="15" width="82.625" style="1" customWidth="1"/>
    <col min="16" max="16384" width="9" style="1"/>
  </cols>
  <sheetData>
    <row r="1" spans="1:20" s="63" customFormat="1" ht="60.95" customHeight="1">
      <c r="A1" s="1162" t="s">
        <v>646</v>
      </c>
      <c r="B1" s="1163"/>
      <c r="C1" s="1163"/>
      <c r="D1" s="1163"/>
      <c r="E1" s="1163"/>
      <c r="F1" s="1163"/>
      <c r="G1" s="1163"/>
      <c r="H1" s="672" t="s">
        <v>663</v>
      </c>
      <c r="I1" s="1164" t="str">
        <f>IF(H1="いいえ","","[⑥団体概要]に中核団体の概要を記入し、
[⑦実行委員会等概要]に実行委員会の概要を記入してください。")</f>
        <v/>
      </c>
      <c r="J1" s="1164"/>
      <c r="K1" s="1164"/>
      <c r="L1" s="1164"/>
      <c r="M1" s="1164"/>
      <c r="N1" s="1164"/>
      <c r="O1" s="635"/>
      <c r="P1" s="1156"/>
      <c r="Q1" s="1156"/>
      <c r="R1" s="1156"/>
      <c r="S1" s="1156"/>
    </row>
    <row r="2" spans="1:20" s="63" customFormat="1" ht="22.5" customHeight="1">
      <c r="A2" s="662"/>
      <c r="B2" s="93"/>
      <c r="C2" s="93"/>
      <c r="D2" s="93"/>
      <c r="E2" s="93"/>
      <c r="F2" s="93"/>
      <c r="G2" s="93"/>
      <c r="H2" s="95"/>
      <c r="I2" s="94"/>
      <c r="J2" s="94"/>
      <c r="K2" s="94"/>
      <c r="L2" s="94"/>
      <c r="M2" s="94"/>
      <c r="N2" s="94"/>
      <c r="O2" s="635"/>
      <c r="P2" s="1156"/>
      <c r="Q2" s="1156"/>
      <c r="R2" s="1156"/>
      <c r="S2" s="1156"/>
    </row>
    <row r="3" spans="1:20" ht="22.5" customHeight="1">
      <c r="A3" s="1128" t="s">
        <v>598</v>
      </c>
      <c r="B3" s="1113"/>
      <c r="C3" s="1113"/>
      <c r="D3" s="1113"/>
      <c r="E3" s="1113"/>
      <c r="F3" s="1113"/>
      <c r="G3" s="1113"/>
      <c r="H3" s="1113"/>
      <c r="I3" s="1113"/>
      <c r="J3" s="1113"/>
      <c r="K3" s="1113"/>
      <c r="L3"/>
      <c r="O3" s="1155" t="s">
        <v>621</v>
      </c>
      <c r="P3" s="1155"/>
      <c r="Q3" s="1155"/>
      <c r="R3" s="1155"/>
      <c r="S3" s="1155"/>
      <c r="T3" s="1155"/>
    </row>
    <row r="4" spans="1:20" ht="22.5" customHeight="1" thickBot="1">
      <c r="A4" s="1129"/>
      <c r="B4" s="1129"/>
      <c r="C4" s="1129"/>
      <c r="D4" s="1129"/>
      <c r="E4" s="1129"/>
      <c r="F4" s="1129"/>
      <c r="G4" s="1129"/>
      <c r="H4" s="1129"/>
      <c r="I4" s="1129"/>
      <c r="J4" s="1129"/>
      <c r="K4" s="1129"/>
      <c r="L4" s="661"/>
      <c r="M4" s="1126"/>
      <c r="N4" s="1127"/>
      <c r="O4" s="1155"/>
      <c r="P4" s="1155"/>
      <c r="Q4" s="1155"/>
      <c r="R4" s="1155"/>
      <c r="S4" s="1155"/>
      <c r="T4" s="1155"/>
    </row>
    <row r="5" spans="1:20" ht="29.1" customHeight="1">
      <c r="A5" s="1132" t="s">
        <v>96</v>
      </c>
      <c r="B5" s="1133"/>
      <c r="C5" s="1136">
        <f>IF($H$1="いいえ",①総表!C10,"中核団体の情報を記入してください。")</f>
        <v>0</v>
      </c>
      <c r="D5" s="1136"/>
      <c r="E5" s="1136"/>
      <c r="F5" s="1136"/>
      <c r="G5" s="1136"/>
      <c r="H5" s="1150" t="s">
        <v>11</v>
      </c>
      <c r="I5" s="1151"/>
      <c r="J5" s="1152">
        <f>IF($H$1="いいえ",①総表!C11,"中核団体の情報を記入してください。")</f>
        <v>0</v>
      </c>
      <c r="K5" s="1153"/>
      <c r="L5" s="1153"/>
      <c r="M5" s="1153"/>
      <c r="N5" s="1154"/>
      <c r="O5" s="660"/>
      <c r="P5" s="464"/>
      <c r="Q5" s="323"/>
      <c r="R5" s="168"/>
      <c r="S5" s="168"/>
    </row>
    <row r="6" spans="1:20" ht="28.5" customHeight="1">
      <c r="A6" s="1134"/>
      <c r="B6" s="1135"/>
      <c r="C6" s="1137"/>
      <c r="D6" s="1137"/>
      <c r="E6" s="1137"/>
      <c r="F6" s="1137"/>
      <c r="G6" s="1137"/>
      <c r="H6" s="1138" t="s">
        <v>12</v>
      </c>
      <c r="I6" s="1139"/>
      <c r="J6" s="1140">
        <f>IF($H$1="いいえ",①総表!C12,"中核団体の情報を記入してください。")</f>
        <v>0</v>
      </c>
      <c r="K6" s="1141"/>
      <c r="L6" s="1141"/>
      <c r="M6" s="1141"/>
      <c r="N6" s="1142"/>
      <c r="O6" s="660"/>
      <c r="P6" s="464"/>
      <c r="Q6" s="323"/>
      <c r="R6" s="168"/>
      <c r="S6" s="168"/>
    </row>
    <row r="7" spans="1:20" ht="28.5" customHeight="1">
      <c r="A7" s="1130" t="s">
        <v>624</v>
      </c>
      <c r="B7" s="1131"/>
      <c r="C7" s="487">
        <f>IF($H$1="いいえ",①総表!C6,"直接入力してください。")</f>
        <v>0</v>
      </c>
      <c r="D7" s="488" t="s">
        <v>522</v>
      </c>
      <c r="E7" s="489">
        <f>IF($H$1="いいえ",①総表!E6,"直接入力してください。")</f>
        <v>0</v>
      </c>
      <c r="F7" s="1148"/>
      <c r="G7" s="1149"/>
      <c r="H7" s="1143" t="s">
        <v>343</v>
      </c>
      <c r="I7" s="1144"/>
      <c r="J7" s="1145"/>
      <c r="K7" s="1146"/>
      <c r="L7" s="1146"/>
      <c r="M7" s="1146"/>
      <c r="N7" s="1147"/>
      <c r="O7" s="660"/>
      <c r="P7" s="168"/>
      <c r="Q7" s="168"/>
      <c r="R7" s="168"/>
      <c r="S7" s="168"/>
    </row>
    <row r="8" spans="1:20" ht="28.5" customHeight="1">
      <c r="A8" s="1246" t="s">
        <v>98</v>
      </c>
      <c r="B8" s="1247"/>
      <c r="C8" s="1248" t="str">
        <f>IF($H$1="いいえ",①総表!C8&amp;①総表!D8&amp;①総表!F8,"中核団体の情報を記入してください。")</f>
        <v>選択してください。</v>
      </c>
      <c r="D8" s="1249"/>
      <c r="E8" s="1249"/>
      <c r="F8" s="1249"/>
      <c r="G8" s="1250"/>
      <c r="H8" s="1143" t="s">
        <v>341</v>
      </c>
      <c r="I8" s="1144"/>
      <c r="J8" s="1145"/>
      <c r="K8" s="1146"/>
      <c r="L8" s="1146"/>
      <c r="M8" s="1146"/>
      <c r="N8" s="1147"/>
      <c r="O8" s="660"/>
    </row>
    <row r="9" spans="1:20" ht="28.5" customHeight="1">
      <c r="A9" s="1134"/>
      <c r="B9" s="1135"/>
      <c r="C9" s="1251"/>
      <c r="D9" s="1252"/>
      <c r="E9" s="1252"/>
      <c r="F9" s="1252"/>
      <c r="G9" s="1253"/>
      <c r="H9" s="1143" t="s">
        <v>342</v>
      </c>
      <c r="I9" s="1144"/>
      <c r="J9" s="1254"/>
      <c r="K9" s="1255"/>
      <c r="L9" s="1255"/>
      <c r="M9" s="1255"/>
      <c r="N9" s="1256"/>
      <c r="O9" s="660"/>
    </row>
    <row r="10" spans="1:20" ht="28.5" customHeight="1">
      <c r="A10" s="1208" t="s">
        <v>625</v>
      </c>
      <c r="B10" s="1241"/>
      <c r="C10" s="1242"/>
      <c r="D10" s="1243"/>
      <c r="E10" s="1244"/>
      <c r="F10" s="1244"/>
      <c r="G10" s="1244"/>
      <c r="H10" s="1244"/>
      <c r="I10" s="1244"/>
      <c r="J10" s="1244"/>
      <c r="K10" s="1244"/>
      <c r="L10" s="1244"/>
      <c r="M10" s="1244"/>
      <c r="N10" s="1245"/>
      <c r="O10" s="663"/>
    </row>
    <row r="11" spans="1:20" ht="100.5" customHeight="1">
      <c r="A11" s="1208" t="s">
        <v>397</v>
      </c>
      <c r="B11" s="1209"/>
      <c r="C11" s="1205"/>
      <c r="D11" s="1206"/>
      <c r="E11" s="1206"/>
      <c r="F11" s="1206"/>
      <c r="G11" s="1206"/>
      <c r="H11" s="1206"/>
      <c r="I11" s="1206"/>
      <c r="J11" s="1206"/>
      <c r="K11" s="1206"/>
      <c r="L11" s="1206"/>
      <c r="M11" s="1206"/>
      <c r="N11" s="1207"/>
    </row>
    <row r="12" spans="1:20" ht="27.75" customHeight="1">
      <c r="A12" s="1198" t="s">
        <v>99</v>
      </c>
      <c r="B12" s="1210"/>
      <c r="C12" s="1214" t="s">
        <v>398</v>
      </c>
      <c r="D12" s="1215"/>
      <c r="E12" s="1215"/>
      <c r="F12" s="1215"/>
      <c r="G12" s="1216"/>
      <c r="H12" s="1217" t="s">
        <v>399</v>
      </c>
      <c r="I12" s="1218"/>
      <c r="J12" s="1218"/>
      <c r="K12" s="1218"/>
      <c r="L12" s="1218"/>
      <c r="M12" s="1218"/>
      <c r="N12" s="1219"/>
    </row>
    <row r="13" spans="1:20" ht="21.75" customHeight="1">
      <c r="A13" s="1211"/>
      <c r="B13" s="1212"/>
      <c r="C13" s="1220"/>
      <c r="D13" s="1221"/>
      <c r="E13" s="1221"/>
      <c r="F13" s="1221"/>
      <c r="G13" s="1222"/>
      <c r="H13" s="665" t="s">
        <v>628</v>
      </c>
      <c r="I13" s="96"/>
      <c r="J13" s="668" t="s">
        <v>629</v>
      </c>
      <c r="K13" s="96"/>
      <c r="L13" s="96"/>
      <c r="M13" s="96"/>
      <c r="N13" s="97"/>
    </row>
    <row r="14" spans="1:20" ht="33" customHeight="1">
      <c r="A14" s="1211"/>
      <c r="B14" s="1212"/>
      <c r="C14" s="1076"/>
      <c r="D14" s="1223"/>
      <c r="E14" s="1223"/>
      <c r="F14" s="1223"/>
      <c r="G14" s="1224"/>
      <c r="H14" s="98"/>
      <c r="I14" s="666" t="s">
        <v>630</v>
      </c>
      <c r="J14" s="1226"/>
      <c r="K14" s="1226"/>
      <c r="L14" s="669" t="s">
        <v>400</v>
      </c>
      <c r="M14" s="1235"/>
      <c r="N14" s="1236"/>
    </row>
    <row r="15" spans="1:20" ht="33" customHeight="1">
      <c r="A15" s="1211"/>
      <c r="B15" s="1212"/>
      <c r="C15" s="1076"/>
      <c r="D15" s="1223"/>
      <c r="E15" s="1223"/>
      <c r="F15" s="1223"/>
      <c r="G15" s="1224"/>
      <c r="H15" s="99"/>
      <c r="I15" s="667" t="s">
        <v>401</v>
      </c>
      <c r="J15" s="1227"/>
      <c r="K15" s="1227"/>
      <c r="L15" s="670" t="s">
        <v>402</v>
      </c>
      <c r="M15" s="1237"/>
      <c r="N15" s="1238"/>
    </row>
    <row r="16" spans="1:20" ht="21" customHeight="1">
      <c r="A16" s="1211"/>
      <c r="B16" s="1212"/>
      <c r="C16" s="1076"/>
      <c r="D16" s="1223"/>
      <c r="E16" s="1223"/>
      <c r="F16" s="1223"/>
      <c r="G16" s="1224"/>
      <c r="H16" s="1228" t="s">
        <v>403</v>
      </c>
      <c r="I16" s="1229"/>
      <c r="J16" s="1229"/>
      <c r="K16" s="1229"/>
      <c r="L16" s="1229"/>
      <c r="M16" s="1229"/>
      <c r="N16" s="1230"/>
    </row>
    <row r="17" spans="1:16" ht="21" customHeight="1">
      <c r="A17" s="1211"/>
      <c r="B17" s="1212"/>
      <c r="C17" s="1076"/>
      <c r="D17" s="1223"/>
      <c r="E17" s="1223"/>
      <c r="F17" s="1223"/>
      <c r="G17" s="1224"/>
      <c r="H17" s="1220"/>
      <c r="I17" s="1221"/>
      <c r="J17" s="1221"/>
      <c r="K17" s="1221"/>
      <c r="L17" s="1221"/>
      <c r="M17" s="1221"/>
      <c r="N17" s="1231"/>
    </row>
    <row r="18" spans="1:16" ht="21.75" customHeight="1">
      <c r="A18" s="1211"/>
      <c r="B18" s="1212"/>
      <c r="C18" s="1202"/>
      <c r="D18" s="1203"/>
      <c r="E18" s="1203"/>
      <c r="F18" s="1203"/>
      <c r="G18" s="1225"/>
      <c r="H18" s="1076"/>
      <c r="I18" s="1223"/>
      <c r="J18" s="1223"/>
      <c r="K18" s="1223"/>
      <c r="L18" s="1223"/>
      <c r="M18" s="1223"/>
      <c r="N18" s="1232"/>
    </row>
    <row r="19" spans="1:16" ht="36" customHeight="1">
      <c r="A19" s="1211"/>
      <c r="B19" s="1212"/>
      <c r="C19" s="476" t="s">
        <v>100</v>
      </c>
      <c r="D19" s="1233"/>
      <c r="E19" s="1233"/>
      <c r="F19" s="1233"/>
      <c r="G19" s="1234"/>
      <c r="H19" s="1076"/>
      <c r="I19" s="1223"/>
      <c r="J19" s="1223"/>
      <c r="K19" s="1223"/>
      <c r="L19" s="1223"/>
      <c r="M19" s="1223"/>
      <c r="N19" s="1232"/>
    </row>
    <row r="20" spans="1:16" ht="36" customHeight="1">
      <c r="A20" s="1134"/>
      <c r="B20" s="1213"/>
      <c r="C20" s="476" t="s">
        <v>101</v>
      </c>
      <c r="D20" s="1233"/>
      <c r="E20" s="1233"/>
      <c r="F20" s="1233"/>
      <c r="G20" s="1234"/>
      <c r="H20" s="1202"/>
      <c r="I20" s="1203"/>
      <c r="J20" s="1203"/>
      <c r="K20" s="1203"/>
      <c r="L20" s="1203"/>
      <c r="M20" s="1203"/>
      <c r="N20" s="1204"/>
      <c r="O20" s="1239" t="s">
        <v>658</v>
      </c>
      <c r="P20" s="1240"/>
    </row>
    <row r="21" spans="1:16" ht="50.1" customHeight="1">
      <c r="A21" s="1198" t="s">
        <v>103</v>
      </c>
      <c r="B21" s="1199"/>
      <c r="C21" s="1070"/>
      <c r="D21" s="1200"/>
      <c r="E21" s="1200"/>
      <c r="F21" s="1200"/>
      <c r="G21" s="1200"/>
      <c r="H21" s="1200"/>
      <c r="I21" s="1200"/>
      <c r="J21" s="1200"/>
      <c r="K21" s="1200"/>
      <c r="L21" s="1200"/>
      <c r="M21" s="1200"/>
      <c r="N21" s="1201"/>
    </row>
    <row r="22" spans="1:16" ht="50.1" customHeight="1">
      <c r="A22" s="1134"/>
      <c r="B22" s="1135"/>
      <c r="C22" s="1202"/>
      <c r="D22" s="1203"/>
      <c r="E22" s="1203"/>
      <c r="F22" s="1203"/>
      <c r="G22" s="1203"/>
      <c r="H22" s="1203"/>
      <c r="I22" s="1203"/>
      <c r="J22" s="1203"/>
      <c r="K22" s="1203"/>
      <c r="L22" s="1203"/>
      <c r="M22" s="1203"/>
      <c r="N22" s="1204"/>
    </row>
    <row r="23" spans="1:16" ht="37.35" customHeight="1">
      <c r="A23" s="1165" t="s">
        <v>627</v>
      </c>
      <c r="B23" s="1166"/>
      <c r="C23" s="492" t="s">
        <v>104</v>
      </c>
      <c r="D23" s="1171" t="s">
        <v>17</v>
      </c>
      <c r="E23" s="1171"/>
      <c r="F23" s="1171"/>
      <c r="G23" s="1171"/>
      <c r="H23" s="348" t="s">
        <v>105</v>
      </c>
      <c r="I23" s="348" t="s">
        <v>106</v>
      </c>
      <c r="J23" s="348" t="s">
        <v>107</v>
      </c>
      <c r="K23" s="1171" t="s">
        <v>108</v>
      </c>
      <c r="L23" s="1171"/>
      <c r="M23" s="1171"/>
      <c r="N23" s="349" t="s">
        <v>116</v>
      </c>
    </row>
    <row r="24" spans="1:16" ht="39" customHeight="1">
      <c r="A24" s="1167"/>
      <c r="B24" s="1168"/>
      <c r="C24" s="1172" t="s">
        <v>586</v>
      </c>
      <c r="D24" s="1175"/>
      <c r="E24" s="1175"/>
      <c r="F24" s="1175"/>
      <c r="G24" s="1175"/>
      <c r="H24" s="584"/>
      <c r="I24" s="477"/>
      <c r="J24" s="477"/>
      <c r="K24" s="1175"/>
      <c r="L24" s="1175"/>
      <c r="M24" s="1175"/>
      <c r="N24" s="478"/>
    </row>
    <row r="25" spans="1:16" ht="39" customHeight="1">
      <c r="A25" s="1167"/>
      <c r="B25" s="1168"/>
      <c r="C25" s="1173"/>
      <c r="D25" s="1177"/>
      <c r="E25" s="1177"/>
      <c r="F25" s="1177"/>
      <c r="G25" s="1177"/>
      <c r="H25" s="479"/>
      <c r="I25" s="479"/>
      <c r="J25" s="479"/>
      <c r="K25" s="1177"/>
      <c r="L25" s="1177"/>
      <c r="M25" s="1177"/>
      <c r="N25" s="480"/>
    </row>
    <row r="26" spans="1:16" ht="39" customHeight="1">
      <c r="A26" s="1167"/>
      <c r="B26" s="1168"/>
      <c r="C26" s="1174"/>
      <c r="D26" s="1178"/>
      <c r="E26" s="1178"/>
      <c r="F26" s="1178"/>
      <c r="G26" s="1178"/>
      <c r="H26" s="481"/>
      <c r="I26" s="481"/>
      <c r="J26" s="481"/>
      <c r="K26" s="1178"/>
      <c r="L26" s="1178"/>
      <c r="M26" s="1178"/>
      <c r="N26" s="482"/>
    </row>
    <row r="27" spans="1:16" ht="39" customHeight="1">
      <c r="A27" s="1167"/>
      <c r="B27" s="1168"/>
      <c r="C27" s="1172" t="s">
        <v>587</v>
      </c>
      <c r="D27" s="1176"/>
      <c r="E27" s="1176"/>
      <c r="F27" s="1176"/>
      <c r="G27" s="1176"/>
      <c r="H27" s="483"/>
      <c r="I27" s="483"/>
      <c r="J27" s="483"/>
      <c r="K27" s="1176"/>
      <c r="L27" s="1176"/>
      <c r="M27" s="1176"/>
      <c r="N27" s="484"/>
    </row>
    <row r="28" spans="1:16" ht="39" customHeight="1">
      <c r="A28" s="1167"/>
      <c r="B28" s="1168"/>
      <c r="C28" s="1173"/>
      <c r="D28" s="1177"/>
      <c r="E28" s="1177"/>
      <c r="F28" s="1177"/>
      <c r="G28" s="1177"/>
      <c r="H28" s="479"/>
      <c r="I28" s="479"/>
      <c r="J28" s="479"/>
      <c r="K28" s="1177"/>
      <c r="L28" s="1177"/>
      <c r="M28" s="1177"/>
      <c r="N28" s="480"/>
    </row>
    <row r="29" spans="1:16" ht="39" customHeight="1">
      <c r="A29" s="1167"/>
      <c r="B29" s="1168"/>
      <c r="C29" s="1174"/>
      <c r="D29" s="1178"/>
      <c r="E29" s="1178"/>
      <c r="F29" s="1178"/>
      <c r="G29" s="1178"/>
      <c r="H29" s="481"/>
      <c r="I29" s="481"/>
      <c r="J29" s="481"/>
      <c r="K29" s="1178"/>
      <c r="L29" s="1178"/>
      <c r="M29" s="1178"/>
      <c r="N29" s="482"/>
    </row>
    <row r="30" spans="1:16" ht="39" customHeight="1">
      <c r="A30" s="1167"/>
      <c r="B30" s="1168"/>
      <c r="C30" s="1172" t="s">
        <v>601</v>
      </c>
      <c r="D30" s="1176"/>
      <c r="E30" s="1176"/>
      <c r="F30" s="1176"/>
      <c r="G30" s="1176"/>
      <c r="H30" s="483"/>
      <c r="I30" s="483"/>
      <c r="J30" s="483"/>
      <c r="K30" s="1176"/>
      <c r="L30" s="1176"/>
      <c r="M30" s="1176"/>
      <c r="N30" s="484"/>
    </row>
    <row r="31" spans="1:16" ht="39" customHeight="1">
      <c r="A31" s="1167"/>
      <c r="B31" s="1168"/>
      <c r="C31" s="1173"/>
      <c r="D31" s="1177"/>
      <c r="E31" s="1177"/>
      <c r="F31" s="1177"/>
      <c r="G31" s="1177"/>
      <c r="H31" s="479"/>
      <c r="I31" s="479"/>
      <c r="J31" s="479"/>
      <c r="K31" s="1177"/>
      <c r="L31" s="1177"/>
      <c r="M31" s="1177"/>
      <c r="N31" s="480"/>
    </row>
    <row r="32" spans="1:16" ht="39" customHeight="1">
      <c r="A32" s="1169"/>
      <c r="B32" s="1170"/>
      <c r="C32" s="1174"/>
      <c r="D32" s="1178"/>
      <c r="E32" s="1178"/>
      <c r="F32" s="1178"/>
      <c r="G32" s="1178"/>
      <c r="H32" s="481"/>
      <c r="I32" s="481"/>
      <c r="J32" s="481"/>
      <c r="K32" s="1178"/>
      <c r="L32" s="1178"/>
      <c r="M32" s="1178"/>
      <c r="N32" s="482"/>
    </row>
    <row r="33" spans="1:15" ht="37.35" customHeight="1">
      <c r="A33" s="1189" t="s">
        <v>404</v>
      </c>
      <c r="B33" s="1190"/>
      <c r="C33" s="490" t="s">
        <v>104</v>
      </c>
      <c r="D33" s="1195" t="s">
        <v>511</v>
      </c>
      <c r="E33" s="1196"/>
      <c r="F33" s="1195" t="s">
        <v>512</v>
      </c>
      <c r="G33" s="1196"/>
      <c r="H33" s="1195" t="s">
        <v>513</v>
      </c>
      <c r="I33" s="1197"/>
      <c r="J33" s="1195" t="s">
        <v>109</v>
      </c>
      <c r="K33" s="1197"/>
      <c r="L33" s="1197"/>
      <c r="M33" s="1196"/>
      <c r="N33" s="347" t="s">
        <v>514</v>
      </c>
      <c r="O33" s="465"/>
    </row>
    <row r="34" spans="1:15" ht="41.1" customHeight="1">
      <c r="A34" s="1191"/>
      <c r="B34" s="1192"/>
      <c r="C34" s="476" t="s">
        <v>602</v>
      </c>
      <c r="D34" s="1180"/>
      <c r="E34" s="1181"/>
      <c r="F34" s="1180"/>
      <c r="G34" s="1181"/>
      <c r="H34" s="1157">
        <f>D34-F34</f>
        <v>0</v>
      </c>
      <c r="I34" s="1158"/>
      <c r="J34" s="1159"/>
      <c r="K34" s="1160"/>
      <c r="L34" s="1160"/>
      <c r="M34" s="1161"/>
      <c r="N34" s="485"/>
      <c r="O34" s="465"/>
    </row>
    <row r="35" spans="1:15" ht="41.25" customHeight="1">
      <c r="A35" s="1191"/>
      <c r="B35" s="1192"/>
      <c r="C35" s="476" t="s">
        <v>587</v>
      </c>
      <c r="D35" s="1180"/>
      <c r="E35" s="1181"/>
      <c r="F35" s="1180"/>
      <c r="G35" s="1181"/>
      <c r="H35" s="1157">
        <f t="shared" ref="H35:H36" si="0">D35-F35</f>
        <v>0</v>
      </c>
      <c r="I35" s="1158"/>
      <c r="J35" s="1159"/>
      <c r="K35" s="1160"/>
      <c r="L35" s="1160"/>
      <c r="M35" s="1161"/>
      <c r="N35" s="485"/>
      <c r="O35" s="465"/>
    </row>
    <row r="36" spans="1:15" ht="41.1" customHeight="1" thickBot="1">
      <c r="A36" s="1193"/>
      <c r="B36" s="1194"/>
      <c r="C36" s="491" t="s">
        <v>603</v>
      </c>
      <c r="D36" s="1182"/>
      <c r="E36" s="1183"/>
      <c r="F36" s="1182"/>
      <c r="G36" s="1183"/>
      <c r="H36" s="1184">
        <f t="shared" si="0"/>
        <v>0</v>
      </c>
      <c r="I36" s="1185"/>
      <c r="J36" s="1186"/>
      <c r="K36" s="1187"/>
      <c r="L36" s="1187"/>
      <c r="M36" s="1188"/>
      <c r="N36" s="486"/>
      <c r="O36" s="465"/>
    </row>
    <row r="37" spans="1:15">
      <c r="A37" s="1179"/>
      <c r="B37" s="1179"/>
      <c r="C37" s="1179"/>
      <c r="D37" s="1179"/>
      <c r="E37" s="1179"/>
      <c r="F37" s="1179"/>
      <c r="G37" s="1179"/>
      <c r="H37" s="1179"/>
      <c r="I37" s="1179"/>
      <c r="J37" s="1179"/>
      <c r="K37" s="1179"/>
      <c r="L37" s="1179"/>
      <c r="M37" s="1179"/>
      <c r="N37" s="1179"/>
    </row>
    <row r="38" spans="1:15">
      <c r="A38" s="350"/>
      <c r="B38" s="350"/>
    </row>
    <row r="39" spans="1:15">
      <c r="A39" s="2"/>
      <c r="B39" s="2"/>
    </row>
    <row r="40" spans="1:15">
      <c r="A40" s="3"/>
      <c r="B40" s="3"/>
    </row>
  </sheetData>
  <sheetProtection algorithmName="SHA-512" hashValue="6BvrcKh3XzWavIUW0PW5c6bdxTvN+l2+gF4RhxiVA3Vu9Lk/MqsSJh6tlpahRdLER09dI6Xx5AjIlIppPQ1HCg==" saltValue="rV+lpm1LMocbSOdsSHR88w==" spinCount="100000" sheet="1" objects="1" scenarios="1"/>
  <mergeCells count="86">
    <mergeCell ref="O20:P20"/>
    <mergeCell ref="A10:C10"/>
    <mergeCell ref="D10:N10"/>
    <mergeCell ref="A8:B9"/>
    <mergeCell ref="C8:G9"/>
    <mergeCell ref="H8:I8"/>
    <mergeCell ref="J8:N8"/>
    <mergeCell ref="H9:I9"/>
    <mergeCell ref="J9:N9"/>
    <mergeCell ref="A21:B22"/>
    <mergeCell ref="C21:N22"/>
    <mergeCell ref="C11:N11"/>
    <mergeCell ref="A11:B11"/>
    <mergeCell ref="A12:B20"/>
    <mergeCell ref="C12:G12"/>
    <mergeCell ref="H12:N12"/>
    <mergeCell ref="C13:G18"/>
    <mergeCell ref="J14:K14"/>
    <mergeCell ref="J15:K15"/>
    <mergeCell ref="H16:N16"/>
    <mergeCell ref="H17:N20"/>
    <mergeCell ref="D19:G19"/>
    <mergeCell ref="D20:G20"/>
    <mergeCell ref="M14:N14"/>
    <mergeCell ref="M15:N15"/>
    <mergeCell ref="C27:C29"/>
    <mergeCell ref="D27:G27"/>
    <mergeCell ref="K27:M27"/>
    <mergeCell ref="D28:G28"/>
    <mergeCell ref="K28:M28"/>
    <mergeCell ref="D29:G29"/>
    <mergeCell ref="K29:M29"/>
    <mergeCell ref="K24:M24"/>
    <mergeCell ref="D25:G25"/>
    <mergeCell ref="K25:M25"/>
    <mergeCell ref="D26:G26"/>
    <mergeCell ref="K26:M26"/>
    <mergeCell ref="A37:N37"/>
    <mergeCell ref="F35:G35"/>
    <mergeCell ref="H35:I35"/>
    <mergeCell ref="J35:M35"/>
    <mergeCell ref="D36:E36"/>
    <mergeCell ref="F36:G36"/>
    <mergeCell ref="H36:I36"/>
    <mergeCell ref="J36:M36"/>
    <mergeCell ref="A33:B36"/>
    <mergeCell ref="D33:E33"/>
    <mergeCell ref="F33:G33"/>
    <mergeCell ref="D35:E35"/>
    <mergeCell ref="H33:I33"/>
    <mergeCell ref="J33:M33"/>
    <mergeCell ref="D34:E34"/>
    <mergeCell ref="F34:G34"/>
    <mergeCell ref="H34:I34"/>
    <mergeCell ref="J34:M34"/>
    <mergeCell ref="A1:G1"/>
    <mergeCell ref="I1:N1"/>
    <mergeCell ref="A23:B32"/>
    <mergeCell ref="D23:G23"/>
    <mergeCell ref="K23:M23"/>
    <mergeCell ref="C24:C26"/>
    <mergeCell ref="D24:G24"/>
    <mergeCell ref="C30:C32"/>
    <mergeCell ref="D30:G30"/>
    <mergeCell ref="K30:M30"/>
    <mergeCell ref="D31:G31"/>
    <mergeCell ref="K31:M31"/>
    <mergeCell ref="D32:G32"/>
    <mergeCell ref="K32:M32"/>
    <mergeCell ref="O3:T4"/>
    <mergeCell ref="P1:P2"/>
    <mergeCell ref="Q1:Q2"/>
    <mergeCell ref="R1:R2"/>
    <mergeCell ref="S1:S2"/>
    <mergeCell ref="M4:N4"/>
    <mergeCell ref="A3:K4"/>
    <mergeCell ref="A7:B7"/>
    <mergeCell ref="A5:B6"/>
    <mergeCell ref="C5:G6"/>
    <mergeCell ref="H6:I6"/>
    <mergeCell ref="J6:N6"/>
    <mergeCell ref="H7:I7"/>
    <mergeCell ref="J7:N7"/>
    <mergeCell ref="F7:G7"/>
    <mergeCell ref="H5:I5"/>
    <mergeCell ref="J5:N5"/>
  </mergeCells>
  <phoneticPr fontId="9"/>
  <dataValidations xWindow="395" yWindow="601" count="3">
    <dataValidation imeMode="halfAlpha" operator="greaterThanOrEqual" allowBlank="1" showInputMessage="1" showErrorMessage="1" sqref="D34:I36 N34:N36 C7 E7" xr:uid="{00000000-0002-0000-0900-000000000000}"/>
    <dataValidation imeMode="halfAlpha" allowBlank="1" showInputMessage="1" showErrorMessage="1" sqref="N24:N32 J7:N8 H25:J32 I24:J24" xr:uid="{00000000-0002-0000-0900-000001000000}"/>
    <dataValidation type="list" allowBlank="1" showInputMessage="1" showErrorMessage="1" sqref="H1" xr:uid="{00000000-0002-0000-0900-000002000000}">
      <formula1>"いいえ,はい"</formula1>
    </dataValidation>
  </dataValidations>
  <printOptions horizontalCentered="1"/>
  <pageMargins left="0.70866141732283472" right="0.70866141732283472" top="0.35433070866141736" bottom="0.35433070866141736" header="0.31496062992125984" footer="0.31496062992125984"/>
  <pageSetup paperSize="9" scale="4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B41"/>
  <sheetViews>
    <sheetView view="pageBreakPreview" zoomScale="55" zoomScaleNormal="55" zoomScaleSheetLayoutView="55" workbookViewId="0">
      <selection activeCell="D8" sqref="D8:N8"/>
    </sheetView>
  </sheetViews>
  <sheetFormatPr defaultColWidth="9" defaultRowHeight="16.5"/>
  <cols>
    <col min="1" max="2" width="7.625" style="1" customWidth="1"/>
    <col min="3" max="3" width="13.125" style="1" customWidth="1"/>
    <col min="4" max="4" width="9.125" style="1" customWidth="1"/>
    <col min="5" max="5" width="13.125" style="1" customWidth="1"/>
    <col min="6" max="6" width="9.125" style="1" customWidth="1"/>
    <col min="7" max="7" width="11.125" style="1" customWidth="1"/>
    <col min="8" max="8" width="12.625" style="1" customWidth="1"/>
    <col min="9" max="9" width="8" style="1" customWidth="1"/>
    <col min="10" max="10" width="9.125" style="1" customWidth="1"/>
    <col min="11" max="11" width="10.625" style="1" customWidth="1"/>
    <col min="12" max="13" width="9.125" style="1" customWidth="1"/>
    <col min="14" max="14" width="18.625" style="1" customWidth="1"/>
    <col min="15" max="15" width="85.875" style="1" customWidth="1"/>
    <col min="16" max="16384" width="9" style="1"/>
  </cols>
  <sheetData>
    <row r="1" spans="1:28" ht="22.5" customHeight="1">
      <c r="A1" s="1128" t="s">
        <v>599</v>
      </c>
      <c r="B1" s="1113"/>
      <c r="C1" s="1113"/>
      <c r="D1" s="1113"/>
      <c r="E1" s="1113"/>
      <c r="F1" s="1113"/>
      <c r="G1" s="1113"/>
      <c r="H1" s="1113"/>
      <c r="I1" s="1113"/>
      <c r="J1" s="1113"/>
      <c r="K1" s="1113"/>
      <c r="O1" s="635"/>
      <c r="Q1" s="65"/>
      <c r="R1" s="65"/>
      <c r="S1" s="65"/>
      <c r="T1" s="65"/>
      <c r="U1" s="65"/>
      <c r="V1" s="65"/>
      <c r="W1" s="65"/>
      <c r="X1" s="65"/>
      <c r="Y1" s="65"/>
      <c r="Z1" s="65"/>
      <c r="AA1" s="65"/>
      <c r="AB1" s="65"/>
    </row>
    <row r="2" spans="1:28" ht="22.5" customHeight="1" thickBot="1">
      <c r="A2" s="1129"/>
      <c r="B2" s="1129"/>
      <c r="C2" s="1129"/>
      <c r="D2" s="1129"/>
      <c r="E2" s="1129"/>
      <c r="F2" s="1129"/>
      <c r="G2" s="1129"/>
      <c r="H2" s="1129"/>
      <c r="I2" s="1129"/>
      <c r="J2" s="1129"/>
      <c r="K2" s="1129"/>
      <c r="L2" s="1126"/>
      <c r="M2" s="1298"/>
      <c r="N2" s="1298"/>
      <c r="O2" s="635"/>
      <c r="Q2" s="65"/>
      <c r="R2" s="65"/>
    </row>
    <row r="3" spans="1:28" ht="29.45" customHeight="1">
      <c r="A3" s="1299" t="s">
        <v>96</v>
      </c>
      <c r="B3" s="1300"/>
      <c r="C3" s="1136" t="str">
        <f>IF(⑥団体概要!$H$1="はい",①総表!C10,"")</f>
        <v/>
      </c>
      <c r="D3" s="1136"/>
      <c r="E3" s="1136"/>
      <c r="F3" s="1136"/>
      <c r="G3" s="1136"/>
      <c r="H3" s="1150" t="s">
        <v>344</v>
      </c>
      <c r="I3" s="1151"/>
      <c r="J3" s="1304" t="str">
        <f>IF(⑥団体概要!$H$1="はい",①総表!C11,"")</f>
        <v/>
      </c>
      <c r="K3" s="1305"/>
      <c r="L3" s="1305"/>
      <c r="M3" s="1305"/>
      <c r="N3" s="1306"/>
      <c r="O3" s="663"/>
      <c r="P3" s="345"/>
      <c r="Q3" s="168"/>
      <c r="R3" s="168"/>
    </row>
    <row r="4" spans="1:28" ht="29.45" customHeight="1">
      <c r="A4" s="1271"/>
      <c r="B4" s="1218"/>
      <c r="C4" s="1137"/>
      <c r="D4" s="1137"/>
      <c r="E4" s="1137"/>
      <c r="F4" s="1137"/>
      <c r="G4" s="1137"/>
      <c r="H4" s="1138" t="s">
        <v>12</v>
      </c>
      <c r="I4" s="1139"/>
      <c r="J4" s="1301" t="str">
        <f>IF(⑥団体概要!$H$1="はい",①総表!C12,"")</f>
        <v/>
      </c>
      <c r="K4" s="1302"/>
      <c r="L4" s="1302"/>
      <c r="M4" s="1302"/>
      <c r="N4" s="1303"/>
      <c r="O4" s="663"/>
      <c r="P4" s="345"/>
      <c r="Q4" s="168"/>
      <c r="R4" s="168"/>
    </row>
    <row r="5" spans="1:28" ht="29.1" customHeight="1">
      <c r="A5" s="1297" t="s">
        <v>97</v>
      </c>
      <c r="B5" s="1287"/>
      <c r="C5" s="493" t="str">
        <f>IF(⑥団体概要!$H$1="はい",①総表!C6,"")</f>
        <v/>
      </c>
      <c r="D5" s="488" t="s">
        <v>522</v>
      </c>
      <c r="E5" s="494" t="str">
        <f>IF(⑥団体概要!$H$1="はい",①総表!E6,"")</f>
        <v/>
      </c>
      <c r="F5" s="1287"/>
      <c r="G5" s="1288"/>
      <c r="H5" s="1143" t="s">
        <v>343</v>
      </c>
      <c r="I5" s="1144"/>
      <c r="J5" s="1254"/>
      <c r="K5" s="1255"/>
      <c r="L5" s="1255"/>
      <c r="M5" s="1255"/>
      <c r="N5" s="1256"/>
      <c r="O5" s="663"/>
      <c r="P5" s="345"/>
      <c r="Q5" s="168"/>
      <c r="R5" s="168"/>
    </row>
    <row r="6" spans="1:28" ht="29.45" customHeight="1">
      <c r="A6" s="1282" t="s">
        <v>98</v>
      </c>
      <c r="B6" s="1283"/>
      <c r="C6" s="1248" t="str">
        <f>IF(⑥団体概要!$H$1="はい",①総表!C8&amp;①総表!D8&amp;①総表!F8,"")</f>
        <v/>
      </c>
      <c r="D6" s="1249"/>
      <c r="E6" s="1249"/>
      <c r="F6" s="1249"/>
      <c r="G6" s="1250"/>
      <c r="H6" s="1289"/>
      <c r="I6" s="1290"/>
      <c r="J6" s="1293"/>
      <c r="K6" s="1293"/>
      <c r="L6" s="1293"/>
      <c r="M6" s="1293"/>
      <c r="N6" s="1294"/>
      <c r="O6" s="663"/>
      <c r="P6" s="345"/>
    </row>
    <row r="7" spans="1:28" ht="29.45" customHeight="1">
      <c r="A7" s="1270"/>
      <c r="B7" s="1215"/>
      <c r="C7" s="1284"/>
      <c r="D7" s="1285"/>
      <c r="E7" s="1285"/>
      <c r="F7" s="1285"/>
      <c r="G7" s="1286"/>
      <c r="H7" s="1291"/>
      <c r="I7" s="1292"/>
      <c r="J7" s="1295"/>
      <c r="K7" s="1295"/>
      <c r="L7" s="1295"/>
      <c r="M7" s="1295"/>
      <c r="N7" s="1296"/>
      <c r="O7" s="663"/>
      <c r="P7" s="345"/>
    </row>
    <row r="8" spans="1:28" ht="29.1" customHeight="1">
      <c r="A8" s="1257" t="s">
        <v>625</v>
      </c>
      <c r="B8" s="1241"/>
      <c r="C8" s="1242"/>
      <c r="D8" s="1258"/>
      <c r="E8" s="1244"/>
      <c r="F8" s="1244"/>
      <c r="G8" s="1244"/>
      <c r="H8" s="1244"/>
      <c r="I8" s="1244"/>
      <c r="J8" s="1244"/>
      <c r="K8" s="1244"/>
      <c r="L8" s="1244"/>
      <c r="M8" s="1244"/>
      <c r="N8" s="1245"/>
      <c r="O8" s="663"/>
      <c r="P8" s="345"/>
    </row>
    <row r="9" spans="1:28" ht="50.1" customHeight="1">
      <c r="A9" s="1270" t="s">
        <v>102</v>
      </c>
      <c r="B9" s="1215"/>
      <c r="C9" s="1076"/>
      <c r="D9" s="1200"/>
      <c r="E9" s="1200"/>
      <c r="F9" s="1200"/>
      <c r="G9" s="1200"/>
      <c r="H9" s="1200"/>
      <c r="I9" s="1200"/>
      <c r="J9" s="1200"/>
      <c r="K9" s="1200"/>
      <c r="L9" s="1200"/>
      <c r="M9" s="1200"/>
      <c r="N9" s="1201"/>
      <c r="O9" s="1156"/>
      <c r="P9" s="1266"/>
      <c r="Q9" s="1267"/>
      <c r="R9" s="1267"/>
    </row>
    <row r="10" spans="1:28" ht="50.1" customHeight="1">
      <c r="A10" s="1271"/>
      <c r="B10" s="1218"/>
      <c r="C10" s="1202"/>
      <c r="D10" s="1203"/>
      <c r="E10" s="1203"/>
      <c r="F10" s="1203"/>
      <c r="G10" s="1203"/>
      <c r="H10" s="1203"/>
      <c r="I10" s="1203"/>
      <c r="J10" s="1203"/>
      <c r="K10" s="1203"/>
      <c r="L10" s="1203"/>
      <c r="M10" s="1203"/>
      <c r="N10" s="1204"/>
      <c r="O10" s="1156"/>
      <c r="P10" s="1266"/>
      <c r="Q10" s="1267"/>
      <c r="R10" s="1267"/>
    </row>
    <row r="11" spans="1:28" ht="27.75" customHeight="1">
      <c r="A11" s="1268" t="s">
        <v>99</v>
      </c>
      <c r="B11" s="1274"/>
      <c r="C11" s="1214" t="s">
        <v>110</v>
      </c>
      <c r="D11" s="1215"/>
      <c r="E11" s="1215"/>
      <c r="F11" s="1215"/>
      <c r="G11" s="1216"/>
      <c r="H11" s="1217" t="s">
        <v>622</v>
      </c>
      <c r="I11" s="1218"/>
      <c r="J11" s="1218"/>
      <c r="K11" s="1218"/>
      <c r="L11" s="1218"/>
      <c r="M11" s="1218"/>
      <c r="N11" s="1219"/>
      <c r="O11" s="1266"/>
      <c r="P11" s="1266"/>
      <c r="Q11" s="1267"/>
      <c r="R11" s="1267"/>
    </row>
    <row r="12" spans="1:28" ht="21.6" customHeight="1">
      <c r="A12" s="1270"/>
      <c r="B12" s="1216"/>
      <c r="C12" s="1220"/>
      <c r="D12" s="1221"/>
      <c r="E12" s="1221"/>
      <c r="F12" s="1221"/>
      <c r="G12" s="1222"/>
      <c r="H12" s="1228" t="s">
        <v>111</v>
      </c>
      <c r="I12" s="1229"/>
      <c r="J12" s="1229"/>
      <c r="K12" s="1229"/>
      <c r="L12" s="1229"/>
      <c r="M12" s="1229"/>
      <c r="N12" s="1230"/>
    </row>
    <row r="13" spans="1:28" ht="22.5" customHeight="1">
      <c r="A13" s="1270"/>
      <c r="B13" s="1216"/>
      <c r="C13" s="1076"/>
      <c r="D13" s="1223"/>
      <c r="E13" s="1223"/>
      <c r="F13" s="1223"/>
      <c r="G13" s="1224"/>
      <c r="H13" s="1276"/>
      <c r="I13" s="1277"/>
      <c r="J13" s="1277"/>
      <c r="K13" s="1277"/>
      <c r="L13" s="1277"/>
      <c r="M13" s="1277"/>
      <c r="N13" s="1278"/>
    </row>
    <row r="14" spans="1:28" ht="21.95" customHeight="1">
      <c r="A14" s="1270"/>
      <c r="B14" s="1216"/>
      <c r="C14" s="1076"/>
      <c r="D14" s="1223"/>
      <c r="E14" s="1223"/>
      <c r="F14" s="1223"/>
      <c r="G14" s="1224"/>
      <c r="H14" s="1279"/>
      <c r="I14" s="1280"/>
      <c r="J14" s="1280"/>
      <c r="K14" s="1280"/>
      <c r="L14" s="1280"/>
      <c r="M14" s="1280"/>
      <c r="N14" s="1281"/>
    </row>
    <row r="15" spans="1:28" ht="21.75" customHeight="1">
      <c r="A15" s="1270"/>
      <c r="B15" s="1216"/>
      <c r="C15" s="1076"/>
      <c r="D15" s="1223"/>
      <c r="E15" s="1223"/>
      <c r="F15" s="1223"/>
      <c r="G15" s="1224"/>
      <c r="H15" s="1228" t="s">
        <v>623</v>
      </c>
      <c r="I15" s="1229"/>
      <c r="J15" s="1229"/>
      <c r="K15" s="1229"/>
      <c r="L15" s="1229"/>
      <c r="M15" s="1229"/>
      <c r="N15" s="1230"/>
    </row>
    <row r="16" spans="1:28" ht="39.950000000000003" customHeight="1">
      <c r="A16" s="1270"/>
      <c r="B16" s="1216"/>
      <c r="C16" s="1076"/>
      <c r="D16" s="1223"/>
      <c r="E16" s="1223"/>
      <c r="F16" s="1223"/>
      <c r="G16" s="1224"/>
      <c r="H16" s="1220"/>
      <c r="I16" s="1221"/>
      <c r="J16" s="1221"/>
      <c r="K16" s="1221"/>
      <c r="L16" s="1221"/>
      <c r="M16" s="1221"/>
      <c r="N16" s="1231"/>
    </row>
    <row r="17" spans="1:16" ht="39.950000000000003" customHeight="1">
      <c r="A17" s="1270"/>
      <c r="B17" s="1216"/>
      <c r="C17" s="1076"/>
      <c r="D17" s="1223"/>
      <c r="E17" s="1223"/>
      <c r="F17" s="1223"/>
      <c r="G17" s="1224"/>
      <c r="H17" s="1076"/>
      <c r="I17" s="1223"/>
      <c r="J17" s="1223"/>
      <c r="K17" s="1223"/>
      <c r="L17" s="1223"/>
      <c r="M17" s="1223"/>
      <c r="N17" s="1232"/>
    </row>
    <row r="18" spans="1:16" ht="21.75" customHeight="1">
      <c r="A18" s="1270"/>
      <c r="B18" s="1216"/>
      <c r="C18" s="1202"/>
      <c r="D18" s="1203"/>
      <c r="E18" s="1203"/>
      <c r="F18" s="1203"/>
      <c r="G18" s="1225"/>
      <c r="H18" s="1228" t="s">
        <v>112</v>
      </c>
      <c r="I18" s="1229"/>
      <c r="J18" s="1229"/>
      <c r="K18" s="1229"/>
      <c r="L18" s="1229"/>
      <c r="M18" s="1229"/>
      <c r="N18" s="1230"/>
    </row>
    <row r="19" spans="1:16" ht="36" customHeight="1">
      <c r="A19" s="1270"/>
      <c r="B19" s="1216"/>
      <c r="C19" s="476" t="s">
        <v>100</v>
      </c>
      <c r="D19" s="1233"/>
      <c r="E19" s="1233"/>
      <c r="F19" s="1233"/>
      <c r="G19" s="1234"/>
      <c r="H19" s="1223"/>
      <c r="I19" s="1223"/>
      <c r="J19" s="1223"/>
      <c r="K19" s="1223"/>
      <c r="L19" s="1223"/>
      <c r="M19" s="1223"/>
      <c r="N19" s="1232"/>
    </row>
    <row r="20" spans="1:16" ht="36" customHeight="1">
      <c r="A20" s="1271"/>
      <c r="B20" s="1275"/>
      <c r="C20" s="476" t="s">
        <v>101</v>
      </c>
      <c r="D20" s="1233"/>
      <c r="E20" s="1233"/>
      <c r="F20" s="1233"/>
      <c r="G20" s="1234"/>
      <c r="H20" s="1202"/>
      <c r="I20" s="1203"/>
      <c r="J20" s="1203"/>
      <c r="K20" s="1203"/>
      <c r="L20" s="1203"/>
      <c r="M20" s="1203"/>
      <c r="N20" s="1204"/>
      <c r="O20" s="1239" t="s">
        <v>658</v>
      </c>
      <c r="P20" s="1240"/>
    </row>
    <row r="21" spans="1:16" ht="33.950000000000003" customHeight="1">
      <c r="A21" s="1268" t="s">
        <v>103</v>
      </c>
      <c r="B21" s="1269"/>
      <c r="C21" s="1070"/>
      <c r="D21" s="1200"/>
      <c r="E21" s="1200"/>
      <c r="F21" s="1200"/>
      <c r="G21" s="1200"/>
      <c r="H21" s="1200"/>
      <c r="I21" s="1200"/>
      <c r="J21" s="1200"/>
      <c r="K21" s="1200"/>
      <c r="L21" s="1200"/>
      <c r="M21" s="1200"/>
      <c r="N21" s="1201"/>
    </row>
    <row r="22" spans="1:16" ht="33.950000000000003" customHeight="1">
      <c r="A22" s="1270"/>
      <c r="B22" s="1215"/>
      <c r="C22" s="1076"/>
      <c r="D22" s="1223"/>
      <c r="E22" s="1223"/>
      <c r="F22" s="1223"/>
      <c r="G22" s="1223"/>
      <c r="H22" s="1223"/>
      <c r="I22" s="1223"/>
      <c r="J22" s="1223"/>
      <c r="K22" s="1223"/>
      <c r="L22" s="1223"/>
      <c r="M22" s="1223"/>
      <c r="N22" s="1232"/>
    </row>
    <row r="23" spans="1:16" ht="33.950000000000003" customHeight="1">
      <c r="A23" s="1271"/>
      <c r="B23" s="1218"/>
      <c r="C23" s="1202"/>
      <c r="D23" s="1203"/>
      <c r="E23" s="1203"/>
      <c r="F23" s="1203"/>
      <c r="G23" s="1203"/>
      <c r="H23" s="1203"/>
      <c r="I23" s="1203"/>
      <c r="J23" s="1203"/>
      <c r="K23" s="1203"/>
      <c r="L23" s="1203"/>
      <c r="M23" s="1203"/>
      <c r="N23" s="1204"/>
    </row>
    <row r="24" spans="1:16" ht="42" customHeight="1">
      <c r="A24" s="1272" t="s">
        <v>626</v>
      </c>
      <c r="B24" s="1273"/>
      <c r="C24" s="492" t="s">
        <v>104</v>
      </c>
      <c r="D24" s="1171" t="s">
        <v>17</v>
      </c>
      <c r="E24" s="1171"/>
      <c r="F24" s="1171"/>
      <c r="G24" s="1171"/>
      <c r="H24" s="348" t="s">
        <v>105</v>
      </c>
      <c r="I24" s="348" t="s">
        <v>106</v>
      </c>
      <c r="J24" s="348" t="s">
        <v>107</v>
      </c>
      <c r="K24" s="1171" t="s">
        <v>108</v>
      </c>
      <c r="L24" s="1171"/>
      <c r="M24" s="1171"/>
      <c r="N24" s="349" t="s">
        <v>116</v>
      </c>
    </row>
    <row r="25" spans="1:16" ht="39" customHeight="1">
      <c r="A25" s="1272"/>
      <c r="B25" s="1273"/>
      <c r="C25" s="1172" t="s">
        <v>586</v>
      </c>
      <c r="D25" s="1175"/>
      <c r="E25" s="1175"/>
      <c r="F25" s="1175"/>
      <c r="G25" s="1175"/>
      <c r="H25" s="477"/>
      <c r="I25" s="477"/>
      <c r="J25" s="477"/>
      <c r="K25" s="1175"/>
      <c r="L25" s="1175"/>
      <c r="M25" s="1175"/>
      <c r="N25" s="478"/>
    </row>
    <row r="26" spans="1:16" ht="39" customHeight="1">
      <c r="A26" s="1272"/>
      <c r="B26" s="1273"/>
      <c r="C26" s="1173"/>
      <c r="D26" s="1177"/>
      <c r="E26" s="1177"/>
      <c r="F26" s="1177"/>
      <c r="G26" s="1177"/>
      <c r="H26" s="664"/>
      <c r="I26" s="479"/>
      <c r="J26" s="479"/>
      <c r="K26" s="1177"/>
      <c r="L26" s="1177"/>
      <c r="M26" s="1177"/>
      <c r="N26" s="480"/>
    </row>
    <row r="27" spans="1:16" ht="39" customHeight="1">
      <c r="A27" s="1272"/>
      <c r="B27" s="1273"/>
      <c r="C27" s="1174"/>
      <c r="D27" s="1178"/>
      <c r="E27" s="1178"/>
      <c r="F27" s="1178"/>
      <c r="G27" s="1178"/>
      <c r="H27" s="479"/>
      <c r="I27" s="481"/>
      <c r="J27" s="481"/>
      <c r="K27" s="1178"/>
      <c r="L27" s="1178"/>
      <c r="M27" s="1178"/>
      <c r="N27" s="482"/>
    </row>
    <row r="28" spans="1:16" ht="39" customHeight="1">
      <c r="A28" s="1272"/>
      <c r="B28" s="1273"/>
      <c r="C28" s="1172" t="s">
        <v>587</v>
      </c>
      <c r="D28" s="1176"/>
      <c r="E28" s="1176"/>
      <c r="F28" s="1176"/>
      <c r="G28" s="1176"/>
      <c r="H28" s="483"/>
      <c r="I28" s="483"/>
      <c r="J28" s="483"/>
      <c r="K28" s="1176"/>
      <c r="L28" s="1176"/>
      <c r="M28" s="1176"/>
      <c r="N28" s="484"/>
    </row>
    <row r="29" spans="1:16" ht="39" customHeight="1">
      <c r="A29" s="1272"/>
      <c r="B29" s="1273"/>
      <c r="C29" s="1173"/>
      <c r="D29" s="1177"/>
      <c r="E29" s="1177"/>
      <c r="F29" s="1177"/>
      <c r="G29" s="1177"/>
      <c r="H29" s="479"/>
      <c r="I29" s="479"/>
      <c r="J29" s="479"/>
      <c r="K29" s="1177"/>
      <c r="L29" s="1177"/>
      <c r="M29" s="1177"/>
      <c r="N29" s="480"/>
    </row>
    <row r="30" spans="1:16" ht="39" customHeight="1">
      <c r="A30" s="1272"/>
      <c r="B30" s="1273"/>
      <c r="C30" s="1174"/>
      <c r="D30" s="1178"/>
      <c r="E30" s="1178"/>
      <c r="F30" s="1178"/>
      <c r="G30" s="1178"/>
      <c r="H30" s="481"/>
      <c r="I30" s="481"/>
      <c r="J30" s="481"/>
      <c r="K30" s="1178"/>
      <c r="L30" s="1178"/>
      <c r="M30" s="1178"/>
      <c r="N30" s="482"/>
    </row>
    <row r="31" spans="1:16" ht="39" customHeight="1">
      <c r="A31" s="1272"/>
      <c r="B31" s="1273"/>
      <c r="C31" s="1172" t="s">
        <v>601</v>
      </c>
      <c r="D31" s="1176"/>
      <c r="E31" s="1176"/>
      <c r="F31" s="1176"/>
      <c r="G31" s="1176"/>
      <c r="H31" s="483"/>
      <c r="I31" s="483"/>
      <c r="J31" s="483"/>
      <c r="K31" s="1176"/>
      <c r="L31" s="1176"/>
      <c r="M31" s="1176"/>
      <c r="N31" s="484"/>
    </row>
    <row r="32" spans="1:16" ht="39" customHeight="1">
      <c r="A32" s="1272"/>
      <c r="B32" s="1273"/>
      <c r="C32" s="1173"/>
      <c r="D32" s="1177"/>
      <c r="E32" s="1177"/>
      <c r="F32" s="1177"/>
      <c r="G32" s="1177"/>
      <c r="H32" s="479"/>
      <c r="I32" s="479"/>
      <c r="J32" s="479"/>
      <c r="K32" s="1177"/>
      <c r="L32" s="1177"/>
      <c r="M32" s="1177"/>
      <c r="N32" s="480"/>
    </row>
    <row r="33" spans="1:14" ht="39" customHeight="1">
      <c r="A33" s="1272"/>
      <c r="B33" s="1273"/>
      <c r="C33" s="1174"/>
      <c r="D33" s="1178"/>
      <c r="E33" s="1178"/>
      <c r="F33" s="1178"/>
      <c r="G33" s="1178"/>
      <c r="H33" s="481"/>
      <c r="I33" s="481"/>
      <c r="J33" s="481"/>
      <c r="K33" s="1178"/>
      <c r="L33" s="1178"/>
      <c r="M33" s="1178"/>
      <c r="N33" s="482"/>
    </row>
    <row r="34" spans="1:14" ht="42" customHeight="1">
      <c r="A34" s="1260" t="s">
        <v>113</v>
      </c>
      <c r="B34" s="1261"/>
      <c r="C34" s="490" t="s">
        <v>104</v>
      </c>
      <c r="D34" s="1195" t="s">
        <v>511</v>
      </c>
      <c r="E34" s="1196"/>
      <c r="F34" s="1195" t="s">
        <v>512</v>
      </c>
      <c r="G34" s="1196"/>
      <c r="H34" s="1195" t="s">
        <v>513</v>
      </c>
      <c r="I34" s="1197"/>
      <c r="J34" s="1195" t="s">
        <v>109</v>
      </c>
      <c r="K34" s="1197"/>
      <c r="L34" s="1197"/>
      <c r="M34" s="1196"/>
      <c r="N34" s="347" t="s">
        <v>514</v>
      </c>
    </row>
    <row r="35" spans="1:14" ht="42" customHeight="1">
      <c r="A35" s="1262"/>
      <c r="B35" s="1263"/>
      <c r="C35" s="476" t="s">
        <v>602</v>
      </c>
      <c r="D35" s="1180"/>
      <c r="E35" s="1181"/>
      <c r="F35" s="1180"/>
      <c r="G35" s="1181"/>
      <c r="H35" s="1157">
        <f>D35-F35</f>
        <v>0</v>
      </c>
      <c r="I35" s="1158"/>
      <c r="J35" s="1159"/>
      <c r="K35" s="1160"/>
      <c r="L35" s="1160"/>
      <c r="M35" s="1161"/>
      <c r="N35" s="485"/>
    </row>
    <row r="36" spans="1:14" ht="42" customHeight="1">
      <c r="A36" s="1262"/>
      <c r="B36" s="1263"/>
      <c r="C36" s="476" t="s">
        <v>587</v>
      </c>
      <c r="D36" s="1180"/>
      <c r="E36" s="1181"/>
      <c r="F36" s="1180"/>
      <c r="G36" s="1181"/>
      <c r="H36" s="1157">
        <f t="shared" ref="H36:H37" si="0">D36-F36</f>
        <v>0</v>
      </c>
      <c r="I36" s="1158"/>
      <c r="J36" s="1159"/>
      <c r="K36" s="1160"/>
      <c r="L36" s="1160"/>
      <c r="M36" s="1161"/>
      <c r="N36" s="485"/>
    </row>
    <row r="37" spans="1:14" ht="42" customHeight="1" thickBot="1">
      <c r="A37" s="1264"/>
      <c r="B37" s="1265"/>
      <c r="C37" s="491" t="s">
        <v>639</v>
      </c>
      <c r="D37" s="1182"/>
      <c r="E37" s="1183"/>
      <c r="F37" s="1182"/>
      <c r="G37" s="1183"/>
      <c r="H37" s="1184">
        <f t="shared" si="0"/>
        <v>0</v>
      </c>
      <c r="I37" s="1185"/>
      <c r="J37" s="1186"/>
      <c r="K37" s="1187"/>
      <c r="L37" s="1187"/>
      <c r="M37" s="1188"/>
      <c r="N37" s="486"/>
    </row>
    <row r="38" spans="1:14">
      <c r="A38" s="1179"/>
      <c r="B38" s="1179"/>
      <c r="C38" s="1179"/>
      <c r="D38" s="1179"/>
      <c r="E38" s="1179"/>
      <c r="F38" s="1179"/>
      <c r="G38" s="1179"/>
      <c r="H38" s="1179"/>
      <c r="I38" s="1179"/>
      <c r="J38" s="1179"/>
      <c r="K38" s="1179"/>
      <c r="L38" s="1179"/>
      <c r="M38" s="1179"/>
      <c r="N38" s="1179"/>
    </row>
    <row r="39" spans="1:14">
      <c r="A39" s="1259"/>
      <c r="B39" s="1259"/>
      <c r="C39" s="1259"/>
      <c r="D39" s="1259"/>
      <c r="E39" s="1259"/>
      <c r="F39" s="1259"/>
      <c r="G39" s="1259"/>
      <c r="H39" s="1259"/>
      <c r="I39" s="1259"/>
      <c r="J39" s="1259"/>
      <c r="K39" s="1259"/>
      <c r="L39" s="1259"/>
      <c r="M39" s="1259"/>
      <c r="N39" s="1259"/>
    </row>
    <row r="40" spans="1:14">
      <c r="A40" s="2"/>
      <c r="B40" s="2"/>
    </row>
    <row r="41" spans="1:14">
      <c r="A41" s="3"/>
      <c r="B41" s="3"/>
    </row>
  </sheetData>
  <sheetProtection algorithmName="SHA-512" hashValue="1Ko3xjh5YZvR+9qQTINeyeqKk1whgg+xsfHSdSuNtbVXwsti7C5ort8WfVNN+mbXN9iMoFKbIxAXAksDUyix9g==" saltValue="2Sb1cnwjsxSSnULVgLpnIw==" spinCount="100000" sheet="1" objects="1" scenarios="1"/>
  <mergeCells count="79">
    <mergeCell ref="L2:N2"/>
    <mergeCell ref="A3:B4"/>
    <mergeCell ref="C3:G4"/>
    <mergeCell ref="H4:I4"/>
    <mergeCell ref="J4:N4"/>
    <mergeCell ref="H3:I3"/>
    <mergeCell ref="J3:N3"/>
    <mergeCell ref="A1:K2"/>
    <mergeCell ref="A6:B7"/>
    <mergeCell ref="C6:G7"/>
    <mergeCell ref="F5:G5"/>
    <mergeCell ref="H6:I7"/>
    <mergeCell ref="J6:N7"/>
    <mergeCell ref="A5:B5"/>
    <mergeCell ref="H5:I5"/>
    <mergeCell ref="J5:N5"/>
    <mergeCell ref="A9:B10"/>
    <mergeCell ref="C9:N10"/>
    <mergeCell ref="A11:B20"/>
    <mergeCell ref="C11:G11"/>
    <mergeCell ref="H11:N11"/>
    <mergeCell ref="C12:G18"/>
    <mergeCell ref="H12:N12"/>
    <mergeCell ref="H13:N14"/>
    <mergeCell ref="H15:N15"/>
    <mergeCell ref="H16:N17"/>
    <mergeCell ref="H18:N18"/>
    <mergeCell ref="D19:G19"/>
    <mergeCell ref="H19:N20"/>
    <mergeCell ref="D20:G20"/>
    <mergeCell ref="A21:B23"/>
    <mergeCell ref="C21:N23"/>
    <mergeCell ref="A24:B33"/>
    <mergeCell ref="D24:G24"/>
    <mergeCell ref="K24:M24"/>
    <mergeCell ref="C25:C27"/>
    <mergeCell ref="D25:G25"/>
    <mergeCell ref="K25:M25"/>
    <mergeCell ref="D26:G26"/>
    <mergeCell ref="K26:M26"/>
    <mergeCell ref="K27:M27"/>
    <mergeCell ref="C28:C30"/>
    <mergeCell ref="D28:G28"/>
    <mergeCell ref="K28:M28"/>
    <mergeCell ref="D29:G29"/>
    <mergeCell ref="K29:M29"/>
    <mergeCell ref="H35:I35"/>
    <mergeCell ref="J35:M35"/>
    <mergeCell ref="O9:R11"/>
    <mergeCell ref="D30:G30"/>
    <mergeCell ref="K30:M30"/>
    <mergeCell ref="F34:G34"/>
    <mergeCell ref="H34:I34"/>
    <mergeCell ref="D34:E34"/>
    <mergeCell ref="J34:M34"/>
    <mergeCell ref="K33:M33"/>
    <mergeCell ref="O20:P20"/>
    <mergeCell ref="C31:C33"/>
    <mergeCell ref="D31:G31"/>
    <mergeCell ref="K31:M31"/>
    <mergeCell ref="D32:G32"/>
    <mergeCell ref="K32:M32"/>
    <mergeCell ref="D33:G33"/>
    <mergeCell ref="A8:C8"/>
    <mergeCell ref="D8:N8"/>
    <mergeCell ref="A39:N39"/>
    <mergeCell ref="D27:G27"/>
    <mergeCell ref="A38:N38"/>
    <mergeCell ref="F36:G36"/>
    <mergeCell ref="H36:I36"/>
    <mergeCell ref="J36:M36"/>
    <mergeCell ref="D37:E37"/>
    <mergeCell ref="D36:E36"/>
    <mergeCell ref="F37:G37"/>
    <mergeCell ref="H37:I37"/>
    <mergeCell ref="J37:M37"/>
    <mergeCell ref="A34:B37"/>
    <mergeCell ref="D35:E35"/>
    <mergeCell ref="F35:G35"/>
  </mergeCells>
  <phoneticPr fontId="9"/>
  <dataValidations count="2">
    <dataValidation imeMode="halfAlpha" operator="greaterThanOrEqual" allowBlank="1" showInputMessage="1" showErrorMessage="1" sqref="E5 C5 D35:I37 N35:N37" xr:uid="{00000000-0002-0000-0A00-000000000000}"/>
    <dataValidation imeMode="halfAlpha" allowBlank="1" showInputMessage="1" showErrorMessage="1" sqref="K5:N5 J5:J6 N25:N33 H27 H25:J25 H28:J33 I26:J27" xr:uid="{00000000-0002-0000-0A00-000001000000}"/>
  </dataValidations>
  <printOptions horizontalCentered="1"/>
  <pageMargins left="0.70866141732283472" right="0.70866141732283472" top="0.35433070866141736" bottom="0.35433070866141736" header="0.31496062992125984" footer="0.31496062992125984"/>
  <pageSetup paperSize="9" scale="43"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99B5-58DF-4069-B386-8C1459E6D6CC}">
  <sheetPr codeName="Sheet9">
    <tabColor theme="0" tint="-4.9989318521683403E-2"/>
    <pageSetUpPr fitToPage="1"/>
  </sheetPr>
  <dimension ref="A1:T127"/>
  <sheetViews>
    <sheetView view="pageBreakPreview" zoomScaleNormal="63" zoomScaleSheetLayoutView="100" zoomScalePageLayoutView="58" workbookViewId="0">
      <selection activeCell="L77" sqref="L77"/>
    </sheetView>
  </sheetViews>
  <sheetFormatPr defaultColWidth="9" defaultRowHeight="16.5"/>
  <cols>
    <col min="1" max="1" width="3.125" style="699" customWidth="1"/>
    <col min="2" max="2" width="4.625" style="699" customWidth="1"/>
    <col min="3" max="3" width="7.125" style="699" customWidth="1"/>
    <col min="4" max="4" width="16.5" style="699" customWidth="1"/>
    <col min="5" max="5" width="13.625" style="699" customWidth="1"/>
    <col min="6" max="6" width="14" style="699" customWidth="1"/>
    <col min="7" max="7" width="13.75" style="699" customWidth="1"/>
    <col min="8" max="8" width="14.25" style="699" customWidth="1"/>
    <col min="9" max="9" width="32.875" style="699" customWidth="1"/>
    <col min="10" max="10" width="4.25" style="699" customWidth="1"/>
    <col min="11" max="11" width="12.125" style="699" customWidth="1"/>
    <col min="12" max="12" width="87.625" style="700" customWidth="1"/>
    <col min="13" max="13" width="2.125" style="699" customWidth="1"/>
    <col min="14" max="18" width="9" style="699"/>
    <col min="19" max="19" width="2.625" style="699" customWidth="1"/>
    <col min="20" max="16384" width="9" style="699"/>
  </cols>
  <sheetData>
    <row r="1" spans="1:12">
      <c r="A1" s="699" t="s">
        <v>664</v>
      </c>
    </row>
    <row r="3" spans="1:12" ht="17.100000000000001" customHeight="1">
      <c r="A3" s="1406" t="s">
        <v>769</v>
      </c>
      <c r="B3" s="1406"/>
      <c r="C3" s="1406"/>
      <c r="D3" s="1406"/>
      <c r="E3" s="1406"/>
      <c r="F3" s="1406"/>
      <c r="G3" s="1406"/>
      <c r="H3" s="1406"/>
      <c r="I3" s="1406"/>
      <c r="J3" s="1406"/>
      <c r="K3" s="701"/>
    </row>
    <row r="4" spans="1:12" ht="17.100000000000001" customHeight="1">
      <c r="A4" s="1407" t="s">
        <v>665</v>
      </c>
      <c r="B4" s="1407"/>
      <c r="C4" s="1407"/>
      <c r="D4" s="1407"/>
      <c r="E4" s="1407"/>
      <c r="F4" s="1407"/>
      <c r="G4" s="1407"/>
      <c r="H4" s="1407"/>
      <c r="I4" s="1407"/>
      <c r="J4" s="1407"/>
      <c r="K4" s="702"/>
    </row>
    <row r="5" spans="1:12" ht="8.25" customHeight="1">
      <c r="A5" s="703"/>
      <c r="B5" s="703"/>
      <c r="C5" s="703"/>
      <c r="D5" s="703"/>
      <c r="E5" s="703"/>
      <c r="F5" s="703"/>
      <c r="G5" s="703"/>
      <c r="H5" s="703"/>
      <c r="I5" s="703"/>
      <c r="J5" s="703"/>
      <c r="K5" s="703"/>
    </row>
    <row r="6" spans="1:12" ht="18.600000000000001" customHeight="1">
      <c r="A6" s="703"/>
      <c r="B6" s="703"/>
      <c r="C6" s="703"/>
      <c r="D6" s="703"/>
      <c r="E6" s="1408" t="s">
        <v>666</v>
      </c>
      <c r="F6" s="1408"/>
      <c r="G6" s="704"/>
      <c r="H6" s="1409">
        <f>①総表!C10</f>
        <v>0</v>
      </c>
      <c r="I6" s="1409"/>
      <c r="J6" s="1409"/>
      <c r="K6" s="1409"/>
    </row>
    <row r="7" spans="1:12" ht="18.600000000000001" customHeight="1">
      <c r="A7" s="703"/>
      <c r="B7" s="703"/>
      <c r="C7" s="703"/>
      <c r="D7" s="703"/>
      <c r="E7" s="1410" t="s">
        <v>667</v>
      </c>
      <c r="F7" s="1410"/>
      <c r="G7" s="705"/>
      <c r="H7" s="1411" t="str">
        <f>①総表!C11&amp;"　"&amp;①総表!C12</f>
        <v>　</v>
      </c>
      <c r="I7" s="1411"/>
      <c r="J7" s="1411"/>
      <c r="K7" s="1411"/>
    </row>
    <row r="8" spans="1:12" ht="6.95" customHeight="1">
      <c r="A8" s="703"/>
      <c r="B8" s="703"/>
      <c r="C8" s="703"/>
      <c r="D8" s="703"/>
      <c r="E8" s="703"/>
      <c r="F8" s="703"/>
      <c r="G8" s="703"/>
      <c r="H8" s="703"/>
      <c r="I8" s="703"/>
      <c r="J8" s="703"/>
      <c r="K8" s="703"/>
    </row>
    <row r="9" spans="1:12" ht="26.45" customHeight="1">
      <c r="A9" s="1401" t="s">
        <v>668</v>
      </c>
      <c r="B9" s="1402"/>
      <c r="C9" s="1402"/>
      <c r="D9" s="1402"/>
      <c r="E9" s="1402"/>
      <c r="F9" s="1402"/>
      <c r="G9" s="1402"/>
      <c r="H9" s="1402"/>
      <c r="I9" s="1402"/>
      <c r="J9" s="1402"/>
      <c r="K9" s="1402"/>
    </row>
    <row r="10" spans="1:12" ht="4.5" customHeight="1">
      <c r="A10" s="703"/>
      <c r="B10" s="703"/>
      <c r="C10" s="703"/>
      <c r="D10" s="703"/>
      <c r="E10" s="703"/>
      <c r="F10" s="703"/>
      <c r="G10" s="703"/>
      <c r="H10" s="703"/>
      <c r="I10" s="703"/>
      <c r="J10" s="703"/>
      <c r="K10" s="703"/>
    </row>
    <row r="11" spans="1:12" ht="18" customHeight="1">
      <c r="A11" s="706" t="s">
        <v>669</v>
      </c>
      <c r="B11" s="703"/>
      <c r="C11" s="703"/>
      <c r="D11" s="703"/>
      <c r="E11" s="703"/>
      <c r="F11" s="703"/>
      <c r="G11" s="703"/>
      <c r="H11" s="703"/>
      <c r="I11" s="703"/>
      <c r="J11" s="703"/>
      <c r="K11" s="703"/>
    </row>
    <row r="12" spans="1:12">
      <c r="A12" s="703" t="s">
        <v>670</v>
      </c>
      <c r="B12" s="1375" t="s">
        <v>671</v>
      </c>
      <c r="C12" s="1375"/>
      <c r="D12" s="1375"/>
      <c r="E12" s="1375"/>
      <c r="F12" s="1375"/>
      <c r="G12" s="1375"/>
      <c r="H12" s="1375"/>
      <c r="I12" s="1375"/>
      <c r="J12" s="1375"/>
      <c r="K12" s="703"/>
    </row>
    <row r="13" spans="1:12" ht="21" customHeight="1">
      <c r="A13" s="703"/>
      <c r="B13" s="1386" t="s">
        <v>672</v>
      </c>
      <c r="C13" s="1386"/>
      <c r="D13" s="1386"/>
      <c r="E13" s="1386"/>
      <c r="F13" s="1386"/>
      <c r="G13" s="1386"/>
      <c r="H13" s="1386"/>
      <c r="I13" s="1386"/>
      <c r="J13" s="1386"/>
      <c r="K13" s="707"/>
    </row>
    <row r="14" spans="1:12" ht="11.25" customHeight="1">
      <c r="A14" s="703"/>
      <c r="B14" s="708"/>
      <c r="C14" s="708"/>
      <c r="D14" s="708"/>
      <c r="E14" s="708"/>
      <c r="F14" s="708"/>
      <c r="G14" s="708"/>
      <c r="H14" s="708"/>
      <c r="I14" s="708"/>
      <c r="J14" s="708"/>
      <c r="K14" s="703"/>
    </row>
    <row r="15" spans="1:12">
      <c r="A15" s="703" t="s">
        <v>673</v>
      </c>
      <c r="B15" s="708"/>
      <c r="C15" s="708"/>
      <c r="D15" s="708"/>
      <c r="E15" s="708"/>
      <c r="F15" s="708"/>
      <c r="G15" s="708"/>
      <c r="H15" s="708"/>
      <c r="I15" s="708"/>
      <c r="J15" s="708"/>
      <c r="K15" s="703"/>
    </row>
    <row r="16" spans="1:12" s="696" customFormat="1" ht="21" customHeight="1">
      <c r="A16" s="693"/>
      <c r="B16" s="1403" t="s">
        <v>674</v>
      </c>
      <c r="C16" s="1404"/>
      <c r="D16" s="1404"/>
      <c r="E16" s="1404"/>
      <c r="F16" s="1404"/>
      <c r="G16" s="1404"/>
      <c r="H16" s="1404"/>
      <c r="I16" s="1404"/>
      <c r="J16" s="1405"/>
      <c r="K16" s="694"/>
      <c r="L16" s="695"/>
    </row>
    <row r="17" spans="1:12" s="696" customFormat="1" ht="21" customHeight="1">
      <c r="A17" s="693"/>
      <c r="B17" s="1398" t="s">
        <v>675</v>
      </c>
      <c r="C17" s="1399"/>
      <c r="D17" s="1399"/>
      <c r="E17" s="1399"/>
      <c r="F17" s="1399"/>
      <c r="G17" s="1399"/>
      <c r="H17" s="1399"/>
      <c r="I17" s="1399"/>
      <c r="J17" s="1400"/>
      <c r="K17" s="697"/>
      <c r="L17" s="695"/>
    </row>
    <row r="18" spans="1:12" s="696" customFormat="1" ht="21" customHeight="1">
      <c r="A18" s="693"/>
      <c r="B18" s="1398" t="s">
        <v>676</v>
      </c>
      <c r="C18" s="1399"/>
      <c r="D18" s="1399"/>
      <c r="E18" s="1399"/>
      <c r="F18" s="1399"/>
      <c r="G18" s="1399"/>
      <c r="H18" s="1399"/>
      <c r="I18" s="1399"/>
      <c r="J18" s="1400"/>
      <c r="K18" s="697"/>
      <c r="L18" s="695"/>
    </row>
    <row r="19" spans="1:12" s="696" customFormat="1" ht="21" customHeight="1">
      <c r="A19" s="693"/>
      <c r="B19" s="1398" t="s">
        <v>677</v>
      </c>
      <c r="C19" s="1399"/>
      <c r="D19" s="1399"/>
      <c r="E19" s="1399"/>
      <c r="F19" s="1399"/>
      <c r="G19" s="1399"/>
      <c r="H19" s="1399"/>
      <c r="I19" s="1399"/>
      <c r="J19" s="1400"/>
      <c r="K19" s="697"/>
      <c r="L19" s="695"/>
    </row>
    <row r="20" spans="1:12" s="696" customFormat="1" ht="4.5" customHeight="1">
      <c r="A20" s="693"/>
      <c r="B20" s="698"/>
      <c r="C20" s="698"/>
      <c r="D20" s="698"/>
      <c r="E20" s="698"/>
      <c r="F20" s="698"/>
      <c r="G20" s="698"/>
      <c r="H20" s="698"/>
      <c r="I20" s="698"/>
      <c r="J20" s="698"/>
      <c r="K20" s="693"/>
      <c r="L20" s="695"/>
    </row>
    <row r="21" spans="1:12" s="696" customFormat="1" ht="18.75" customHeight="1">
      <c r="A21" s="693"/>
      <c r="B21" s="693" t="s">
        <v>678</v>
      </c>
      <c r="C21" s="698"/>
      <c r="D21" s="698"/>
      <c r="E21" s="698"/>
      <c r="F21" s="698"/>
      <c r="G21" s="698"/>
      <c r="H21" s="698"/>
      <c r="I21" s="698"/>
      <c r="J21" s="698"/>
      <c r="K21" s="693"/>
      <c r="L21" s="695"/>
    </row>
    <row r="22" spans="1:12" ht="21" customHeight="1">
      <c r="A22" s="703"/>
      <c r="B22" s="1360" t="s">
        <v>679</v>
      </c>
      <c r="C22" s="1361"/>
      <c r="D22" s="1361"/>
      <c r="E22" s="1361"/>
      <c r="F22" s="1361"/>
      <c r="G22" s="1361"/>
      <c r="H22" s="1361"/>
      <c r="I22" s="1361"/>
      <c r="J22" s="1362"/>
      <c r="K22" s="1355"/>
    </row>
    <row r="23" spans="1:12" ht="21" customHeight="1">
      <c r="A23" s="703"/>
      <c r="B23" s="710"/>
      <c r="C23" s="1314" t="s">
        <v>680</v>
      </c>
      <c r="D23" s="1315"/>
      <c r="E23" s="1315"/>
      <c r="F23" s="1315"/>
      <c r="G23" s="1315"/>
      <c r="H23" s="1315"/>
      <c r="I23" s="1315"/>
      <c r="J23" s="713"/>
      <c r="K23" s="1363"/>
    </row>
    <row r="24" spans="1:12" ht="48.75" customHeight="1">
      <c r="A24" s="703"/>
      <c r="B24" s="710"/>
      <c r="C24" s="1321"/>
      <c r="D24" s="1322"/>
      <c r="E24" s="1322"/>
      <c r="F24" s="1322"/>
      <c r="G24" s="1322"/>
      <c r="H24" s="1322"/>
      <c r="I24" s="1322"/>
      <c r="J24" s="713"/>
      <c r="K24" s="1363"/>
    </row>
    <row r="25" spans="1:12" ht="4.1500000000000004" customHeight="1">
      <c r="A25" s="703"/>
      <c r="B25" s="714"/>
      <c r="C25" s="1366"/>
      <c r="D25" s="1366"/>
      <c r="E25" s="1366"/>
      <c r="F25" s="1366"/>
      <c r="G25" s="1366"/>
      <c r="H25" s="1366"/>
      <c r="I25" s="1366"/>
      <c r="J25" s="1367"/>
      <c r="K25" s="1356"/>
    </row>
    <row r="26" spans="1:12" ht="11.25" customHeight="1">
      <c r="A26" s="703"/>
      <c r="B26" s="708"/>
      <c r="C26" s="708"/>
      <c r="D26" s="708"/>
      <c r="E26" s="708"/>
      <c r="F26" s="708"/>
      <c r="G26" s="708"/>
      <c r="H26" s="708"/>
      <c r="I26" s="708"/>
      <c r="J26" s="708"/>
      <c r="K26" s="703"/>
    </row>
    <row r="27" spans="1:12">
      <c r="A27" s="703" t="s">
        <v>681</v>
      </c>
      <c r="B27" s="716"/>
      <c r="C27" s="716"/>
      <c r="D27" s="716"/>
      <c r="E27" s="716"/>
      <c r="F27" s="716"/>
      <c r="G27" s="716"/>
      <c r="H27" s="716"/>
      <c r="I27" s="716"/>
      <c r="J27" s="716"/>
      <c r="K27" s="703"/>
    </row>
    <row r="28" spans="1:12" ht="21" customHeight="1">
      <c r="A28" s="703"/>
      <c r="B28" s="1385" t="s">
        <v>682</v>
      </c>
      <c r="C28" s="1385"/>
      <c r="D28" s="1385"/>
      <c r="E28" s="1385"/>
      <c r="F28" s="1385"/>
      <c r="G28" s="1385"/>
      <c r="H28" s="1385"/>
      <c r="I28" s="1385"/>
      <c r="J28" s="1385"/>
      <c r="K28" s="707"/>
    </row>
    <row r="29" spans="1:12" ht="21" customHeight="1">
      <c r="A29" s="703"/>
      <c r="B29" s="1385" t="s">
        <v>683</v>
      </c>
      <c r="C29" s="1385"/>
      <c r="D29" s="1385"/>
      <c r="E29" s="1385"/>
      <c r="F29" s="1385"/>
      <c r="G29" s="1385"/>
      <c r="H29" s="1385"/>
      <c r="I29" s="1385"/>
      <c r="J29" s="1385"/>
      <c r="K29" s="707"/>
    </row>
    <row r="30" spans="1:12" ht="21" customHeight="1">
      <c r="A30" s="703"/>
      <c r="B30" s="1385" t="s">
        <v>684</v>
      </c>
      <c r="C30" s="1385"/>
      <c r="D30" s="1385"/>
      <c r="E30" s="1385"/>
      <c r="F30" s="1385"/>
      <c r="G30" s="1385"/>
      <c r="H30" s="1385"/>
      <c r="I30" s="1385"/>
      <c r="J30" s="1385"/>
      <c r="K30" s="707"/>
    </row>
    <row r="31" spans="1:12" ht="21" customHeight="1">
      <c r="A31" s="703"/>
      <c r="B31" s="1395" t="s">
        <v>685</v>
      </c>
      <c r="C31" s="1396"/>
      <c r="D31" s="1396"/>
      <c r="E31" s="1396"/>
      <c r="F31" s="1396"/>
      <c r="G31" s="1396"/>
      <c r="H31" s="1396"/>
      <c r="I31" s="1396"/>
      <c r="J31" s="1397"/>
      <c r="K31" s="707"/>
    </row>
    <row r="32" spans="1:12" ht="21" customHeight="1">
      <c r="A32" s="703"/>
      <c r="B32" s="1360" t="s">
        <v>686</v>
      </c>
      <c r="C32" s="1361"/>
      <c r="D32" s="1361"/>
      <c r="E32" s="1361"/>
      <c r="F32" s="1361"/>
      <c r="G32" s="1361"/>
      <c r="H32" s="1361"/>
      <c r="I32" s="1361"/>
      <c r="J32" s="1362"/>
      <c r="K32" s="1355"/>
    </row>
    <row r="33" spans="1:20" ht="21" customHeight="1">
      <c r="A33" s="703"/>
      <c r="B33" s="710"/>
      <c r="C33" s="1314" t="s">
        <v>687</v>
      </c>
      <c r="D33" s="1315"/>
      <c r="E33" s="1315"/>
      <c r="F33" s="1315"/>
      <c r="G33" s="1315"/>
      <c r="H33" s="1315"/>
      <c r="I33" s="1315"/>
      <c r="J33" s="713"/>
      <c r="K33" s="1363"/>
    </row>
    <row r="34" spans="1:20" ht="48.75" customHeight="1">
      <c r="A34" s="703"/>
      <c r="B34" s="710"/>
      <c r="C34" s="1321"/>
      <c r="D34" s="1322"/>
      <c r="E34" s="1322"/>
      <c r="F34" s="1322"/>
      <c r="G34" s="1322"/>
      <c r="H34" s="1322"/>
      <c r="I34" s="1322"/>
      <c r="J34" s="713"/>
      <c r="K34" s="1363"/>
    </row>
    <row r="35" spans="1:20" ht="4.1500000000000004" customHeight="1">
      <c r="A35" s="703"/>
      <c r="B35" s="714"/>
      <c r="C35" s="1366"/>
      <c r="D35" s="1366"/>
      <c r="E35" s="1366"/>
      <c r="F35" s="1366"/>
      <c r="G35" s="1366"/>
      <c r="H35" s="1366"/>
      <c r="I35" s="1366"/>
      <c r="J35" s="1367"/>
      <c r="K35" s="1356"/>
    </row>
    <row r="36" spans="1:20" ht="23.45" customHeight="1">
      <c r="A36" s="703"/>
      <c r="B36" s="1385" t="s">
        <v>688</v>
      </c>
      <c r="C36" s="1385"/>
      <c r="D36" s="1385"/>
      <c r="E36" s="1385"/>
      <c r="F36" s="1385"/>
      <c r="G36" s="1385"/>
      <c r="H36" s="1385"/>
      <c r="I36" s="1385"/>
      <c r="J36" s="1385"/>
      <c r="K36" s="707"/>
    </row>
    <row r="37" spans="1:20" ht="21" customHeight="1">
      <c r="A37" s="703"/>
      <c r="B37" s="1360" t="s">
        <v>689</v>
      </c>
      <c r="C37" s="1361"/>
      <c r="D37" s="1361"/>
      <c r="E37" s="1361"/>
      <c r="F37" s="1361"/>
      <c r="G37" s="1361"/>
      <c r="H37" s="1361"/>
      <c r="I37" s="1361"/>
      <c r="J37" s="1362"/>
      <c r="K37" s="1355"/>
    </row>
    <row r="38" spans="1:20" ht="18" customHeight="1">
      <c r="A38" s="703"/>
      <c r="B38" s="714"/>
      <c r="C38" s="1358" t="s">
        <v>690</v>
      </c>
      <c r="D38" s="1358"/>
      <c r="E38" s="1358"/>
      <c r="F38" s="1358"/>
      <c r="G38" s="1358"/>
      <c r="H38" s="1358"/>
      <c r="I38" s="1358"/>
      <c r="J38" s="1359"/>
      <c r="K38" s="1356"/>
      <c r="M38" s="1394"/>
      <c r="N38" s="1394"/>
      <c r="O38" s="1394"/>
      <c r="P38" s="1394"/>
      <c r="Q38" s="1394"/>
      <c r="R38" s="1394"/>
      <c r="S38" s="1394"/>
      <c r="T38" s="1394"/>
    </row>
    <row r="39" spans="1:20" ht="21" customHeight="1">
      <c r="A39" s="703"/>
      <c r="B39" s="1385" t="s">
        <v>691</v>
      </c>
      <c r="C39" s="1385"/>
      <c r="D39" s="1385"/>
      <c r="E39" s="1385"/>
      <c r="F39" s="1385"/>
      <c r="G39" s="1385"/>
      <c r="H39" s="1385"/>
      <c r="I39" s="1385"/>
      <c r="J39" s="1385"/>
      <c r="K39" s="707"/>
    </row>
    <row r="40" spans="1:20" ht="21" customHeight="1">
      <c r="A40" s="703"/>
      <c r="B40" s="1385" t="s">
        <v>692</v>
      </c>
      <c r="C40" s="1385"/>
      <c r="D40" s="1385"/>
      <c r="E40" s="1385"/>
      <c r="F40" s="1385"/>
      <c r="G40" s="1385"/>
      <c r="H40" s="1385"/>
      <c r="I40" s="1385"/>
      <c r="J40" s="1385"/>
      <c r="K40" s="715"/>
    </row>
    <row r="41" spans="1:20" ht="11.25" hidden="1" customHeight="1">
      <c r="A41" s="703"/>
      <c r="B41" s="708"/>
      <c r="C41" s="708"/>
      <c r="D41" s="708"/>
      <c r="E41" s="708"/>
      <c r="F41" s="708"/>
      <c r="G41" s="708"/>
      <c r="H41" s="708"/>
      <c r="I41" s="708"/>
      <c r="J41" s="708"/>
      <c r="K41" s="703"/>
    </row>
    <row r="42" spans="1:20" ht="7.5" customHeight="1">
      <c r="A42" s="703"/>
      <c r="B42" s="703"/>
      <c r="C42" s="703"/>
      <c r="D42" s="703"/>
      <c r="E42" s="703"/>
      <c r="F42" s="703"/>
      <c r="G42" s="703"/>
      <c r="H42" s="703"/>
      <c r="I42" s="703"/>
      <c r="J42" s="703"/>
      <c r="K42" s="703"/>
    </row>
    <row r="43" spans="1:20" ht="17.649999999999999" customHeight="1">
      <c r="A43" s="706" t="s">
        <v>693</v>
      </c>
      <c r="B43" s="703"/>
      <c r="C43" s="703"/>
      <c r="D43" s="703"/>
      <c r="E43" s="703"/>
      <c r="F43" s="703"/>
      <c r="G43" s="703"/>
      <c r="H43" s="703"/>
      <c r="I43" s="703"/>
      <c r="J43" s="703"/>
      <c r="K43" s="703"/>
    </row>
    <row r="44" spans="1:20">
      <c r="A44" s="703" t="s">
        <v>694</v>
      </c>
      <c r="B44" s="708"/>
      <c r="C44" s="708"/>
      <c r="D44" s="708"/>
      <c r="E44" s="708"/>
      <c r="F44" s="708"/>
      <c r="G44" s="708"/>
      <c r="H44" s="708"/>
      <c r="I44" s="708"/>
      <c r="J44" s="708"/>
      <c r="K44" s="703"/>
    </row>
    <row r="45" spans="1:20" ht="21" customHeight="1">
      <c r="A45" s="703"/>
      <c r="B45" s="1385" t="s">
        <v>695</v>
      </c>
      <c r="C45" s="1385"/>
      <c r="D45" s="1385"/>
      <c r="E45" s="1385"/>
      <c r="F45" s="1385"/>
      <c r="G45" s="1385"/>
      <c r="H45" s="1385"/>
      <c r="I45" s="1385"/>
      <c r="J45" s="1385"/>
      <c r="K45" s="707"/>
    </row>
    <row r="46" spans="1:20" ht="21" customHeight="1">
      <c r="A46" s="703"/>
      <c r="B46" s="1385" t="s">
        <v>696</v>
      </c>
      <c r="C46" s="1385"/>
      <c r="D46" s="1385"/>
      <c r="E46" s="1385"/>
      <c r="F46" s="1385"/>
      <c r="G46" s="1385"/>
      <c r="H46" s="1385"/>
      <c r="I46" s="1385"/>
      <c r="J46" s="1385"/>
      <c r="K46" s="707"/>
    </row>
    <row r="47" spans="1:20" ht="21" customHeight="1">
      <c r="A47" s="703"/>
      <c r="B47" s="1354" t="s">
        <v>697</v>
      </c>
      <c r="C47" s="1354"/>
      <c r="D47" s="1354"/>
      <c r="E47" s="1354"/>
      <c r="F47" s="1354"/>
      <c r="G47" s="1354"/>
      <c r="H47" s="1354"/>
      <c r="I47" s="1354"/>
      <c r="J47" s="1354"/>
      <c r="K47" s="1355"/>
    </row>
    <row r="48" spans="1:20" ht="16.5" customHeight="1">
      <c r="A48" s="703"/>
      <c r="B48" s="717"/>
      <c r="C48" s="1358" t="s">
        <v>698</v>
      </c>
      <c r="D48" s="1358"/>
      <c r="E48" s="1358"/>
      <c r="F48" s="1358"/>
      <c r="G48" s="1358"/>
      <c r="H48" s="1358"/>
      <c r="I48" s="1358"/>
      <c r="J48" s="1359"/>
      <c r="K48" s="1356"/>
    </row>
    <row r="49" spans="1:20" ht="11.25" customHeight="1">
      <c r="A49" s="703"/>
      <c r="B49" s="708"/>
      <c r="C49" s="708"/>
      <c r="D49" s="708"/>
      <c r="E49" s="708"/>
      <c r="F49" s="708"/>
      <c r="G49" s="708"/>
      <c r="H49" s="708"/>
      <c r="I49" s="708"/>
      <c r="J49" s="708"/>
      <c r="K49" s="703"/>
    </row>
    <row r="50" spans="1:20" s="700" customFormat="1">
      <c r="A50" s="703" t="s">
        <v>699</v>
      </c>
      <c r="B50" s="708"/>
      <c r="C50" s="708"/>
      <c r="D50" s="708"/>
      <c r="E50" s="708"/>
      <c r="F50" s="708"/>
      <c r="G50" s="708"/>
      <c r="H50" s="708"/>
      <c r="I50" s="708"/>
      <c r="J50" s="708"/>
      <c r="K50" s="703"/>
      <c r="M50" s="699"/>
      <c r="N50" s="699"/>
      <c r="O50" s="699"/>
      <c r="P50" s="699"/>
      <c r="Q50" s="699"/>
      <c r="R50" s="699"/>
      <c r="S50" s="699"/>
      <c r="T50" s="699"/>
    </row>
    <row r="51" spans="1:20" s="700" customFormat="1" ht="21" customHeight="1">
      <c r="A51" s="703"/>
      <c r="B51" s="1360" t="s">
        <v>700</v>
      </c>
      <c r="C51" s="1361"/>
      <c r="D51" s="1361"/>
      <c r="E51" s="1361"/>
      <c r="F51" s="1361"/>
      <c r="G51" s="1361"/>
      <c r="H51" s="1361"/>
      <c r="I51" s="1361"/>
      <c r="J51" s="1362"/>
      <c r="K51" s="1355"/>
      <c r="M51" s="699"/>
      <c r="N51" s="699"/>
      <c r="O51" s="699"/>
      <c r="P51" s="699"/>
      <c r="Q51" s="699"/>
      <c r="R51" s="699"/>
      <c r="S51" s="699"/>
      <c r="T51" s="699"/>
    </row>
    <row r="52" spans="1:20" s="700" customFormat="1" ht="12.6" customHeight="1">
      <c r="A52" s="703"/>
      <c r="B52" s="1388" t="s">
        <v>701</v>
      </c>
      <c r="C52" s="1389"/>
      <c r="D52" s="1389"/>
      <c r="E52" s="1389"/>
      <c r="F52" s="1389"/>
      <c r="G52" s="1389"/>
      <c r="H52" s="1389"/>
      <c r="I52" s="1389"/>
      <c r="J52" s="1389"/>
      <c r="K52" s="1363"/>
      <c r="M52" s="699"/>
      <c r="N52" s="699"/>
      <c r="O52" s="699"/>
      <c r="P52" s="699"/>
      <c r="Q52" s="699"/>
      <c r="R52" s="699"/>
      <c r="S52" s="699"/>
      <c r="T52" s="699"/>
    </row>
    <row r="53" spans="1:20" s="700" customFormat="1" ht="21" customHeight="1">
      <c r="A53" s="703"/>
      <c r="B53" s="718"/>
      <c r="C53" s="1390" t="s">
        <v>702</v>
      </c>
      <c r="D53" s="1390"/>
      <c r="E53" s="1390"/>
      <c r="F53" s="1390"/>
      <c r="G53" s="1390"/>
      <c r="H53" s="1390"/>
      <c r="I53" s="1390"/>
      <c r="J53" s="1391"/>
      <c r="K53" s="1363"/>
      <c r="M53" s="699"/>
      <c r="N53" s="699"/>
      <c r="O53" s="699"/>
      <c r="P53" s="699"/>
      <c r="Q53" s="699"/>
      <c r="R53" s="699"/>
      <c r="S53" s="699"/>
      <c r="T53" s="699"/>
    </row>
    <row r="54" spans="1:20" s="700" customFormat="1" ht="21" customHeight="1">
      <c r="A54" s="703"/>
      <c r="B54" s="719"/>
      <c r="C54" s="1392" t="s">
        <v>703</v>
      </c>
      <c r="D54" s="1392"/>
      <c r="E54" s="1392"/>
      <c r="F54" s="1392"/>
      <c r="G54" s="1392"/>
      <c r="H54" s="1392"/>
      <c r="I54" s="1392"/>
      <c r="J54" s="1393"/>
      <c r="K54" s="1363"/>
      <c r="M54" s="699"/>
      <c r="N54" s="699"/>
      <c r="O54" s="699"/>
      <c r="P54" s="699"/>
      <c r="Q54" s="699"/>
      <c r="R54" s="699"/>
      <c r="S54" s="699"/>
      <c r="T54" s="699"/>
    </row>
    <row r="55" spans="1:20" s="700" customFormat="1" ht="21" customHeight="1">
      <c r="A55" s="703"/>
      <c r="B55" s="719"/>
      <c r="C55" s="1392" t="s">
        <v>704</v>
      </c>
      <c r="D55" s="1392"/>
      <c r="E55" s="1392"/>
      <c r="F55" s="1392"/>
      <c r="G55" s="1392"/>
      <c r="H55" s="1392"/>
      <c r="I55" s="1392"/>
      <c r="J55" s="1393"/>
      <c r="K55" s="1363"/>
      <c r="M55" s="699"/>
      <c r="N55" s="699"/>
      <c r="O55" s="699"/>
      <c r="P55" s="699"/>
      <c r="Q55" s="699"/>
      <c r="R55" s="699"/>
      <c r="S55" s="699"/>
      <c r="T55" s="699"/>
    </row>
    <row r="56" spans="1:20" s="700" customFormat="1" ht="6.75" customHeight="1">
      <c r="A56" s="703"/>
      <c r="B56" s="719"/>
      <c r="C56" s="720"/>
      <c r="D56" s="720"/>
      <c r="E56" s="720"/>
      <c r="F56" s="720"/>
      <c r="G56" s="720"/>
      <c r="H56" s="720"/>
      <c r="I56" s="720"/>
      <c r="J56" s="721"/>
      <c r="K56" s="1363"/>
      <c r="M56" s="699"/>
      <c r="N56" s="699"/>
      <c r="O56" s="699"/>
      <c r="P56" s="699"/>
      <c r="Q56" s="699"/>
      <c r="R56" s="699"/>
      <c r="S56" s="699"/>
      <c r="T56" s="699"/>
    </row>
    <row r="57" spans="1:20" s="700" customFormat="1" ht="19.149999999999999" customHeight="1">
      <c r="A57" s="703"/>
      <c r="B57" s="1379" t="s">
        <v>705</v>
      </c>
      <c r="C57" s="1380"/>
      <c r="D57" s="1380"/>
      <c r="E57" s="1380"/>
      <c r="F57" s="1380"/>
      <c r="G57" s="1380"/>
      <c r="H57" s="1380"/>
      <c r="I57" s="1380"/>
      <c r="J57" s="1381"/>
      <c r="K57" s="1363"/>
      <c r="M57" s="699"/>
      <c r="N57" s="699"/>
      <c r="O57" s="699"/>
      <c r="P57" s="699"/>
      <c r="Q57" s="699"/>
      <c r="R57" s="699"/>
      <c r="S57" s="699"/>
      <c r="T57" s="699"/>
    </row>
    <row r="58" spans="1:20" s="700" customFormat="1" ht="19.149999999999999" customHeight="1">
      <c r="A58" s="703"/>
      <c r="B58" s="722"/>
      <c r="C58" s="1386" t="s">
        <v>706</v>
      </c>
      <c r="D58" s="1386"/>
      <c r="E58" s="1386"/>
      <c r="F58" s="1386"/>
      <c r="G58" s="1386"/>
      <c r="H58" s="1386"/>
      <c r="I58" s="1386"/>
      <c r="J58" s="723"/>
      <c r="K58" s="1363"/>
      <c r="M58" s="699"/>
      <c r="N58" s="699"/>
      <c r="O58" s="699"/>
      <c r="P58" s="699"/>
      <c r="Q58" s="699"/>
      <c r="R58" s="699"/>
      <c r="S58" s="699"/>
      <c r="T58" s="699"/>
    </row>
    <row r="59" spans="1:20" s="700" customFormat="1" ht="19.149999999999999" customHeight="1">
      <c r="A59" s="703"/>
      <c r="B59" s="722"/>
      <c r="C59" s="1386" t="s">
        <v>707</v>
      </c>
      <c r="D59" s="1386"/>
      <c r="E59" s="1386"/>
      <c r="F59" s="1387"/>
      <c r="G59" s="1387"/>
      <c r="H59" s="1387"/>
      <c r="I59" s="1387"/>
      <c r="J59" s="723"/>
      <c r="K59" s="1363"/>
      <c r="M59" s="699"/>
      <c r="N59" s="699"/>
      <c r="O59" s="699"/>
      <c r="P59" s="699"/>
      <c r="Q59" s="699"/>
      <c r="R59" s="699"/>
      <c r="S59" s="699"/>
      <c r="T59" s="699"/>
    </row>
    <row r="60" spans="1:20" s="700" customFormat="1" ht="19.149999999999999" customHeight="1">
      <c r="A60" s="703"/>
      <c r="B60" s="722"/>
      <c r="C60" s="1386" t="s">
        <v>708</v>
      </c>
      <c r="D60" s="1386"/>
      <c r="E60" s="1386"/>
      <c r="F60" s="1387" t="s">
        <v>709</v>
      </c>
      <c r="G60" s="1387"/>
      <c r="H60" s="1387"/>
      <c r="I60" s="1387"/>
      <c r="J60" s="723"/>
      <c r="K60" s="1363"/>
      <c r="M60" s="699"/>
      <c r="N60" s="699"/>
      <c r="O60" s="699"/>
      <c r="P60" s="699"/>
      <c r="Q60" s="699"/>
      <c r="R60" s="699"/>
      <c r="S60" s="699"/>
      <c r="T60" s="699"/>
    </row>
    <row r="61" spans="1:20" s="700" customFormat="1" ht="6" customHeight="1">
      <c r="A61" s="703"/>
      <c r="B61" s="722"/>
      <c r="C61" s="720"/>
      <c r="D61" s="720"/>
      <c r="E61" s="720"/>
      <c r="F61" s="720"/>
      <c r="G61" s="720"/>
      <c r="H61" s="720"/>
      <c r="I61" s="720"/>
      <c r="J61" s="723"/>
      <c r="K61" s="1363"/>
      <c r="M61" s="699"/>
      <c r="N61" s="699"/>
      <c r="O61" s="699"/>
      <c r="P61" s="699"/>
      <c r="Q61" s="699"/>
      <c r="R61" s="699"/>
      <c r="S61" s="699"/>
      <c r="T61" s="699"/>
    </row>
    <row r="62" spans="1:20" s="700" customFormat="1" ht="19.149999999999999" customHeight="1">
      <c r="A62" s="703"/>
      <c r="B62" s="722"/>
      <c r="C62" s="1386" t="s">
        <v>710</v>
      </c>
      <c r="D62" s="1386"/>
      <c r="E62" s="1386"/>
      <c r="F62" s="1386"/>
      <c r="G62" s="1386"/>
      <c r="H62" s="1386"/>
      <c r="I62" s="1386"/>
      <c r="J62" s="723"/>
      <c r="K62" s="1363"/>
      <c r="M62" s="699"/>
      <c r="N62" s="699"/>
      <c r="O62" s="699"/>
      <c r="P62" s="699"/>
      <c r="Q62" s="699"/>
      <c r="R62" s="699"/>
      <c r="S62" s="699"/>
      <c r="T62" s="699"/>
    </row>
    <row r="63" spans="1:20" s="700" customFormat="1" ht="19.149999999999999" customHeight="1">
      <c r="A63" s="703"/>
      <c r="B63" s="722"/>
      <c r="C63" s="1386" t="s">
        <v>711</v>
      </c>
      <c r="D63" s="1386"/>
      <c r="E63" s="1386"/>
      <c r="F63" s="1387"/>
      <c r="G63" s="1387"/>
      <c r="H63" s="1387"/>
      <c r="I63" s="1387"/>
      <c r="J63" s="723"/>
      <c r="K63" s="1363"/>
      <c r="M63" s="699"/>
      <c r="N63" s="699"/>
      <c r="O63" s="699"/>
      <c r="P63" s="699"/>
      <c r="Q63" s="699"/>
      <c r="R63" s="699"/>
      <c r="S63" s="699"/>
      <c r="T63" s="699"/>
    </row>
    <row r="64" spans="1:20" s="700" customFormat="1" ht="19.149999999999999" customHeight="1">
      <c r="A64" s="703"/>
      <c r="B64" s="722"/>
      <c r="C64" s="1386" t="s">
        <v>708</v>
      </c>
      <c r="D64" s="1386"/>
      <c r="E64" s="1386"/>
      <c r="F64" s="1387" t="s">
        <v>709</v>
      </c>
      <c r="G64" s="1387"/>
      <c r="H64" s="1387"/>
      <c r="I64" s="1387"/>
      <c r="J64" s="723"/>
      <c r="K64" s="1363"/>
      <c r="M64" s="699"/>
      <c r="N64" s="699"/>
      <c r="O64" s="699"/>
      <c r="P64" s="699"/>
      <c r="Q64" s="699"/>
      <c r="R64" s="699"/>
      <c r="S64" s="699"/>
      <c r="T64" s="699"/>
    </row>
    <row r="65" spans="1:20" s="700" customFormat="1" ht="5.25" customHeight="1">
      <c r="A65" s="703"/>
      <c r="B65" s="722"/>
      <c r="C65" s="720"/>
      <c r="D65" s="720"/>
      <c r="E65" s="720"/>
      <c r="F65" s="720"/>
      <c r="G65" s="720"/>
      <c r="H65" s="720"/>
      <c r="I65" s="720"/>
      <c r="J65" s="723"/>
      <c r="K65" s="1363"/>
      <c r="M65" s="699"/>
      <c r="N65" s="699"/>
      <c r="O65" s="699"/>
      <c r="P65" s="699"/>
      <c r="Q65" s="699"/>
      <c r="R65" s="699"/>
      <c r="S65" s="699"/>
      <c r="T65" s="699"/>
    </row>
    <row r="66" spans="1:20" ht="8.25" customHeight="1">
      <c r="A66" s="703"/>
      <c r="B66" s="722"/>
      <c r="C66" s="720"/>
      <c r="D66" s="720"/>
      <c r="E66" s="720"/>
      <c r="F66" s="720"/>
      <c r="G66" s="720"/>
      <c r="H66" s="720"/>
      <c r="I66" s="720"/>
      <c r="J66" s="723"/>
      <c r="K66" s="1363"/>
    </row>
    <row r="67" spans="1:20" ht="16.5" customHeight="1">
      <c r="A67" s="703"/>
      <c r="B67" s="1379" t="s">
        <v>712</v>
      </c>
      <c r="C67" s="1380"/>
      <c r="D67" s="1380"/>
      <c r="E67" s="1380"/>
      <c r="F67" s="1380"/>
      <c r="G67" s="1380"/>
      <c r="H67" s="1380"/>
      <c r="I67" s="1380"/>
      <c r="J67" s="1381"/>
      <c r="K67" s="1363"/>
    </row>
    <row r="68" spans="1:20" ht="21" customHeight="1">
      <c r="A68" s="703"/>
      <c r="B68" s="724"/>
      <c r="C68" s="1314" t="s">
        <v>713</v>
      </c>
      <c r="D68" s="1315"/>
      <c r="E68" s="1315"/>
      <c r="F68" s="1315"/>
      <c r="G68" s="1315"/>
      <c r="H68" s="1315"/>
      <c r="I68" s="1315"/>
      <c r="J68" s="1382"/>
      <c r="K68" s="1363"/>
    </row>
    <row r="69" spans="1:20" ht="48.75" customHeight="1">
      <c r="A69" s="703"/>
      <c r="B69" s="724"/>
      <c r="C69" s="1321"/>
      <c r="D69" s="1322"/>
      <c r="E69" s="1322"/>
      <c r="F69" s="1322"/>
      <c r="G69" s="1322"/>
      <c r="H69" s="1322"/>
      <c r="I69" s="1322"/>
      <c r="J69" s="1382"/>
      <c r="K69" s="1363"/>
    </row>
    <row r="70" spans="1:20" ht="6" customHeight="1">
      <c r="A70" s="703"/>
      <c r="B70" s="719"/>
      <c r="C70" s="1383"/>
      <c r="D70" s="1383"/>
      <c r="E70" s="1383"/>
      <c r="F70" s="1383"/>
      <c r="G70" s="1383"/>
      <c r="H70" s="1383"/>
      <c r="I70" s="1383"/>
      <c r="J70" s="1384"/>
      <c r="K70" s="1356"/>
      <c r="M70" s="725"/>
    </row>
    <row r="71" spans="1:20" ht="21" customHeight="1">
      <c r="A71" s="703"/>
      <c r="B71" s="1385" t="s">
        <v>714</v>
      </c>
      <c r="C71" s="1385"/>
      <c r="D71" s="1385"/>
      <c r="E71" s="1385"/>
      <c r="F71" s="1385"/>
      <c r="G71" s="1385"/>
      <c r="H71" s="1385"/>
      <c r="I71" s="1385"/>
      <c r="J71" s="1385"/>
      <c r="K71" s="707"/>
    </row>
    <row r="72" spans="1:20" ht="11.25" customHeight="1">
      <c r="A72" s="703"/>
      <c r="B72" s="708"/>
      <c r="C72" s="708"/>
      <c r="D72" s="708"/>
      <c r="E72" s="708"/>
      <c r="F72" s="708"/>
      <c r="G72" s="708"/>
      <c r="H72" s="708"/>
      <c r="I72" s="708"/>
      <c r="J72" s="708"/>
      <c r="K72" s="703"/>
    </row>
    <row r="73" spans="1:20" ht="22.5" customHeight="1">
      <c r="A73" s="706" t="s">
        <v>715</v>
      </c>
      <c r="B73" s="703"/>
      <c r="C73" s="703"/>
      <c r="D73" s="703"/>
      <c r="E73" s="703"/>
      <c r="F73" s="703"/>
      <c r="G73" s="703"/>
      <c r="H73" s="703"/>
      <c r="I73" s="703"/>
      <c r="J73" s="703"/>
      <c r="K73" s="703"/>
    </row>
    <row r="74" spans="1:20" ht="21" customHeight="1">
      <c r="A74" s="703" t="s">
        <v>716</v>
      </c>
      <c r="B74" s="708"/>
      <c r="C74" s="708"/>
      <c r="D74" s="708"/>
      <c r="E74" s="708"/>
      <c r="F74" s="708"/>
      <c r="G74" s="708"/>
      <c r="H74" s="708"/>
      <c r="I74" s="708"/>
      <c r="J74" s="708"/>
      <c r="K74" s="703"/>
    </row>
    <row r="75" spans="1:20" s="728" customFormat="1" ht="21" customHeight="1">
      <c r="A75" s="726"/>
      <c r="B75" s="1317" t="s">
        <v>717</v>
      </c>
      <c r="C75" s="1318"/>
      <c r="D75" s="1318"/>
      <c r="E75" s="1318"/>
      <c r="F75" s="1318"/>
      <c r="G75" s="1318"/>
      <c r="H75" s="1318"/>
      <c r="I75" s="1318"/>
      <c r="J75" s="1350"/>
      <c r="K75" s="727"/>
    </row>
    <row r="76" spans="1:20" s="728" customFormat="1" ht="11.1" customHeight="1">
      <c r="B76" s="729"/>
      <c r="C76" s="729"/>
      <c r="D76" s="729"/>
      <c r="E76" s="729"/>
      <c r="F76" s="729"/>
      <c r="G76" s="729"/>
      <c r="H76" s="729"/>
      <c r="I76" s="729"/>
      <c r="K76" s="1412"/>
    </row>
    <row r="77" spans="1:20" s="728" customFormat="1" ht="21" customHeight="1">
      <c r="B77" s="1341" t="s">
        <v>718</v>
      </c>
      <c r="C77" s="1341"/>
      <c r="D77" s="1341"/>
      <c r="E77" s="1341"/>
      <c r="F77" s="1341"/>
      <c r="G77" s="1341"/>
      <c r="H77" s="1341"/>
      <c r="I77" s="1341"/>
      <c r="J77" s="1341"/>
    </row>
    <row r="78" spans="1:20" ht="21" hidden="1" customHeight="1">
      <c r="A78" s="703"/>
      <c r="B78" s="1311" t="s">
        <v>719</v>
      </c>
      <c r="C78" s="1312"/>
      <c r="D78" s="1312"/>
      <c r="E78" s="1312"/>
      <c r="F78" s="1312"/>
      <c r="G78" s="1312"/>
      <c r="H78" s="1312"/>
      <c r="I78" s="1312"/>
      <c r="J78" s="1312"/>
      <c r="K78" s="1312"/>
    </row>
    <row r="79" spans="1:20" ht="35.25" hidden="1" customHeight="1">
      <c r="A79" s="703"/>
      <c r="B79" s="1314" t="s">
        <v>720</v>
      </c>
      <c r="C79" s="1315"/>
      <c r="D79" s="1315"/>
      <c r="E79" s="1315"/>
      <c r="F79" s="1315"/>
      <c r="G79" s="1315"/>
      <c r="H79" s="1315"/>
      <c r="I79" s="1315"/>
      <c r="J79" s="1316"/>
      <c r="K79" s="707"/>
      <c r="L79" s="1364" t="s">
        <v>721</v>
      </c>
    </row>
    <row r="80" spans="1:20" ht="15.95" hidden="1" customHeight="1">
      <c r="A80" s="703"/>
      <c r="B80" s="1376" t="s">
        <v>722</v>
      </c>
      <c r="C80" s="1377"/>
      <c r="D80" s="1377"/>
      <c r="E80" s="1377"/>
      <c r="F80" s="1377"/>
      <c r="G80" s="1377"/>
      <c r="H80" s="1377"/>
      <c r="I80" s="1377"/>
      <c r="J80" s="1377"/>
      <c r="K80" s="1378"/>
      <c r="L80" s="1364"/>
    </row>
    <row r="81" spans="1:12" ht="15.75" hidden="1" customHeight="1">
      <c r="A81" s="703"/>
      <c r="B81" s="1368" t="s">
        <v>723</v>
      </c>
      <c r="C81" s="1369"/>
      <c r="D81" s="1369"/>
      <c r="E81" s="1369"/>
      <c r="F81" s="1369"/>
      <c r="G81" s="1369"/>
      <c r="H81" s="1369"/>
      <c r="I81" s="1369"/>
      <c r="J81" s="1369"/>
      <c r="K81" s="1370"/>
      <c r="L81" s="1364"/>
    </row>
    <row r="82" spans="1:12" ht="15.95" hidden="1" customHeight="1">
      <c r="A82" s="703"/>
      <c r="B82" s="1368" t="s">
        <v>724</v>
      </c>
      <c r="C82" s="1369"/>
      <c r="D82" s="1369"/>
      <c r="E82" s="1369"/>
      <c r="F82" s="1369"/>
      <c r="G82" s="1369"/>
      <c r="H82" s="1369"/>
      <c r="I82" s="1369"/>
      <c r="J82" s="1369"/>
      <c r="K82" s="1370"/>
      <c r="L82" s="1364"/>
    </row>
    <row r="83" spans="1:12" ht="15.95" hidden="1" customHeight="1">
      <c r="A83" s="703"/>
      <c r="B83" s="1368" t="s">
        <v>725</v>
      </c>
      <c r="C83" s="1369"/>
      <c r="D83" s="1369"/>
      <c r="E83" s="1369"/>
      <c r="F83" s="1369"/>
      <c r="G83" s="1369"/>
      <c r="H83" s="1369"/>
      <c r="I83" s="1369"/>
      <c r="J83" s="1369"/>
      <c r="K83" s="1370"/>
      <c r="L83" s="1364"/>
    </row>
    <row r="84" spans="1:12" ht="73.5" hidden="1" customHeight="1">
      <c r="A84" s="703"/>
      <c r="B84" s="1368" t="s">
        <v>726</v>
      </c>
      <c r="C84" s="1369"/>
      <c r="D84" s="1369"/>
      <c r="E84" s="1369"/>
      <c r="F84" s="1369"/>
      <c r="G84" s="1369"/>
      <c r="H84" s="1369"/>
      <c r="I84" s="1369"/>
      <c r="J84" s="1369"/>
      <c r="K84" s="1370"/>
      <c r="L84" s="1364"/>
    </row>
    <row r="85" spans="1:12" ht="15.95" hidden="1" customHeight="1">
      <c r="A85" s="703"/>
      <c r="B85" s="1368" t="s">
        <v>727</v>
      </c>
      <c r="C85" s="1369"/>
      <c r="D85" s="1369"/>
      <c r="E85" s="1369"/>
      <c r="F85" s="1369"/>
      <c r="G85" s="1369"/>
      <c r="H85" s="1369"/>
      <c r="I85" s="1369"/>
      <c r="J85" s="1369"/>
      <c r="K85" s="1370"/>
      <c r="L85" s="1364"/>
    </row>
    <row r="86" spans="1:12" ht="176.25" hidden="1" customHeight="1">
      <c r="A86" s="703"/>
      <c r="B86" s="1368" t="s">
        <v>728</v>
      </c>
      <c r="C86" s="1369"/>
      <c r="D86" s="1369"/>
      <c r="E86" s="1369"/>
      <c r="F86" s="1369"/>
      <c r="G86" s="1369"/>
      <c r="H86" s="1369"/>
      <c r="I86" s="1369"/>
      <c r="J86" s="1369"/>
      <c r="K86" s="1370"/>
      <c r="L86" s="1364"/>
    </row>
    <row r="87" spans="1:12" ht="15.75" hidden="1" customHeight="1">
      <c r="A87" s="703"/>
      <c r="B87" s="1368" t="s">
        <v>729</v>
      </c>
      <c r="C87" s="1369"/>
      <c r="D87" s="1369"/>
      <c r="E87" s="1369"/>
      <c r="F87" s="1369"/>
      <c r="G87" s="1369"/>
      <c r="H87" s="1369"/>
      <c r="I87" s="1369"/>
      <c r="J87" s="1369"/>
      <c r="K87" s="1370"/>
      <c r="L87" s="1364"/>
    </row>
    <row r="88" spans="1:12" ht="15.95" hidden="1" customHeight="1">
      <c r="A88" s="703"/>
      <c r="B88" s="1371" t="s">
        <v>730</v>
      </c>
      <c r="C88" s="1372"/>
      <c r="D88" s="1372"/>
      <c r="E88" s="1372"/>
      <c r="F88" s="1372"/>
      <c r="G88" s="1372"/>
      <c r="H88" s="1372"/>
      <c r="I88" s="1372"/>
      <c r="J88" s="1372"/>
      <c r="K88" s="1373"/>
      <c r="L88" s="1364"/>
    </row>
    <row r="89" spans="1:12" ht="21" customHeight="1">
      <c r="A89" s="703"/>
      <c r="B89" s="1374" t="s">
        <v>731</v>
      </c>
      <c r="C89" s="1375"/>
      <c r="D89" s="1375"/>
      <c r="E89" s="1375"/>
      <c r="F89" s="1375"/>
      <c r="G89" s="1375"/>
      <c r="H89" s="1375"/>
      <c r="I89" s="1375"/>
      <c r="J89" s="1375"/>
      <c r="K89" s="1375"/>
    </row>
    <row r="90" spans="1:12" ht="57" customHeight="1">
      <c r="A90" s="703"/>
      <c r="B90" s="1360" t="s">
        <v>732</v>
      </c>
      <c r="C90" s="1361"/>
      <c r="D90" s="1361"/>
      <c r="E90" s="1361"/>
      <c r="F90" s="1361"/>
      <c r="G90" s="1361"/>
      <c r="H90" s="1361"/>
      <c r="I90" s="1361"/>
      <c r="J90" s="1362"/>
      <c r="K90" s="709"/>
      <c r="L90" s="730" t="s">
        <v>733</v>
      </c>
    </row>
    <row r="91" spans="1:12" ht="18" customHeight="1">
      <c r="A91" s="703"/>
      <c r="B91" s="1360" t="s">
        <v>734</v>
      </c>
      <c r="C91" s="1361"/>
      <c r="D91" s="1361"/>
      <c r="E91" s="1361"/>
      <c r="F91" s="1361"/>
      <c r="G91" s="1361"/>
      <c r="H91" s="1361"/>
      <c r="I91" s="1361"/>
      <c r="J91" s="1362"/>
      <c r="K91" s="1355"/>
    </row>
    <row r="92" spans="1:12" ht="21" customHeight="1">
      <c r="A92" s="703"/>
      <c r="B92" s="710"/>
      <c r="C92" s="1314" t="s">
        <v>735</v>
      </c>
      <c r="D92" s="1315"/>
      <c r="E92" s="1315"/>
      <c r="F92" s="1315"/>
      <c r="G92" s="1315"/>
      <c r="H92" s="1315"/>
      <c r="I92" s="731"/>
      <c r="J92" s="713"/>
      <c r="K92" s="1363"/>
      <c r="L92" s="1364" t="s">
        <v>736</v>
      </c>
    </row>
    <row r="93" spans="1:12" ht="21" customHeight="1">
      <c r="A93" s="703"/>
      <c r="B93" s="710"/>
      <c r="C93" s="711"/>
      <c r="D93" s="712"/>
      <c r="E93" s="712"/>
      <c r="F93" s="712"/>
      <c r="G93" s="1365" t="s">
        <v>737</v>
      </c>
      <c r="H93" s="1365"/>
      <c r="I93" s="732"/>
      <c r="J93" s="713"/>
      <c r="K93" s="1363"/>
      <c r="L93" s="1364"/>
    </row>
    <row r="94" spans="1:12" ht="6" customHeight="1">
      <c r="A94" s="703"/>
      <c r="B94" s="714"/>
      <c r="C94" s="1366"/>
      <c r="D94" s="1366"/>
      <c r="E94" s="1366"/>
      <c r="F94" s="1366"/>
      <c r="G94" s="1366"/>
      <c r="H94" s="1366"/>
      <c r="I94" s="1366"/>
      <c r="J94" s="1367"/>
      <c r="K94" s="1363"/>
      <c r="L94" s="1364"/>
    </row>
    <row r="95" spans="1:12" ht="16.5" customHeight="1">
      <c r="A95" s="703"/>
      <c r="B95" s="1354" t="s">
        <v>738</v>
      </c>
      <c r="C95" s="1354"/>
      <c r="D95" s="1354"/>
      <c r="E95" s="1354"/>
      <c r="F95" s="1354"/>
      <c r="G95" s="1354"/>
      <c r="H95" s="1354"/>
      <c r="I95" s="1354"/>
      <c r="J95" s="1354"/>
      <c r="K95" s="1355"/>
      <c r="L95" s="733"/>
    </row>
    <row r="96" spans="1:12" ht="23.25" customHeight="1">
      <c r="A96" s="703"/>
      <c r="B96" s="1357" t="s">
        <v>739</v>
      </c>
      <c r="C96" s="1358"/>
      <c r="D96" s="1358"/>
      <c r="E96" s="1358"/>
      <c r="F96" s="1358"/>
      <c r="G96" s="1358"/>
      <c r="H96" s="1358"/>
      <c r="I96" s="1358"/>
      <c r="J96" s="1359"/>
      <c r="K96" s="1356"/>
      <c r="L96" s="733"/>
    </row>
    <row r="97" spans="1:12" ht="16.5" customHeight="1">
      <c r="A97" s="703"/>
      <c r="B97" s="1354" t="s">
        <v>740</v>
      </c>
      <c r="C97" s="1354"/>
      <c r="D97" s="1354"/>
      <c r="E97" s="1354"/>
      <c r="F97" s="1354"/>
      <c r="G97" s="1354"/>
      <c r="H97" s="1354"/>
      <c r="I97" s="1354"/>
      <c r="J97" s="1354"/>
      <c r="K97" s="1355"/>
      <c r="L97" s="1307" t="s">
        <v>741</v>
      </c>
    </row>
    <row r="98" spans="1:12" ht="23.25" customHeight="1">
      <c r="A98" s="703"/>
      <c r="B98" s="1357" t="s">
        <v>742</v>
      </c>
      <c r="C98" s="1358"/>
      <c r="D98" s="1358"/>
      <c r="E98" s="1358"/>
      <c r="F98" s="1358"/>
      <c r="G98" s="1358"/>
      <c r="H98" s="1358"/>
      <c r="I98" s="1358"/>
      <c r="J98" s="1359"/>
      <c r="K98" s="1356"/>
      <c r="L98" s="1307"/>
    </row>
    <row r="99" spans="1:12" ht="16.5" customHeight="1">
      <c r="A99" s="703"/>
      <c r="B99" s="1354" t="s">
        <v>743</v>
      </c>
      <c r="C99" s="1354"/>
      <c r="D99" s="1354"/>
      <c r="E99" s="1354"/>
      <c r="F99" s="1354"/>
      <c r="G99" s="1354"/>
      <c r="H99" s="1354"/>
      <c r="I99" s="1354"/>
      <c r="J99" s="1354"/>
      <c r="K99" s="1355"/>
      <c r="L99" s="1307"/>
    </row>
    <row r="100" spans="1:12" ht="21" customHeight="1">
      <c r="A100" s="703"/>
      <c r="B100" s="1357" t="s">
        <v>742</v>
      </c>
      <c r="C100" s="1358"/>
      <c r="D100" s="1358"/>
      <c r="E100" s="1358"/>
      <c r="F100" s="1358"/>
      <c r="G100" s="1358"/>
      <c r="H100" s="1358"/>
      <c r="I100" s="1358"/>
      <c r="J100" s="1359"/>
      <c r="K100" s="1356"/>
      <c r="L100" s="1307"/>
    </row>
    <row r="101" spans="1:12" ht="11.25" customHeight="1">
      <c r="A101" s="703"/>
      <c r="B101" s="708"/>
      <c r="C101" s="708"/>
      <c r="D101" s="708"/>
      <c r="E101" s="708"/>
      <c r="F101" s="708"/>
      <c r="G101" s="708"/>
      <c r="H101" s="708"/>
      <c r="I101" s="708"/>
      <c r="J101" s="708"/>
      <c r="K101" s="703"/>
    </row>
    <row r="102" spans="1:12" s="728" customFormat="1">
      <c r="B102" s="1341" t="s">
        <v>744</v>
      </c>
      <c r="C102" s="1341"/>
      <c r="D102" s="1341"/>
      <c r="E102" s="1341"/>
      <c r="F102" s="1341"/>
      <c r="G102" s="1341"/>
      <c r="H102" s="1341"/>
      <c r="I102" s="1341"/>
    </row>
    <row r="103" spans="1:12" s="728" customFormat="1" ht="21" customHeight="1">
      <c r="B103" s="1342" t="s">
        <v>745</v>
      </c>
      <c r="C103" s="1343"/>
      <c r="D103" s="1343"/>
      <c r="E103" s="1343"/>
      <c r="F103" s="1343"/>
      <c r="G103" s="1343"/>
      <c r="H103" s="1343"/>
      <c r="I103" s="1343"/>
      <c r="J103" s="1328"/>
      <c r="K103" s="1344"/>
    </row>
    <row r="104" spans="1:12" s="728" customFormat="1" ht="12.6" customHeight="1">
      <c r="B104" s="1347" t="s">
        <v>746</v>
      </c>
      <c r="C104" s="1348"/>
      <c r="D104" s="1348"/>
      <c r="E104" s="1348"/>
      <c r="F104" s="1348"/>
      <c r="G104" s="1348"/>
      <c r="H104" s="1348"/>
      <c r="I104" s="1349"/>
      <c r="J104" s="1329"/>
      <c r="K104" s="1345"/>
    </row>
    <row r="105" spans="1:12" s="728" customFormat="1" ht="4.5" customHeight="1">
      <c r="B105" s="734"/>
      <c r="C105" s="735"/>
      <c r="D105" s="735"/>
      <c r="E105" s="735"/>
      <c r="F105" s="735"/>
      <c r="G105" s="735"/>
      <c r="H105" s="735"/>
      <c r="I105" s="735"/>
      <c r="J105" s="1329"/>
      <c r="K105" s="1345"/>
    </row>
    <row r="106" spans="1:12" s="728" customFormat="1" ht="19.149999999999999" customHeight="1">
      <c r="B106" s="736"/>
      <c r="C106" s="1317" t="s">
        <v>747</v>
      </c>
      <c r="D106" s="1350"/>
      <c r="E106" s="737" t="s">
        <v>748</v>
      </c>
      <c r="F106" s="738" t="s">
        <v>749</v>
      </c>
      <c r="G106" s="738" t="s">
        <v>750</v>
      </c>
      <c r="H106" s="739" t="s">
        <v>751</v>
      </c>
      <c r="I106" s="740" t="s">
        <v>752</v>
      </c>
      <c r="J106" s="1329"/>
      <c r="K106" s="1345"/>
    </row>
    <row r="107" spans="1:12" s="728" customFormat="1" ht="19.149999999999999" customHeight="1">
      <c r="B107" s="736"/>
      <c r="C107" s="1317" t="s">
        <v>753</v>
      </c>
      <c r="D107" s="1350"/>
      <c r="E107" s="737" t="s">
        <v>754</v>
      </c>
      <c r="F107" s="738" t="s">
        <v>755</v>
      </c>
      <c r="G107" s="738" t="s">
        <v>751</v>
      </c>
      <c r="H107" s="1351" t="s">
        <v>756</v>
      </c>
      <c r="I107" s="1352"/>
      <c r="J107" s="1329"/>
      <c r="K107" s="1345"/>
    </row>
    <row r="108" spans="1:12" s="728" customFormat="1" ht="6" customHeight="1">
      <c r="B108" s="741"/>
      <c r="C108" s="1353"/>
      <c r="D108" s="1353"/>
      <c r="E108" s="1353"/>
      <c r="F108" s="1353"/>
      <c r="G108" s="1353"/>
      <c r="H108" s="1353"/>
      <c r="I108" s="1353"/>
      <c r="J108" s="1330"/>
      <c r="K108" s="1346"/>
    </row>
    <row r="109" spans="1:12" s="742" customFormat="1" ht="21" customHeight="1">
      <c r="B109" s="1326" t="s">
        <v>757</v>
      </c>
      <c r="C109" s="1327"/>
      <c r="D109" s="1327"/>
      <c r="E109" s="1327"/>
      <c r="F109" s="1327"/>
      <c r="G109" s="1327"/>
      <c r="H109" s="1327"/>
      <c r="I109" s="1327"/>
      <c r="J109" s="1328"/>
      <c r="K109" s="1331"/>
    </row>
    <row r="110" spans="1:12" s="742" customFormat="1" ht="12.6" customHeight="1">
      <c r="B110" s="1334" t="s">
        <v>758</v>
      </c>
      <c r="C110" s="1335"/>
      <c r="D110" s="1335"/>
      <c r="E110" s="1335"/>
      <c r="F110" s="1335"/>
      <c r="G110" s="1335"/>
      <c r="H110" s="1335"/>
      <c r="I110" s="1336"/>
      <c r="J110" s="1329"/>
      <c r="K110" s="1332"/>
    </row>
    <row r="111" spans="1:12" s="742" customFormat="1" ht="4.5" customHeight="1">
      <c r="B111" s="743"/>
      <c r="C111" s="744"/>
      <c r="D111" s="744"/>
      <c r="E111" s="744"/>
      <c r="F111" s="744"/>
      <c r="G111" s="744"/>
      <c r="H111" s="744"/>
      <c r="I111" s="744"/>
      <c r="J111" s="1329"/>
      <c r="K111" s="1332"/>
    </row>
    <row r="112" spans="1:12" s="742" customFormat="1" ht="19.149999999999999" customHeight="1">
      <c r="B112" s="745"/>
      <c r="C112" s="1337" t="s">
        <v>759</v>
      </c>
      <c r="D112" s="1338"/>
      <c r="E112" s="1338"/>
      <c r="F112" s="1338"/>
      <c r="G112" s="1338"/>
      <c r="H112" s="1338"/>
      <c r="I112" s="1339"/>
      <c r="J112" s="1329"/>
      <c r="K112" s="1332"/>
    </row>
    <row r="113" spans="1:12" s="742" customFormat="1" ht="6" customHeight="1">
      <c r="B113" s="746"/>
      <c r="C113" s="1340"/>
      <c r="D113" s="1340"/>
      <c r="E113" s="1340"/>
      <c r="F113" s="1340"/>
      <c r="G113" s="1340"/>
      <c r="H113" s="1340"/>
      <c r="I113" s="1340"/>
      <c r="J113" s="1330"/>
      <c r="K113" s="1333"/>
    </row>
    <row r="114" spans="1:12" s="728" customFormat="1" ht="11.25" customHeight="1">
      <c r="B114" s="729"/>
      <c r="C114" s="729"/>
      <c r="D114" s="729"/>
      <c r="E114" s="729"/>
      <c r="F114" s="729"/>
      <c r="G114" s="729"/>
      <c r="H114" s="729"/>
      <c r="I114" s="729"/>
    </row>
    <row r="115" spans="1:12" ht="6" customHeight="1">
      <c r="A115" s="703"/>
      <c r="B115" s="703"/>
      <c r="C115" s="703"/>
      <c r="D115" s="703"/>
      <c r="E115" s="703"/>
      <c r="F115" s="703"/>
      <c r="G115" s="703"/>
      <c r="H115" s="703"/>
      <c r="I115" s="703"/>
      <c r="J115" s="703"/>
      <c r="K115" s="703"/>
    </row>
    <row r="116" spans="1:12" ht="21" customHeight="1">
      <c r="A116" s="703"/>
      <c r="B116" s="1311" t="s">
        <v>760</v>
      </c>
      <c r="C116" s="1312"/>
      <c r="D116" s="1312"/>
      <c r="E116" s="1312"/>
      <c r="F116" s="1312"/>
      <c r="G116" s="1312"/>
      <c r="H116" s="1312"/>
      <c r="I116" s="1312"/>
      <c r="J116" s="1312"/>
      <c r="K116" s="1312"/>
    </row>
    <row r="117" spans="1:12" ht="27.75" customHeight="1">
      <c r="A117" s="703"/>
      <c r="B117" s="1314" t="s">
        <v>761</v>
      </c>
      <c r="C117" s="1315"/>
      <c r="D117" s="1315"/>
      <c r="E117" s="1315"/>
      <c r="F117" s="1315"/>
      <c r="G117" s="1315"/>
      <c r="H117" s="1315"/>
      <c r="I117" s="1315"/>
      <c r="J117" s="1316"/>
      <c r="K117" s="707"/>
    </row>
    <row r="118" spans="1:12" s="728" customFormat="1" ht="21" customHeight="1">
      <c r="B118" s="747"/>
      <c r="C118" s="1317" t="s">
        <v>762</v>
      </c>
      <c r="D118" s="1318"/>
      <c r="E118" s="1318"/>
      <c r="F118" s="1318"/>
      <c r="G118" s="1318"/>
      <c r="H118" s="1318"/>
      <c r="I118" s="1319"/>
      <c r="J118" s="1319"/>
      <c r="K118" s="1320"/>
      <c r="L118" s="748"/>
    </row>
    <row r="119" spans="1:12" ht="104.45" customHeight="1">
      <c r="A119" s="703"/>
      <c r="B119" s="710"/>
      <c r="C119" s="1321"/>
      <c r="D119" s="1322"/>
      <c r="E119" s="1322"/>
      <c r="F119" s="1322"/>
      <c r="G119" s="1322"/>
      <c r="H119" s="1322"/>
      <c r="I119" s="1322"/>
      <c r="J119" s="717"/>
      <c r="K119" s="749"/>
    </row>
    <row r="120" spans="1:12" ht="85.5" customHeight="1">
      <c r="A120" s="703"/>
      <c r="B120" s="1323" t="s">
        <v>763</v>
      </c>
      <c r="C120" s="1324"/>
      <c r="D120" s="1324"/>
      <c r="E120" s="1324"/>
      <c r="F120" s="1324"/>
      <c r="G120" s="1324"/>
      <c r="H120" s="1324"/>
      <c r="I120" s="1324"/>
      <c r="J120" s="1324"/>
      <c r="K120" s="1325"/>
      <c r="L120" s="1307" t="s">
        <v>764</v>
      </c>
    </row>
    <row r="121" spans="1:12" ht="237.75" customHeight="1">
      <c r="A121" s="703"/>
      <c r="B121" s="1308" t="s">
        <v>765</v>
      </c>
      <c r="C121" s="1309"/>
      <c r="D121" s="1309"/>
      <c r="E121" s="1309"/>
      <c r="F121" s="1309"/>
      <c r="G121" s="1309"/>
      <c r="H121" s="1309"/>
      <c r="I121" s="1309"/>
      <c r="J121" s="1309"/>
      <c r="K121" s="1310"/>
      <c r="L121" s="1307"/>
    </row>
    <row r="122" spans="1:12" ht="6.75" customHeight="1">
      <c r="A122" s="703"/>
      <c r="B122" s="703"/>
      <c r="C122" s="703"/>
      <c r="D122" s="703"/>
      <c r="E122" s="703"/>
      <c r="F122" s="703"/>
      <c r="G122" s="703"/>
      <c r="H122" s="703"/>
      <c r="I122" s="703"/>
      <c r="J122" s="703"/>
      <c r="K122" s="703"/>
    </row>
    <row r="123" spans="1:12" ht="21" customHeight="1">
      <c r="A123" s="703"/>
      <c r="B123" s="1311" t="s">
        <v>766</v>
      </c>
      <c r="C123" s="1312"/>
      <c r="D123" s="1312"/>
      <c r="E123" s="1312"/>
      <c r="F123" s="1312"/>
      <c r="G123" s="1312"/>
      <c r="H123" s="1312"/>
      <c r="I123" s="1312"/>
      <c r="J123" s="1312"/>
      <c r="K123" s="1312"/>
      <c r="L123" s="1313" t="s">
        <v>767</v>
      </c>
    </row>
    <row r="124" spans="1:12" ht="27.75" customHeight="1">
      <c r="A124" s="703"/>
      <c r="B124" s="1314" t="s">
        <v>768</v>
      </c>
      <c r="C124" s="1315"/>
      <c r="D124" s="1315"/>
      <c r="E124" s="1315"/>
      <c r="F124" s="1315"/>
      <c r="G124" s="1315"/>
      <c r="H124" s="1315"/>
      <c r="I124" s="1315"/>
      <c r="J124" s="1316"/>
      <c r="K124" s="707"/>
      <c r="L124" s="1313"/>
    </row>
    <row r="125" spans="1:12">
      <c r="L125" s="1313"/>
    </row>
    <row r="126" spans="1:12">
      <c r="L126" s="1313"/>
    </row>
    <row r="127" spans="1:12">
      <c r="L127" s="1313"/>
    </row>
  </sheetData>
  <sheetProtection algorithmName="SHA-512" hashValue="VLNH/GuKZ7sVUPrGbNHKfH223HeyY9hDYaiUNx10amx5xxq8yGUKgrNg9k42ew5i/C30aXIflW5+rVchf8ON1g==" saltValue="18vZP1uj0dk83SZwJOwyqA=="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6"/>
  <dataValidations count="3">
    <dataValidation type="list" allowBlank="1" showInputMessage="1" showErrorMessage="1" sqref="I92" xr:uid="{6CDDC3E7-95FC-4444-8692-81520AC3E07B}">
      <formula1>"契約書,その他"</formula1>
    </dataValidation>
    <dataValidation type="list" allowBlank="1" showInputMessage="1" showErrorMessage="1" sqref="K95:K100" xr:uid="{28AF276C-5D97-40E0-BA37-90C1AB7CA415}">
      <formula1>"はい,いいえ,なし"</formula1>
    </dataValidation>
    <dataValidation type="list" allowBlank="1" showInputMessage="1" showErrorMessage="1" sqref="K36:K37 K28:K32 K13 K39:K40 K16:K19 K22 K45:K47 K71 K51 K79 K124 K117 K90:K94 K75 K109 K103" xr:uid="{DF293826-7365-45B2-BAC6-3321B050D824}">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34"/>
  <sheetViews>
    <sheetView tabSelected="1" view="pageBreakPreview" zoomScaleNormal="100" zoomScaleSheetLayoutView="100" workbookViewId="0">
      <selection sqref="A1:I1"/>
    </sheetView>
  </sheetViews>
  <sheetFormatPr defaultColWidth="8.625" defaultRowHeight="18.75"/>
  <cols>
    <col min="1" max="8" width="9.125" style="5" customWidth="1"/>
    <col min="9" max="9" width="15.125" style="5" customWidth="1"/>
  </cols>
  <sheetData>
    <row r="1" spans="1:9" ht="39.75" customHeight="1">
      <c r="A1" s="750" t="s">
        <v>600</v>
      </c>
      <c r="B1" s="751"/>
      <c r="C1" s="751"/>
      <c r="D1" s="751"/>
      <c r="E1" s="751"/>
      <c r="F1" s="751"/>
      <c r="G1" s="751"/>
      <c r="H1" s="751"/>
      <c r="I1" s="751"/>
    </row>
    <row r="2" spans="1:9" ht="5.25" customHeight="1">
      <c r="H2" s="6"/>
      <c r="I2" s="6"/>
    </row>
    <row r="3" spans="1:9" ht="18.75" customHeight="1">
      <c r="A3" s="7" t="s">
        <v>201</v>
      </c>
      <c r="H3" s="6"/>
      <c r="I3" s="6"/>
    </row>
    <row r="4" spans="1:9" ht="5.25" customHeight="1"/>
    <row r="5" spans="1:9">
      <c r="A5" s="253" t="s">
        <v>202</v>
      </c>
      <c r="B5" s="11"/>
      <c r="C5" s="11"/>
      <c r="D5" s="11"/>
      <c r="E5" s="11"/>
      <c r="F5" s="11"/>
      <c r="G5" s="11"/>
      <c r="H5" s="11"/>
      <c r="I5" s="12"/>
    </row>
    <row r="6" spans="1:9">
      <c r="A6" s="257" t="s">
        <v>496</v>
      </c>
      <c r="B6" s="258"/>
      <c r="C6" s="258"/>
      <c r="E6" s="258"/>
      <c r="F6" s="258"/>
      <c r="G6" s="258"/>
      <c r="H6" s="258"/>
      <c r="I6" s="259"/>
    </row>
    <row r="7" spans="1:9">
      <c r="A7" s="254" t="s">
        <v>497</v>
      </c>
      <c r="B7" s="255"/>
      <c r="C7" s="255"/>
      <c r="D7" s="255"/>
      <c r="E7" s="255"/>
      <c r="F7" s="255"/>
      <c r="G7" s="255"/>
      <c r="H7" s="255"/>
      <c r="I7" s="256"/>
    </row>
    <row r="8" spans="1:9">
      <c r="A8" s="254" t="s">
        <v>203</v>
      </c>
      <c r="B8" s="255"/>
      <c r="C8" s="255"/>
      <c r="D8" s="255"/>
      <c r="E8" s="255"/>
      <c r="F8" s="255"/>
      <c r="G8" s="255"/>
      <c r="H8" s="255"/>
      <c r="I8" s="256"/>
    </row>
    <row r="9" spans="1:9" ht="18.600000000000001" customHeight="1">
      <c r="A9" s="257" t="s">
        <v>204</v>
      </c>
      <c r="B9" s="258"/>
      <c r="C9" s="258"/>
      <c r="D9" s="258"/>
      <c r="E9" s="258"/>
      <c r="F9" s="258"/>
      <c r="G9" s="258"/>
      <c r="H9" s="258"/>
      <c r="I9" s="259"/>
    </row>
    <row r="10" spans="1:9" ht="18.600000000000001" customHeight="1">
      <c r="A10" s="8" t="s">
        <v>205</v>
      </c>
      <c r="I10" s="9"/>
    </row>
    <row r="11" spans="1:9" ht="18.600000000000001" customHeight="1">
      <c r="A11" s="254" t="s">
        <v>206</v>
      </c>
      <c r="B11" s="255"/>
      <c r="C11" s="255"/>
      <c r="D11" s="255"/>
      <c r="E11" s="255"/>
      <c r="F11" s="255"/>
      <c r="G11" s="255"/>
      <c r="H11" s="255"/>
      <c r="I11" s="256"/>
    </row>
    <row r="12" spans="1:9" ht="18.75" customHeight="1">
      <c r="A12" s="260" t="s">
        <v>488</v>
      </c>
      <c r="B12" s="258"/>
      <c r="C12" s="258"/>
      <c r="D12" s="258"/>
      <c r="E12" s="258"/>
      <c r="F12" s="258"/>
      <c r="G12" s="258"/>
      <c r="H12" s="258"/>
      <c r="I12" s="259"/>
    </row>
    <row r="13" spans="1:9">
      <c r="A13" s="261" t="s">
        <v>589</v>
      </c>
      <c r="B13" s="255"/>
      <c r="C13" s="255"/>
      <c r="D13" s="255"/>
      <c r="E13" s="255"/>
      <c r="F13" s="255"/>
      <c r="G13" s="255"/>
      <c r="H13" s="255"/>
      <c r="I13" s="256"/>
    </row>
    <row r="14" spans="1:9" ht="18.75" customHeight="1">
      <c r="A14" s="260" t="s">
        <v>489</v>
      </c>
      <c r="B14" s="258"/>
      <c r="C14" s="258"/>
      <c r="D14" s="258"/>
      <c r="E14" s="258"/>
      <c r="F14" s="258"/>
      <c r="G14" s="258"/>
      <c r="H14" s="258"/>
      <c r="I14" s="259"/>
    </row>
    <row r="15" spans="1:9">
      <c r="A15" s="254" t="s">
        <v>590</v>
      </c>
      <c r="B15" s="255"/>
      <c r="C15" s="255"/>
      <c r="D15" s="255"/>
      <c r="E15" s="255"/>
      <c r="F15" s="255"/>
      <c r="G15" s="255"/>
      <c r="H15" s="255"/>
      <c r="I15" s="256"/>
    </row>
    <row r="16" spans="1:9">
      <c r="A16" s="257" t="s">
        <v>207</v>
      </c>
      <c r="B16" s="258"/>
      <c r="C16" s="258"/>
      <c r="D16" s="258"/>
      <c r="E16" s="258"/>
      <c r="F16" s="258"/>
      <c r="G16" s="258"/>
      <c r="H16" s="258"/>
      <c r="I16" s="259"/>
    </row>
    <row r="17" spans="1:9">
      <c r="A17" s="262" t="s">
        <v>208</v>
      </c>
      <c r="B17" s="263"/>
      <c r="C17" s="263"/>
      <c r="D17" s="263"/>
      <c r="E17" s="263"/>
      <c r="F17" s="263"/>
      <c r="G17" s="263"/>
      <c r="H17" s="263"/>
      <c r="I17" s="264"/>
    </row>
    <row r="18" spans="1:9">
      <c r="A18" s="253" t="s">
        <v>209</v>
      </c>
      <c r="B18" s="11"/>
      <c r="C18" s="11"/>
      <c r="D18" s="11"/>
      <c r="E18" s="11"/>
      <c r="F18" s="11"/>
      <c r="G18" s="11"/>
      <c r="H18" s="11"/>
      <c r="I18" s="12"/>
    </row>
    <row r="19" spans="1:9" ht="18.75" customHeight="1">
      <c r="A19" s="257" t="s">
        <v>490</v>
      </c>
      <c r="B19" s="265"/>
      <c r="C19" s="265"/>
      <c r="D19" s="265"/>
      <c r="E19" s="265"/>
      <c r="F19" s="265"/>
      <c r="G19" s="265"/>
      <c r="H19" s="265"/>
      <c r="I19" s="266"/>
    </row>
    <row r="20" spans="1:9">
      <c r="A20" s="254" t="s">
        <v>491</v>
      </c>
      <c r="B20" s="267"/>
      <c r="C20" s="267"/>
      <c r="D20" s="267"/>
      <c r="E20" s="267"/>
      <c r="F20" s="267"/>
      <c r="G20" s="267"/>
      <c r="H20" s="267"/>
      <c r="I20" s="268"/>
    </row>
    <row r="21" spans="1:9">
      <c r="A21" s="269" t="s">
        <v>492</v>
      </c>
      <c r="B21" s="270"/>
      <c r="C21" s="270"/>
      <c r="D21" s="270"/>
      <c r="E21" s="270" t="s">
        <v>493</v>
      </c>
      <c r="F21" s="270"/>
      <c r="G21" s="270"/>
      <c r="H21" s="270"/>
      <c r="I21" s="271"/>
    </row>
    <row r="22" spans="1:9">
      <c r="A22" s="287" t="s">
        <v>494</v>
      </c>
      <c r="B22" s="752" t="s">
        <v>495</v>
      </c>
      <c r="C22" s="753"/>
      <c r="D22" s="273"/>
      <c r="E22" s="273"/>
      <c r="F22" s="273"/>
      <c r="G22" s="273"/>
      <c r="H22" s="273"/>
      <c r="I22" s="274"/>
    </row>
    <row r="23" spans="1:9">
      <c r="A23" s="269" t="s">
        <v>583</v>
      </c>
      <c r="B23" s="270"/>
      <c r="C23" s="270"/>
      <c r="D23" s="270"/>
      <c r="E23" s="270"/>
      <c r="F23" s="270"/>
      <c r="G23" s="270"/>
      <c r="H23" s="270"/>
      <c r="I23" s="271"/>
    </row>
    <row r="24" spans="1:9">
      <c r="A24" s="272"/>
      <c r="B24" s="273"/>
      <c r="C24" s="273"/>
      <c r="D24" s="273"/>
      <c r="E24" s="273"/>
      <c r="F24" s="273"/>
      <c r="G24" s="273"/>
      <c r="H24" s="273"/>
      <c r="I24" s="274"/>
    </row>
    <row r="25" spans="1:9">
      <c r="A25" s="272"/>
      <c r="B25" s="273"/>
      <c r="C25" s="273"/>
      <c r="D25" s="273"/>
      <c r="E25" s="273"/>
      <c r="F25" s="273"/>
      <c r="G25" s="273"/>
      <c r="H25" s="273"/>
      <c r="I25" s="274"/>
    </row>
    <row r="26" spans="1:9">
      <c r="A26" s="272"/>
      <c r="B26" s="273"/>
      <c r="C26" s="273"/>
      <c r="D26" s="273"/>
      <c r="E26" s="273"/>
      <c r="F26" s="273"/>
      <c r="G26" s="273"/>
      <c r="H26" s="273"/>
      <c r="I26" s="274"/>
    </row>
    <row r="27" spans="1:9">
      <c r="A27" s="272"/>
      <c r="B27" s="273"/>
      <c r="C27" s="273"/>
      <c r="D27" s="273"/>
      <c r="E27" s="273"/>
      <c r="F27" s="273"/>
      <c r="G27" s="273"/>
      <c r="H27" s="273"/>
      <c r="I27" s="274"/>
    </row>
    <row r="28" spans="1:9">
      <c r="A28" s="272"/>
      <c r="B28" s="273"/>
      <c r="C28" s="273"/>
      <c r="D28" s="273"/>
      <c r="E28" s="273"/>
      <c r="F28" s="273"/>
      <c r="G28" s="273"/>
      <c r="H28" s="273"/>
      <c r="I28" s="274"/>
    </row>
    <row r="29" spans="1:9">
      <c r="A29" s="275"/>
      <c r="B29" s="276"/>
      <c r="C29" s="276"/>
      <c r="D29" s="276"/>
      <c r="E29" s="276"/>
      <c r="F29" s="276"/>
      <c r="G29" s="276"/>
      <c r="H29" s="276"/>
      <c r="I29" s="277"/>
    </row>
    <row r="30" spans="1:9">
      <c r="A30" s="278" t="s">
        <v>210</v>
      </c>
      <c r="B30" s="279"/>
      <c r="C30" s="279"/>
      <c r="D30" s="279"/>
      <c r="E30" s="279"/>
      <c r="F30" s="279"/>
      <c r="G30" s="279"/>
      <c r="H30" s="279"/>
      <c r="I30" s="280"/>
    </row>
    <row r="31" spans="1:9">
      <c r="A31" s="10" t="s">
        <v>211</v>
      </c>
      <c r="B31" s="281"/>
      <c r="C31" s="11" t="s">
        <v>212</v>
      </c>
      <c r="D31" s="11"/>
      <c r="E31" s="11"/>
      <c r="F31" s="11"/>
      <c r="G31" s="11"/>
      <c r="H31" s="11"/>
      <c r="I31" s="12"/>
    </row>
    <row r="32" spans="1:9">
      <c r="A32" s="257" t="s">
        <v>213</v>
      </c>
      <c r="B32" s="282"/>
      <c r="C32" s="283" t="s">
        <v>214</v>
      </c>
      <c r="D32" s="283"/>
      <c r="E32" s="283"/>
      <c r="F32" s="283"/>
      <c r="G32" s="283"/>
      <c r="H32" s="283"/>
      <c r="I32" s="284"/>
    </row>
    <row r="33" spans="1:9" ht="18.75" customHeight="1">
      <c r="A33" s="13"/>
      <c r="B33" s="285"/>
      <c r="C33" s="754" t="s">
        <v>215</v>
      </c>
      <c r="D33" s="754"/>
      <c r="E33" s="754"/>
      <c r="F33" s="754"/>
      <c r="G33" s="754"/>
      <c r="H33" s="754"/>
      <c r="I33" s="755"/>
    </row>
    <row r="34" spans="1:9">
      <c r="A34" s="14"/>
      <c r="B34" s="286"/>
      <c r="C34" s="756"/>
      <c r="D34" s="756"/>
      <c r="E34" s="756"/>
      <c r="F34" s="756"/>
      <c r="G34" s="756"/>
      <c r="H34" s="756"/>
      <c r="I34" s="757"/>
    </row>
  </sheetData>
  <sheetProtection algorithmName="SHA-512" hashValue="CPdPr1Vi4MNi6O6f1sAh9iPbsqpt3U6A53IzuBAgfEL1APoFTJS9Jse0weAhrQ4YUN2TBjSbw+hREhksjwyIxg==" saltValue="mD7XAhDNIYBrXXLtSrDl8A==" spinCount="100000" sheet="1" objects="1" scenarios="1"/>
  <mergeCells count="3">
    <mergeCell ref="A1:I1"/>
    <mergeCell ref="B22:C22"/>
    <mergeCell ref="C33:I34"/>
  </mergeCells>
  <phoneticPr fontId="26"/>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55118110236220474" bottom="0.55118110236220474"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93"/>
  <sheetViews>
    <sheetView view="pageBreakPreview" zoomScale="85" zoomScaleNormal="100" zoomScaleSheetLayoutView="85" workbookViewId="0">
      <selection activeCell="F30" sqref="F30"/>
    </sheetView>
  </sheetViews>
  <sheetFormatPr defaultColWidth="9" defaultRowHeight="18.75"/>
  <cols>
    <col min="1" max="1" width="20.125" style="161" customWidth="1"/>
    <col min="2" max="2" width="33.625" style="161" bestFit="1" customWidth="1"/>
    <col min="3" max="3" width="57.625" style="161" customWidth="1"/>
    <col min="4" max="16384" width="9" style="161"/>
  </cols>
  <sheetData>
    <row r="1" spans="1:3" ht="25.5">
      <c r="A1" s="160" t="s">
        <v>592</v>
      </c>
    </row>
    <row r="2" spans="1:3">
      <c r="A2" s="162" t="s">
        <v>244</v>
      </c>
      <c r="B2" s="162" t="s">
        <v>132</v>
      </c>
      <c r="C2" s="163" t="s">
        <v>120</v>
      </c>
    </row>
    <row r="3" spans="1:3">
      <c r="A3" s="164" t="s">
        <v>349</v>
      </c>
      <c r="B3" s="165" t="s">
        <v>34</v>
      </c>
      <c r="C3" s="165"/>
    </row>
    <row r="4" spans="1:3">
      <c r="A4" s="164" t="s">
        <v>350</v>
      </c>
      <c r="B4" s="165" t="s">
        <v>35</v>
      </c>
      <c r="C4" s="165"/>
    </row>
    <row r="5" spans="1:3">
      <c r="A5" s="164" t="s">
        <v>350</v>
      </c>
      <c r="B5" s="165" t="s">
        <v>36</v>
      </c>
      <c r="C5" s="165"/>
    </row>
    <row r="6" spans="1:3">
      <c r="A6" s="164" t="s">
        <v>350</v>
      </c>
      <c r="B6" s="165" t="s">
        <v>37</v>
      </c>
      <c r="C6" s="165"/>
    </row>
    <row r="7" spans="1:3">
      <c r="A7" s="164" t="s">
        <v>350</v>
      </c>
      <c r="B7" s="165" t="s">
        <v>38</v>
      </c>
      <c r="C7" s="165" t="s">
        <v>351</v>
      </c>
    </row>
    <row r="8" spans="1:3">
      <c r="A8" s="164" t="s">
        <v>350</v>
      </c>
      <c r="B8" s="165" t="s">
        <v>352</v>
      </c>
      <c r="C8" s="165" t="s">
        <v>487</v>
      </c>
    </row>
    <row r="9" spans="1:3">
      <c r="A9" s="164" t="s">
        <v>350</v>
      </c>
      <c r="B9" s="165" t="s">
        <v>353</v>
      </c>
      <c r="C9" s="165" t="s">
        <v>487</v>
      </c>
    </row>
    <row r="10" spans="1:3">
      <c r="A10" s="164" t="s">
        <v>350</v>
      </c>
      <c r="B10" s="165" t="s">
        <v>448</v>
      </c>
      <c r="C10" s="165" t="s">
        <v>487</v>
      </c>
    </row>
    <row r="11" spans="1:3">
      <c r="A11" s="164" t="s">
        <v>350</v>
      </c>
      <c r="B11" s="165" t="s">
        <v>449</v>
      </c>
      <c r="C11" s="165" t="s">
        <v>487</v>
      </c>
    </row>
    <row r="12" spans="1:3">
      <c r="A12" s="164" t="s">
        <v>40</v>
      </c>
      <c r="B12" s="165" t="s">
        <v>39</v>
      </c>
      <c r="C12" s="165"/>
    </row>
    <row r="13" spans="1:3">
      <c r="A13" s="164" t="s">
        <v>40</v>
      </c>
      <c r="B13" s="165" t="s">
        <v>115</v>
      </c>
      <c r="C13" s="165"/>
    </row>
    <row r="14" spans="1:3">
      <c r="A14" s="164" t="s">
        <v>40</v>
      </c>
      <c r="B14" s="165" t="s">
        <v>41</v>
      </c>
      <c r="C14" s="165"/>
    </row>
    <row r="15" spans="1:3">
      <c r="A15" s="164" t="s">
        <v>40</v>
      </c>
      <c r="B15" s="165" t="s">
        <v>42</v>
      </c>
      <c r="C15" s="165" t="s">
        <v>486</v>
      </c>
    </row>
    <row r="16" spans="1:3">
      <c r="A16" s="164" t="s">
        <v>40</v>
      </c>
      <c r="B16" s="165" t="s">
        <v>515</v>
      </c>
      <c r="C16" s="165" t="s">
        <v>486</v>
      </c>
    </row>
    <row r="17" spans="1:3">
      <c r="A17" s="164" t="s">
        <v>40</v>
      </c>
      <c r="B17" s="165" t="s">
        <v>43</v>
      </c>
      <c r="C17" s="165"/>
    </row>
    <row r="18" spans="1:3">
      <c r="A18" s="164" t="s">
        <v>40</v>
      </c>
      <c r="B18" s="165" t="s">
        <v>44</v>
      </c>
      <c r="C18" s="165"/>
    </row>
    <row r="19" spans="1:3">
      <c r="A19" s="164" t="s">
        <v>40</v>
      </c>
      <c r="B19" s="165" t="s">
        <v>45</v>
      </c>
      <c r="C19" s="165"/>
    </row>
    <row r="20" spans="1:3">
      <c r="A20" s="164" t="s">
        <v>40</v>
      </c>
      <c r="B20" s="165" t="s">
        <v>46</v>
      </c>
      <c r="C20" s="165"/>
    </row>
    <row r="21" spans="1:3">
      <c r="A21" s="164" t="s">
        <v>40</v>
      </c>
      <c r="B21" s="165" t="s">
        <v>47</v>
      </c>
      <c r="C21" s="165"/>
    </row>
    <row r="22" spans="1:3">
      <c r="A22" s="164" t="s">
        <v>40</v>
      </c>
      <c r="B22" s="165" t="s">
        <v>48</v>
      </c>
      <c r="C22" s="165" t="s">
        <v>486</v>
      </c>
    </row>
    <row r="23" spans="1:3">
      <c r="A23" s="164" t="s">
        <v>50</v>
      </c>
      <c r="B23" s="165" t="s">
        <v>49</v>
      </c>
      <c r="C23" s="165"/>
    </row>
    <row r="24" spans="1:3">
      <c r="A24" s="164" t="s">
        <v>50</v>
      </c>
      <c r="B24" s="165" t="s">
        <v>51</v>
      </c>
      <c r="C24" s="165"/>
    </row>
    <row r="25" spans="1:3">
      <c r="A25" s="164" t="s">
        <v>50</v>
      </c>
      <c r="B25" s="165" t="s">
        <v>52</v>
      </c>
      <c r="C25" s="165"/>
    </row>
    <row r="26" spans="1:3">
      <c r="A26" s="164" t="s">
        <v>50</v>
      </c>
      <c r="B26" s="165" t="s">
        <v>53</v>
      </c>
      <c r="C26" s="165"/>
    </row>
    <row r="27" spans="1:3">
      <c r="A27" s="164" t="s">
        <v>50</v>
      </c>
      <c r="B27" s="165" t="s">
        <v>354</v>
      </c>
      <c r="C27" s="165"/>
    </row>
    <row r="28" spans="1:3">
      <c r="A28" s="164" t="s">
        <v>50</v>
      </c>
      <c r="B28" s="165" t="s">
        <v>516</v>
      </c>
      <c r="C28" s="165"/>
    </row>
    <row r="29" spans="1:3">
      <c r="A29" s="164" t="s">
        <v>50</v>
      </c>
      <c r="B29" s="165" t="s">
        <v>54</v>
      </c>
      <c r="C29" s="165"/>
    </row>
    <row r="30" spans="1:3">
      <c r="A30" s="164" t="s">
        <v>50</v>
      </c>
      <c r="B30" s="165" t="s">
        <v>55</v>
      </c>
      <c r="C30" s="165"/>
    </row>
    <row r="31" spans="1:3">
      <c r="A31" s="164" t="s">
        <v>50</v>
      </c>
      <c r="B31" s="165" t="s">
        <v>355</v>
      </c>
      <c r="C31" s="165"/>
    </row>
    <row r="32" spans="1:3">
      <c r="A32" s="164" t="s">
        <v>50</v>
      </c>
      <c r="B32" s="165" t="s">
        <v>345</v>
      </c>
      <c r="C32" s="165"/>
    </row>
    <row r="33" spans="1:3">
      <c r="A33" s="164" t="s">
        <v>50</v>
      </c>
      <c r="B33" s="165" t="s">
        <v>346</v>
      </c>
      <c r="C33" s="165"/>
    </row>
    <row r="34" spans="1:3">
      <c r="A34" s="164" t="s">
        <v>50</v>
      </c>
      <c r="B34" s="165" t="s">
        <v>56</v>
      </c>
      <c r="C34" s="165"/>
    </row>
    <row r="35" spans="1:3">
      <c r="A35" s="164" t="s">
        <v>50</v>
      </c>
      <c r="B35" s="165" t="s">
        <v>57</v>
      </c>
      <c r="C35" s="165"/>
    </row>
    <row r="36" spans="1:3">
      <c r="A36" s="164" t="s">
        <v>50</v>
      </c>
      <c r="B36" s="165" t="s">
        <v>356</v>
      </c>
      <c r="C36" s="165" t="s">
        <v>130</v>
      </c>
    </row>
    <row r="37" spans="1:3">
      <c r="A37" s="164" t="s">
        <v>50</v>
      </c>
      <c r="B37" s="165" t="s">
        <v>58</v>
      </c>
      <c r="C37" s="165" t="s">
        <v>517</v>
      </c>
    </row>
    <row r="38" spans="1:3">
      <c r="A38" s="164" t="s">
        <v>357</v>
      </c>
      <c r="B38" s="165" t="s">
        <v>358</v>
      </c>
      <c r="C38" s="165" t="s">
        <v>359</v>
      </c>
    </row>
    <row r="39" spans="1:3">
      <c r="A39" s="164" t="s">
        <v>357</v>
      </c>
      <c r="B39" s="165" t="s">
        <v>360</v>
      </c>
      <c r="C39" s="165" t="s">
        <v>359</v>
      </c>
    </row>
    <row r="40" spans="1:3">
      <c r="A40" s="164" t="s">
        <v>361</v>
      </c>
      <c r="B40" s="165" t="s">
        <v>59</v>
      </c>
      <c r="C40" s="165"/>
    </row>
    <row r="41" spans="1:3">
      <c r="A41" s="164" t="s">
        <v>361</v>
      </c>
      <c r="B41" s="165" t="s">
        <v>60</v>
      </c>
      <c r="C41" s="165"/>
    </row>
    <row r="42" spans="1:3">
      <c r="A42" s="164" t="s">
        <v>361</v>
      </c>
      <c r="B42" s="165" t="s">
        <v>68</v>
      </c>
      <c r="C42" s="165"/>
    </row>
    <row r="43" spans="1:3">
      <c r="A43" s="164" t="s">
        <v>361</v>
      </c>
      <c r="B43" s="165" t="s">
        <v>65</v>
      </c>
      <c r="C43" s="165"/>
    </row>
    <row r="44" spans="1:3">
      <c r="A44" s="164" t="s">
        <v>361</v>
      </c>
      <c r="B44" s="165" t="s">
        <v>61</v>
      </c>
      <c r="C44" s="165"/>
    </row>
    <row r="45" spans="1:3">
      <c r="A45" s="164" t="s">
        <v>361</v>
      </c>
      <c r="B45" s="165" t="s">
        <v>62</v>
      </c>
      <c r="C45" s="165"/>
    </row>
    <row r="46" spans="1:3">
      <c r="A46" s="164" t="s">
        <v>361</v>
      </c>
      <c r="B46" s="165" t="s">
        <v>63</v>
      </c>
      <c r="C46" s="165"/>
    </row>
    <row r="47" spans="1:3">
      <c r="A47" s="164" t="s">
        <v>361</v>
      </c>
      <c r="B47" s="165" t="s">
        <v>64</v>
      </c>
      <c r="C47" s="165"/>
    </row>
    <row r="48" spans="1:3">
      <c r="A48" s="164" t="s">
        <v>361</v>
      </c>
      <c r="B48" s="165" t="s">
        <v>66</v>
      </c>
      <c r="C48" s="165"/>
    </row>
    <row r="49" spans="1:3">
      <c r="A49" s="164" t="s">
        <v>361</v>
      </c>
      <c r="B49" s="165" t="s">
        <v>347</v>
      </c>
      <c r="C49" s="165"/>
    </row>
    <row r="50" spans="1:3">
      <c r="A50" s="164" t="s">
        <v>361</v>
      </c>
      <c r="B50" s="165" t="s">
        <v>67</v>
      </c>
      <c r="C50" s="165"/>
    </row>
    <row r="51" spans="1:3">
      <c r="A51" s="164" t="s">
        <v>361</v>
      </c>
      <c r="B51" s="165" t="s">
        <v>348</v>
      </c>
      <c r="C51" s="165"/>
    </row>
    <row r="52" spans="1:3">
      <c r="A52" s="164" t="s">
        <v>361</v>
      </c>
      <c r="B52" s="165" t="s">
        <v>362</v>
      </c>
      <c r="C52" s="165"/>
    </row>
    <row r="53" spans="1:3">
      <c r="A53" s="164" t="s">
        <v>361</v>
      </c>
      <c r="B53" s="165" t="s">
        <v>363</v>
      </c>
      <c r="C53" s="165"/>
    </row>
    <row r="54" spans="1:3">
      <c r="A54" s="164" t="s">
        <v>361</v>
      </c>
      <c r="B54" s="165" t="s">
        <v>69</v>
      </c>
      <c r="C54" s="165" t="s">
        <v>364</v>
      </c>
    </row>
    <row r="55" spans="1:3">
      <c r="A55" s="164" t="s">
        <v>361</v>
      </c>
      <c r="B55" s="165" t="s">
        <v>365</v>
      </c>
      <c r="C55" s="165" t="s">
        <v>364</v>
      </c>
    </row>
    <row r="56" spans="1:3">
      <c r="A56" s="164" t="s">
        <v>361</v>
      </c>
      <c r="B56" s="165" t="s">
        <v>366</v>
      </c>
      <c r="C56" s="165"/>
    </row>
    <row r="57" spans="1:3">
      <c r="A57" s="164" t="s">
        <v>361</v>
      </c>
      <c r="B57" s="165" t="s">
        <v>367</v>
      </c>
      <c r="C57" s="165"/>
    </row>
    <row r="58" spans="1:3">
      <c r="A58" s="164" t="s">
        <v>361</v>
      </c>
      <c r="B58" s="165" t="s">
        <v>368</v>
      </c>
      <c r="C58" s="165" t="s">
        <v>487</v>
      </c>
    </row>
    <row r="59" spans="1:3">
      <c r="A59" s="164" t="s">
        <v>361</v>
      </c>
      <c r="B59" s="165" t="s">
        <v>70</v>
      </c>
      <c r="C59" s="165"/>
    </row>
    <row r="60" spans="1:3">
      <c r="A60" s="164" t="s">
        <v>361</v>
      </c>
      <c r="B60" s="165" t="s">
        <v>71</v>
      </c>
      <c r="C60" s="165"/>
    </row>
    <row r="61" spans="1:3">
      <c r="A61" s="164" t="s">
        <v>72</v>
      </c>
      <c r="B61" s="165" t="s">
        <v>370</v>
      </c>
      <c r="C61" s="165"/>
    </row>
    <row r="62" spans="1:3">
      <c r="A62" s="164" t="s">
        <v>72</v>
      </c>
      <c r="B62" s="165" t="s">
        <v>371</v>
      </c>
      <c r="C62" s="165"/>
    </row>
    <row r="63" spans="1:3">
      <c r="A63" s="164" t="s">
        <v>72</v>
      </c>
      <c r="B63" s="165" t="s">
        <v>73</v>
      </c>
      <c r="C63" s="165"/>
    </row>
    <row r="64" spans="1:3">
      <c r="A64" s="164" t="s">
        <v>72</v>
      </c>
      <c r="B64" s="165" t="s">
        <v>372</v>
      </c>
      <c r="C64" s="165"/>
    </row>
    <row r="65" spans="1:3">
      <c r="A65" s="164" t="s">
        <v>72</v>
      </c>
      <c r="B65" s="165" t="s">
        <v>75</v>
      </c>
      <c r="C65" s="165"/>
    </row>
    <row r="66" spans="1:3">
      <c r="A66" s="164" t="s">
        <v>72</v>
      </c>
      <c r="B66" s="165" t="s">
        <v>373</v>
      </c>
      <c r="C66" s="165" t="s">
        <v>369</v>
      </c>
    </row>
    <row r="67" spans="1:3">
      <c r="A67" s="164" t="s">
        <v>72</v>
      </c>
      <c r="B67" s="165" t="s">
        <v>74</v>
      </c>
      <c r="C67" s="165"/>
    </row>
    <row r="68" spans="1:3">
      <c r="A68" s="164" t="s">
        <v>72</v>
      </c>
      <c r="B68" s="165" t="s">
        <v>76</v>
      </c>
      <c r="C68" s="165"/>
    </row>
    <row r="69" spans="1:3">
      <c r="A69" s="164" t="s">
        <v>72</v>
      </c>
      <c r="B69" s="165" t="s">
        <v>77</v>
      </c>
      <c r="C69" s="165"/>
    </row>
    <row r="70" spans="1:3">
      <c r="A70" s="164" t="s">
        <v>72</v>
      </c>
      <c r="B70" s="165" t="s">
        <v>78</v>
      </c>
      <c r="C70" s="165"/>
    </row>
    <row r="71" spans="1:3">
      <c r="A71" s="164" t="s">
        <v>72</v>
      </c>
      <c r="B71" s="165" t="s">
        <v>374</v>
      </c>
      <c r="C71" s="165"/>
    </row>
    <row r="72" spans="1:3">
      <c r="A72" s="164" t="s">
        <v>80</v>
      </c>
      <c r="B72" s="165" t="s">
        <v>79</v>
      </c>
      <c r="C72" s="165" t="s">
        <v>375</v>
      </c>
    </row>
    <row r="73" spans="1:3">
      <c r="A73" s="164" t="s">
        <v>80</v>
      </c>
      <c r="B73" s="165" t="s">
        <v>81</v>
      </c>
      <c r="C73" s="165" t="s">
        <v>376</v>
      </c>
    </row>
    <row r="74" spans="1:3">
      <c r="A74" s="164" t="s">
        <v>377</v>
      </c>
      <c r="B74" s="165" t="s">
        <v>378</v>
      </c>
      <c r="C74" s="165" t="s">
        <v>379</v>
      </c>
    </row>
    <row r="75" spans="1:3">
      <c r="A75" s="164" t="s">
        <v>377</v>
      </c>
      <c r="B75" s="165" t="s">
        <v>82</v>
      </c>
      <c r="C75" s="165" t="s">
        <v>380</v>
      </c>
    </row>
    <row r="76" spans="1:3">
      <c r="A76" s="164" t="s">
        <v>377</v>
      </c>
      <c r="B76" s="165" t="s">
        <v>84</v>
      </c>
      <c r="C76" s="165"/>
    </row>
    <row r="77" spans="1:3">
      <c r="A77" s="164" t="s">
        <v>377</v>
      </c>
      <c r="B77" s="165" t="s">
        <v>85</v>
      </c>
      <c r="C77" s="165" t="s">
        <v>381</v>
      </c>
    </row>
    <row r="78" spans="1:3">
      <c r="A78" s="164" t="s">
        <v>377</v>
      </c>
      <c r="B78" s="165" t="s">
        <v>83</v>
      </c>
      <c r="C78" s="165"/>
    </row>
    <row r="79" spans="1:3">
      <c r="A79" s="166" t="s">
        <v>377</v>
      </c>
      <c r="B79" s="165" t="s">
        <v>382</v>
      </c>
      <c r="C79" s="165"/>
    </row>
    <row r="80" spans="1:3">
      <c r="A80" s="166" t="s">
        <v>377</v>
      </c>
      <c r="B80" s="165" t="s">
        <v>86</v>
      </c>
      <c r="C80" s="165"/>
    </row>
    <row r="81" spans="1:3">
      <c r="A81" s="166" t="s">
        <v>377</v>
      </c>
      <c r="B81" s="165" t="s">
        <v>87</v>
      </c>
      <c r="C81" s="165"/>
    </row>
    <row r="82" spans="1:3">
      <c r="A82" s="166" t="s">
        <v>377</v>
      </c>
      <c r="B82" s="166" t="s">
        <v>88</v>
      </c>
      <c r="C82" s="167"/>
    </row>
    <row r="83" spans="1:3">
      <c r="A83" s="166" t="s">
        <v>377</v>
      </c>
      <c r="B83" s="166" t="s">
        <v>485</v>
      </c>
      <c r="C83" s="167" t="s">
        <v>383</v>
      </c>
    </row>
    <row r="84" spans="1:3">
      <c r="A84" s="166" t="s">
        <v>377</v>
      </c>
      <c r="B84" s="166" t="s">
        <v>89</v>
      </c>
      <c r="C84" s="167"/>
    </row>
    <row r="85" spans="1:3">
      <c r="A85" s="164" t="s">
        <v>377</v>
      </c>
      <c r="B85" s="165" t="s">
        <v>90</v>
      </c>
      <c r="C85" s="165"/>
    </row>
    <row r="86" spans="1:3">
      <c r="A86" s="164" t="s">
        <v>377</v>
      </c>
      <c r="B86" s="165" t="s">
        <v>91</v>
      </c>
      <c r="C86" s="165"/>
    </row>
    <row r="87" spans="1:3">
      <c r="A87" s="164" t="s">
        <v>377</v>
      </c>
      <c r="B87" s="165" t="s">
        <v>92</v>
      </c>
      <c r="C87" s="165"/>
    </row>
    <row r="88" spans="1:3">
      <c r="A88" s="164" t="s">
        <v>384</v>
      </c>
      <c r="B88" s="165" t="s">
        <v>93</v>
      </c>
      <c r="C88" s="165" t="s">
        <v>131</v>
      </c>
    </row>
    <row r="89" spans="1:3">
      <c r="A89" s="164" t="s">
        <v>384</v>
      </c>
      <c r="B89" s="165" t="s">
        <v>94</v>
      </c>
      <c r="C89" s="165" t="s">
        <v>131</v>
      </c>
    </row>
    <row r="90" spans="1:3">
      <c r="A90" s="165" t="s">
        <v>384</v>
      </c>
      <c r="B90" s="165" t="s">
        <v>95</v>
      </c>
      <c r="C90" s="165" t="s">
        <v>131</v>
      </c>
    </row>
    <row r="91" spans="1:3">
      <c r="A91" s="165" t="s">
        <v>384</v>
      </c>
      <c r="B91" s="165" t="s">
        <v>385</v>
      </c>
      <c r="C91" s="165"/>
    </row>
    <row r="92" spans="1:3">
      <c r="A92" s="165" t="s">
        <v>384</v>
      </c>
      <c r="B92" s="165" t="s">
        <v>386</v>
      </c>
      <c r="C92" s="165"/>
    </row>
    <row r="93" spans="1:3">
      <c r="A93" s="165" t="s">
        <v>384</v>
      </c>
      <c r="B93" s="165" t="s">
        <v>387</v>
      </c>
      <c r="C93" s="165"/>
    </row>
  </sheetData>
  <sheetProtection algorithmName="SHA-512" hashValue="gwy9IkfKV8hULoi0THjQ8A72b/xZQQiEUs0TrEY/v2pI8IUytQCLvryt/xqwaz92I2Xx7Sa2z+f8TrdusSlSeA==" saltValue="dVmArhNyUWHlAbisBsSzVw==" spinCount="100000" sheet="1" autoFilter="0"/>
  <autoFilter ref="A2:C93" xr:uid="{00000000-0009-0000-0000-000001000000}">
    <sortState xmlns:xlrd2="http://schemas.microsoft.com/office/spreadsheetml/2017/richdata2" ref="A2:E82">
      <sortCondition ref="A2:A82" customList="出演費,音楽費,文芸費,舞台費,運搬費,謝金,旅費,通信費,宣伝費,印刷費,記録・配信費,感染症対策経費"/>
    </sortState>
  </autoFilter>
  <phoneticPr fontId="26"/>
  <pageMargins left="0.70866141732283472" right="0.70866141732283472" top="0.74803149606299213" bottom="0.74803149606299213" header="0.31496062992125984" footer="0.31496062992125984"/>
  <pageSetup paperSize="9" scale="42" orientation="portrait" r:id="rId1"/>
  <headerFooter>
    <oddHeader xml:space="preserve">&amp;L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A105"/>
  <sheetViews>
    <sheetView showGridLines="0" showWhiteSpace="0" view="pageBreakPreview" topLeftCell="A5" zoomScale="80" zoomScaleNormal="100" zoomScaleSheetLayoutView="80" workbookViewId="0">
      <selection activeCell="V55" sqref="V55"/>
    </sheetView>
  </sheetViews>
  <sheetFormatPr defaultColWidth="9" defaultRowHeight="18.75"/>
  <cols>
    <col min="1" max="1" width="2.125" style="234" customWidth="1"/>
    <col min="2" max="3" width="4.625" style="234" customWidth="1"/>
    <col min="4" max="4" width="5.5" style="234" customWidth="1"/>
    <col min="5" max="5" width="5.125" style="234" customWidth="1"/>
    <col min="6" max="6" width="15.375" style="234" customWidth="1"/>
    <col min="7" max="7" width="12.125" style="234" customWidth="1"/>
    <col min="8" max="8" width="10" style="234" customWidth="1"/>
    <col min="9" max="9" width="5" style="234" customWidth="1"/>
    <col min="10" max="11" width="2.625" style="234" customWidth="1"/>
    <col min="12" max="12" width="5.375" style="234" customWidth="1"/>
    <col min="13" max="13" width="6.5" style="234" customWidth="1"/>
    <col min="14" max="14" width="3.625" style="235" customWidth="1"/>
    <col min="15" max="15" width="5.375" style="234" customWidth="1"/>
    <col min="16" max="16" width="8.625" style="234" customWidth="1"/>
    <col min="17" max="17" width="25.125" style="234" customWidth="1"/>
    <col min="18" max="18" width="21.625" style="234" customWidth="1"/>
    <col min="19" max="19" width="1.875" style="234" customWidth="1"/>
    <col min="20" max="20" width="12.125" style="234" customWidth="1"/>
    <col min="21" max="21" width="14.625" style="234" customWidth="1"/>
    <col min="22" max="16384" width="9" style="234"/>
  </cols>
  <sheetData>
    <row r="1" spans="1:24" ht="28.35" customHeight="1" thickBot="1">
      <c r="A1" s="819" t="str">
        <f>IF(OR(①総表!C8="",①総表!C8="選択してください。"),"00",VLOOKUP(①総表!C8,チェック表!$B$59:$D$105,3,0))</f>
        <v>00</v>
      </c>
      <c r="B1" s="819"/>
      <c r="C1" s="819"/>
      <c r="D1" s="819"/>
      <c r="E1" s="819"/>
      <c r="F1" s="233"/>
      <c r="Q1" s="236" t="s">
        <v>193</v>
      </c>
      <c r="R1" s="237" t="str">
        <f>①総表!I1&amp;" - "&amp;①総表!K1</f>
        <v xml:space="preserve"> - </v>
      </c>
      <c r="T1" s="234" t="s">
        <v>473</v>
      </c>
    </row>
    <row r="2" spans="1:24" ht="27" customHeight="1">
      <c r="B2" s="820" t="s">
        <v>634</v>
      </c>
      <c r="C2" s="820"/>
      <c r="D2" s="820"/>
      <c r="E2" s="820"/>
      <c r="F2" s="820"/>
      <c r="G2" s="820"/>
      <c r="H2" s="820"/>
      <c r="I2" s="820"/>
      <c r="J2" s="820"/>
      <c r="K2" s="820"/>
      <c r="L2" s="820"/>
      <c r="M2" s="820"/>
      <c r="N2" s="820"/>
      <c r="O2" s="820"/>
      <c r="P2" s="820"/>
      <c r="Q2" s="820"/>
      <c r="R2" s="820"/>
      <c r="S2" s="820"/>
      <c r="T2" s="235" t="s">
        <v>474</v>
      </c>
      <c r="U2" s="238"/>
      <c r="V2" s="238"/>
    </row>
    <row r="3" spans="1:24" ht="21.6" customHeight="1">
      <c r="B3" s="817" t="s">
        <v>472</v>
      </c>
      <c r="C3" s="817"/>
      <c r="D3" s="818" t="str">
        <f>①総表!C5</f>
        <v>選択してください。</v>
      </c>
      <c r="E3" s="818"/>
      <c r="F3" s="818"/>
      <c r="G3" s="818"/>
      <c r="H3" s="818"/>
      <c r="I3" s="818"/>
      <c r="J3" s="818"/>
      <c r="K3" s="818"/>
      <c r="L3" s="818"/>
      <c r="M3" s="818"/>
      <c r="N3" s="818"/>
      <c r="O3" s="818"/>
      <c r="P3" s="818"/>
      <c r="Q3" s="818"/>
      <c r="R3" s="818"/>
      <c r="S3" s="818"/>
      <c r="T3" s="239"/>
      <c r="U3" s="816"/>
      <c r="V3" s="816"/>
    </row>
    <row r="4" spans="1:24" ht="20.25" customHeight="1">
      <c r="B4" s="817" t="s">
        <v>195</v>
      </c>
      <c r="C4" s="817"/>
      <c r="D4" s="818">
        <f>①総表!C10</f>
        <v>0</v>
      </c>
      <c r="E4" s="818"/>
      <c r="F4" s="818"/>
      <c r="G4" s="818"/>
      <c r="H4" s="818"/>
      <c r="I4" s="818"/>
      <c r="J4" s="818"/>
      <c r="K4" s="818"/>
      <c r="L4" s="818"/>
      <c r="M4" s="818"/>
      <c r="N4" s="818"/>
      <c r="O4" s="818"/>
      <c r="P4" s="818"/>
      <c r="Q4" s="818"/>
      <c r="R4" s="818"/>
      <c r="S4" s="818"/>
      <c r="T4" s="239"/>
      <c r="U4" s="240"/>
      <c r="V4" s="240"/>
    </row>
    <row r="5" spans="1:24" ht="20.25" customHeight="1">
      <c r="B5" s="817" t="s">
        <v>194</v>
      </c>
      <c r="C5" s="817"/>
      <c r="D5" s="818">
        <f>①総表!C22</f>
        <v>0</v>
      </c>
      <c r="E5" s="818"/>
      <c r="F5" s="818"/>
      <c r="G5" s="818"/>
      <c r="H5" s="818"/>
      <c r="I5" s="818"/>
      <c r="J5" s="818"/>
      <c r="K5" s="818"/>
      <c r="L5" s="818"/>
      <c r="M5" s="818"/>
      <c r="N5" s="818"/>
      <c r="O5" s="818"/>
      <c r="P5" s="818"/>
      <c r="Q5" s="818"/>
      <c r="R5" s="818"/>
      <c r="S5" s="818"/>
      <c r="T5" s="239"/>
      <c r="U5" s="240"/>
      <c r="V5" s="240"/>
    </row>
    <row r="6" spans="1:24" ht="9.6" customHeight="1">
      <c r="B6" s="241"/>
      <c r="C6" s="241"/>
      <c r="D6" s="241"/>
      <c r="E6" s="241"/>
      <c r="F6" s="241"/>
      <c r="G6" s="241"/>
      <c r="H6" s="241"/>
      <c r="I6" s="241"/>
      <c r="J6" s="241"/>
      <c r="K6" s="241"/>
      <c r="L6" s="241"/>
      <c r="M6" s="241"/>
      <c r="N6" s="242"/>
      <c r="O6" s="241"/>
      <c r="P6" s="241"/>
      <c r="Q6" s="241"/>
      <c r="R6" s="241"/>
      <c r="S6" s="241"/>
      <c r="T6" s="241"/>
      <c r="U6" s="243"/>
    </row>
    <row r="7" spans="1:24" s="503" customFormat="1" ht="27.6" customHeight="1">
      <c r="B7" s="499"/>
      <c r="C7" s="500" t="s">
        <v>196</v>
      </c>
      <c r="D7" s="500"/>
      <c r="E7" s="500"/>
      <c r="F7" s="500"/>
      <c r="G7" s="500"/>
      <c r="H7" s="500"/>
      <c r="I7" s="500"/>
      <c r="J7" s="501"/>
      <c r="K7" s="499"/>
      <c r="L7" s="500" t="s">
        <v>523</v>
      </c>
      <c r="M7" s="500"/>
      <c r="N7" s="500"/>
      <c r="O7" s="500"/>
      <c r="P7" s="500"/>
      <c r="Q7" s="500"/>
      <c r="R7" s="500"/>
      <c r="S7" s="501"/>
      <c r="U7" s="564"/>
    </row>
    <row r="8" spans="1:24" s="503" customFormat="1" ht="21" customHeight="1">
      <c r="B8" s="502"/>
      <c r="C8" s="503" t="s">
        <v>524</v>
      </c>
      <c r="G8" s="504"/>
      <c r="H8" s="504"/>
      <c r="I8" s="504"/>
      <c r="J8" s="505"/>
      <c r="K8" s="502"/>
      <c r="L8" s="503" t="s">
        <v>525</v>
      </c>
      <c r="S8" s="506"/>
      <c r="T8" s="565"/>
      <c r="U8" s="564"/>
    </row>
    <row r="9" spans="1:24" s="503" customFormat="1" ht="21" customHeight="1">
      <c r="B9" s="502"/>
      <c r="D9" s="619" t="s">
        <v>197</v>
      </c>
      <c r="E9" s="761" t="s">
        <v>526</v>
      </c>
      <c r="F9" s="761"/>
      <c r="G9" s="761"/>
      <c r="H9" s="761"/>
      <c r="I9" s="508"/>
      <c r="J9" s="509"/>
      <c r="K9" s="502"/>
      <c r="L9" s="619" t="s">
        <v>197</v>
      </c>
      <c r="M9" s="821" t="s">
        <v>575</v>
      </c>
      <c r="N9" s="822"/>
      <c r="O9" s="822"/>
      <c r="P9" s="822"/>
      <c r="Q9" s="822"/>
      <c r="R9" s="822"/>
      <c r="S9" s="510"/>
      <c r="U9" s="566"/>
    </row>
    <row r="10" spans="1:24" s="503" customFormat="1" ht="21" customHeight="1">
      <c r="B10" s="502"/>
      <c r="D10" s="511"/>
      <c r="E10" s="619" t="s">
        <v>197</v>
      </c>
      <c r="F10" s="758" t="s">
        <v>527</v>
      </c>
      <c r="G10" s="758"/>
      <c r="H10" s="508"/>
      <c r="I10" s="508"/>
      <c r="J10" s="509"/>
      <c r="K10" s="502"/>
      <c r="L10" s="507"/>
      <c r="M10" s="822"/>
      <c r="N10" s="822"/>
      <c r="O10" s="822"/>
      <c r="P10" s="822"/>
      <c r="Q10" s="822"/>
      <c r="R10" s="822"/>
      <c r="S10" s="510"/>
      <c r="U10" s="564"/>
    </row>
    <row r="11" spans="1:24" s="503" customFormat="1" ht="21" customHeight="1">
      <c r="B11" s="502"/>
      <c r="D11" s="511"/>
      <c r="E11" s="619" t="s">
        <v>197</v>
      </c>
      <c r="F11" s="758" t="s">
        <v>528</v>
      </c>
      <c r="G11" s="758"/>
      <c r="H11" s="508"/>
      <c r="I11" s="508"/>
      <c r="J11" s="509"/>
      <c r="K11" s="502"/>
      <c r="M11" s="619" t="s">
        <v>197</v>
      </c>
      <c r="N11" s="764" t="s">
        <v>529</v>
      </c>
      <c r="O11" s="764"/>
      <c r="P11" s="764"/>
      <c r="Q11" s="764"/>
      <c r="R11" s="764"/>
      <c r="S11" s="506"/>
      <c r="U11" s="564"/>
    </row>
    <row r="12" spans="1:24" s="503" customFormat="1" ht="21" customHeight="1">
      <c r="B12" s="502"/>
      <c r="D12" s="511"/>
      <c r="E12" s="511"/>
      <c r="F12" s="508"/>
      <c r="G12" s="508"/>
      <c r="H12" s="508"/>
      <c r="I12" s="508"/>
      <c r="J12" s="509"/>
      <c r="K12" s="502"/>
      <c r="M12" s="619" t="s">
        <v>197</v>
      </c>
      <c r="N12" s="512" t="s">
        <v>573</v>
      </c>
      <c r="O12" s="512"/>
      <c r="P12" s="512"/>
      <c r="Q12" s="512"/>
      <c r="R12" s="512"/>
      <c r="S12" s="513"/>
      <c r="T12" s="515"/>
    </row>
    <row r="13" spans="1:24" s="503" customFormat="1" ht="21" customHeight="1">
      <c r="B13" s="502"/>
      <c r="D13" s="619" t="s">
        <v>197</v>
      </c>
      <c r="E13" s="761" t="s">
        <v>530</v>
      </c>
      <c r="F13" s="761"/>
      <c r="G13" s="761"/>
      <c r="H13" s="761"/>
      <c r="J13" s="509"/>
      <c r="K13" s="502"/>
      <c r="M13" s="619" t="s">
        <v>197</v>
      </c>
      <c r="N13" s="759" t="s">
        <v>531</v>
      </c>
      <c r="O13" s="759"/>
      <c r="P13" s="759"/>
      <c r="Q13" s="759"/>
      <c r="R13" s="759"/>
      <c r="S13" s="513"/>
      <c r="T13" s="515"/>
      <c r="U13" s="761"/>
      <c r="V13" s="761"/>
      <c r="W13" s="761"/>
    </row>
    <row r="14" spans="1:24" s="503" customFormat="1" ht="26.45" customHeight="1">
      <c r="B14" s="502"/>
      <c r="D14" s="619" t="s">
        <v>197</v>
      </c>
      <c r="E14" s="758" t="s">
        <v>584</v>
      </c>
      <c r="F14" s="758"/>
      <c r="G14" s="758"/>
      <c r="H14" s="758"/>
      <c r="I14" s="758"/>
      <c r="J14" s="509"/>
      <c r="K14" s="502"/>
      <c r="M14" s="619" t="s">
        <v>197</v>
      </c>
      <c r="N14" s="503" t="s">
        <v>532</v>
      </c>
      <c r="P14" s="512"/>
      <c r="Q14" s="814"/>
      <c r="R14" s="815"/>
      <c r="S14" s="506"/>
      <c r="T14" s="515"/>
      <c r="U14" s="759"/>
      <c r="V14" s="759"/>
      <c r="W14" s="759"/>
      <c r="X14" s="759"/>
    </row>
    <row r="15" spans="1:24" s="503" customFormat="1" ht="26.45" customHeight="1">
      <c r="B15" s="502"/>
      <c r="D15" s="619" t="s">
        <v>197</v>
      </c>
      <c r="E15" s="758" t="s">
        <v>582</v>
      </c>
      <c r="F15" s="758"/>
      <c r="G15" s="758"/>
      <c r="H15" s="758"/>
      <c r="I15" s="758"/>
      <c r="J15" s="509"/>
      <c r="K15" s="502"/>
      <c r="N15" s="619" t="s">
        <v>197</v>
      </c>
      <c r="O15" s="759" t="s">
        <v>588</v>
      </c>
      <c r="P15" s="813"/>
      <c r="Q15" s="813"/>
      <c r="R15" s="813"/>
      <c r="S15" s="506"/>
      <c r="T15" s="515"/>
      <c r="U15" s="759"/>
      <c r="V15" s="759"/>
      <c r="W15" s="759"/>
      <c r="X15" s="514"/>
    </row>
    <row r="16" spans="1:24" s="503" customFormat="1" ht="21" customHeight="1">
      <c r="B16" s="502"/>
      <c r="D16" s="507"/>
      <c r="E16" s="761"/>
      <c r="F16" s="761"/>
      <c r="G16" s="761"/>
      <c r="H16" s="761"/>
      <c r="I16" s="761"/>
      <c r="J16" s="509"/>
      <c r="K16" s="502"/>
      <c r="L16" s="503" t="s">
        <v>533</v>
      </c>
      <c r="M16" s="507"/>
      <c r="O16" s="619" t="s">
        <v>197</v>
      </c>
      <c r="P16" s="759" t="s">
        <v>534</v>
      </c>
      <c r="Q16" s="759"/>
      <c r="R16" s="759"/>
      <c r="S16" s="506"/>
      <c r="T16" s="515"/>
      <c r="U16" s="759"/>
      <c r="V16" s="759"/>
      <c r="W16" s="759"/>
      <c r="X16" s="759"/>
    </row>
    <row r="17" spans="2:27" s="503" customFormat="1" ht="7.5" customHeight="1">
      <c r="B17" s="502"/>
      <c r="D17" s="515"/>
      <c r="E17" s="517"/>
      <c r="F17" s="761"/>
      <c r="G17" s="761"/>
      <c r="H17" s="761"/>
      <c r="I17" s="516"/>
      <c r="J17" s="509"/>
      <c r="K17" s="502"/>
      <c r="M17" s="511"/>
      <c r="O17" s="507"/>
      <c r="P17" s="761"/>
      <c r="Q17" s="761"/>
      <c r="R17" s="761"/>
      <c r="S17" s="776"/>
      <c r="T17" s="515"/>
      <c r="U17" s="514"/>
      <c r="V17" s="514"/>
      <c r="W17" s="514"/>
      <c r="X17" s="514"/>
    </row>
    <row r="18" spans="2:27" s="503" customFormat="1" ht="21" customHeight="1">
      <c r="B18" s="502"/>
      <c r="D18" s="515"/>
      <c r="E18" s="518"/>
      <c r="F18" s="519"/>
      <c r="G18" s="519"/>
      <c r="H18" s="519"/>
      <c r="I18" s="519"/>
      <c r="J18" s="520"/>
      <c r="K18" s="502"/>
      <c r="L18" s="777" t="s">
        <v>535</v>
      </c>
      <c r="M18" s="777"/>
      <c r="N18" s="777"/>
      <c r="S18" s="506"/>
      <c r="U18" s="564"/>
    </row>
    <row r="19" spans="2:27" s="503" customFormat="1" ht="21" customHeight="1">
      <c r="B19" s="502"/>
      <c r="C19" s="515"/>
      <c r="J19" s="506"/>
      <c r="K19" s="502"/>
      <c r="L19" s="619" t="s">
        <v>197</v>
      </c>
      <c r="M19" s="761" t="s">
        <v>536</v>
      </c>
      <c r="N19" s="761"/>
      <c r="O19" s="761"/>
      <c r="P19" s="761"/>
      <c r="Q19" s="761"/>
      <c r="S19" s="506"/>
      <c r="U19" s="564"/>
    </row>
    <row r="20" spans="2:27" s="503" customFormat="1" ht="21" customHeight="1">
      <c r="B20" s="502"/>
      <c r="C20" s="619" t="s">
        <v>197</v>
      </c>
      <c r="D20" s="764" t="s">
        <v>537</v>
      </c>
      <c r="E20" s="764"/>
      <c r="F20" s="764"/>
      <c r="J20" s="506"/>
      <c r="K20" s="502"/>
      <c r="L20" s="619" t="s">
        <v>197</v>
      </c>
      <c r="M20" s="516" t="s">
        <v>538</v>
      </c>
      <c r="N20" s="516"/>
      <c r="O20" s="619" t="s">
        <v>197</v>
      </c>
      <c r="P20" s="761" t="s">
        <v>539</v>
      </c>
      <c r="Q20" s="761"/>
      <c r="S20" s="506"/>
      <c r="T20" s="511"/>
      <c r="U20" s="564"/>
    </row>
    <row r="21" spans="2:27" s="503" customFormat="1" ht="21" customHeight="1">
      <c r="B21" s="502"/>
      <c r="C21" s="619" t="s">
        <v>197</v>
      </c>
      <c r="D21" s="764" t="s">
        <v>540</v>
      </c>
      <c r="E21" s="764"/>
      <c r="F21" s="764"/>
      <c r="G21" s="764"/>
      <c r="H21" s="764"/>
      <c r="I21" s="516"/>
      <c r="J21" s="520"/>
      <c r="K21" s="502"/>
      <c r="L21" s="619" t="s">
        <v>197</v>
      </c>
      <c r="M21" s="796" t="s">
        <v>541</v>
      </c>
      <c r="N21" s="796"/>
      <c r="O21" s="796"/>
      <c r="P21" s="796"/>
      <c r="Q21" s="796"/>
      <c r="R21" s="521"/>
      <c r="S21" s="522"/>
      <c r="T21" s="516"/>
      <c r="U21" s="515"/>
      <c r="V21" s="515"/>
    </row>
    <row r="22" spans="2:27" s="503" customFormat="1" ht="50.1" customHeight="1">
      <c r="B22" s="502"/>
      <c r="C22" s="523"/>
      <c r="E22" s="523"/>
      <c r="F22" s="523"/>
      <c r="G22" s="523"/>
      <c r="H22" s="523"/>
      <c r="I22" s="523"/>
      <c r="J22" s="524"/>
      <c r="K22" s="502"/>
      <c r="M22" s="525"/>
      <c r="N22" s="766" t="s">
        <v>574</v>
      </c>
      <c r="O22" s="766"/>
      <c r="P22" s="766"/>
      <c r="Q22" s="766"/>
      <c r="R22" s="766"/>
      <c r="S22" s="522"/>
      <c r="T22" s="512"/>
      <c r="U22" s="515"/>
      <c r="V22" s="515"/>
      <c r="W22" s="759"/>
      <c r="X22" s="759"/>
      <c r="Y22" s="759"/>
      <c r="Z22" s="759"/>
    </row>
    <row r="23" spans="2:27" s="503" customFormat="1" ht="26.45" customHeight="1">
      <c r="B23" s="499"/>
      <c r="C23" s="503" t="s">
        <v>199</v>
      </c>
      <c r="D23" s="526"/>
      <c r="E23" s="516"/>
      <c r="F23" s="516"/>
      <c r="G23" s="508"/>
      <c r="H23" s="508"/>
      <c r="I23" s="508"/>
      <c r="J23" s="509"/>
      <c r="K23" s="527"/>
      <c r="L23" s="764" t="s">
        <v>542</v>
      </c>
      <c r="M23" s="764"/>
      <c r="N23" s="764"/>
      <c r="O23" s="528"/>
      <c r="P23" s="528"/>
      <c r="Q23" s="528"/>
      <c r="R23" s="528"/>
      <c r="S23" s="529"/>
      <c r="T23" s="512"/>
      <c r="U23" s="515"/>
      <c r="V23" s="515"/>
      <c r="W23" s="759"/>
      <c r="X23" s="759"/>
      <c r="Y23" s="759"/>
      <c r="Z23" s="759"/>
    </row>
    <row r="24" spans="2:27" s="503" customFormat="1" ht="20.100000000000001" customHeight="1">
      <c r="B24" s="502"/>
      <c r="C24" s="619" t="s">
        <v>197</v>
      </c>
      <c r="D24" s="503" t="s">
        <v>543</v>
      </c>
      <c r="G24" s="508"/>
      <c r="H24" s="508"/>
      <c r="I24" s="508"/>
      <c r="J24" s="509"/>
      <c r="K24" s="527"/>
      <c r="L24" s="530"/>
      <c r="M24" s="619" t="s">
        <v>197</v>
      </c>
      <c r="N24" s="763" t="s">
        <v>544</v>
      </c>
      <c r="O24" s="763"/>
      <c r="P24" s="763"/>
      <c r="Q24" s="763"/>
      <c r="R24" s="763"/>
      <c r="S24" s="529"/>
      <c r="T24" s="512"/>
      <c r="U24" s="515"/>
      <c r="V24" s="515"/>
      <c r="W24" s="759"/>
      <c r="X24" s="759"/>
      <c r="Y24" s="759"/>
      <c r="Z24" s="759"/>
    </row>
    <row r="25" spans="2:27" s="503" customFormat="1" ht="28.35" customHeight="1">
      <c r="B25" s="502"/>
      <c r="D25" s="764" t="s">
        <v>545</v>
      </c>
      <c r="E25" s="764"/>
      <c r="F25" s="764"/>
      <c r="G25" s="764"/>
      <c r="H25" s="519"/>
      <c r="I25" s="519"/>
      <c r="J25" s="520"/>
      <c r="K25" s="502"/>
      <c r="M25" s="619" t="s">
        <v>197</v>
      </c>
      <c r="N25" s="765" t="s">
        <v>546</v>
      </c>
      <c r="O25" s="765"/>
      <c r="P25" s="765"/>
      <c r="Q25" s="765"/>
      <c r="R25" s="765"/>
      <c r="S25" s="506"/>
      <c r="T25" s="512"/>
      <c r="U25" s="515"/>
      <c r="V25" s="515"/>
      <c r="W25" s="759"/>
      <c r="X25" s="759"/>
      <c r="Y25" s="759"/>
      <c r="Z25" s="759"/>
    </row>
    <row r="26" spans="2:27" s="503" customFormat="1" ht="26.45" customHeight="1">
      <c r="B26" s="502"/>
      <c r="D26" s="531"/>
      <c r="E26" s="532" t="s">
        <v>635</v>
      </c>
      <c r="F26" s="620"/>
      <c r="G26" s="620"/>
      <c r="H26" s="794"/>
      <c r="I26" s="795"/>
      <c r="J26" s="520"/>
      <c r="K26" s="499"/>
      <c r="L26" s="533" t="s">
        <v>547</v>
      </c>
      <c r="M26" s="533"/>
      <c r="N26" s="533"/>
      <c r="O26" s="533"/>
      <c r="P26" s="533"/>
      <c r="Q26" s="533"/>
      <c r="R26" s="533"/>
      <c r="S26" s="534"/>
      <c r="T26" s="512"/>
      <c r="U26" s="760"/>
      <c r="V26" s="760"/>
      <c r="W26" s="760"/>
    </row>
    <row r="27" spans="2:27" s="503" customFormat="1" ht="26.45" customHeight="1">
      <c r="B27" s="502"/>
      <c r="D27" s="531"/>
      <c r="E27" s="532" t="s">
        <v>585</v>
      </c>
      <c r="F27" s="620"/>
      <c r="G27" s="620"/>
      <c r="H27" s="808"/>
      <c r="I27" s="809"/>
      <c r="J27" s="520"/>
      <c r="K27" s="502"/>
      <c r="L27" s="619" t="s">
        <v>197</v>
      </c>
      <c r="M27" s="512" t="s">
        <v>548</v>
      </c>
      <c r="O27" s="619" t="s">
        <v>197</v>
      </c>
      <c r="P27" s="512" t="s">
        <v>549</v>
      </c>
      <c r="Q27" s="535"/>
      <c r="R27" s="535"/>
      <c r="S27" s="522"/>
      <c r="T27" s="567"/>
      <c r="U27" s="760"/>
      <c r="V27" s="760"/>
      <c r="W27" s="760"/>
    </row>
    <row r="28" spans="2:27" s="503" customFormat="1" ht="26.45" customHeight="1">
      <c r="B28" s="502"/>
      <c r="D28" s="536"/>
      <c r="E28" s="532" t="s">
        <v>636</v>
      </c>
      <c r="F28" s="620"/>
      <c r="G28" s="620"/>
      <c r="H28" s="794"/>
      <c r="I28" s="795"/>
      <c r="J28" s="520"/>
      <c r="K28" s="502"/>
      <c r="L28" s="619" t="s">
        <v>197</v>
      </c>
      <c r="M28" s="512" t="s">
        <v>550</v>
      </c>
      <c r="N28" s="521"/>
      <c r="O28" s="521"/>
      <c r="P28" s="521"/>
      <c r="Q28" s="521"/>
      <c r="R28" s="521"/>
      <c r="S28" s="522"/>
      <c r="T28" s="507"/>
      <c r="U28" s="564"/>
      <c r="V28" s="515"/>
      <c r="X28" s="761"/>
      <c r="Y28" s="761"/>
      <c r="Z28" s="508"/>
      <c r="AA28" s="516"/>
    </row>
    <row r="29" spans="2:27" s="503" customFormat="1" ht="23.1" customHeight="1">
      <c r="B29" s="502"/>
      <c r="D29" s="512" t="s">
        <v>551</v>
      </c>
      <c r="E29" s="512"/>
      <c r="F29" s="512"/>
      <c r="G29" s="512"/>
      <c r="H29" s="537"/>
      <c r="I29" s="538"/>
      <c r="J29" s="539"/>
      <c r="K29" s="502"/>
      <c r="L29" s="540" t="s">
        <v>552</v>
      </c>
      <c r="M29" s="540"/>
      <c r="N29" s="540"/>
      <c r="O29" s="540"/>
      <c r="P29" s="540"/>
      <c r="Q29" s="540"/>
      <c r="R29" s="540"/>
      <c r="S29" s="541"/>
      <c r="T29" s="512"/>
      <c r="U29" s="564"/>
      <c r="X29" s="508"/>
      <c r="Y29" s="508"/>
      <c r="Z29" s="508"/>
    </row>
    <row r="30" spans="2:27" s="503" customFormat="1" ht="26.45" customHeight="1">
      <c r="B30" s="502"/>
      <c r="D30" s="536"/>
      <c r="E30" s="810"/>
      <c r="F30" s="811"/>
      <c r="G30" s="812"/>
      <c r="H30" s="812"/>
      <c r="I30" s="812"/>
      <c r="J30" s="539"/>
      <c r="K30" s="502"/>
      <c r="L30" s="767"/>
      <c r="M30" s="768"/>
      <c r="N30" s="768"/>
      <c r="O30" s="768"/>
      <c r="P30" s="768"/>
      <c r="Q30" s="768"/>
      <c r="R30" s="769"/>
      <c r="S30" s="541"/>
      <c r="T30" s="512"/>
      <c r="U30" s="564"/>
      <c r="X30" s="516"/>
      <c r="Y30" s="516"/>
      <c r="Z30" s="508"/>
    </row>
    <row r="31" spans="2:27" s="503" customFormat="1" ht="17.25" customHeight="1">
      <c r="B31" s="502"/>
      <c r="D31" s="536"/>
      <c r="E31" s="542"/>
      <c r="F31" s="542"/>
      <c r="G31" s="542"/>
      <c r="H31" s="542"/>
      <c r="I31" s="542"/>
      <c r="J31" s="539"/>
      <c r="K31" s="502"/>
      <c r="L31" s="770"/>
      <c r="M31" s="771"/>
      <c r="N31" s="771"/>
      <c r="O31" s="771"/>
      <c r="P31" s="771"/>
      <c r="Q31" s="771"/>
      <c r="R31" s="772"/>
      <c r="S31" s="541"/>
      <c r="T31" s="512"/>
      <c r="U31" s="564"/>
      <c r="X31" s="516"/>
      <c r="Y31" s="516"/>
      <c r="Z31" s="508"/>
    </row>
    <row r="32" spans="2:27" s="503" customFormat="1" ht="31.5" customHeight="1">
      <c r="B32" s="502"/>
      <c r="C32" s="619" t="s">
        <v>197</v>
      </c>
      <c r="D32" s="764" t="s">
        <v>553</v>
      </c>
      <c r="E32" s="764"/>
      <c r="F32" s="764"/>
      <c r="G32" s="542"/>
      <c r="H32" s="542"/>
      <c r="I32" s="542"/>
      <c r="J32" s="539"/>
      <c r="K32" s="502"/>
      <c r="L32" s="773"/>
      <c r="M32" s="774"/>
      <c r="N32" s="774"/>
      <c r="O32" s="774"/>
      <c r="P32" s="774"/>
      <c r="Q32" s="774"/>
      <c r="R32" s="775"/>
      <c r="S32" s="541"/>
      <c r="T32" s="512"/>
      <c r="U32" s="564"/>
      <c r="X32" s="516"/>
      <c r="Y32" s="516"/>
      <c r="Z32" s="508"/>
    </row>
    <row r="33" spans="2:27" s="503" customFormat="1" ht="18.600000000000001" customHeight="1">
      <c r="B33" s="543"/>
      <c r="C33" s="523"/>
      <c r="E33" s="544"/>
      <c r="F33" s="544"/>
      <c r="G33" s="544"/>
      <c r="H33" s="545"/>
      <c r="I33" s="545"/>
      <c r="J33" s="546"/>
      <c r="K33" s="543"/>
      <c r="L33" s="547"/>
      <c r="M33" s="547"/>
      <c r="N33" s="547"/>
      <c r="O33" s="547"/>
      <c r="P33" s="547"/>
      <c r="Q33" s="547"/>
      <c r="R33" s="547"/>
      <c r="S33" s="548"/>
      <c r="T33" s="512"/>
      <c r="U33" s="503" t="s">
        <v>566</v>
      </c>
      <c r="V33" s="762"/>
      <c r="W33" s="762"/>
      <c r="X33" s="762"/>
      <c r="Y33" s="762"/>
      <c r="Z33" s="762"/>
      <c r="AA33" s="762"/>
    </row>
    <row r="34" spans="2:27" s="503" customFormat="1" ht="25.35" customHeight="1">
      <c r="B34" s="502"/>
      <c r="C34" s="500" t="s">
        <v>554</v>
      </c>
      <c r="D34" s="500"/>
      <c r="E34" s="549"/>
      <c r="F34" s="550"/>
      <c r="G34" s="550"/>
      <c r="H34" s="550"/>
      <c r="I34" s="550"/>
      <c r="J34" s="550"/>
      <c r="K34" s="550"/>
      <c r="L34" s="550"/>
      <c r="M34" s="550"/>
      <c r="N34" s="550"/>
      <c r="O34" s="550"/>
      <c r="P34" s="550"/>
      <c r="Q34" s="550"/>
      <c r="R34" s="533"/>
      <c r="S34" s="551"/>
      <c r="T34" s="511"/>
      <c r="U34" s="503" t="s">
        <v>567</v>
      </c>
    </row>
    <row r="35" spans="2:27" s="503" customFormat="1" ht="26.45" customHeight="1">
      <c r="B35" s="502"/>
      <c r="D35" s="797" t="s">
        <v>555</v>
      </c>
      <c r="E35" s="798"/>
      <c r="F35" s="621"/>
      <c r="G35" s="552" t="s">
        <v>556</v>
      </c>
      <c r="H35" s="552" t="s">
        <v>557</v>
      </c>
      <c r="I35" s="553"/>
      <c r="J35" s="553"/>
      <c r="K35" s="554"/>
      <c r="L35" s="799"/>
      <c r="M35" s="800"/>
      <c r="N35" s="800"/>
      <c r="O35" s="801"/>
      <c r="P35" s="622"/>
      <c r="Q35" s="623"/>
      <c r="R35" s="555"/>
      <c r="S35" s="506"/>
      <c r="U35" s="503" t="s">
        <v>568</v>
      </c>
    </row>
    <row r="36" spans="2:27" s="503" customFormat="1" ht="21.75" customHeight="1">
      <c r="B36" s="502"/>
      <c r="D36" s="802" t="s">
        <v>558</v>
      </c>
      <c r="E36" s="803"/>
      <c r="F36" s="782"/>
      <c r="G36" s="783"/>
      <c r="H36" s="783"/>
      <c r="I36" s="783"/>
      <c r="J36" s="783"/>
      <c r="K36" s="783"/>
      <c r="L36" s="783"/>
      <c r="M36" s="783"/>
      <c r="N36" s="783"/>
      <c r="O36" s="783"/>
      <c r="P36" s="783"/>
      <c r="Q36" s="784"/>
      <c r="R36" s="556"/>
      <c r="S36" s="506"/>
      <c r="U36" s="503" t="s">
        <v>569</v>
      </c>
    </row>
    <row r="37" spans="2:27" s="503" customFormat="1" ht="21.75" customHeight="1">
      <c r="B37" s="502"/>
      <c r="D37" s="804"/>
      <c r="E37" s="805"/>
      <c r="F37" s="785"/>
      <c r="G37" s="786"/>
      <c r="H37" s="786"/>
      <c r="I37" s="786"/>
      <c r="J37" s="786"/>
      <c r="K37" s="786"/>
      <c r="L37" s="786"/>
      <c r="M37" s="786"/>
      <c r="N37" s="786"/>
      <c r="O37" s="786"/>
      <c r="P37" s="786"/>
      <c r="Q37" s="787"/>
      <c r="R37" s="556"/>
      <c r="S37" s="506"/>
      <c r="U37" s="503" t="s">
        <v>570</v>
      </c>
    </row>
    <row r="38" spans="2:27" s="503" customFormat="1" ht="21.75" customHeight="1">
      <c r="B38" s="502"/>
      <c r="D38" s="804"/>
      <c r="E38" s="805"/>
      <c r="F38" s="785"/>
      <c r="G38" s="786"/>
      <c r="H38" s="786"/>
      <c r="I38" s="786"/>
      <c r="J38" s="786"/>
      <c r="K38" s="786"/>
      <c r="L38" s="786"/>
      <c r="M38" s="786"/>
      <c r="N38" s="786"/>
      <c r="O38" s="786"/>
      <c r="P38" s="786"/>
      <c r="Q38" s="787"/>
      <c r="R38" s="556"/>
      <c r="S38" s="506"/>
      <c r="U38" s="503" t="s">
        <v>571</v>
      </c>
    </row>
    <row r="39" spans="2:27" s="503" customFormat="1" ht="21.75" customHeight="1">
      <c r="B39" s="502"/>
      <c r="D39" s="806"/>
      <c r="E39" s="807"/>
      <c r="F39" s="788"/>
      <c r="G39" s="789"/>
      <c r="H39" s="789"/>
      <c r="I39" s="789"/>
      <c r="J39" s="789"/>
      <c r="K39" s="789"/>
      <c r="L39" s="789"/>
      <c r="M39" s="789"/>
      <c r="N39" s="789"/>
      <c r="O39" s="789"/>
      <c r="P39" s="789"/>
      <c r="Q39" s="790"/>
      <c r="R39" s="556"/>
      <c r="S39" s="506"/>
      <c r="U39" s="503" t="s">
        <v>572</v>
      </c>
    </row>
    <row r="40" spans="2:27" s="503" customFormat="1" ht="10.5" customHeight="1">
      <c r="B40" s="502"/>
      <c r="S40" s="506"/>
    </row>
    <row r="41" spans="2:27" s="503" customFormat="1" ht="18.75" customHeight="1">
      <c r="B41" s="502"/>
      <c r="C41" s="619" t="s">
        <v>197</v>
      </c>
      <c r="D41" s="512" t="s">
        <v>559</v>
      </c>
      <c r="E41" s="512"/>
      <c r="F41" s="512"/>
      <c r="G41" s="512"/>
      <c r="H41" s="512"/>
      <c r="M41" s="619" t="s">
        <v>197</v>
      </c>
      <c r="N41" s="512" t="s">
        <v>560</v>
      </c>
      <c r="O41" s="512"/>
      <c r="P41" s="512"/>
      <c r="Q41" s="512"/>
      <c r="R41" s="512"/>
      <c r="S41" s="506"/>
    </row>
    <row r="42" spans="2:27" s="503" customFormat="1" ht="26.45" customHeight="1">
      <c r="B42" s="502"/>
      <c r="D42" s="618" t="s">
        <v>561</v>
      </c>
      <c r="E42" s="618"/>
      <c r="F42" s="618"/>
      <c r="G42" s="791"/>
      <c r="H42" s="792"/>
      <c r="I42" s="540"/>
      <c r="J42" s="540"/>
      <c r="N42" s="540" t="s">
        <v>562</v>
      </c>
      <c r="O42" s="540"/>
      <c r="P42" s="540"/>
      <c r="Q42" s="540"/>
      <c r="R42" s="540"/>
      <c r="S42" s="541"/>
    </row>
    <row r="43" spans="2:27" s="503" customFormat="1" ht="18.75" customHeight="1">
      <c r="B43" s="502"/>
      <c r="D43" s="503" t="s">
        <v>591</v>
      </c>
      <c r="M43" s="512"/>
      <c r="N43" s="771"/>
      <c r="O43" s="771"/>
      <c r="P43" s="771"/>
      <c r="Q43" s="771"/>
      <c r="R43" s="771"/>
      <c r="S43" s="541"/>
    </row>
    <row r="44" spans="2:27" s="503" customFormat="1" ht="18.75" customHeight="1">
      <c r="B44" s="502"/>
      <c r="C44" s="557"/>
      <c r="D44" s="771"/>
      <c r="E44" s="793"/>
      <c r="F44" s="793"/>
      <c r="G44" s="793"/>
      <c r="H44" s="793"/>
      <c r="I44" s="793"/>
      <c r="J44" s="793"/>
      <c r="K44" s="793"/>
      <c r="L44" s="793"/>
      <c r="M44" s="512"/>
      <c r="N44" s="771"/>
      <c r="O44" s="771"/>
      <c r="P44" s="771"/>
      <c r="Q44" s="771"/>
      <c r="R44" s="771"/>
      <c r="S44" s="541"/>
    </row>
    <row r="45" spans="2:27" s="503" customFormat="1" ht="34.700000000000003" customHeight="1">
      <c r="B45" s="502"/>
      <c r="C45" s="557"/>
      <c r="D45" s="793"/>
      <c r="E45" s="793"/>
      <c r="F45" s="793"/>
      <c r="G45" s="793"/>
      <c r="H45" s="793"/>
      <c r="I45" s="793"/>
      <c r="J45" s="793"/>
      <c r="K45" s="793"/>
      <c r="L45" s="793"/>
      <c r="M45" s="512"/>
      <c r="N45" s="771"/>
      <c r="O45" s="771"/>
      <c r="P45" s="771"/>
      <c r="Q45" s="771"/>
      <c r="R45" s="771"/>
      <c r="S45" s="541"/>
    </row>
    <row r="46" spans="2:27" s="503" customFormat="1" ht="28.7" customHeight="1">
      <c r="B46" s="502"/>
      <c r="C46" s="557"/>
      <c r="D46" s="793"/>
      <c r="E46" s="793"/>
      <c r="F46" s="793"/>
      <c r="G46" s="793"/>
      <c r="H46" s="793"/>
      <c r="I46" s="793"/>
      <c r="J46" s="793"/>
      <c r="K46" s="793"/>
      <c r="L46" s="793"/>
      <c r="N46" s="771"/>
      <c r="O46" s="771"/>
      <c r="P46" s="771"/>
      <c r="Q46" s="771"/>
      <c r="R46" s="771"/>
      <c r="S46" s="541"/>
    </row>
    <row r="47" spans="2:27" s="503" customFormat="1" ht="8.25" customHeight="1">
      <c r="B47" s="502"/>
      <c r="C47" s="523"/>
      <c r="D47" s="523"/>
      <c r="E47" s="558"/>
      <c r="F47" s="558"/>
      <c r="G47" s="558"/>
      <c r="H47" s="558"/>
      <c r="I47" s="558"/>
      <c r="J47" s="558"/>
      <c r="K47" s="523"/>
      <c r="L47" s="523"/>
      <c r="M47" s="523"/>
      <c r="N47" s="559"/>
      <c r="O47" s="559"/>
      <c r="P47" s="559"/>
      <c r="Q47" s="559"/>
      <c r="R47" s="559"/>
      <c r="S47" s="560"/>
    </row>
    <row r="48" spans="2:27" s="503" customFormat="1" ht="26.45" customHeight="1">
      <c r="B48" s="499"/>
      <c r="C48" s="500" t="s">
        <v>200</v>
      </c>
      <c r="D48" s="500"/>
      <c r="E48" s="561"/>
      <c r="F48" s="561"/>
      <c r="G48" s="778" t="s">
        <v>563</v>
      </c>
      <c r="H48" s="779"/>
      <c r="I48" s="561"/>
      <c r="J48" s="561"/>
      <c r="K48" s="500"/>
      <c r="L48" s="500"/>
      <c r="M48" s="500"/>
      <c r="N48" s="500"/>
      <c r="O48" s="500"/>
      <c r="P48" s="500"/>
      <c r="Q48" s="500"/>
      <c r="R48" s="500"/>
      <c r="S48" s="501"/>
      <c r="T48" s="567"/>
    </row>
    <row r="49" spans="1:21" s="503" customFormat="1" ht="21.75" customHeight="1">
      <c r="B49" s="502"/>
      <c r="C49" s="619" t="s">
        <v>197</v>
      </c>
      <c r="D49" s="503" t="s">
        <v>198</v>
      </c>
      <c r="E49" s="619" t="s">
        <v>197</v>
      </c>
      <c r="F49" s="503" t="s">
        <v>564</v>
      </c>
      <c r="G49" s="767"/>
      <c r="H49" s="768"/>
      <c r="I49" s="768"/>
      <c r="J49" s="768"/>
      <c r="K49" s="768"/>
      <c r="L49" s="768"/>
      <c r="M49" s="768"/>
      <c r="N49" s="768"/>
      <c r="O49" s="768"/>
      <c r="P49" s="768"/>
      <c r="Q49" s="768"/>
      <c r="R49" s="769"/>
      <c r="S49" s="506"/>
      <c r="T49" s="507"/>
      <c r="U49" s="514"/>
    </row>
    <row r="50" spans="1:21" s="503" customFormat="1" ht="22.5" customHeight="1">
      <c r="B50" s="502"/>
      <c r="C50" s="619" t="s">
        <v>197</v>
      </c>
      <c r="D50" s="780" t="s">
        <v>550</v>
      </c>
      <c r="E50" s="780"/>
      <c r="F50" s="780"/>
      <c r="G50" s="770"/>
      <c r="H50" s="771"/>
      <c r="I50" s="771"/>
      <c r="J50" s="771"/>
      <c r="K50" s="771"/>
      <c r="L50" s="771"/>
      <c r="M50" s="771"/>
      <c r="N50" s="771"/>
      <c r="O50" s="771"/>
      <c r="P50" s="771"/>
      <c r="Q50" s="771"/>
      <c r="R50" s="772"/>
      <c r="S50" s="506"/>
    </row>
    <row r="51" spans="1:21" s="503" customFormat="1" ht="42" customHeight="1">
      <c r="B51" s="502"/>
      <c r="G51" s="773"/>
      <c r="H51" s="774"/>
      <c r="I51" s="774"/>
      <c r="J51" s="774"/>
      <c r="K51" s="774"/>
      <c r="L51" s="774"/>
      <c r="M51" s="774"/>
      <c r="N51" s="774"/>
      <c r="O51" s="774"/>
      <c r="P51" s="774"/>
      <c r="Q51" s="774"/>
      <c r="R51" s="775"/>
      <c r="S51" s="506"/>
    </row>
    <row r="52" spans="1:21" s="503" customFormat="1" ht="13.35" customHeight="1">
      <c r="B52" s="543"/>
      <c r="C52" s="523"/>
      <c r="D52" s="523"/>
      <c r="E52" s="523"/>
      <c r="F52" s="523"/>
      <c r="G52" s="562"/>
      <c r="H52" s="562"/>
      <c r="I52" s="562"/>
      <c r="J52" s="562"/>
      <c r="K52" s="523"/>
      <c r="L52" s="523"/>
      <c r="M52" s="523"/>
      <c r="N52" s="523"/>
      <c r="O52" s="523"/>
      <c r="P52" s="523"/>
      <c r="Q52" s="523"/>
      <c r="R52" s="523"/>
      <c r="S52" s="524"/>
      <c r="T52" s="514"/>
    </row>
    <row r="53" spans="1:21" s="503" customFormat="1" ht="23.45" customHeight="1">
      <c r="B53" s="502"/>
      <c r="C53" s="503" t="s">
        <v>565</v>
      </c>
      <c r="E53" s="511"/>
      <c r="F53" s="511"/>
      <c r="G53" s="511"/>
      <c r="H53" s="511"/>
      <c r="I53" s="511"/>
      <c r="J53" s="511"/>
      <c r="S53" s="506"/>
    </row>
    <row r="54" spans="1:21" s="503" customFormat="1" ht="27" customHeight="1">
      <c r="B54" s="502"/>
      <c r="C54" s="771"/>
      <c r="D54" s="771"/>
      <c r="E54" s="771"/>
      <c r="F54" s="771"/>
      <c r="G54" s="771"/>
      <c r="H54" s="771"/>
      <c r="I54" s="771"/>
      <c r="J54" s="771"/>
      <c r="K54" s="771"/>
      <c r="L54" s="771"/>
      <c r="M54" s="771"/>
      <c r="N54" s="771"/>
      <c r="O54" s="771"/>
      <c r="P54" s="771"/>
      <c r="Q54" s="771"/>
      <c r="R54" s="771"/>
      <c r="S54" s="506"/>
    </row>
    <row r="55" spans="1:21" s="503" customFormat="1" ht="68.25" customHeight="1">
      <c r="B55" s="543"/>
      <c r="C55" s="781"/>
      <c r="D55" s="781"/>
      <c r="E55" s="781"/>
      <c r="F55" s="781"/>
      <c r="G55" s="781"/>
      <c r="H55" s="781"/>
      <c r="I55" s="781"/>
      <c r="J55" s="781"/>
      <c r="K55" s="781"/>
      <c r="L55" s="781"/>
      <c r="M55" s="781"/>
      <c r="N55" s="781"/>
      <c r="O55" s="781"/>
      <c r="P55" s="781"/>
      <c r="Q55" s="781"/>
      <c r="R55" s="781"/>
      <c r="S55" s="563"/>
    </row>
    <row r="56" spans="1:21" ht="7.5" customHeight="1">
      <c r="T56" s="244"/>
    </row>
    <row r="57" spans="1:21" ht="7.5" customHeight="1">
      <c r="A57" s="234" t="s">
        <v>257</v>
      </c>
    </row>
    <row r="58" spans="1:21" ht="19.5" customHeight="1">
      <c r="B58" s="245" t="s">
        <v>470</v>
      </c>
      <c r="C58" s="246">
        <v>99</v>
      </c>
      <c r="D58" s="246" t="str">
        <f t="shared" ref="D58" si="0">C58&amp;"  "&amp;B58</f>
        <v>99  全国</v>
      </c>
    </row>
    <row r="59" spans="1:21" ht="19.5" customHeight="1">
      <c r="A59" s="247"/>
      <c r="B59" s="248" t="s">
        <v>258</v>
      </c>
      <c r="C59" s="249" t="s">
        <v>471</v>
      </c>
      <c r="D59" s="250" t="str">
        <f>C59&amp;"  "&amp;B59</f>
        <v>01  北海道</v>
      </c>
    </row>
    <row r="60" spans="1:21" ht="19.5" customHeight="1">
      <c r="A60" s="247"/>
      <c r="B60" s="251" t="s">
        <v>338</v>
      </c>
      <c r="C60" s="252" t="s">
        <v>475</v>
      </c>
      <c r="D60" s="246" t="str">
        <f t="shared" ref="D60:D105" si="1">C60&amp;"  "&amp;B60</f>
        <v>02  青森県</v>
      </c>
    </row>
    <row r="61" spans="1:21">
      <c r="A61" s="247"/>
      <c r="B61" s="251" t="s">
        <v>259</v>
      </c>
      <c r="C61" s="252" t="s">
        <v>476</v>
      </c>
      <c r="D61" s="246" t="str">
        <f t="shared" si="1"/>
        <v>03  岩手県</v>
      </c>
    </row>
    <row r="62" spans="1:21">
      <c r="A62" s="247"/>
      <c r="B62" s="251" t="s">
        <v>260</v>
      </c>
      <c r="C62" s="252" t="s">
        <v>477</v>
      </c>
      <c r="D62" s="246" t="str">
        <f t="shared" si="1"/>
        <v>04  宮城県</v>
      </c>
    </row>
    <row r="63" spans="1:21">
      <c r="A63" s="247"/>
      <c r="B63" s="251" t="s">
        <v>261</v>
      </c>
      <c r="C63" s="252" t="s">
        <v>478</v>
      </c>
      <c r="D63" s="246" t="str">
        <f t="shared" si="1"/>
        <v>05  秋田県</v>
      </c>
    </row>
    <row r="64" spans="1:21">
      <c r="A64" s="247"/>
      <c r="B64" s="251" t="s">
        <v>262</v>
      </c>
      <c r="C64" s="252" t="s">
        <v>479</v>
      </c>
      <c r="D64" s="246" t="str">
        <f t="shared" si="1"/>
        <v>06  山形県</v>
      </c>
    </row>
    <row r="65" spans="1:4">
      <c r="A65" s="247"/>
      <c r="B65" s="251" t="s">
        <v>263</v>
      </c>
      <c r="C65" s="252" t="s">
        <v>480</v>
      </c>
      <c r="D65" s="246" t="str">
        <f t="shared" si="1"/>
        <v>07  福島県</v>
      </c>
    </row>
    <row r="66" spans="1:4">
      <c r="A66" s="247"/>
      <c r="B66" s="251" t="s">
        <v>264</v>
      </c>
      <c r="C66" s="252" t="s">
        <v>481</v>
      </c>
      <c r="D66" s="246" t="str">
        <f t="shared" si="1"/>
        <v>08  茨城県</v>
      </c>
    </row>
    <row r="67" spans="1:4">
      <c r="A67" s="247"/>
      <c r="B67" s="251" t="s">
        <v>265</v>
      </c>
      <c r="C67" s="252" t="s">
        <v>482</v>
      </c>
      <c r="D67" s="246" t="str">
        <f t="shared" si="1"/>
        <v>09  栃木県</v>
      </c>
    </row>
    <row r="68" spans="1:4">
      <c r="A68" s="247"/>
      <c r="B68" s="251" t="s">
        <v>267</v>
      </c>
      <c r="C68" s="252" t="s">
        <v>266</v>
      </c>
      <c r="D68" s="246" t="str">
        <f t="shared" si="1"/>
        <v> 10  群馬県</v>
      </c>
    </row>
    <row r="69" spans="1:4">
      <c r="A69" s="247"/>
      <c r="B69" s="251" t="s">
        <v>269</v>
      </c>
      <c r="C69" s="252" t="s">
        <v>268</v>
      </c>
      <c r="D69" s="246" t="str">
        <f t="shared" si="1"/>
        <v> 11  埼玉県</v>
      </c>
    </row>
    <row r="70" spans="1:4">
      <c r="A70" s="247"/>
      <c r="B70" s="251" t="s">
        <v>271</v>
      </c>
      <c r="C70" s="252" t="s">
        <v>270</v>
      </c>
      <c r="D70" s="246" t="str">
        <f t="shared" si="1"/>
        <v> 12  千葉県</v>
      </c>
    </row>
    <row r="71" spans="1:4">
      <c r="A71" s="247"/>
      <c r="B71" s="251" t="s">
        <v>246</v>
      </c>
      <c r="C71" s="252" t="s">
        <v>272</v>
      </c>
      <c r="D71" s="246" t="str">
        <f t="shared" si="1"/>
        <v> 13  東京都</v>
      </c>
    </row>
    <row r="72" spans="1:4">
      <c r="A72" s="247"/>
      <c r="B72" s="251" t="s">
        <v>240</v>
      </c>
      <c r="C72" s="252" t="s">
        <v>273</v>
      </c>
      <c r="D72" s="246" t="str">
        <f t="shared" si="1"/>
        <v> 14  神奈川県</v>
      </c>
    </row>
    <row r="73" spans="1:4">
      <c r="A73" s="247"/>
      <c r="B73" s="251" t="s">
        <v>275</v>
      </c>
      <c r="C73" s="252" t="s">
        <v>274</v>
      </c>
      <c r="D73" s="246" t="str">
        <f t="shared" si="1"/>
        <v> 15  新潟県</v>
      </c>
    </row>
    <row r="74" spans="1:4">
      <c r="A74" s="247"/>
      <c r="B74" s="251" t="s">
        <v>277</v>
      </c>
      <c r="C74" s="252" t="s">
        <v>276</v>
      </c>
      <c r="D74" s="246" t="str">
        <f t="shared" si="1"/>
        <v> 16  富山県</v>
      </c>
    </row>
    <row r="75" spans="1:4">
      <c r="A75" s="247"/>
      <c r="B75" s="251" t="s">
        <v>279</v>
      </c>
      <c r="C75" s="252" t="s">
        <v>278</v>
      </c>
      <c r="D75" s="246" t="str">
        <f t="shared" si="1"/>
        <v> 17  石川県</v>
      </c>
    </row>
    <row r="76" spans="1:4">
      <c r="A76" s="247"/>
      <c r="B76" s="251" t="s">
        <v>281</v>
      </c>
      <c r="C76" s="252" t="s">
        <v>280</v>
      </c>
      <c r="D76" s="246" t="str">
        <f t="shared" si="1"/>
        <v> 18  福井県</v>
      </c>
    </row>
    <row r="77" spans="1:4">
      <c r="A77" s="247"/>
      <c r="B77" s="251" t="s">
        <v>283</v>
      </c>
      <c r="C77" s="252" t="s">
        <v>282</v>
      </c>
      <c r="D77" s="246" t="str">
        <f t="shared" si="1"/>
        <v> 19  山梨県</v>
      </c>
    </row>
    <row r="78" spans="1:4">
      <c r="A78" s="247"/>
      <c r="B78" s="251" t="s">
        <v>285</v>
      </c>
      <c r="C78" s="252" t="s">
        <v>284</v>
      </c>
      <c r="D78" s="246" t="str">
        <f t="shared" si="1"/>
        <v> 20  長野県</v>
      </c>
    </row>
    <row r="79" spans="1:4">
      <c r="A79" s="247"/>
      <c r="B79" s="251" t="s">
        <v>287</v>
      </c>
      <c r="C79" s="252" t="s">
        <v>286</v>
      </c>
      <c r="D79" s="246" t="str">
        <f t="shared" si="1"/>
        <v> 21  岐阜県</v>
      </c>
    </row>
    <row r="80" spans="1:4">
      <c r="A80" s="247"/>
      <c r="B80" s="251" t="s">
        <v>289</v>
      </c>
      <c r="C80" s="252" t="s">
        <v>288</v>
      </c>
      <c r="D80" s="246" t="str">
        <f t="shared" si="1"/>
        <v> 22  静岡県</v>
      </c>
    </row>
    <row r="81" spans="1:4">
      <c r="A81" s="247"/>
      <c r="B81" s="251" t="s">
        <v>291</v>
      </c>
      <c r="C81" s="252" t="s">
        <v>290</v>
      </c>
      <c r="D81" s="246" t="str">
        <f t="shared" si="1"/>
        <v> 23  愛知県</v>
      </c>
    </row>
    <row r="82" spans="1:4">
      <c r="A82" s="247"/>
      <c r="B82" s="251" t="s">
        <v>293</v>
      </c>
      <c r="C82" s="252" t="s">
        <v>292</v>
      </c>
      <c r="D82" s="246" t="str">
        <f t="shared" si="1"/>
        <v> 24  三重県</v>
      </c>
    </row>
    <row r="83" spans="1:4">
      <c r="A83" s="247"/>
      <c r="B83" s="251" t="s">
        <v>295</v>
      </c>
      <c r="C83" s="252" t="s">
        <v>294</v>
      </c>
      <c r="D83" s="246" t="str">
        <f t="shared" si="1"/>
        <v> 25  滋賀県</v>
      </c>
    </row>
    <row r="84" spans="1:4">
      <c r="A84" s="247"/>
      <c r="B84" s="251" t="s">
        <v>297</v>
      </c>
      <c r="C84" s="252" t="s">
        <v>296</v>
      </c>
      <c r="D84" s="246" t="str">
        <f t="shared" si="1"/>
        <v> 26  京都府</v>
      </c>
    </row>
    <row r="85" spans="1:4">
      <c r="A85" s="247"/>
      <c r="B85" s="251" t="s">
        <v>299</v>
      </c>
      <c r="C85" s="252" t="s">
        <v>298</v>
      </c>
      <c r="D85" s="246" t="str">
        <f t="shared" si="1"/>
        <v> 27  大阪府</v>
      </c>
    </row>
    <row r="86" spans="1:4">
      <c r="A86" s="247"/>
      <c r="B86" s="251" t="s">
        <v>301</v>
      </c>
      <c r="C86" s="252" t="s">
        <v>300</v>
      </c>
      <c r="D86" s="246" t="str">
        <f t="shared" si="1"/>
        <v> 28  兵庫県</v>
      </c>
    </row>
    <row r="87" spans="1:4">
      <c r="A87" s="247"/>
      <c r="B87" s="251" t="s">
        <v>303</v>
      </c>
      <c r="C87" s="252" t="s">
        <v>302</v>
      </c>
      <c r="D87" s="246" t="str">
        <f t="shared" si="1"/>
        <v> 29  奈良県</v>
      </c>
    </row>
    <row r="88" spans="1:4">
      <c r="A88" s="247"/>
      <c r="B88" s="251" t="s">
        <v>241</v>
      </c>
      <c r="C88" s="252" t="s">
        <v>304</v>
      </c>
      <c r="D88" s="246" t="str">
        <f t="shared" si="1"/>
        <v> 30  和歌山県</v>
      </c>
    </row>
    <row r="89" spans="1:4">
      <c r="A89" s="247"/>
      <c r="B89" s="251" t="s">
        <v>306</v>
      </c>
      <c r="C89" s="252" t="s">
        <v>305</v>
      </c>
      <c r="D89" s="246" t="str">
        <f t="shared" si="1"/>
        <v> 31  鳥取県</v>
      </c>
    </row>
    <row r="90" spans="1:4">
      <c r="A90" s="247"/>
      <c r="B90" s="251" t="s">
        <v>308</v>
      </c>
      <c r="C90" s="252" t="s">
        <v>307</v>
      </c>
      <c r="D90" s="246" t="str">
        <f t="shared" si="1"/>
        <v> 32  島根県</v>
      </c>
    </row>
    <row r="91" spans="1:4">
      <c r="A91" s="247"/>
      <c r="B91" s="251" t="s">
        <v>310</v>
      </c>
      <c r="C91" s="252" t="s">
        <v>309</v>
      </c>
      <c r="D91" s="246" t="str">
        <f t="shared" si="1"/>
        <v> 33  岡山県</v>
      </c>
    </row>
    <row r="92" spans="1:4">
      <c r="A92" s="247"/>
      <c r="B92" s="251" t="s">
        <v>312</v>
      </c>
      <c r="C92" s="252" t="s">
        <v>311</v>
      </c>
      <c r="D92" s="246" t="str">
        <f t="shared" si="1"/>
        <v> 34  広島県</v>
      </c>
    </row>
    <row r="93" spans="1:4">
      <c r="A93" s="247"/>
      <c r="B93" s="251" t="s">
        <v>314</v>
      </c>
      <c r="C93" s="252" t="s">
        <v>313</v>
      </c>
      <c r="D93" s="246" t="str">
        <f t="shared" si="1"/>
        <v> 35  山口県</v>
      </c>
    </row>
    <row r="94" spans="1:4">
      <c r="A94" s="247"/>
      <c r="B94" s="251" t="s">
        <v>316</v>
      </c>
      <c r="C94" s="252" t="s">
        <v>315</v>
      </c>
      <c r="D94" s="246" t="str">
        <f t="shared" si="1"/>
        <v> 36  徳島県</v>
      </c>
    </row>
    <row r="95" spans="1:4">
      <c r="A95" s="247"/>
      <c r="B95" s="251" t="s">
        <v>318</v>
      </c>
      <c r="C95" s="252" t="s">
        <v>317</v>
      </c>
      <c r="D95" s="246" t="str">
        <f t="shared" si="1"/>
        <v> 37  香川県</v>
      </c>
    </row>
    <row r="96" spans="1:4">
      <c r="A96" s="247"/>
      <c r="B96" s="251" t="s">
        <v>320</v>
      </c>
      <c r="C96" s="252" t="s">
        <v>319</v>
      </c>
      <c r="D96" s="246" t="str">
        <f t="shared" si="1"/>
        <v> 38  愛媛県</v>
      </c>
    </row>
    <row r="97" spans="1:4">
      <c r="A97" s="247"/>
      <c r="B97" s="251" t="s">
        <v>322</v>
      </c>
      <c r="C97" s="252" t="s">
        <v>321</v>
      </c>
      <c r="D97" s="246" t="str">
        <f t="shared" si="1"/>
        <v> 39  高知県</v>
      </c>
    </row>
    <row r="98" spans="1:4">
      <c r="A98" s="247"/>
      <c r="B98" s="251" t="s">
        <v>324</v>
      </c>
      <c r="C98" s="252" t="s">
        <v>323</v>
      </c>
      <c r="D98" s="246" t="str">
        <f t="shared" si="1"/>
        <v> 40  福岡県</v>
      </c>
    </row>
    <row r="99" spans="1:4">
      <c r="A99" s="247"/>
      <c r="B99" s="251" t="s">
        <v>326</v>
      </c>
      <c r="C99" s="252" t="s">
        <v>325</v>
      </c>
      <c r="D99" s="246" t="str">
        <f t="shared" si="1"/>
        <v> 41  佐賀県</v>
      </c>
    </row>
    <row r="100" spans="1:4">
      <c r="A100" s="247"/>
      <c r="B100" s="251" t="s">
        <v>328</v>
      </c>
      <c r="C100" s="252" t="s">
        <v>327</v>
      </c>
      <c r="D100" s="246" t="str">
        <f t="shared" si="1"/>
        <v> 42  長崎県</v>
      </c>
    </row>
    <row r="101" spans="1:4">
      <c r="A101" s="247"/>
      <c r="B101" s="251" t="s">
        <v>330</v>
      </c>
      <c r="C101" s="252" t="s">
        <v>329</v>
      </c>
      <c r="D101" s="246" t="str">
        <f t="shared" si="1"/>
        <v> 43  熊本県</v>
      </c>
    </row>
    <row r="102" spans="1:4">
      <c r="A102" s="247"/>
      <c r="B102" s="251" t="s">
        <v>332</v>
      </c>
      <c r="C102" s="252" t="s">
        <v>331</v>
      </c>
      <c r="D102" s="246" t="str">
        <f t="shared" si="1"/>
        <v> 44  大分県</v>
      </c>
    </row>
    <row r="103" spans="1:4">
      <c r="A103" s="247"/>
      <c r="B103" s="251" t="s">
        <v>334</v>
      </c>
      <c r="C103" s="252" t="s">
        <v>333</v>
      </c>
      <c r="D103" s="246" t="str">
        <f t="shared" si="1"/>
        <v> 45  宮崎県</v>
      </c>
    </row>
    <row r="104" spans="1:4">
      <c r="A104" s="247"/>
      <c r="B104" s="251" t="s">
        <v>339</v>
      </c>
      <c r="C104" s="252" t="s">
        <v>335</v>
      </c>
      <c r="D104" s="246" t="str">
        <f t="shared" si="1"/>
        <v> 46  鹿児島県</v>
      </c>
    </row>
    <row r="105" spans="1:4">
      <c r="A105" s="247"/>
      <c r="B105" s="251" t="s">
        <v>337</v>
      </c>
      <c r="C105" s="252" t="s">
        <v>336</v>
      </c>
      <c r="D105" s="246" t="str">
        <f t="shared" si="1"/>
        <v> 47  沖縄県</v>
      </c>
    </row>
  </sheetData>
  <sheetProtection algorithmName="SHA-512" hashValue="nLKpwYIQZ+NnZRV7fvE0h2x3b6KurIeWeweIbWJcnY2KaXShfGdEwIvKDRVt60pqGeHG3xvubC0JjdO/Gml0eQ==" saltValue="BsPwFXE6sP9QkOITsO1Kag==" spinCount="100000" sheet="1" objects="1" scenarios="1" formatCells="0" formatColumns="0" formatRows="0"/>
  <mergeCells count="62">
    <mergeCell ref="B5:C5"/>
    <mergeCell ref="D5:S5"/>
    <mergeCell ref="E9:H9"/>
    <mergeCell ref="M9:R10"/>
    <mergeCell ref="F10:G10"/>
    <mergeCell ref="U3:V3"/>
    <mergeCell ref="B4:C4"/>
    <mergeCell ref="D4:S4"/>
    <mergeCell ref="A1:E1"/>
    <mergeCell ref="B2:S2"/>
    <mergeCell ref="B3:C3"/>
    <mergeCell ref="D3:S3"/>
    <mergeCell ref="D35:E35"/>
    <mergeCell ref="L35:O35"/>
    <mergeCell ref="D36:E39"/>
    <mergeCell ref="U13:W13"/>
    <mergeCell ref="U14:X14"/>
    <mergeCell ref="U15:W15"/>
    <mergeCell ref="U16:V16"/>
    <mergeCell ref="W16:X16"/>
    <mergeCell ref="E16:I16"/>
    <mergeCell ref="H27:I27"/>
    <mergeCell ref="H28:I28"/>
    <mergeCell ref="E30:F30"/>
    <mergeCell ref="G30:I30"/>
    <mergeCell ref="D25:G25"/>
    <mergeCell ref="O15:R15"/>
    <mergeCell ref="Q14:R14"/>
    <mergeCell ref="H26:I26"/>
    <mergeCell ref="D20:F20"/>
    <mergeCell ref="P20:Q20"/>
    <mergeCell ref="D21:H21"/>
    <mergeCell ref="M21:Q21"/>
    <mergeCell ref="F11:G11"/>
    <mergeCell ref="N11:R11"/>
    <mergeCell ref="E13:H13"/>
    <mergeCell ref="N13:R13"/>
    <mergeCell ref="E14:I14"/>
    <mergeCell ref="G48:H48"/>
    <mergeCell ref="G49:R51"/>
    <mergeCell ref="D50:F50"/>
    <mergeCell ref="C54:R55"/>
    <mergeCell ref="F36:Q39"/>
    <mergeCell ref="G42:H42"/>
    <mergeCell ref="N43:R46"/>
    <mergeCell ref="D44:L46"/>
    <mergeCell ref="E15:I15"/>
    <mergeCell ref="W22:Z25"/>
    <mergeCell ref="U26:W27"/>
    <mergeCell ref="X28:Y28"/>
    <mergeCell ref="V33:AA33"/>
    <mergeCell ref="N24:R24"/>
    <mergeCell ref="L23:N23"/>
    <mergeCell ref="N25:R25"/>
    <mergeCell ref="N22:R22"/>
    <mergeCell ref="L30:R32"/>
    <mergeCell ref="D32:F32"/>
    <mergeCell ref="P16:R16"/>
    <mergeCell ref="F17:H17"/>
    <mergeCell ref="P17:S17"/>
    <mergeCell ref="L18:N18"/>
    <mergeCell ref="M19:Q19"/>
  </mergeCells>
  <phoneticPr fontId="28"/>
  <dataValidations count="7">
    <dataValidation type="list" allowBlank="1" showInputMessage="1" showErrorMessage="1" sqref="A1:E1" xr:uid="{00000000-0002-0000-0300-000000000000}">
      <formula1>$D$58:$D$105</formula1>
    </dataValidation>
    <dataValidation type="list" allowBlank="1" showInputMessage="1" showErrorMessage="1" sqref="D9 E10:E11 C20:C21 C41 E49 O16:O17 M11:M16 M24:M25 L27:L28 O27 C32 C24 N15 M41 C49:C50 O20 L9 L19:L21 D13:D15" xr:uid="{23C01B42-6F05-47D8-8ABA-8752EECD372B}">
      <formula1>"□,☑"</formula1>
    </dataValidation>
    <dataValidation type="list" allowBlank="1" showInputMessage="1" showErrorMessage="1" sqref="G26:G28" xr:uid="{3264D88A-4C90-42FE-AFC1-77CEFB40F7E0}">
      <formula1>"取下げ,中止廃止"</formula1>
    </dataValidation>
    <dataValidation type="list" allowBlank="1" showInputMessage="1" showErrorMessage="1" sqref="G48:H48" xr:uid="{5A508875-DF8B-4BCF-92C0-792050957A98}">
      <formula1>"不適合理由,疑問点の内容"</formula1>
    </dataValidation>
    <dataValidation type="list" allowBlank="1" showInputMessage="1" showErrorMessage="1" sqref="E30:F30" xr:uid="{421C1FDB-5393-4B63-A8F2-E06D9594051A}">
      <formula1>"採択実績あり,採択実績なし"</formula1>
    </dataValidation>
    <dataValidation type="list" allowBlank="1" showInputMessage="1" showErrorMessage="1" sqref="F26:F28" xr:uid="{F7F4BA30-3182-4084-9909-DAFB6D9151C1}">
      <formula1>"採択,不採択,応募なし"</formula1>
    </dataValidation>
    <dataValidation type="list" allowBlank="1" showInputMessage="1" showErrorMessage="1" prompt="実行委員会の中核団体について" sqref="Q14:R14" xr:uid="{611A22AB-EAA8-466F-A4D7-1A4C23BD46DD}">
      <formula1>"中核団体→1.一社・一財・公社・公財,中核団体→2.特定非営利活動法人（NPO法人）,中核団体→3.任意団体"</formula1>
    </dataValidation>
  </dataValidations>
  <printOptions horizontalCentered="1"/>
  <pageMargins left="0.70866141732283472" right="0.70866141732283472" top="0.35433070866141736" bottom="0.35433070866141736" header="0.31496062992125984" footer="0.31496062992125984"/>
  <pageSetup paperSize="9" scale="54"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3"/>
  <sheetViews>
    <sheetView view="pageBreakPreview" zoomScale="70" zoomScaleNormal="70" zoomScaleSheetLayoutView="70" workbookViewId="0">
      <selection activeCell="C19" sqref="C19:H19"/>
    </sheetView>
  </sheetViews>
  <sheetFormatPr defaultColWidth="9" defaultRowHeight="19.5"/>
  <cols>
    <col min="1" max="1" width="5.625" customWidth="1"/>
    <col min="2" max="3" width="19.625" customWidth="1"/>
    <col min="4" max="4" width="3.125" customWidth="1"/>
    <col min="5" max="5" width="19.625" customWidth="1"/>
    <col min="6" max="6" width="9.125" customWidth="1"/>
    <col min="7" max="7" width="11.625" customWidth="1"/>
    <col min="8" max="8" width="25.625" customWidth="1"/>
    <col min="9" max="9" width="8.625" style="569" customWidth="1"/>
    <col min="10" max="10" width="8.625" style="352" customWidth="1"/>
    <col min="11" max="11" width="18.625" style="352" customWidth="1"/>
    <col min="12" max="14" width="24.625" style="352" customWidth="1"/>
    <col min="15" max="15" width="24.625" customWidth="1"/>
  </cols>
  <sheetData>
    <row r="1" spans="1:22" ht="36" customHeight="1">
      <c r="A1" s="825" t="s">
        <v>521</v>
      </c>
      <c r="B1" s="825"/>
      <c r="I1" s="157"/>
      <c r="J1" s="159"/>
      <c r="K1" s="158"/>
      <c r="L1" s="568" t="s">
        <v>234</v>
      </c>
    </row>
    <row r="2" spans="1:22" ht="43.35" customHeight="1">
      <c r="A2" s="850" t="s">
        <v>593</v>
      </c>
      <c r="B2" s="850"/>
      <c r="C2" s="850"/>
      <c r="D2" s="850"/>
      <c r="E2" s="850"/>
      <c r="F2" s="850"/>
      <c r="G2" s="850"/>
      <c r="H2" s="850"/>
      <c r="I2" s="823"/>
      <c r="J2" s="824"/>
      <c r="K2" s="824"/>
      <c r="L2" s="824"/>
      <c r="M2" s="824"/>
    </row>
    <row r="3" spans="1:22" ht="33" customHeight="1" thickBot="1">
      <c r="A3" s="849" t="s">
        <v>604</v>
      </c>
      <c r="B3" s="849"/>
      <c r="C3" s="849"/>
      <c r="D3" s="849"/>
      <c r="E3" s="849"/>
      <c r="F3" s="849"/>
      <c r="G3" s="849"/>
      <c r="H3" s="849"/>
    </row>
    <row r="4" spans="1:22" ht="47.25" customHeight="1">
      <c r="A4" s="841" t="s">
        <v>391</v>
      </c>
      <c r="B4" s="843" t="s">
        <v>392</v>
      </c>
      <c r="C4" s="844"/>
      <c r="D4" s="844"/>
      <c r="E4" s="844"/>
      <c r="F4" s="844"/>
      <c r="G4" s="844"/>
      <c r="H4" s="845"/>
      <c r="I4" s="895" t="s">
        <v>641</v>
      </c>
      <c r="J4" s="895"/>
      <c r="K4" s="895"/>
      <c r="L4" s="895"/>
      <c r="M4" s="895"/>
      <c r="O4" s="301"/>
      <c r="P4" s="301"/>
      <c r="Q4" s="301"/>
      <c r="R4" s="301"/>
    </row>
    <row r="5" spans="1:22" ht="39.75" customHeight="1" thickBot="1">
      <c r="A5" s="842"/>
      <c r="B5" s="327" t="s">
        <v>393</v>
      </c>
      <c r="C5" s="918" t="s">
        <v>469</v>
      </c>
      <c r="D5" s="919"/>
      <c r="E5" s="919"/>
      <c r="F5" s="919"/>
      <c r="G5" s="919"/>
      <c r="H5" s="920"/>
      <c r="I5" s="627"/>
      <c r="J5" s="231"/>
      <c r="K5" s="231"/>
      <c r="L5" s="231"/>
      <c r="M5" s="231"/>
      <c r="O5" s="301"/>
      <c r="P5" s="301"/>
      <c r="Q5" s="301"/>
      <c r="R5" s="301"/>
    </row>
    <row r="6" spans="1:22" ht="32.1" customHeight="1">
      <c r="A6" s="838" t="s">
        <v>0</v>
      </c>
      <c r="B6" s="589" t="s">
        <v>8</v>
      </c>
      <c r="C6" s="324"/>
      <c r="D6" s="495" t="s">
        <v>9</v>
      </c>
      <c r="E6" s="325"/>
      <c r="F6" s="851"/>
      <c r="G6" s="852"/>
      <c r="H6" s="853"/>
      <c r="I6" s="628"/>
      <c r="J6" s="629"/>
      <c r="K6" s="629"/>
      <c r="L6" s="629"/>
      <c r="M6" s="629"/>
      <c r="N6" s="570"/>
      <c r="O6" s="300"/>
      <c r="P6" s="300"/>
      <c r="Q6" s="300"/>
      <c r="R6" s="300"/>
      <c r="S6" s="169"/>
      <c r="T6" s="169"/>
      <c r="U6" s="169"/>
      <c r="V6" s="169"/>
    </row>
    <row r="7" spans="1:22" ht="13.5" customHeight="1">
      <c r="A7" s="839"/>
      <c r="B7" s="858" t="s">
        <v>10</v>
      </c>
      <c r="C7" s="588" t="s">
        <v>128</v>
      </c>
      <c r="D7" s="889" t="s">
        <v>245</v>
      </c>
      <c r="E7" s="890"/>
      <c r="F7" s="835" t="s">
        <v>129</v>
      </c>
      <c r="G7" s="836"/>
      <c r="H7" s="837"/>
      <c r="I7" s="628"/>
      <c r="J7" s="629"/>
      <c r="K7" s="629"/>
      <c r="L7" s="629"/>
      <c r="M7" s="629"/>
      <c r="N7" s="570"/>
      <c r="O7" s="300"/>
      <c r="P7" s="300"/>
      <c r="Q7" s="300"/>
      <c r="R7" s="300"/>
      <c r="S7" s="169"/>
      <c r="T7" s="169"/>
      <c r="U7" s="169"/>
      <c r="V7" s="169"/>
    </row>
    <row r="8" spans="1:22" ht="40.5" customHeight="1">
      <c r="A8" s="839"/>
      <c r="B8" s="859"/>
      <c r="C8" s="326" t="s">
        <v>469</v>
      </c>
      <c r="D8" s="826"/>
      <c r="E8" s="827"/>
      <c r="F8" s="828"/>
      <c r="G8" s="829"/>
      <c r="H8" s="830"/>
      <c r="I8" s="628"/>
      <c r="J8" s="629"/>
      <c r="K8" s="629"/>
      <c r="L8" s="629"/>
      <c r="M8" s="629"/>
      <c r="N8" s="570"/>
      <c r="O8" s="300"/>
      <c r="P8" s="300"/>
      <c r="Q8" s="300"/>
      <c r="R8" s="300"/>
      <c r="S8" s="169"/>
      <c r="T8" s="169"/>
      <c r="U8" s="169"/>
      <c r="V8" s="169"/>
    </row>
    <row r="9" spans="1:22" ht="24.6" customHeight="1">
      <c r="A9" s="839"/>
      <c r="B9" s="590" t="s">
        <v>236</v>
      </c>
      <c r="C9" s="857"/>
      <c r="D9" s="832"/>
      <c r="E9" s="832"/>
      <c r="F9" s="832"/>
      <c r="G9" s="833"/>
      <c r="H9" s="834"/>
      <c r="I9" s="627"/>
      <c r="J9" s="231"/>
      <c r="K9" s="231"/>
      <c r="L9" s="231"/>
      <c r="M9" s="231"/>
      <c r="O9" s="300"/>
      <c r="P9" s="300"/>
      <c r="Q9" s="300"/>
      <c r="R9" s="300"/>
      <c r="S9" s="169"/>
      <c r="T9" s="169"/>
      <c r="U9" s="169"/>
      <c r="V9" s="169"/>
    </row>
    <row r="10" spans="1:22" ht="32.1" customHeight="1">
      <c r="A10" s="839"/>
      <c r="B10" s="591" t="s">
        <v>224</v>
      </c>
      <c r="C10" s="854"/>
      <c r="D10" s="855"/>
      <c r="E10" s="855"/>
      <c r="F10" s="855"/>
      <c r="G10" s="855"/>
      <c r="H10" s="856"/>
      <c r="I10" s="628"/>
      <c r="J10" s="629"/>
      <c r="K10" s="629"/>
      <c r="L10" s="629"/>
      <c r="M10" s="629"/>
      <c r="N10" s="570"/>
      <c r="O10" s="300"/>
      <c r="P10" s="300"/>
      <c r="Q10" s="300"/>
      <c r="R10" s="300"/>
      <c r="S10" s="169"/>
      <c r="T10" s="169"/>
      <c r="U10" s="169"/>
      <c r="V10" s="169"/>
    </row>
    <row r="11" spans="1:22" ht="32.1" customHeight="1">
      <c r="A11" s="839"/>
      <c r="B11" s="591" t="s">
        <v>11</v>
      </c>
      <c r="C11" s="857"/>
      <c r="D11" s="832"/>
      <c r="E11" s="832"/>
      <c r="F11" s="832"/>
      <c r="G11" s="833"/>
      <c r="H11" s="834"/>
      <c r="I11" s="628"/>
      <c r="J11" s="629"/>
      <c r="K11" s="629"/>
      <c r="L11" s="629"/>
      <c r="M11" s="629"/>
      <c r="N11" s="570"/>
      <c r="O11" s="300"/>
      <c r="P11" s="300"/>
      <c r="Q11" s="300"/>
      <c r="R11" s="300"/>
      <c r="S11" s="169"/>
      <c r="T11" s="169"/>
      <c r="U11" s="169"/>
      <c r="V11" s="169"/>
    </row>
    <row r="12" spans="1:22" ht="32.1" customHeight="1">
      <c r="A12" s="839"/>
      <c r="B12" s="592" t="s">
        <v>12</v>
      </c>
      <c r="C12" s="831"/>
      <c r="D12" s="832"/>
      <c r="E12" s="832"/>
      <c r="F12" s="832"/>
      <c r="G12" s="833"/>
      <c r="H12" s="834"/>
      <c r="I12" s="627"/>
      <c r="J12" s="231"/>
      <c r="K12" s="231"/>
      <c r="L12" s="231"/>
      <c r="M12" s="231"/>
      <c r="O12" s="300"/>
      <c r="P12" s="300"/>
      <c r="Q12" s="300"/>
      <c r="R12" s="300"/>
      <c r="S12" s="169"/>
      <c r="T12" s="169"/>
      <c r="U12" s="169"/>
      <c r="V12" s="169"/>
    </row>
    <row r="13" spans="1:22" ht="32.1" customHeight="1" thickBot="1">
      <c r="A13" s="840"/>
      <c r="B13" s="593" t="s">
        <v>340</v>
      </c>
      <c r="C13" s="846"/>
      <c r="D13" s="847"/>
      <c r="E13" s="847"/>
      <c r="F13" s="847"/>
      <c r="G13" s="847"/>
      <c r="H13" s="848"/>
      <c r="I13" s="627"/>
      <c r="J13" s="231"/>
      <c r="K13" s="231"/>
      <c r="L13" s="231"/>
      <c r="M13" s="231"/>
      <c r="N13" s="570"/>
      <c r="O13" s="300"/>
      <c r="P13" s="300"/>
      <c r="Q13" s="300"/>
      <c r="R13" s="300"/>
      <c r="S13" s="169"/>
      <c r="T13" s="169"/>
      <c r="U13" s="169"/>
      <c r="V13" s="169"/>
    </row>
    <row r="14" spans="1:22" ht="32.1" customHeight="1">
      <c r="A14" s="838" t="s">
        <v>233</v>
      </c>
      <c r="B14" s="594" t="s">
        <v>216</v>
      </c>
      <c r="C14" s="328"/>
      <c r="D14" s="496" t="s">
        <v>235</v>
      </c>
      <c r="E14" s="329"/>
      <c r="F14" s="860"/>
      <c r="G14" s="861"/>
      <c r="H14" s="862"/>
      <c r="I14" s="627"/>
      <c r="J14" s="231"/>
      <c r="K14" s="231"/>
      <c r="L14" s="231"/>
      <c r="M14" s="231"/>
      <c r="N14" s="569"/>
      <c r="O14" s="301"/>
      <c r="P14" s="301"/>
      <c r="Q14" s="301"/>
      <c r="R14" s="301"/>
    </row>
    <row r="15" spans="1:22" ht="13.5" customHeight="1">
      <c r="A15" s="839"/>
      <c r="B15" s="873" t="s">
        <v>217</v>
      </c>
      <c r="C15" s="588" t="s">
        <v>128</v>
      </c>
      <c r="D15" s="889" t="s">
        <v>245</v>
      </c>
      <c r="E15" s="890"/>
      <c r="F15" s="835" t="s">
        <v>129</v>
      </c>
      <c r="G15" s="836"/>
      <c r="H15" s="837"/>
      <c r="I15" s="627"/>
      <c r="J15" s="231"/>
      <c r="K15" s="231"/>
      <c r="L15" s="231"/>
      <c r="M15" s="231"/>
      <c r="N15" s="569"/>
      <c r="O15" s="301"/>
      <c r="P15" s="301"/>
      <c r="Q15" s="301"/>
      <c r="R15" s="301"/>
    </row>
    <row r="16" spans="1:22" ht="40.5" customHeight="1">
      <c r="A16" s="839"/>
      <c r="B16" s="874"/>
      <c r="C16" s="326" t="s">
        <v>469</v>
      </c>
      <c r="D16" s="826"/>
      <c r="E16" s="827"/>
      <c r="F16" s="828"/>
      <c r="G16" s="829"/>
      <c r="H16" s="830"/>
      <c r="I16" s="627"/>
      <c r="J16" s="231"/>
      <c r="K16" s="231"/>
      <c r="L16" s="231"/>
      <c r="M16" s="231"/>
      <c r="N16" s="569"/>
      <c r="O16" s="302"/>
      <c r="P16" s="301"/>
      <c r="Q16" s="301"/>
      <c r="R16" s="301"/>
    </row>
    <row r="17" spans="1:22" ht="32.1" customHeight="1">
      <c r="A17" s="839"/>
      <c r="B17" s="595" t="s">
        <v>232</v>
      </c>
      <c r="C17" s="863"/>
      <c r="D17" s="864"/>
      <c r="E17" s="864"/>
      <c r="F17" s="864"/>
      <c r="G17" s="865"/>
      <c r="H17" s="866"/>
      <c r="I17" s="630"/>
      <c r="J17"/>
      <c r="K17"/>
      <c r="L17"/>
      <c r="M17"/>
      <c r="N17" s="572"/>
      <c r="O17" s="303"/>
      <c r="P17" s="301"/>
      <c r="Q17" s="301"/>
      <c r="R17" s="301"/>
    </row>
    <row r="18" spans="1:22" ht="32.1" customHeight="1">
      <c r="A18" s="839"/>
      <c r="B18" s="596" t="s">
        <v>218</v>
      </c>
      <c r="C18" s="857"/>
      <c r="D18" s="832"/>
      <c r="E18" s="832"/>
      <c r="F18" s="832"/>
      <c r="G18" s="833"/>
      <c r="H18" s="834"/>
      <c r="I18" s="630"/>
      <c r="J18"/>
      <c r="K18"/>
      <c r="L18"/>
      <c r="M18"/>
      <c r="O18" s="304"/>
      <c r="P18" s="301"/>
      <c r="Q18" s="301"/>
      <c r="R18" s="301"/>
    </row>
    <row r="19" spans="1:22" ht="32.1" customHeight="1">
      <c r="A19" s="839"/>
      <c r="B19" s="596" t="s">
        <v>219</v>
      </c>
      <c r="C19" s="854"/>
      <c r="D19" s="855"/>
      <c r="E19" s="855"/>
      <c r="F19" s="855"/>
      <c r="G19" s="855"/>
      <c r="H19" s="856"/>
      <c r="I19" s="627"/>
      <c r="J19" s="231"/>
      <c r="K19" s="231"/>
      <c r="L19" s="231"/>
      <c r="M19" s="231"/>
      <c r="O19" s="301"/>
      <c r="P19" s="301"/>
      <c r="Q19" s="301"/>
      <c r="R19" s="301"/>
    </row>
    <row r="20" spans="1:22" ht="32.1" customHeight="1" thickBot="1">
      <c r="A20" s="840"/>
      <c r="B20" s="593" t="s">
        <v>638</v>
      </c>
      <c r="C20" s="846"/>
      <c r="D20" s="847"/>
      <c r="E20" s="847"/>
      <c r="F20" s="847"/>
      <c r="G20" s="847"/>
      <c r="H20" s="848"/>
      <c r="I20" s="867" t="s">
        <v>640</v>
      </c>
      <c r="J20" s="868"/>
      <c r="K20" s="868"/>
      <c r="L20" s="868"/>
      <c r="M20" s="868"/>
      <c r="N20" s="868"/>
      <c r="O20" s="301"/>
      <c r="P20" s="301"/>
      <c r="Q20" s="301"/>
      <c r="R20" s="301"/>
    </row>
    <row r="21" spans="1:22" ht="40.5" customHeight="1">
      <c r="A21" s="882" t="s">
        <v>1</v>
      </c>
      <c r="B21" s="597" t="s">
        <v>2</v>
      </c>
      <c r="C21" s="899"/>
      <c r="D21" s="900"/>
      <c r="E21" s="900"/>
      <c r="F21" s="900"/>
      <c r="G21" s="901"/>
      <c r="H21" s="902"/>
      <c r="I21" s="867"/>
      <c r="J21" s="868"/>
      <c r="K21" s="868"/>
      <c r="L21" s="868"/>
      <c r="M21" s="868"/>
      <c r="N21" s="868"/>
      <c r="O21" s="305"/>
      <c r="P21" s="301"/>
      <c r="Q21" s="300"/>
      <c r="R21" s="300"/>
      <c r="S21" s="169"/>
      <c r="T21" s="169"/>
      <c r="U21" s="169"/>
      <c r="V21" s="169"/>
    </row>
    <row r="22" spans="1:22" s="168" customFormat="1" ht="40.5" customHeight="1">
      <c r="A22" s="883"/>
      <c r="B22" s="598" t="s">
        <v>3</v>
      </c>
      <c r="C22" s="912"/>
      <c r="D22" s="913"/>
      <c r="E22" s="913"/>
      <c r="F22" s="913"/>
      <c r="G22" s="826"/>
      <c r="H22" s="914"/>
      <c r="I22" s="632"/>
      <c r="J22" s="633"/>
      <c r="K22" s="633"/>
      <c r="L22" s="633"/>
      <c r="M22" s="633"/>
      <c r="N22" s="442"/>
      <c r="O22" s="306"/>
      <c r="P22" s="307"/>
      <c r="Q22" s="307"/>
      <c r="R22" s="307"/>
      <c r="S22" s="232"/>
      <c r="T22" s="232"/>
      <c r="U22" s="229"/>
      <c r="V22" s="229"/>
    </row>
    <row r="23" spans="1:22" ht="37.5" customHeight="1">
      <c r="A23" s="883"/>
      <c r="B23" s="599" t="s">
        <v>4</v>
      </c>
      <c r="C23" s="330"/>
      <c r="D23" s="497" t="s">
        <v>118</v>
      </c>
      <c r="E23" s="331"/>
      <c r="F23" s="907" t="s">
        <v>607</v>
      </c>
      <c r="G23" s="908"/>
      <c r="H23" s="909"/>
      <c r="I23" s="627"/>
      <c r="J23" s="231"/>
      <c r="K23" s="231"/>
      <c r="L23" s="231"/>
      <c r="M23" s="231"/>
      <c r="N23" s="571"/>
      <c r="O23" s="303"/>
      <c r="P23" s="301"/>
      <c r="Q23" s="301"/>
      <c r="R23" s="301"/>
    </row>
    <row r="24" spans="1:22" ht="42" customHeight="1">
      <c r="A24" s="883"/>
      <c r="B24" s="600" t="s">
        <v>498</v>
      </c>
      <c r="C24" s="854"/>
      <c r="D24" s="855"/>
      <c r="E24" s="855"/>
      <c r="F24" s="332" t="s">
        <v>394</v>
      </c>
      <c r="G24" s="609"/>
      <c r="H24" s="333" t="s">
        <v>395</v>
      </c>
      <c r="I24" s="627"/>
      <c r="J24" s="231"/>
      <c r="K24" s="231"/>
      <c r="L24" s="231"/>
      <c r="M24" s="231"/>
      <c r="N24" s="573"/>
      <c r="O24" s="308"/>
      <c r="P24" s="308"/>
      <c r="Q24" s="301"/>
      <c r="R24" s="301"/>
    </row>
    <row r="25" spans="1:22" ht="13.5" customHeight="1">
      <c r="A25" s="883"/>
      <c r="B25" s="891" t="s">
        <v>499</v>
      </c>
      <c r="C25" s="588" t="s">
        <v>128</v>
      </c>
      <c r="D25" s="889" t="s">
        <v>245</v>
      </c>
      <c r="E25" s="890"/>
      <c r="F25" s="835" t="s">
        <v>129</v>
      </c>
      <c r="G25" s="836"/>
      <c r="H25" s="837"/>
      <c r="I25" s="628"/>
      <c r="J25" s="629"/>
      <c r="K25" s="629"/>
      <c r="L25" s="629"/>
      <c r="M25" s="629"/>
      <c r="N25" s="570"/>
      <c r="O25" s="300"/>
      <c r="P25" s="300"/>
      <c r="Q25" s="300"/>
      <c r="R25" s="300"/>
      <c r="S25" s="169"/>
      <c r="T25" s="169"/>
      <c r="U25" s="169"/>
      <c r="V25" s="169"/>
    </row>
    <row r="26" spans="1:22" ht="42" customHeight="1">
      <c r="A26" s="883"/>
      <c r="B26" s="892"/>
      <c r="C26" s="326" t="s">
        <v>469</v>
      </c>
      <c r="D26" s="826"/>
      <c r="E26" s="827"/>
      <c r="F26" s="828"/>
      <c r="G26" s="829"/>
      <c r="H26" s="830"/>
      <c r="I26" s="628"/>
      <c r="J26" s="629"/>
      <c r="K26" s="629"/>
      <c r="L26" s="629"/>
      <c r="M26" s="629"/>
      <c r="N26" s="570"/>
      <c r="O26" s="300"/>
      <c r="P26" s="300"/>
      <c r="Q26" s="300"/>
      <c r="R26" s="300"/>
      <c r="S26" s="169"/>
      <c r="T26" s="169"/>
      <c r="U26" s="169"/>
      <c r="V26" s="169"/>
    </row>
    <row r="27" spans="1:22" ht="15.75" customHeight="1">
      <c r="A27" s="883"/>
      <c r="B27" s="885" t="s">
        <v>5</v>
      </c>
      <c r="C27" s="915" t="s">
        <v>220</v>
      </c>
      <c r="D27" s="916"/>
      <c r="E27" s="916"/>
      <c r="F27" s="896" t="s">
        <v>221</v>
      </c>
      <c r="G27" s="897"/>
      <c r="H27" s="898"/>
      <c r="I27" s="631"/>
      <c r="O27" s="301"/>
      <c r="P27" s="301"/>
      <c r="Q27" s="301"/>
      <c r="R27" s="301"/>
    </row>
    <row r="28" spans="1:22" ht="22.5" customHeight="1">
      <c r="A28" s="883"/>
      <c r="B28" s="886"/>
      <c r="C28" s="334" t="s">
        <v>13</v>
      </c>
      <c r="D28" s="910">
        <f>④収入!E6</f>
        <v>0</v>
      </c>
      <c r="E28" s="911"/>
      <c r="F28" s="337" t="s">
        <v>228</v>
      </c>
      <c r="G28" s="338" t="str">
        <f>IF(⑤支出!E8="","",⑤支出!E8)</f>
        <v/>
      </c>
      <c r="H28" s="394" t="str">
        <f>IF(⑤支出!F8="","",⑤支出!F8)</f>
        <v>0</v>
      </c>
      <c r="I28" s="352"/>
      <c r="O28" s="301"/>
      <c r="P28" s="301"/>
      <c r="Q28" s="301"/>
      <c r="R28" s="301"/>
    </row>
    <row r="29" spans="1:22" ht="22.5" customHeight="1">
      <c r="A29" s="883"/>
      <c r="B29" s="886"/>
      <c r="C29" s="335" t="s">
        <v>14</v>
      </c>
      <c r="D29" s="905">
        <f>④収入!E8</f>
        <v>0</v>
      </c>
      <c r="E29" s="906"/>
      <c r="F29" s="339" t="s">
        <v>229</v>
      </c>
      <c r="G29" s="338" t="str">
        <f>IF(⑤支出!E9="","",⑤支出!E9)</f>
        <v/>
      </c>
      <c r="H29" s="394" t="str">
        <f>IF(⑤支出!F9="","",⑤支出!F9)</f>
        <v>0</v>
      </c>
      <c r="I29" s="352"/>
      <c r="O29" s="301"/>
      <c r="P29" s="301"/>
      <c r="Q29" s="301"/>
      <c r="R29" s="301"/>
    </row>
    <row r="30" spans="1:22" ht="22.5" customHeight="1" thickBot="1">
      <c r="A30" s="883"/>
      <c r="B30" s="886"/>
      <c r="C30" s="335" t="s">
        <v>7</v>
      </c>
      <c r="D30" s="905">
        <f>④収入!E5</f>
        <v>0</v>
      </c>
      <c r="E30" s="906"/>
      <c r="F30" s="340" t="s">
        <v>230</v>
      </c>
      <c r="G30" s="338" t="str">
        <f>IF(⑤支出!E10="","",⑤支出!E10)</f>
        <v/>
      </c>
      <c r="H30" s="394" t="str">
        <f>IF(⑤支出!F10="","",⑤支出!F10)</f>
        <v>0</v>
      </c>
      <c r="I30" s="877" t="s">
        <v>648</v>
      </c>
      <c r="J30" s="878"/>
      <c r="K30" s="878"/>
      <c r="L30" s="879"/>
      <c r="M30" s="571"/>
      <c r="N30" s="571"/>
      <c r="O30" s="309"/>
      <c r="P30" s="301"/>
      <c r="Q30" s="301"/>
      <c r="R30" s="301"/>
    </row>
    <row r="31" spans="1:22" ht="22.5" customHeight="1">
      <c r="A31" s="883"/>
      <c r="B31" s="886"/>
      <c r="C31" s="335" t="s">
        <v>15</v>
      </c>
      <c r="D31" s="905">
        <f>D32-D30</f>
        <v>0</v>
      </c>
      <c r="E31" s="906"/>
      <c r="F31" s="893" t="s">
        <v>455</v>
      </c>
      <c r="G31" s="894"/>
      <c r="H31" s="673">
        <f>SUM(H28:H30)</f>
        <v>0</v>
      </c>
      <c r="I31" s="880" t="s">
        <v>576</v>
      </c>
      <c r="J31" s="881"/>
      <c r="K31" s="881"/>
      <c r="L31" s="676" t="s">
        <v>458</v>
      </c>
      <c r="M31" s="676" t="s">
        <v>459</v>
      </c>
      <c r="N31" s="676" t="s">
        <v>460</v>
      </c>
      <c r="O31" s="677" t="s">
        <v>461</v>
      </c>
    </row>
    <row r="32" spans="1:22" ht="22.5" customHeight="1" thickBot="1">
      <c r="A32" s="883"/>
      <c r="B32" s="887"/>
      <c r="C32" s="336" t="s">
        <v>16</v>
      </c>
      <c r="D32" s="903">
        <f>H32</f>
        <v>0</v>
      </c>
      <c r="E32" s="904"/>
      <c r="F32" s="871" t="s">
        <v>410</v>
      </c>
      <c r="G32" s="872"/>
      <c r="H32" s="673">
        <f>⑤支出!F5</f>
        <v>0</v>
      </c>
      <c r="I32" s="869" t="s">
        <v>577</v>
      </c>
      <c r="J32" s="870"/>
      <c r="K32" s="870"/>
      <c r="L32" s="675" t="s">
        <v>459</v>
      </c>
      <c r="M32" s="675" t="s">
        <v>462</v>
      </c>
      <c r="N32" s="675" t="s">
        <v>463</v>
      </c>
      <c r="O32" s="678" t="s">
        <v>464</v>
      </c>
    </row>
    <row r="33" spans="1:22" ht="42.75" customHeight="1" thickBot="1">
      <c r="A33" s="884"/>
      <c r="B33" s="888"/>
      <c r="C33" s="322" t="s">
        <v>409</v>
      </c>
      <c r="D33" s="917" t="str">
        <f>IF(AND(H31&gt;=2000,H32&gt;=6000),"（2,000千円（200万円）まで選択できます。）",IF(AND(H31&gt;=1000,H32&gt;=3000),"（1,000千円（100万円）まで選択できます。）",IF(AND(H31&gt;=500,H32&gt;=1500),"（500千円（50万円）まで選択できます。）",IF(AND(H31&gt;=200,H32&gt;=500),"（200千円（20万円）を選択できます。）",IF(OR(H31&lt;=200,H32&lt;=500),"（助成金算定基礎経費の合計額は200千円以上、助成対象経費の総額は500千円以上必要です。）","")))))</f>
        <v>（助成金算定基礎経費の合計額は200千円以上、助成対象経費の総額は500千円以上必要です。）</v>
      </c>
      <c r="E33" s="917"/>
      <c r="F33" s="917"/>
      <c r="G33" s="917"/>
      <c r="H33" s="674" t="s">
        <v>469</v>
      </c>
      <c r="I33" s="875" t="s">
        <v>647</v>
      </c>
      <c r="J33" s="876"/>
      <c r="K33" s="876"/>
      <c r="L33" s="679" t="s">
        <v>465</v>
      </c>
      <c r="M33" s="679" t="s">
        <v>466</v>
      </c>
      <c r="N33" s="679" t="s">
        <v>467</v>
      </c>
      <c r="O33" s="680" t="s">
        <v>468</v>
      </c>
      <c r="P33" s="168"/>
      <c r="Q33" s="168"/>
      <c r="R33" s="168"/>
      <c r="S33" s="168"/>
      <c r="T33" s="168"/>
      <c r="U33" s="168"/>
      <c r="V33" s="168"/>
    </row>
    <row r="34" spans="1:22" ht="9.75" customHeight="1">
      <c r="I34" s="825"/>
      <c r="J34" s="825"/>
      <c r="K34" s="825"/>
      <c r="L34" s="825"/>
      <c r="M34" s="825"/>
      <c r="N34" s="825"/>
      <c r="O34" s="825"/>
      <c r="P34" s="825"/>
      <c r="Q34" s="825"/>
      <c r="R34" s="825"/>
      <c r="S34" s="825"/>
      <c r="T34" s="825"/>
      <c r="U34" s="825"/>
      <c r="V34" s="825"/>
    </row>
    <row r="35" spans="1:22">
      <c r="A35" s="351" t="str">
        <f>IF(AND(B36="",B37="",B38=""),"","※　下記の箇所で不備があります。提出前にご確認ください。")</f>
        <v>※　下記の箇所で不備があります。提出前にご確認ください。</v>
      </c>
      <c r="B35" s="351"/>
      <c r="F35" s="124"/>
      <c r="G35" s="124"/>
      <c r="I35" s="825"/>
      <c r="J35" s="825"/>
      <c r="K35" s="825"/>
      <c r="L35" s="825"/>
      <c r="M35" s="825"/>
      <c r="N35" s="825"/>
      <c r="O35" s="825"/>
      <c r="P35" s="825"/>
      <c r="Q35" s="825"/>
      <c r="R35" s="825"/>
      <c r="S35" s="825"/>
      <c r="T35" s="825"/>
      <c r="U35" s="825"/>
      <c r="V35" s="825"/>
    </row>
    <row r="36" spans="1:22">
      <c r="A36" s="352"/>
      <c r="B36" s="351" t="str">
        <f>IF(OR(ISBLANK(C5),ISBLANK(C6),ISBLANK(E6),ISBLANK(C8),ISBLANK(D8),ISBLANK(F8),ISBLANK(C9),ISBLANK(C10),ISBLANK(C11),ISBLANK(C12),ISBLANK(C14),,ISBLANK(E14),ISBLANK(C16),ISBLANK(D16),ISBLANK(F16),ISBLANK(C18),ISBLANK(C19),ISBLANK(C20),ISBLANK(C21),ISBLANK(C22),ISBLANK(C23),ISBLANK(E23),ISBLANK(C24),ISBLANK(C26),ISBLANK(D26),ISBLANK(H33)),"総表　記入漏れがないかご確認ください。","")</f>
        <v>総表　記入漏れがないかご確認ください。</v>
      </c>
      <c r="F36" s="170"/>
      <c r="G36" s="170"/>
      <c r="H36" s="171"/>
      <c r="I36" s="570"/>
      <c r="J36" s="569"/>
      <c r="K36" s="569"/>
      <c r="L36" s="569"/>
      <c r="M36" s="569"/>
      <c r="N36" s="569"/>
      <c r="O36" s="168"/>
      <c r="P36" s="168"/>
      <c r="Q36" s="168"/>
    </row>
    <row r="37" spans="1:22">
      <c r="A37" s="352"/>
      <c r="B37" s="351" t="str">
        <f>IF(AND(H31&gt;=2000,H32&gt;=6000,H33=2000),"",IF(AND(H31&gt;=1000,H32&gt;=3000,H33=1000),"",IF(AND(H31&gt;=500,H32&gt;=1500,H33=500),"",IF(AND(H31&gt;=200,H32&gt;=500,H33=200),"","総表　助成金要望額を確認してください。"))))</f>
        <v>総表　助成金要望額を確認してください。</v>
      </c>
      <c r="F37" s="170"/>
      <c r="G37" s="170"/>
      <c r="H37" s="171"/>
      <c r="I37" s="570"/>
      <c r="J37" s="569"/>
      <c r="K37" s="569"/>
      <c r="L37" s="569"/>
      <c r="M37" s="569"/>
      <c r="N37" s="569"/>
      <c r="O37" s="168"/>
      <c r="P37" s="168"/>
      <c r="Q37" s="168"/>
    </row>
    <row r="38" spans="1:22">
      <c r="A38" s="352"/>
      <c r="B38" s="351" t="str">
        <f>IF(⑤支出!I7="","","支出　助成金算定基礎経費の選択を確認してください。")</f>
        <v/>
      </c>
      <c r="I38" s="570"/>
      <c r="J38" s="569"/>
      <c r="K38" s="569"/>
      <c r="L38" s="569"/>
      <c r="M38" s="569"/>
      <c r="N38" s="569"/>
      <c r="O38" s="168"/>
      <c r="P38" s="168"/>
      <c r="Q38" s="168"/>
    </row>
    <row r="39" spans="1:22">
      <c r="B39" s="4"/>
      <c r="I39" s="570"/>
      <c r="J39" s="569"/>
      <c r="K39" s="569"/>
      <c r="L39" s="569"/>
      <c r="M39" s="569"/>
      <c r="N39" s="569"/>
      <c r="O39" s="168"/>
      <c r="P39" s="168"/>
      <c r="Q39" s="168"/>
    </row>
    <row r="40" spans="1:22">
      <c r="B40" s="4"/>
      <c r="I40" s="570"/>
      <c r="J40" s="569"/>
      <c r="K40" s="569"/>
      <c r="L40" s="569"/>
      <c r="M40" s="569"/>
      <c r="N40" s="569"/>
      <c r="O40" s="168"/>
      <c r="P40" s="168"/>
      <c r="Q40" s="168"/>
    </row>
    <row r="41" spans="1:22">
      <c r="I41" s="570"/>
      <c r="J41" s="569"/>
      <c r="K41" s="569"/>
      <c r="L41" s="569"/>
      <c r="M41" s="569"/>
      <c r="N41" s="569"/>
      <c r="O41" s="168"/>
      <c r="P41" s="168"/>
      <c r="Q41" s="168"/>
    </row>
    <row r="42" spans="1:22">
      <c r="I42" s="570"/>
      <c r="J42" s="569"/>
      <c r="K42" s="569"/>
      <c r="L42" s="569"/>
      <c r="M42" s="569"/>
      <c r="N42" s="569"/>
      <c r="O42" s="168"/>
      <c r="P42" s="168"/>
      <c r="Q42" s="168"/>
    </row>
    <row r="43" spans="1:22">
      <c r="I43" s="570"/>
      <c r="J43" s="569"/>
      <c r="K43" s="569"/>
      <c r="L43" s="569"/>
      <c r="M43" s="569"/>
      <c r="N43" s="569"/>
      <c r="O43" s="168"/>
      <c r="P43" s="168"/>
      <c r="Q43" s="168"/>
    </row>
    <row r="44" spans="1:22">
      <c r="I44" s="570"/>
      <c r="J44" s="569"/>
      <c r="K44" s="569"/>
      <c r="L44" s="569"/>
      <c r="M44" s="569"/>
      <c r="N44" s="569"/>
      <c r="O44" s="168"/>
      <c r="P44" s="168"/>
      <c r="Q44" s="168"/>
    </row>
    <row r="45" spans="1:22">
      <c r="I45" s="570"/>
      <c r="J45" s="569"/>
      <c r="K45" s="569"/>
      <c r="L45" s="569"/>
      <c r="M45" s="569"/>
      <c r="N45" s="569"/>
      <c r="O45" s="168"/>
      <c r="P45" s="168"/>
      <c r="Q45" s="168"/>
    </row>
    <row r="46" spans="1:22">
      <c r="I46" s="570"/>
      <c r="J46" s="569"/>
      <c r="K46" s="569"/>
      <c r="L46" s="569"/>
      <c r="M46" s="569"/>
      <c r="N46" s="569"/>
      <c r="O46" s="168"/>
      <c r="P46" s="168"/>
      <c r="Q46" s="168"/>
    </row>
    <row r="47" spans="1:22">
      <c r="I47" s="570"/>
      <c r="J47" s="569"/>
      <c r="K47" s="569"/>
      <c r="L47" s="569"/>
      <c r="M47" s="569"/>
      <c r="N47" s="569"/>
      <c r="O47" s="168"/>
      <c r="P47" s="168"/>
      <c r="Q47" s="168"/>
    </row>
    <row r="48" spans="1:22">
      <c r="I48" s="570"/>
      <c r="J48" s="569"/>
      <c r="K48" s="569"/>
      <c r="L48" s="569"/>
      <c r="M48" s="569"/>
      <c r="N48" s="569"/>
      <c r="O48" s="168"/>
      <c r="P48" s="168"/>
      <c r="Q48" s="168"/>
    </row>
    <row r="49" spans="9:17">
      <c r="I49" s="570"/>
      <c r="J49" s="569"/>
      <c r="K49" s="569"/>
      <c r="L49" s="569"/>
      <c r="M49" s="569"/>
      <c r="N49" s="569"/>
      <c r="O49" s="168"/>
      <c r="P49" s="168"/>
      <c r="Q49" s="168"/>
    </row>
    <row r="50" spans="9:17">
      <c r="I50" s="570"/>
      <c r="J50" s="569"/>
      <c r="K50" s="569"/>
      <c r="L50" s="569"/>
      <c r="M50" s="569"/>
      <c r="N50" s="569"/>
      <c r="O50" s="168"/>
      <c r="P50" s="168"/>
      <c r="Q50" s="168"/>
    </row>
    <row r="51" spans="9:17">
      <c r="I51" s="570"/>
      <c r="J51" s="569"/>
      <c r="K51" s="569"/>
      <c r="L51" s="569"/>
      <c r="M51" s="569"/>
      <c r="N51" s="569"/>
      <c r="O51" s="168"/>
      <c r="P51" s="168"/>
      <c r="Q51" s="168"/>
    </row>
    <row r="52" spans="9:17">
      <c r="I52" s="570"/>
      <c r="J52" s="569"/>
      <c r="K52" s="569"/>
      <c r="L52" s="569"/>
      <c r="M52" s="569"/>
      <c r="N52" s="569"/>
      <c r="O52" s="168"/>
      <c r="P52" s="168"/>
      <c r="Q52" s="168"/>
    </row>
    <row r="53" spans="9:17">
      <c r="I53" s="570"/>
      <c r="J53" s="569"/>
      <c r="K53" s="569"/>
      <c r="L53" s="569"/>
      <c r="M53" s="569"/>
      <c r="N53" s="569"/>
      <c r="O53" s="168"/>
      <c r="P53" s="168"/>
      <c r="Q53" s="168"/>
    </row>
    <row r="54" spans="9:17">
      <c r="I54" s="570"/>
      <c r="J54" s="569"/>
      <c r="K54" s="569"/>
      <c r="L54" s="569"/>
      <c r="M54" s="569"/>
      <c r="N54" s="569"/>
      <c r="O54" s="168"/>
      <c r="P54" s="168"/>
      <c r="Q54" s="168"/>
    </row>
    <row r="55" spans="9:17">
      <c r="I55" s="570"/>
      <c r="J55" s="569"/>
      <c r="K55" s="569"/>
      <c r="L55" s="569"/>
      <c r="M55" s="569"/>
      <c r="N55" s="569"/>
      <c r="O55" s="168"/>
      <c r="P55" s="168"/>
      <c r="Q55" s="168"/>
    </row>
    <row r="56" spans="9:17">
      <c r="I56" s="570"/>
      <c r="J56" s="569"/>
      <c r="K56" s="569"/>
      <c r="L56" s="569"/>
      <c r="M56" s="569"/>
      <c r="N56" s="569"/>
      <c r="O56" s="168"/>
      <c r="P56" s="168"/>
      <c r="Q56" s="168"/>
    </row>
    <row r="57" spans="9:17">
      <c r="I57" s="570"/>
      <c r="J57" s="569"/>
      <c r="K57" s="569"/>
      <c r="L57" s="569"/>
      <c r="M57" s="569"/>
      <c r="N57" s="569"/>
      <c r="O57" s="168"/>
      <c r="P57" s="168"/>
      <c r="Q57" s="168"/>
    </row>
    <row r="58" spans="9:17">
      <c r="I58" s="570"/>
      <c r="J58" s="569"/>
      <c r="K58" s="569"/>
      <c r="L58" s="569"/>
      <c r="M58" s="569"/>
      <c r="N58" s="569"/>
      <c r="O58" s="168"/>
      <c r="P58" s="168"/>
      <c r="Q58" s="168"/>
    </row>
    <row r="59" spans="9:17">
      <c r="I59" s="570"/>
      <c r="J59" s="569"/>
      <c r="K59" s="569"/>
      <c r="L59" s="569"/>
      <c r="M59" s="569"/>
      <c r="N59" s="569"/>
      <c r="O59" s="168"/>
      <c r="P59" s="168"/>
      <c r="Q59" s="168"/>
    </row>
    <row r="60" spans="9:17">
      <c r="I60" s="570"/>
      <c r="J60" s="569"/>
      <c r="K60" s="569"/>
      <c r="L60" s="569"/>
      <c r="M60" s="569"/>
      <c r="N60" s="569"/>
      <c r="O60" s="168"/>
      <c r="P60" s="168"/>
      <c r="Q60" s="168"/>
    </row>
    <row r="61" spans="9:17">
      <c r="I61" s="570"/>
      <c r="J61" s="569"/>
      <c r="K61" s="569"/>
      <c r="L61" s="569"/>
      <c r="M61" s="569"/>
      <c r="N61" s="569"/>
      <c r="O61" s="168"/>
      <c r="P61" s="168"/>
      <c r="Q61" s="168"/>
    </row>
    <row r="62" spans="9:17">
      <c r="I62" s="570"/>
      <c r="J62" s="569"/>
      <c r="K62" s="569"/>
      <c r="L62" s="569"/>
      <c r="M62" s="569"/>
      <c r="N62" s="569"/>
      <c r="O62" s="168"/>
      <c r="P62" s="168"/>
      <c r="Q62" s="168"/>
    </row>
    <row r="63" spans="9:17">
      <c r="I63" s="570"/>
      <c r="J63" s="569"/>
      <c r="K63" s="569"/>
      <c r="L63" s="569"/>
      <c r="M63" s="569"/>
      <c r="N63" s="569"/>
      <c r="O63" s="168"/>
      <c r="P63" s="168"/>
      <c r="Q63" s="168"/>
    </row>
  </sheetData>
  <sheetProtection algorithmName="SHA-512" hashValue="Imu3AEEIL5+iQbPb8JtL9Mw+LImLChv+WCPogdqDxrdplX2GvEml5J6MPkPXCc5KqfY9rSRlmK+DdJqmULJQCQ==" saltValue="jo3dwo+n3UQ+wHEafT9m8g==" spinCount="100000" sheet="1" objects="1" scenarios="1"/>
  <mergeCells count="58">
    <mergeCell ref="I4:M4"/>
    <mergeCell ref="I34:V35"/>
    <mergeCell ref="C9:H9"/>
    <mergeCell ref="F27:H27"/>
    <mergeCell ref="C21:H21"/>
    <mergeCell ref="D32:E32"/>
    <mergeCell ref="D29:E29"/>
    <mergeCell ref="D30:E30"/>
    <mergeCell ref="D31:E31"/>
    <mergeCell ref="F23:H23"/>
    <mergeCell ref="D28:E28"/>
    <mergeCell ref="C22:H22"/>
    <mergeCell ref="C27:E27"/>
    <mergeCell ref="D33:G33"/>
    <mergeCell ref="C5:H5"/>
    <mergeCell ref="D7:E7"/>
    <mergeCell ref="A14:A20"/>
    <mergeCell ref="B15:B16"/>
    <mergeCell ref="I33:K33"/>
    <mergeCell ref="I30:L30"/>
    <mergeCell ref="I31:K31"/>
    <mergeCell ref="A21:A33"/>
    <mergeCell ref="B27:B33"/>
    <mergeCell ref="D25:E25"/>
    <mergeCell ref="F25:H25"/>
    <mergeCell ref="B25:B26"/>
    <mergeCell ref="D26:E26"/>
    <mergeCell ref="F26:H26"/>
    <mergeCell ref="C24:E24"/>
    <mergeCell ref="F31:G31"/>
    <mergeCell ref="D15:E15"/>
    <mergeCell ref="C19:H19"/>
    <mergeCell ref="I32:K32"/>
    <mergeCell ref="F32:G32"/>
    <mergeCell ref="C20:H20"/>
    <mergeCell ref="D16:E16"/>
    <mergeCell ref="F16:H16"/>
    <mergeCell ref="F15:H15"/>
    <mergeCell ref="F14:H14"/>
    <mergeCell ref="C17:H17"/>
    <mergeCell ref="C18:H18"/>
    <mergeCell ref="I20:N21"/>
    <mergeCell ref="I2:M2"/>
    <mergeCell ref="A1:B1"/>
    <mergeCell ref="D8:E8"/>
    <mergeCell ref="F8:H8"/>
    <mergeCell ref="C12:H12"/>
    <mergeCell ref="F7:H7"/>
    <mergeCell ref="A6:A13"/>
    <mergeCell ref="A4:A5"/>
    <mergeCell ref="B4:H4"/>
    <mergeCell ref="C13:H13"/>
    <mergeCell ref="A3:H3"/>
    <mergeCell ref="A2:H2"/>
    <mergeCell ref="F6:H6"/>
    <mergeCell ref="C10:H10"/>
    <mergeCell ref="C11:H11"/>
    <mergeCell ref="B7:B8"/>
  </mergeCells>
  <phoneticPr fontId="9"/>
  <conditionalFormatting sqref="I4:M4">
    <cfRule type="expression" priority="1">
      <formula>CELL("protect",I4)=1</formula>
    </cfRule>
  </conditionalFormatting>
  <dataValidations xWindow="560" yWindow="893" count="12">
    <dataValidation imeMode="halfAlpha" operator="greaterThanOrEqual" allowBlank="1" showInputMessage="1" showErrorMessage="1" sqref="C25 E6 C6:C7 E14 C15" xr:uid="{00000000-0002-0000-0400-000000000000}"/>
    <dataValidation type="date" imeMode="halfAlpha" allowBlank="1" showInputMessage="1" showErrorMessage="1" errorTitle="実施時期" promptTitle="実施時期" prompt="1日の場合は、同じ日付を記入してください。例：2026/4/1～2026/4/1" sqref="E23 C23" xr:uid="{00000000-0002-0000-0400-000001000000}">
      <formula1>46113</formula1>
      <formula2>46477</formula2>
    </dataValidation>
    <dataValidation type="list" allowBlank="1" showInputMessage="1" showErrorMessage="1" sqref="C26 C8 C16" xr:uid="{00000000-0002-0000-0400-000002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fullKatakana" allowBlank="1" showInputMessage="1" showErrorMessage="1" sqref="C9:H9" xr:uid="{00000000-0002-0000-0400-000003000000}"/>
    <dataValidation type="list" allowBlank="1" showInputMessage="1" showErrorMessage="1" promptTitle="【助成金の額の区分】を参照の上、選択" prompt="※【⑤支出】を入力した後に選択してください。_x000a_※単位は「千円」です。_x000a_" sqref="H33" xr:uid="{00000000-0002-0000-0400-000004000000}">
      <formula1>"選択してください。,200,500,1000,2000"</formula1>
    </dataValidation>
    <dataValidation type="list" allowBlank="1" showInputMessage="1" showErrorMessage="1" sqref="C5:H5" xr:uid="{00000000-0002-0000-0400-000006000000}">
      <formula1>"選択してください。,音楽 (オーケストラ、吹奏楽、オペラ、室内楽、合唱 等),舞踊 (バレエ、現代舞踊、民族舞踊、コンテンポラリーダンス 等),演劇 (現代演劇、児童演劇、人形劇、ミュージカル 等),伝統芸能 (地芝居（歌舞伎、人形浄瑠璃芝居 等）、民謡、邦楽 等),美術 (絵画、彫刻、工芸、写真、書等の展示),その他 (生活文化等、分類できない公演・展示)"</formula1>
    </dataValidation>
    <dataValidation type="custom" imeMode="disabled" allowBlank="1" showInputMessage="1" showErrorMessage="1" errorTitle="半角英数字で入力してください。" promptTitle="担当者情報" prompt="採択・不採択通知等の送付先になります。要望書提出後に変更があった場合は、必ずご連絡ください。" sqref="C20:H20" xr:uid="{00000000-0002-0000-0400-000007000000}">
      <formula1>LENB(C20)=LEN(C20)</formula1>
    </dataValidation>
    <dataValidation type="custom" imeMode="disabled" allowBlank="1" showInputMessage="1" showErrorMessage="1" errorTitle="半角英数字で入力してください。" promptTitle="電話番号" prompt="半角数字、012-3456-7890 形式で入力してください。" sqref="C13:H13 C19:H19" xr:uid="{ACE18444-0FBE-4DA7-8638-C84A8C97EE1E}">
      <formula1>LENB(C13)=LEN(C13)</formula1>
    </dataValidation>
    <dataValidation imeMode="halfAlpha" operator="greaterThanOrEqual" allowBlank="1" showInputMessage="1" showErrorMessage="1" promptTitle="担当者情報" prompt="採択・不採択通知等の送付先になります。要望書提出後に変更があった場合は、必ずご連絡ください。" sqref="C14" xr:uid="{AEC9E8A8-52D5-4A17-A1C0-0DF1ED337E65}"/>
    <dataValidation allowBlank="1" showInputMessage="1" showErrorMessage="1" promptTitle="担当者情報" prompt="採択・不採択通知等の送付先になります。要望書提出後に変更があった場合は、必ずご連絡ください。" sqref="C18:H18" xr:uid="{C3FB25DC-812C-4378-AF2F-D0B2080D8C3E}"/>
    <dataValidation allowBlank="1" showInputMessage="1" showErrorMessage="1" promptTitle="実施会場" prompt="複数ある場合メイン会場以外は数で入力し、具体的な内容は【③個表２】に記入してください。" sqref="C24:E24 G24" xr:uid="{13009D30-7516-422B-A2BC-17EB18C29A13}"/>
    <dataValidation allowBlank="1" showInputMessage="1" showErrorMessage="1" promptTitle="活動名" prompt="チラシ等の広報に使用される具体的な活動名を入力してください。" sqref="C22:H22" xr:uid="{8B039EDD-9CEA-48C5-9B8D-631DE9B931B3}"/>
  </dataValidations>
  <printOptions horizontalCentered="1"/>
  <pageMargins left="0.70866141732283472" right="0.70866141732283472" top="0.35433070866141736" bottom="0.35433070866141736" header="0.31496062992125984" footer="0.31496062992125984"/>
  <pageSetup paperSize="9" scale="48" orientation="landscape"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7F69A-FFBB-4EE3-866E-9534419BE041}">
  <sheetPr codeName="Sheet4">
    <pageSetUpPr fitToPage="1"/>
  </sheetPr>
  <dimension ref="A1:V52"/>
  <sheetViews>
    <sheetView view="pageBreakPreview" zoomScale="40" zoomScaleNormal="70" zoomScaleSheetLayoutView="40" zoomScalePageLayoutView="55" workbookViewId="0">
      <selection activeCell="B6" sqref="B6:N12"/>
    </sheetView>
  </sheetViews>
  <sheetFormatPr defaultColWidth="9" defaultRowHeight="24" customHeight="1"/>
  <cols>
    <col min="1" max="1" width="6.5" style="626" customWidth="1"/>
    <col min="2" max="2" width="4.125" customWidth="1"/>
    <col min="3" max="3" width="4.375" customWidth="1"/>
    <col min="4" max="14" width="18.125" customWidth="1"/>
    <col min="15" max="15" width="128.125" style="657" customWidth="1"/>
    <col min="16" max="16" width="61.625" style="310" customWidth="1"/>
  </cols>
  <sheetData>
    <row r="1" spans="1:17" s="34" customFormat="1" ht="31.5" customHeight="1">
      <c r="A1" s="626"/>
      <c r="B1" s="353" t="s">
        <v>594</v>
      </c>
      <c r="C1" s="353"/>
      <c r="D1" s="353"/>
      <c r="E1" s="353"/>
      <c r="F1" s="353"/>
      <c r="G1" s="353"/>
      <c r="H1" s="353"/>
      <c r="I1" s="353"/>
      <c r="J1" s="353"/>
      <c r="K1" s="353"/>
      <c r="L1" s="353"/>
      <c r="M1" s="353"/>
      <c r="O1" s="931"/>
      <c r="P1" s="318"/>
    </row>
    <row r="2" spans="1:17" s="34" customFormat="1" ht="31.5" customHeight="1">
      <c r="A2" s="626"/>
      <c r="B2" s="960" t="s">
        <v>500</v>
      </c>
      <c r="C2" s="960"/>
      <c r="D2" s="960"/>
      <c r="E2" s="961">
        <f>①総表!C10</f>
        <v>0</v>
      </c>
      <c r="F2" s="961"/>
      <c r="G2" s="961"/>
      <c r="H2" s="961"/>
      <c r="I2" s="961"/>
      <c r="J2" s="961"/>
      <c r="K2" s="961"/>
      <c r="L2" s="961"/>
      <c r="M2" s="961"/>
      <c r="O2" s="932"/>
      <c r="P2" s="319"/>
    </row>
    <row r="3" spans="1:17" s="34" customFormat="1" ht="31.5" customHeight="1">
      <c r="A3" s="626"/>
      <c r="B3" s="960" t="s">
        <v>388</v>
      </c>
      <c r="C3" s="960"/>
      <c r="D3" s="960"/>
      <c r="E3" s="961">
        <f>①総表!C22</f>
        <v>0</v>
      </c>
      <c r="F3" s="961"/>
      <c r="G3" s="961"/>
      <c r="H3" s="961"/>
      <c r="I3" s="961"/>
      <c r="J3" s="961"/>
      <c r="K3" s="961"/>
      <c r="L3" s="961"/>
      <c r="M3" s="961"/>
      <c r="O3" s="932"/>
      <c r="P3" s="318"/>
    </row>
    <row r="4" spans="1:17" s="34" customFormat="1" ht="8.85" customHeight="1" thickBot="1">
      <c r="A4" s="626"/>
      <c r="B4" s="355"/>
      <c r="C4" s="355"/>
      <c r="D4" s="355"/>
      <c r="E4" s="356"/>
      <c r="F4" s="356"/>
      <c r="G4" s="356"/>
      <c r="H4" s="356"/>
      <c r="I4" s="356"/>
      <c r="J4" s="356"/>
      <c r="K4" s="356"/>
      <c r="L4" s="356"/>
      <c r="M4" s="356"/>
      <c r="N4" s="344"/>
      <c r="O4" s="653"/>
      <c r="P4" s="318"/>
    </row>
    <row r="5" spans="1:17" s="341" customFormat="1" ht="40.35" customHeight="1">
      <c r="A5" s="626"/>
      <c r="B5" s="947" t="s">
        <v>450</v>
      </c>
      <c r="C5" s="948"/>
      <c r="D5" s="948"/>
      <c r="E5" s="948"/>
      <c r="F5" s="948"/>
      <c r="G5" s="948"/>
      <c r="H5" s="948"/>
      <c r="I5" s="948"/>
      <c r="J5" s="948"/>
      <c r="K5" s="948"/>
      <c r="L5" s="948"/>
      <c r="M5" s="949"/>
      <c r="N5" s="950"/>
      <c r="O5" s="927" t="s">
        <v>652</v>
      </c>
    </row>
    <row r="6" spans="1:17" ht="39.6" customHeight="1">
      <c r="A6" s="626">
        <v>1</v>
      </c>
      <c r="B6" s="921"/>
      <c r="C6" s="922"/>
      <c r="D6" s="922"/>
      <c r="E6" s="922"/>
      <c r="F6" s="922"/>
      <c r="G6" s="922"/>
      <c r="H6" s="922"/>
      <c r="I6" s="922"/>
      <c r="J6" s="922"/>
      <c r="K6" s="922"/>
      <c r="L6" s="922"/>
      <c r="M6" s="922"/>
      <c r="N6" s="923"/>
      <c r="O6" s="962"/>
      <c r="P6" s="311"/>
      <c r="Q6" s="312"/>
    </row>
    <row r="7" spans="1:17" ht="39.6" customHeight="1">
      <c r="A7" s="626">
        <v>2</v>
      </c>
      <c r="B7" s="921"/>
      <c r="C7" s="922"/>
      <c r="D7" s="922"/>
      <c r="E7" s="922"/>
      <c r="F7" s="922"/>
      <c r="G7" s="922"/>
      <c r="H7" s="922"/>
      <c r="I7" s="922"/>
      <c r="J7" s="922"/>
      <c r="K7" s="922"/>
      <c r="L7" s="922"/>
      <c r="M7" s="922"/>
      <c r="N7" s="923"/>
      <c r="O7" s="962"/>
      <c r="P7" s="172"/>
      <c r="Q7" s="313"/>
    </row>
    <row r="8" spans="1:17" ht="39.6" customHeight="1">
      <c r="A8" s="626">
        <v>3</v>
      </c>
      <c r="B8" s="921"/>
      <c r="C8" s="922"/>
      <c r="D8" s="922"/>
      <c r="E8" s="922"/>
      <c r="F8" s="922"/>
      <c r="G8" s="922"/>
      <c r="H8" s="922"/>
      <c r="I8" s="922"/>
      <c r="J8" s="922"/>
      <c r="K8" s="922"/>
      <c r="L8" s="922"/>
      <c r="M8" s="922"/>
      <c r="N8" s="923"/>
      <c r="O8" s="962"/>
      <c r="P8" s="169"/>
      <c r="Q8" s="314"/>
    </row>
    <row r="9" spans="1:17" ht="39.6" customHeight="1">
      <c r="A9" s="626">
        <v>4</v>
      </c>
      <c r="B9" s="921"/>
      <c r="C9" s="922"/>
      <c r="D9" s="922"/>
      <c r="E9" s="922"/>
      <c r="F9" s="922"/>
      <c r="G9" s="922"/>
      <c r="H9" s="922"/>
      <c r="I9" s="922"/>
      <c r="J9" s="922"/>
      <c r="K9" s="922"/>
      <c r="L9" s="922"/>
      <c r="M9" s="922"/>
      <c r="N9" s="923"/>
      <c r="O9" s="962"/>
      <c r="P9" s="169"/>
      <c r="Q9" s="314"/>
    </row>
    <row r="10" spans="1:17" ht="39.6" customHeight="1">
      <c r="A10" s="626">
        <v>5</v>
      </c>
      <c r="B10" s="921"/>
      <c r="C10" s="922"/>
      <c r="D10" s="922"/>
      <c r="E10" s="922"/>
      <c r="F10" s="922"/>
      <c r="G10" s="922"/>
      <c r="H10" s="922"/>
      <c r="I10" s="922"/>
      <c r="J10" s="922"/>
      <c r="K10" s="922"/>
      <c r="L10" s="922"/>
      <c r="M10" s="922"/>
      <c r="N10" s="923"/>
      <c r="O10" s="962"/>
      <c r="P10" s="169"/>
      <c r="Q10" s="314"/>
    </row>
    <row r="11" spans="1:17" ht="39.6" customHeight="1">
      <c r="A11" s="626">
        <v>6</v>
      </c>
      <c r="B11" s="921"/>
      <c r="C11" s="922"/>
      <c r="D11" s="922"/>
      <c r="E11" s="922"/>
      <c r="F11" s="922"/>
      <c r="G11" s="922"/>
      <c r="H11" s="922"/>
      <c r="I11" s="922"/>
      <c r="J11" s="922"/>
      <c r="K11" s="922"/>
      <c r="L11" s="922"/>
      <c r="M11" s="922"/>
      <c r="N11" s="923"/>
      <c r="O11" s="962"/>
      <c r="P11" s="169"/>
      <c r="Q11" s="314"/>
    </row>
    <row r="12" spans="1:17" ht="21.6" customHeight="1" thickBot="1">
      <c r="B12" s="924"/>
      <c r="C12" s="925"/>
      <c r="D12" s="925"/>
      <c r="E12" s="925"/>
      <c r="F12" s="925"/>
      <c r="G12" s="925"/>
      <c r="H12" s="925"/>
      <c r="I12" s="925"/>
      <c r="J12" s="925"/>
      <c r="K12" s="925"/>
      <c r="L12" s="925"/>
      <c r="M12" s="925"/>
      <c r="N12" s="926"/>
      <c r="O12" s="962"/>
      <c r="P12" s="169"/>
      <c r="Q12" s="314"/>
    </row>
    <row r="13" spans="1:17" ht="39.6" customHeight="1" thickBot="1">
      <c r="B13" s="357"/>
      <c r="C13" s="357"/>
      <c r="D13" s="357"/>
      <c r="E13" s="357"/>
      <c r="F13" s="357"/>
      <c r="G13" s="357"/>
      <c r="H13" s="357"/>
      <c r="I13" s="357"/>
      <c r="J13" s="357"/>
      <c r="K13" s="357"/>
      <c r="L13" s="357"/>
      <c r="M13" s="357"/>
      <c r="N13" s="357"/>
      <c r="O13" s="655"/>
      <c r="P13" s="169"/>
      <c r="Q13" s="314"/>
    </row>
    <row r="14" spans="1:17" s="341" customFormat="1" ht="40.35" customHeight="1">
      <c r="A14" s="626"/>
      <c r="B14" s="947" t="s">
        <v>613</v>
      </c>
      <c r="C14" s="948"/>
      <c r="D14" s="948"/>
      <c r="E14" s="948"/>
      <c r="F14" s="948"/>
      <c r="G14" s="948"/>
      <c r="H14" s="948"/>
      <c r="I14" s="948"/>
      <c r="J14" s="948"/>
      <c r="K14" s="948"/>
      <c r="L14" s="948"/>
      <c r="M14" s="949"/>
      <c r="N14" s="950"/>
      <c r="O14" s="963" t="s">
        <v>653</v>
      </c>
      <c r="P14" s="927"/>
    </row>
    <row r="15" spans="1:17" ht="39.950000000000003" customHeight="1">
      <c r="A15" s="626">
        <v>1</v>
      </c>
      <c r="B15" s="951"/>
      <c r="C15" s="952"/>
      <c r="D15" s="952"/>
      <c r="E15" s="952"/>
      <c r="F15" s="952"/>
      <c r="G15" s="952"/>
      <c r="H15" s="952"/>
      <c r="I15" s="952"/>
      <c r="J15" s="952"/>
      <c r="K15" s="952"/>
      <c r="L15" s="952"/>
      <c r="M15" s="952"/>
      <c r="N15" s="953"/>
      <c r="O15" s="963"/>
      <c r="P15" s="927"/>
      <c r="Q15" s="169"/>
    </row>
    <row r="16" spans="1:17" ht="39.950000000000003" customHeight="1">
      <c r="A16" s="626">
        <v>2</v>
      </c>
      <c r="B16" s="951"/>
      <c r="C16" s="952"/>
      <c r="D16" s="952"/>
      <c r="E16" s="952"/>
      <c r="F16" s="952"/>
      <c r="G16" s="952"/>
      <c r="H16" s="952"/>
      <c r="I16" s="952"/>
      <c r="J16" s="952"/>
      <c r="K16" s="952"/>
      <c r="L16" s="952"/>
      <c r="M16" s="952"/>
      <c r="N16" s="953"/>
      <c r="O16" s="963"/>
      <c r="P16" s="927"/>
      <c r="Q16" s="169"/>
    </row>
    <row r="17" spans="1:17" ht="39.950000000000003" customHeight="1">
      <c r="A17" s="626">
        <v>3</v>
      </c>
      <c r="B17" s="951"/>
      <c r="C17" s="952"/>
      <c r="D17" s="952"/>
      <c r="E17" s="952"/>
      <c r="F17" s="952"/>
      <c r="G17" s="952"/>
      <c r="H17" s="952"/>
      <c r="I17" s="952"/>
      <c r="J17" s="952"/>
      <c r="K17" s="952"/>
      <c r="L17" s="952"/>
      <c r="M17" s="952"/>
      <c r="N17" s="953"/>
      <c r="O17" s="963"/>
      <c r="P17" s="927"/>
      <c r="Q17" s="169"/>
    </row>
    <row r="18" spans="1:17" ht="39.950000000000003" customHeight="1">
      <c r="A18" s="626">
        <v>4</v>
      </c>
      <c r="B18" s="954"/>
      <c r="C18" s="955"/>
      <c r="D18" s="955"/>
      <c r="E18" s="955"/>
      <c r="F18" s="955"/>
      <c r="G18" s="955"/>
      <c r="H18" s="955"/>
      <c r="I18" s="955"/>
      <c r="J18" s="955"/>
      <c r="K18" s="955"/>
      <c r="L18" s="955"/>
      <c r="M18" s="955"/>
      <c r="N18" s="956"/>
      <c r="O18" s="963"/>
      <c r="P18" s="927"/>
      <c r="Q18" s="169"/>
    </row>
    <row r="19" spans="1:17" ht="39.950000000000003" customHeight="1">
      <c r="A19" s="626">
        <v>5</v>
      </c>
      <c r="B19" s="954"/>
      <c r="C19" s="955"/>
      <c r="D19" s="955"/>
      <c r="E19" s="955"/>
      <c r="F19" s="955"/>
      <c r="G19" s="955"/>
      <c r="H19" s="955"/>
      <c r="I19" s="955"/>
      <c r="J19" s="955"/>
      <c r="K19" s="955"/>
      <c r="L19" s="955"/>
      <c r="M19" s="955"/>
      <c r="N19" s="956"/>
      <c r="O19" s="963"/>
      <c r="P19" s="927"/>
      <c r="Q19" s="169"/>
    </row>
    <row r="20" spans="1:17" ht="39.950000000000003" customHeight="1">
      <c r="A20" s="626">
        <v>6</v>
      </c>
      <c r="B20" s="954"/>
      <c r="C20" s="955"/>
      <c r="D20" s="955"/>
      <c r="E20" s="955"/>
      <c r="F20" s="955"/>
      <c r="G20" s="955"/>
      <c r="H20" s="955"/>
      <c r="I20" s="955"/>
      <c r="J20" s="955"/>
      <c r="K20" s="955"/>
      <c r="L20" s="955"/>
      <c r="M20" s="955"/>
      <c r="N20" s="956"/>
      <c r="O20" s="963"/>
      <c r="P20" s="927"/>
      <c r="Q20" s="169"/>
    </row>
    <row r="21" spans="1:17" ht="21.95" customHeight="1" thickBot="1">
      <c r="B21" s="957"/>
      <c r="C21" s="958"/>
      <c r="D21" s="958"/>
      <c r="E21" s="958"/>
      <c r="F21" s="958"/>
      <c r="G21" s="958"/>
      <c r="H21" s="958"/>
      <c r="I21" s="958"/>
      <c r="J21" s="958"/>
      <c r="K21" s="958"/>
      <c r="L21" s="958"/>
      <c r="M21" s="958"/>
      <c r="N21" s="959"/>
      <c r="O21" s="963"/>
      <c r="P21" s="927"/>
      <c r="Q21" s="169"/>
    </row>
    <row r="22" spans="1:17" ht="39.950000000000003" customHeight="1" thickBot="1">
      <c r="B22" s="357"/>
      <c r="C22" s="357"/>
      <c r="D22" s="357"/>
      <c r="E22" s="357"/>
      <c r="F22" s="357"/>
      <c r="G22" s="357"/>
      <c r="H22" s="357"/>
      <c r="I22" s="357"/>
      <c r="J22" s="357"/>
      <c r="K22" s="357"/>
      <c r="L22" s="357"/>
      <c r="M22" s="357"/>
      <c r="N22" s="357"/>
      <c r="O22" s="656"/>
      <c r="P22" s="169"/>
      <c r="Q22" s="169"/>
    </row>
    <row r="23" spans="1:17" s="341" customFormat="1" ht="40.35" customHeight="1">
      <c r="A23" s="626"/>
      <c r="B23" s="947" t="s">
        <v>614</v>
      </c>
      <c r="C23" s="948"/>
      <c r="D23" s="948"/>
      <c r="E23" s="948"/>
      <c r="F23" s="948"/>
      <c r="G23" s="948"/>
      <c r="H23" s="948"/>
      <c r="I23" s="948"/>
      <c r="J23" s="948"/>
      <c r="K23" s="948"/>
      <c r="L23" s="948"/>
      <c r="M23" s="949"/>
      <c r="N23" s="950"/>
      <c r="O23" s="927" t="s">
        <v>649</v>
      </c>
    </row>
    <row r="24" spans="1:17" ht="39.950000000000003" customHeight="1">
      <c r="A24" s="626">
        <v>1</v>
      </c>
      <c r="B24" s="954"/>
      <c r="C24" s="955"/>
      <c r="D24" s="955"/>
      <c r="E24" s="955"/>
      <c r="F24" s="955"/>
      <c r="G24" s="955"/>
      <c r="H24" s="955"/>
      <c r="I24" s="955"/>
      <c r="J24" s="955"/>
      <c r="K24" s="955"/>
      <c r="L24" s="955"/>
      <c r="M24" s="955"/>
      <c r="N24" s="956"/>
      <c r="O24" s="962"/>
      <c r="P24" s="169"/>
      <c r="Q24" s="169"/>
    </row>
    <row r="25" spans="1:17" ht="39.950000000000003" customHeight="1">
      <c r="A25" s="626">
        <v>2</v>
      </c>
      <c r="B25" s="921"/>
      <c r="C25" s="922"/>
      <c r="D25" s="922"/>
      <c r="E25" s="922"/>
      <c r="F25" s="922"/>
      <c r="G25" s="922"/>
      <c r="H25" s="922"/>
      <c r="I25" s="922"/>
      <c r="J25" s="922"/>
      <c r="K25" s="922"/>
      <c r="L25" s="922"/>
      <c r="M25" s="922"/>
      <c r="N25" s="923"/>
      <c r="O25" s="962"/>
      <c r="P25" s="169"/>
      <c r="Q25" s="169"/>
    </row>
    <row r="26" spans="1:17" ht="39.950000000000003" customHeight="1">
      <c r="A26" s="626">
        <v>3</v>
      </c>
      <c r="B26" s="921"/>
      <c r="C26" s="922"/>
      <c r="D26" s="922"/>
      <c r="E26" s="922"/>
      <c r="F26" s="922"/>
      <c r="G26" s="922"/>
      <c r="H26" s="922"/>
      <c r="I26" s="922"/>
      <c r="J26" s="922"/>
      <c r="K26" s="922"/>
      <c r="L26" s="922"/>
      <c r="M26" s="922"/>
      <c r="N26" s="923"/>
      <c r="O26" s="962"/>
      <c r="P26" s="169"/>
      <c r="Q26" s="169"/>
    </row>
    <row r="27" spans="1:17" ht="39.950000000000003" customHeight="1">
      <c r="A27" s="626">
        <v>4</v>
      </c>
      <c r="B27" s="921"/>
      <c r="C27" s="922"/>
      <c r="D27" s="922"/>
      <c r="E27" s="922"/>
      <c r="F27" s="922"/>
      <c r="G27" s="922"/>
      <c r="H27" s="922"/>
      <c r="I27" s="922"/>
      <c r="J27" s="922"/>
      <c r="K27" s="922"/>
      <c r="L27" s="922"/>
      <c r="M27" s="922"/>
      <c r="N27" s="923"/>
      <c r="O27" s="962"/>
      <c r="P27" s="169"/>
      <c r="Q27" s="169"/>
    </row>
    <row r="28" spans="1:17" ht="39.950000000000003" customHeight="1">
      <c r="A28" s="626">
        <v>5</v>
      </c>
      <c r="B28" s="921"/>
      <c r="C28" s="922"/>
      <c r="D28" s="922"/>
      <c r="E28" s="922"/>
      <c r="F28" s="922"/>
      <c r="G28" s="922"/>
      <c r="H28" s="922"/>
      <c r="I28" s="922"/>
      <c r="J28" s="922"/>
      <c r="K28" s="922"/>
      <c r="L28" s="922"/>
      <c r="M28" s="922"/>
      <c r="N28" s="923"/>
      <c r="O28" s="962"/>
      <c r="P28" s="169"/>
      <c r="Q28" s="169"/>
    </row>
    <row r="29" spans="1:17" ht="39.950000000000003" customHeight="1">
      <c r="A29" s="626">
        <v>6</v>
      </c>
      <c r="B29" s="921"/>
      <c r="C29" s="922"/>
      <c r="D29" s="922"/>
      <c r="E29" s="922"/>
      <c r="F29" s="922"/>
      <c r="G29" s="922"/>
      <c r="H29" s="922"/>
      <c r="I29" s="922"/>
      <c r="J29" s="922"/>
      <c r="K29" s="922"/>
      <c r="L29" s="922"/>
      <c r="M29" s="922"/>
      <c r="N29" s="923"/>
      <c r="O29" s="962"/>
      <c r="P29" s="169"/>
      <c r="Q29" s="169"/>
    </row>
    <row r="30" spans="1:17" ht="21.95" customHeight="1" thickBot="1">
      <c r="B30" s="924"/>
      <c r="C30" s="925"/>
      <c r="D30" s="925"/>
      <c r="E30" s="925"/>
      <c r="F30" s="925"/>
      <c r="G30" s="925"/>
      <c r="H30" s="925"/>
      <c r="I30" s="925"/>
      <c r="J30" s="925"/>
      <c r="K30" s="925"/>
      <c r="L30" s="925"/>
      <c r="M30" s="925"/>
      <c r="N30" s="926"/>
      <c r="O30" s="962"/>
      <c r="P30" s="169"/>
      <c r="Q30" s="169"/>
    </row>
    <row r="31" spans="1:17" ht="39.950000000000003" customHeight="1" thickBot="1">
      <c r="B31" s="358"/>
      <c r="C31" s="358"/>
      <c r="D31" s="358"/>
      <c r="E31" s="358"/>
      <c r="F31" s="358"/>
      <c r="G31" s="358"/>
      <c r="H31" s="358"/>
      <c r="I31" s="358"/>
      <c r="J31" s="358"/>
      <c r="K31" s="358"/>
      <c r="L31" s="358"/>
      <c r="M31" s="358"/>
      <c r="N31" s="358"/>
      <c r="O31" s="656"/>
      <c r="P31" s="169"/>
      <c r="Q31" s="169"/>
    </row>
    <row r="32" spans="1:17" ht="39.6" customHeight="1">
      <c r="B32" s="928" t="s">
        <v>612</v>
      </c>
      <c r="C32" s="929"/>
      <c r="D32" s="929"/>
      <c r="E32" s="929"/>
      <c r="F32" s="929"/>
      <c r="G32" s="929"/>
      <c r="H32" s="929"/>
      <c r="I32" s="929"/>
      <c r="J32" s="929"/>
      <c r="K32" s="929"/>
      <c r="L32" s="929"/>
      <c r="M32" s="929"/>
      <c r="N32" s="930"/>
      <c r="O32" s="654"/>
      <c r="P32"/>
    </row>
    <row r="33" spans="1:22" ht="71.45" customHeight="1">
      <c r="B33" s="939" t="s">
        <v>619</v>
      </c>
      <c r="C33" s="940"/>
      <c r="D33" s="940"/>
      <c r="E33" s="940"/>
      <c r="F33" s="940"/>
      <c r="G33" s="940"/>
      <c r="H33" s="940"/>
      <c r="I33" s="941"/>
      <c r="J33" s="941"/>
      <c r="K33" s="942"/>
      <c r="L33" s="933" t="s">
        <v>469</v>
      </c>
      <c r="M33" s="934"/>
      <c r="N33" s="935"/>
      <c r="O33" s="654"/>
      <c r="P33"/>
    </row>
    <row r="34" spans="1:22" ht="39.950000000000003" customHeight="1">
      <c r="A34" s="626">
        <v>1</v>
      </c>
      <c r="B34" s="921"/>
      <c r="C34" s="922"/>
      <c r="D34" s="922"/>
      <c r="E34" s="922"/>
      <c r="F34" s="922"/>
      <c r="G34" s="922"/>
      <c r="H34" s="922"/>
      <c r="I34" s="922"/>
      <c r="J34" s="922"/>
      <c r="K34" s="922"/>
      <c r="L34" s="922"/>
      <c r="M34" s="922"/>
      <c r="N34" s="923"/>
      <c r="O34" s="927" t="s">
        <v>650</v>
      </c>
      <c r="P34" s="315"/>
      <c r="Q34" s="315"/>
      <c r="R34" s="315"/>
      <c r="S34" s="315"/>
      <c r="T34" s="315"/>
      <c r="U34" s="315"/>
      <c r="V34" s="315"/>
    </row>
    <row r="35" spans="1:22" ht="39.950000000000003" customHeight="1">
      <c r="A35" s="626">
        <v>2</v>
      </c>
      <c r="B35" s="921"/>
      <c r="C35" s="922"/>
      <c r="D35" s="922"/>
      <c r="E35" s="922"/>
      <c r="F35" s="922"/>
      <c r="G35" s="922"/>
      <c r="H35" s="922"/>
      <c r="I35" s="922"/>
      <c r="J35" s="922"/>
      <c r="K35" s="922"/>
      <c r="L35" s="922"/>
      <c r="M35" s="922"/>
      <c r="N35" s="923"/>
      <c r="O35" s="927"/>
      <c r="P35" s="315"/>
      <c r="Q35" s="315"/>
      <c r="R35" s="315"/>
      <c r="S35" s="315"/>
      <c r="T35" s="315"/>
      <c r="U35" s="315"/>
      <c r="V35" s="315"/>
    </row>
    <row r="36" spans="1:22" ht="39.950000000000003" customHeight="1">
      <c r="A36" s="626">
        <v>3</v>
      </c>
      <c r="B36" s="921"/>
      <c r="C36" s="922"/>
      <c r="D36" s="922"/>
      <c r="E36" s="922"/>
      <c r="F36" s="922"/>
      <c r="G36" s="922"/>
      <c r="H36" s="922"/>
      <c r="I36" s="922"/>
      <c r="J36" s="922"/>
      <c r="K36" s="922"/>
      <c r="L36" s="922"/>
      <c r="M36" s="922"/>
      <c r="N36" s="923"/>
      <c r="O36" s="927"/>
      <c r="P36" s="315"/>
      <c r="Q36" s="315"/>
      <c r="R36" s="315"/>
      <c r="S36" s="315"/>
      <c r="T36" s="315"/>
      <c r="U36" s="315"/>
      <c r="V36" s="315"/>
    </row>
    <row r="37" spans="1:22" ht="39.950000000000003" customHeight="1">
      <c r="A37" s="626">
        <v>4</v>
      </c>
      <c r="B37" s="921"/>
      <c r="C37" s="922"/>
      <c r="D37" s="922"/>
      <c r="E37" s="922"/>
      <c r="F37" s="922"/>
      <c r="G37" s="922"/>
      <c r="H37" s="922"/>
      <c r="I37" s="922"/>
      <c r="J37" s="922"/>
      <c r="K37" s="922"/>
      <c r="L37" s="922"/>
      <c r="M37" s="922"/>
      <c r="N37" s="923"/>
      <c r="O37" s="927"/>
      <c r="P37" s="315"/>
      <c r="Q37" s="315"/>
      <c r="R37" s="315"/>
      <c r="S37" s="315"/>
      <c r="T37" s="315"/>
      <c r="U37" s="315"/>
      <c r="V37" s="315"/>
    </row>
    <row r="38" spans="1:22" ht="39.950000000000003" customHeight="1">
      <c r="A38" s="626">
        <v>5</v>
      </c>
      <c r="B38" s="921"/>
      <c r="C38" s="922"/>
      <c r="D38" s="922"/>
      <c r="E38" s="922"/>
      <c r="F38" s="922"/>
      <c r="G38" s="922"/>
      <c r="H38" s="922"/>
      <c r="I38" s="922"/>
      <c r="J38" s="922"/>
      <c r="K38" s="922"/>
      <c r="L38" s="922"/>
      <c r="M38" s="922"/>
      <c r="N38" s="923"/>
      <c r="O38" s="927"/>
      <c r="P38" s="315"/>
      <c r="Q38" s="315"/>
      <c r="R38" s="315"/>
      <c r="S38" s="315"/>
      <c r="T38" s="315"/>
      <c r="U38" s="315"/>
      <c r="V38" s="315"/>
    </row>
    <row r="39" spans="1:22" ht="39.950000000000003" customHeight="1">
      <c r="A39" s="626">
        <v>6</v>
      </c>
      <c r="B39" s="921"/>
      <c r="C39" s="922"/>
      <c r="D39" s="922"/>
      <c r="E39" s="922"/>
      <c r="F39" s="922"/>
      <c r="G39" s="922"/>
      <c r="H39" s="922"/>
      <c r="I39" s="922"/>
      <c r="J39" s="922"/>
      <c r="K39" s="922"/>
      <c r="L39" s="922"/>
      <c r="M39" s="922"/>
      <c r="N39" s="923"/>
      <c r="O39" s="927"/>
      <c r="P39" s="315"/>
      <c r="Q39" s="315"/>
      <c r="R39" s="315"/>
      <c r="S39" s="315"/>
      <c r="T39" s="315"/>
      <c r="U39" s="315"/>
      <c r="V39" s="315"/>
    </row>
    <row r="40" spans="1:22" ht="21.95" customHeight="1">
      <c r="B40" s="921"/>
      <c r="C40" s="922"/>
      <c r="D40" s="922"/>
      <c r="E40" s="922"/>
      <c r="F40" s="922"/>
      <c r="G40" s="922"/>
      <c r="H40" s="922"/>
      <c r="I40" s="922"/>
      <c r="J40" s="922"/>
      <c r="K40" s="922"/>
      <c r="L40" s="922"/>
      <c r="M40" s="922"/>
      <c r="N40" s="923"/>
      <c r="O40" s="927"/>
      <c r="P40" s="315"/>
      <c r="Q40" s="315"/>
      <c r="R40" s="315"/>
      <c r="S40" s="315"/>
      <c r="T40" s="315"/>
      <c r="U40" s="315"/>
      <c r="V40" s="315"/>
    </row>
    <row r="41" spans="1:22" ht="77.099999999999994" customHeight="1">
      <c r="B41" s="943" t="s">
        <v>620</v>
      </c>
      <c r="C41" s="944"/>
      <c r="D41" s="944"/>
      <c r="E41" s="944"/>
      <c r="F41" s="944"/>
      <c r="G41" s="944"/>
      <c r="H41" s="944"/>
      <c r="I41" s="945"/>
      <c r="J41" s="945"/>
      <c r="K41" s="946"/>
      <c r="L41" s="936" t="s">
        <v>469</v>
      </c>
      <c r="M41" s="937"/>
      <c r="N41" s="938"/>
      <c r="O41" s="654"/>
      <c r="P41"/>
    </row>
    <row r="42" spans="1:22" ht="39.950000000000003" customHeight="1">
      <c r="A42" s="626">
        <v>1</v>
      </c>
      <c r="B42" s="921"/>
      <c r="C42" s="922"/>
      <c r="D42" s="922"/>
      <c r="E42" s="922"/>
      <c r="F42" s="922"/>
      <c r="G42" s="922"/>
      <c r="H42" s="922"/>
      <c r="I42" s="922"/>
      <c r="J42" s="922"/>
      <c r="K42" s="922"/>
      <c r="L42" s="922"/>
      <c r="M42" s="922"/>
      <c r="N42" s="923"/>
      <c r="O42" s="927" t="s">
        <v>650</v>
      </c>
      <c r="P42" s="315"/>
      <c r="Q42" s="315"/>
      <c r="R42" s="315"/>
      <c r="S42" s="315"/>
      <c r="T42" s="315"/>
      <c r="U42" s="315"/>
      <c r="V42" s="315"/>
    </row>
    <row r="43" spans="1:22" ht="39.950000000000003" customHeight="1">
      <c r="A43" s="626">
        <v>2</v>
      </c>
      <c r="B43" s="921"/>
      <c r="C43" s="922"/>
      <c r="D43" s="922"/>
      <c r="E43" s="922"/>
      <c r="F43" s="922"/>
      <c r="G43" s="922"/>
      <c r="H43" s="922"/>
      <c r="I43" s="922"/>
      <c r="J43" s="922"/>
      <c r="K43" s="922"/>
      <c r="L43" s="922"/>
      <c r="M43" s="922"/>
      <c r="N43" s="923"/>
      <c r="O43" s="927"/>
      <c r="P43" s="315"/>
      <c r="Q43" s="315"/>
      <c r="R43" s="315"/>
      <c r="S43" s="315"/>
      <c r="T43" s="315"/>
      <c r="U43" s="315"/>
      <c r="V43" s="315"/>
    </row>
    <row r="44" spans="1:22" ht="39.950000000000003" customHeight="1">
      <c r="A44" s="626">
        <v>3</v>
      </c>
      <c r="B44" s="921"/>
      <c r="C44" s="922"/>
      <c r="D44" s="922"/>
      <c r="E44" s="922"/>
      <c r="F44" s="922"/>
      <c r="G44" s="922"/>
      <c r="H44" s="922"/>
      <c r="I44" s="922"/>
      <c r="J44" s="922"/>
      <c r="K44" s="922"/>
      <c r="L44" s="922"/>
      <c r="M44" s="922"/>
      <c r="N44" s="923"/>
      <c r="O44" s="927"/>
      <c r="P44" s="315"/>
      <c r="Q44" s="315"/>
      <c r="R44" s="315"/>
      <c r="S44" s="315"/>
      <c r="T44" s="315"/>
      <c r="U44" s="315"/>
      <c r="V44" s="315"/>
    </row>
    <row r="45" spans="1:22" ht="39.950000000000003" customHeight="1">
      <c r="A45" s="626">
        <v>4</v>
      </c>
      <c r="B45" s="921"/>
      <c r="C45" s="922"/>
      <c r="D45" s="922"/>
      <c r="E45" s="922"/>
      <c r="F45" s="922"/>
      <c r="G45" s="922"/>
      <c r="H45" s="922"/>
      <c r="I45" s="922"/>
      <c r="J45" s="922"/>
      <c r="K45" s="922"/>
      <c r="L45" s="922"/>
      <c r="M45" s="922"/>
      <c r="N45" s="923"/>
      <c r="O45" s="927"/>
      <c r="P45" s="315"/>
      <c r="Q45" s="315"/>
      <c r="R45" s="315"/>
      <c r="S45" s="315"/>
      <c r="T45" s="315"/>
      <c r="U45" s="315"/>
      <c r="V45" s="315"/>
    </row>
    <row r="46" spans="1:22" ht="39.950000000000003" customHeight="1">
      <c r="A46" s="626">
        <v>5</v>
      </c>
      <c r="B46" s="921"/>
      <c r="C46" s="922"/>
      <c r="D46" s="922"/>
      <c r="E46" s="922"/>
      <c r="F46" s="922"/>
      <c r="G46" s="922"/>
      <c r="H46" s="922"/>
      <c r="I46" s="922"/>
      <c r="J46" s="922"/>
      <c r="K46" s="922"/>
      <c r="L46" s="922"/>
      <c r="M46" s="922"/>
      <c r="N46" s="923"/>
      <c r="O46" s="927"/>
      <c r="P46" s="315"/>
      <c r="Q46" s="315"/>
      <c r="R46" s="315"/>
      <c r="S46" s="315"/>
      <c r="T46" s="315"/>
      <c r="U46" s="315"/>
      <c r="V46" s="315"/>
    </row>
    <row r="47" spans="1:22" ht="39.950000000000003" customHeight="1">
      <c r="A47" s="626">
        <v>6</v>
      </c>
      <c r="B47" s="921"/>
      <c r="C47" s="922"/>
      <c r="D47" s="922"/>
      <c r="E47" s="922"/>
      <c r="F47" s="922"/>
      <c r="G47" s="922"/>
      <c r="H47" s="922"/>
      <c r="I47" s="922"/>
      <c r="J47" s="922"/>
      <c r="K47" s="922"/>
      <c r="L47" s="922"/>
      <c r="M47" s="922"/>
      <c r="N47" s="923"/>
      <c r="O47" s="927"/>
      <c r="P47" s="315"/>
      <c r="Q47" s="315"/>
      <c r="R47" s="315"/>
      <c r="S47" s="315"/>
      <c r="T47" s="315"/>
      <c r="U47" s="315"/>
      <c r="V47" s="315"/>
    </row>
    <row r="48" spans="1:22" ht="21.95" customHeight="1" thickBot="1">
      <c r="B48" s="924"/>
      <c r="C48" s="925"/>
      <c r="D48" s="925"/>
      <c r="E48" s="925"/>
      <c r="F48" s="925"/>
      <c r="G48" s="925"/>
      <c r="H48" s="925"/>
      <c r="I48" s="925"/>
      <c r="J48" s="925"/>
      <c r="K48" s="925"/>
      <c r="L48" s="925"/>
      <c r="M48" s="925"/>
      <c r="N48" s="926"/>
      <c r="O48" s="927"/>
      <c r="P48" s="315"/>
      <c r="Q48" s="315"/>
      <c r="R48" s="315"/>
      <c r="S48" s="315"/>
      <c r="T48" s="315"/>
      <c r="U48" s="315"/>
      <c r="V48" s="315"/>
    </row>
    <row r="49" spans="7:7" ht="10.5" customHeight="1"/>
    <row r="52" spans="7:7" ht="24" customHeight="1">
      <c r="G52" s="172"/>
    </row>
  </sheetData>
  <sheetProtection algorithmName="SHA-512" hashValue="ryIt9rw0taaQ98vLwwQAqQWbj0RIzMivTCkGGkZ1hJPWO53ytZn3lhDhyc51ITfCCbiZE8AeIqMyjxR0bQGnPg==" saltValue="61EIp5wY+UY0+nFGmlNP0A==" spinCount="100000" sheet="1" objects="1" scenarios="1"/>
  <mergeCells count="23">
    <mergeCell ref="E2:M2"/>
    <mergeCell ref="E3:M3"/>
    <mergeCell ref="O5:O12"/>
    <mergeCell ref="O23:O30"/>
    <mergeCell ref="B6:N12"/>
    <mergeCell ref="B5:N5"/>
    <mergeCell ref="O14:P21"/>
    <mergeCell ref="B42:N48"/>
    <mergeCell ref="O42:O48"/>
    <mergeCell ref="B32:N32"/>
    <mergeCell ref="B34:N40"/>
    <mergeCell ref="O1:O3"/>
    <mergeCell ref="O34:O40"/>
    <mergeCell ref="L33:N33"/>
    <mergeCell ref="L41:N41"/>
    <mergeCell ref="B33:K33"/>
    <mergeCell ref="B41:K41"/>
    <mergeCell ref="B14:N14"/>
    <mergeCell ref="B15:N21"/>
    <mergeCell ref="B23:N23"/>
    <mergeCell ref="B2:D2"/>
    <mergeCell ref="B3:D3"/>
    <mergeCell ref="B24:N30"/>
  </mergeCells>
  <phoneticPr fontId="26"/>
  <dataValidations count="3">
    <dataValidation type="textLength" operator="lessThanOrEqual" allowBlank="1" showInputMessage="1" showErrorMessage="1" errorTitle="字数超過" error="200字・4行以内でご記入ください。" sqref="B22:N22 B31:N31" xr:uid="{3F5C24B4-0FCE-4319-926F-D120209E8139}">
      <formula1>200</formula1>
    </dataValidation>
    <dataValidation type="textLength" operator="lessThanOrEqual" allowBlank="1" showInputMessage="1" showErrorMessage="1" errorTitle="字数超過" error="300字・6行以内でご記入ください。" sqref="B13:N13" xr:uid="{7A6C788E-77B2-4F08-8D48-112A2AB32BA6}">
      <formula1>300</formula1>
    </dataValidation>
    <dataValidation type="list" allowBlank="1" showInputMessage="1" showErrorMessage="1" sqref="L41:N41 L33:N33" xr:uid="{034D2A2E-C9F6-479B-947D-ADFE04BFD903}">
      <formula1>"選択してください。,ある,ない"</formula1>
    </dataValidation>
  </dataValidations>
  <printOptions horizontalCentered="1"/>
  <pageMargins left="0.70866141732283472" right="0.70866141732283472" top="0.35433070866141736" bottom="0.35433070866141736" header="0.31496062992125984" footer="0.31496062992125984"/>
  <pageSetup paperSize="9" scale="2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T78"/>
  <sheetViews>
    <sheetView view="pageBreakPreview" topLeftCell="A2" zoomScale="40" zoomScaleNormal="75" zoomScaleSheetLayoutView="40" workbookViewId="0">
      <selection activeCell="B46" sqref="B46:O53"/>
    </sheetView>
  </sheetViews>
  <sheetFormatPr defaultColWidth="9" defaultRowHeight="33"/>
  <cols>
    <col min="1" max="1" width="5.75" style="659" customWidth="1"/>
    <col min="2" max="3" width="16.625" customWidth="1"/>
    <col min="4" max="4" width="14.625" customWidth="1"/>
    <col min="5" max="5" width="13.125" customWidth="1"/>
    <col min="6" max="8" width="16.625" customWidth="1"/>
    <col min="9" max="9" width="13.125" customWidth="1"/>
    <col min="10" max="10" width="13" customWidth="1"/>
    <col min="11" max="11" width="14.5" customWidth="1"/>
    <col min="12" max="12" width="4" customWidth="1"/>
    <col min="13" max="13" width="14.875" customWidth="1"/>
    <col min="14" max="14" width="22.375" customWidth="1"/>
    <col min="15" max="15" width="27.875" customWidth="1"/>
    <col min="16" max="16" width="104" style="643" customWidth="1"/>
  </cols>
  <sheetData>
    <row r="1" spans="1:20" s="34" customFormat="1" ht="35.1" customHeight="1">
      <c r="A1" s="659"/>
      <c r="B1" s="360" t="s">
        <v>595</v>
      </c>
      <c r="C1" s="353"/>
      <c r="D1" s="353"/>
      <c r="E1" s="353"/>
      <c r="F1" s="353"/>
      <c r="G1" s="353"/>
      <c r="H1" s="353"/>
      <c r="I1" s="353"/>
      <c r="J1" s="353"/>
      <c r="K1" s="353"/>
      <c r="L1" s="353"/>
      <c r="M1" s="353"/>
      <c r="N1" s="353"/>
      <c r="P1" s="997"/>
    </row>
    <row r="2" spans="1:20" s="34" customFormat="1" ht="31.5" customHeight="1">
      <c r="A2" s="659"/>
      <c r="B2" s="354"/>
      <c r="C2" s="361" t="s">
        <v>483</v>
      </c>
      <c r="D2" s="1006">
        <f>①総表!C10</f>
        <v>0</v>
      </c>
      <c r="E2" s="1006"/>
      <c r="F2" s="1006"/>
      <c r="G2" s="1006"/>
      <c r="H2" s="1006"/>
      <c r="I2" s="1006"/>
      <c r="J2" s="1006"/>
      <c r="K2" s="1006"/>
      <c r="L2" s="1006"/>
      <c r="M2" s="1006"/>
      <c r="N2" s="658"/>
      <c r="O2" s="320"/>
      <c r="P2" s="997"/>
      <c r="Q2" s="321"/>
    </row>
    <row r="3" spans="1:20" s="34" customFormat="1" ht="30" customHeight="1">
      <c r="A3" s="659"/>
      <c r="B3" s="354"/>
      <c r="C3" s="361" t="s">
        <v>388</v>
      </c>
      <c r="D3" s="1006">
        <f>①総表!C22</f>
        <v>0</v>
      </c>
      <c r="E3" s="1006"/>
      <c r="F3" s="1006"/>
      <c r="G3" s="1006"/>
      <c r="H3" s="1006"/>
      <c r="I3" s="1006"/>
      <c r="J3" s="1006"/>
      <c r="K3" s="1006"/>
      <c r="L3" s="1006"/>
      <c r="M3" s="1006"/>
      <c r="N3" s="624"/>
      <c r="O3" s="320"/>
      <c r="P3" s="997"/>
    </row>
    <row r="4" spans="1:20" ht="11.85" customHeight="1" thickBot="1"/>
    <row r="5" spans="1:20" s="341" customFormat="1" ht="33.75" customHeight="1">
      <c r="A5" s="659"/>
      <c r="B5" s="359" t="s">
        <v>501</v>
      </c>
      <c r="C5" s="316"/>
      <c r="D5" s="316"/>
      <c r="E5" s="316"/>
      <c r="F5" s="316"/>
      <c r="G5" s="316"/>
      <c r="H5" s="316"/>
      <c r="I5" s="316"/>
      <c r="J5" s="316"/>
      <c r="K5" s="316"/>
      <c r="L5" s="316"/>
      <c r="M5" s="316"/>
      <c r="N5" s="316"/>
      <c r="O5" s="317"/>
      <c r="P5" s="644"/>
    </row>
    <row r="6" spans="1:20" s="341" customFormat="1" ht="30" customHeight="1">
      <c r="A6" s="659"/>
      <c r="B6" s="972" t="s">
        <v>631</v>
      </c>
      <c r="C6" s="974" t="s">
        <v>633</v>
      </c>
      <c r="D6" s="965" t="s">
        <v>389</v>
      </c>
      <c r="E6" s="965"/>
      <c r="F6" s="964" t="s">
        <v>451</v>
      </c>
      <c r="G6" s="966"/>
      <c r="H6" s="976" t="s">
        <v>632</v>
      </c>
      <c r="I6" s="964" t="s">
        <v>618</v>
      </c>
      <c r="J6" s="965"/>
      <c r="K6" s="965"/>
      <c r="L6" s="966"/>
      <c r="M6" s="965" t="s">
        <v>617</v>
      </c>
      <c r="N6" s="689" t="s">
        <v>662</v>
      </c>
      <c r="O6" s="970" t="s">
        <v>390</v>
      </c>
      <c r="P6" s="644"/>
    </row>
    <row r="7" spans="1:20" ht="30" customHeight="1">
      <c r="B7" s="973"/>
      <c r="C7" s="975"/>
      <c r="D7" s="968"/>
      <c r="E7" s="968"/>
      <c r="F7" s="967"/>
      <c r="G7" s="969"/>
      <c r="H7" s="977"/>
      <c r="I7" s="967"/>
      <c r="J7" s="968"/>
      <c r="K7" s="968"/>
      <c r="L7" s="969"/>
      <c r="M7" s="968"/>
      <c r="N7" s="690">
        <f>SUM(N8:N12)</f>
        <v>0</v>
      </c>
      <c r="O7" s="971"/>
      <c r="P7" s="990" t="s">
        <v>611</v>
      </c>
      <c r="Q7" s="341"/>
    </row>
    <row r="8" spans="1:20" ht="28.5" customHeight="1">
      <c r="A8" s="659">
        <v>1</v>
      </c>
      <c r="B8" s="645"/>
      <c r="C8" s="646"/>
      <c r="D8" s="1007"/>
      <c r="E8" s="1009"/>
      <c r="F8" s="1010"/>
      <c r="G8" s="999"/>
      <c r="H8" s="647"/>
      <c r="I8" s="1000"/>
      <c r="J8" s="1001"/>
      <c r="K8" s="1001"/>
      <c r="L8" s="1002"/>
      <c r="M8" s="684"/>
      <c r="N8" s="688"/>
      <c r="O8" s="686"/>
      <c r="P8" s="990"/>
      <c r="Q8" s="341"/>
    </row>
    <row r="9" spans="1:20" ht="28.5" customHeight="1">
      <c r="A9" s="659">
        <v>2</v>
      </c>
      <c r="B9" s="648"/>
      <c r="C9" s="649"/>
      <c r="D9" s="1007"/>
      <c r="E9" s="1008"/>
      <c r="F9" s="998"/>
      <c r="G9" s="999"/>
      <c r="H9" s="647"/>
      <c r="I9" s="1000"/>
      <c r="J9" s="1001"/>
      <c r="K9" s="1001"/>
      <c r="L9" s="1002"/>
      <c r="M9" s="684"/>
      <c r="N9" s="691"/>
      <c r="O9" s="686"/>
      <c r="P9" s="990"/>
      <c r="Q9" s="341"/>
    </row>
    <row r="10" spans="1:20" ht="28.5" customHeight="1">
      <c r="A10" s="659">
        <v>3</v>
      </c>
      <c r="B10" s="648"/>
      <c r="C10" s="649"/>
      <c r="D10" s="1007"/>
      <c r="E10" s="1008"/>
      <c r="F10" s="998"/>
      <c r="G10" s="999"/>
      <c r="H10" s="647"/>
      <c r="I10" s="1000"/>
      <c r="J10" s="1001"/>
      <c r="K10" s="1001"/>
      <c r="L10" s="1002"/>
      <c r="M10" s="684"/>
      <c r="N10" s="691"/>
      <c r="O10" s="686"/>
      <c r="P10" s="990"/>
      <c r="Q10" s="341"/>
    </row>
    <row r="11" spans="1:20" ht="28.5" customHeight="1">
      <c r="A11" s="659">
        <v>4</v>
      </c>
      <c r="B11" s="648"/>
      <c r="C11" s="649"/>
      <c r="D11" s="1007"/>
      <c r="E11" s="1008"/>
      <c r="F11" s="998"/>
      <c r="G11" s="999"/>
      <c r="H11" s="647"/>
      <c r="I11" s="1000"/>
      <c r="J11" s="1001"/>
      <c r="K11" s="1001"/>
      <c r="L11" s="1002"/>
      <c r="M11" s="684"/>
      <c r="N11" s="691"/>
      <c r="O11" s="686"/>
      <c r="P11" s="990"/>
      <c r="Q11" s="341"/>
    </row>
    <row r="12" spans="1:20" ht="28.5" customHeight="1" thickBot="1">
      <c r="A12" s="659">
        <v>5</v>
      </c>
      <c r="B12" s="650"/>
      <c r="C12" s="651"/>
      <c r="D12" s="1013"/>
      <c r="E12" s="1014"/>
      <c r="F12" s="1015"/>
      <c r="G12" s="1016"/>
      <c r="H12" s="652"/>
      <c r="I12" s="1017"/>
      <c r="J12" s="1018"/>
      <c r="K12" s="1018"/>
      <c r="L12" s="1019"/>
      <c r="M12" s="685"/>
      <c r="N12" s="692"/>
      <c r="O12" s="687"/>
      <c r="P12" s="990"/>
      <c r="Q12" s="341"/>
    </row>
    <row r="13" spans="1:20" s="341" customFormat="1" ht="34.5" customHeight="1">
      <c r="A13" s="659"/>
      <c r="B13" s="1003" t="s">
        <v>505</v>
      </c>
      <c r="C13" s="1004"/>
      <c r="D13" s="1004"/>
      <c r="E13" s="1004"/>
      <c r="F13" s="1004"/>
      <c r="G13" s="1004"/>
      <c r="H13" s="1004"/>
      <c r="I13" s="1004"/>
      <c r="J13" s="1004"/>
      <c r="K13" s="1004"/>
      <c r="L13" s="1004"/>
      <c r="M13" s="1004"/>
      <c r="N13" s="1004"/>
      <c r="O13" s="1005"/>
      <c r="P13" s="1011" t="s">
        <v>651</v>
      </c>
      <c r="Q13" s="1012"/>
      <c r="R13" s="1012"/>
      <c r="S13" s="1012"/>
      <c r="T13" s="1012"/>
    </row>
    <row r="14" spans="1:20" ht="27.75" customHeight="1">
      <c r="A14" s="659">
        <v>1</v>
      </c>
      <c r="B14" s="978"/>
      <c r="C14" s="979"/>
      <c r="D14" s="979"/>
      <c r="E14" s="979"/>
      <c r="F14" s="979"/>
      <c r="G14" s="979"/>
      <c r="H14" s="979"/>
      <c r="I14" s="979"/>
      <c r="J14" s="979"/>
      <c r="K14" s="979"/>
      <c r="L14" s="979"/>
      <c r="M14" s="979"/>
      <c r="N14" s="979"/>
      <c r="O14" s="980"/>
      <c r="P14" s="1011"/>
      <c r="Q14" s="1012"/>
      <c r="R14" s="1012"/>
      <c r="S14" s="1012"/>
      <c r="T14" s="1012"/>
    </row>
    <row r="15" spans="1:20" ht="27.75" customHeight="1">
      <c r="A15" s="659">
        <v>2</v>
      </c>
      <c r="B15" s="981"/>
      <c r="C15" s="982"/>
      <c r="D15" s="982"/>
      <c r="E15" s="982"/>
      <c r="F15" s="982"/>
      <c r="G15" s="982"/>
      <c r="H15" s="982"/>
      <c r="I15" s="982"/>
      <c r="J15" s="982"/>
      <c r="K15" s="982"/>
      <c r="L15" s="982"/>
      <c r="M15" s="982"/>
      <c r="N15" s="982"/>
      <c r="O15" s="983"/>
      <c r="P15" s="1011"/>
      <c r="Q15" s="1012"/>
      <c r="R15" s="1012"/>
      <c r="S15" s="1012"/>
      <c r="T15" s="1012"/>
    </row>
    <row r="16" spans="1:20" ht="27.75" customHeight="1">
      <c r="A16" s="659">
        <v>3</v>
      </c>
      <c r="B16" s="981"/>
      <c r="C16" s="982"/>
      <c r="D16" s="982"/>
      <c r="E16" s="982"/>
      <c r="F16" s="982"/>
      <c r="G16" s="982"/>
      <c r="H16" s="982"/>
      <c r="I16" s="982"/>
      <c r="J16" s="982"/>
      <c r="K16" s="982"/>
      <c r="L16" s="982"/>
      <c r="M16" s="982"/>
      <c r="N16" s="982"/>
      <c r="O16" s="983"/>
      <c r="P16" s="1011"/>
      <c r="Q16" s="1012"/>
      <c r="R16" s="1012"/>
      <c r="S16" s="1012"/>
      <c r="T16" s="1012"/>
    </row>
    <row r="17" spans="1:20" ht="27.75" customHeight="1">
      <c r="A17" s="659">
        <v>4</v>
      </c>
      <c r="B17" s="981"/>
      <c r="C17" s="982"/>
      <c r="D17" s="982"/>
      <c r="E17" s="982"/>
      <c r="F17" s="982"/>
      <c r="G17" s="982"/>
      <c r="H17" s="982"/>
      <c r="I17" s="982"/>
      <c r="J17" s="982"/>
      <c r="K17" s="982"/>
      <c r="L17" s="982"/>
      <c r="M17" s="982"/>
      <c r="N17" s="982"/>
      <c r="O17" s="983"/>
      <c r="P17" s="1011"/>
      <c r="Q17" s="1012"/>
      <c r="R17" s="1012"/>
      <c r="S17" s="1012"/>
      <c r="T17" s="1012"/>
    </row>
    <row r="18" spans="1:20" ht="27.75" customHeight="1">
      <c r="A18" s="659">
        <v>5</v>
      </c>
      <c r="B18" s="981"/>
      <c r="C18" s="982"/>
      <c r="D18" s="982"/>
      <c r="E18" s="982"/>
      <c r="F18" s="982"/>
      <c r="G18" s="982"/>
      <c r="H18" s="982"/>
      <c r="I18" s="982"/>
      <c r="J18" s="982"/>
      <c r="K18" s="982"/>
      <c r="L18" s="982"/>
      <c r="M18" s="982"/>
      <c r="N18" s="982"/>
      <c r="O18" s="983"/>
      <c r="P18" s="1011"/>
      <c r="Q18" s="1012"/>
      <c r="R18" s="1012"/>
      <c r="S18" s="1012"/>
      <c r="T18" s="1012"/>
    </row>
    <row r="19" spans="1:20" ht="27.75" customHeight="1">
      <c r="A19" s="659">
        <v>6</v>
      </c>
      <c r="B19" s="981"/>
      <c r="C19" s="982"/>
      <c r="D19" s="982"/>
      <c r="E19" s="982"/>
      <c r="F19" s="982"/>
      <c r="G19" s="982"/>
      <c r="H19" s="982"/>
      <c r="I19" s="982"/>
      <c r="J19" s="982"/>
      <c r="K19" s="982"/>
      <c r="L19" s="982"/>
      <c r="M19" s="982"/>
      <c r="N19" s="982"/>
      <c r="O19" s="983"/>
      <c r="P19" s="1011"/>
      <c r="Q19" s="1012"/>
      <c r="R19" s="1012"/>
      <c r="S19" s="1012"/>
      <c r="T19" s="1012"/>
    </row>
    <row r="20" spans="1:20" ht="27.75" customHeight="1">
      <c r="A20" s="659">
        <v>7</v>
      </c>
      <c r="B20" s="981"/>
      <c r="C20" s="982"/>
      <c r="D20" s="982"/>
      <c r="E20" s="982"/>
      <c r="F20" s="982"/>
      <c r="G20" s="982"/>
      <c r="H20" s="982"/>
      <c r="I20" s="982"/>
      <c r="J20" s="982"/>
      <c r="K20" s="982"/>
      <c r="L20" s="982"/>
      <c r="M20" s="982"/>
      <c r="N20" s="982"/>
      <c r="O20" s="983"/>
      <c r="P20" s="1011"/>
      <c r="Q20" s="1012"/>
      <c r="R20" s="1012"/>
      <c r="S20" s="1012"/>
      <c r="T20" s="1012"/>
    </row>
    <row r="21" spans="1:20" ht="27.75" customHeight="1">
      <c r="A21" s="659">
        <v>8</v>
      </c>
      <c r="B21" s="981"/>
      <c r="C21" s="982"/>
      <c r="D21" s="982"/>
      <c r="E21" s="982"/>
      <c r="F21" s="982"/>
      <c r="G21" s="982"/>
      <c r="H21" s="982"/>
      <c r="I21" s="982"/>
      <c r="J21" s="982"/>
      <c r="K21" s="982"/>
      <c r="L21" s="982"/>
      <c r="M21" s="982"/>
      <c r="N21" s="982"/>
      <c r="O21" s="983"/>
      <c r="P21" s="1011"/>
      <c r="Q21" s="1012"/>
      <c r="R21" s="1012"/>
      <c r="S21" s="1012"/>
      <c r="T21" s="1012"/>
    </row>
    <row r="22" spans="1:20" ht="27.75" customHeight="1">
      <c r="A22" s="659">
        <v>9</v>
      </c>
      <c r="B22" s="981"/>
      <c r="C22" s="982"/>
      <c r="D22" s="982"/>
      <c r="E22" s="982"/>
      <c r="F22" s="982"/>
      <c r="G22" s="982"/>
      <c r="H22" s="982"/>
      <c r="I22" s="982"/>
      <c r="J22" s="982"/>
      <c r="K22" s="982"/>
      <c r="L22" s="982"/>
      <c r="M22" s="982"/>
      <c r="N22" s="982"/>
      <c r="O22" s="983"/>
      <c r="P22" s="1011"/>
      <c r="Q22" s="1012"/>
      <c r="R22" s="1012"/>
      <c r="S22" s="1012"/>
      <c r="T22" s="1012"/>
    </row>
    <row r="23" spans="1:20" ht="27.75" customHeight="1">
      <c r="A23" s="659">
        <v>10</v>
      </c>
      <c r="B23" s="981"/>
      <c r="C23" s="982"/>
      <c r="D23" s="982"/>
      <c r="E23" s="982"/>
      <c r="F23" s="982"/>
      <c r="G23" s="982"/>
      <c r="H23" s="982"/>
      <c r="I23" s="982"/>
      <c r="J23" s="982"/>
      <c r="K23" s="982"/>
      <c r="L23" s="982"/>
      <c r="M23" s="982"/>
      <c r="N23" s="982"/>
      <c r="O23" s="983"/>
      <c r="P23" s="1011"/>
      <c r="Q23" s="1012"/>
      <c r="R23" s="1012"/>
      <c r="S23" s="1012"/>
      <c r="T23" s="1012"/>
    </row>
    <row r="24" spans="1:20" ht="27.75" customHeight="1">
      <c r="A24" s="659">
        <v>11</v>
      </c>
      <c r="B24" s="981"/>
      <c r="C24" s="982"/>
      <c r="D24" s="982"/>
      <c r="E24" s="982"/>
      <c r="F24" s="982"/>
      <c r="G24" s="982"/>
      <c r="H24" s="982"/>
      <c r="I24" s="982"/>
      <c r="J24" s="982"/>
      <c r="K24" s="982"/>
      <c r="L24" s="982"/>
      <c r="M24" s="982"/>
      <c r="N24" s="982"/>
      <c r="O24" s="983"/>
      <c r="P24" s="1011"/>
      <c r="Q24" s="1012"/>
      <c r="R24" s="1012"/>
      <c r="S24" s="1012"/>
      <c r="T24" s="1012"/>
    </row>
    <row r="25" spans="1:20" ht="27.75" customHeight="1">
      <c r="A25" s="659">
        <v>12</v>
      </c>
      <c r="B25" s="981"/>
      <c r="C25" s="982"/>
      <c r="D25" s="982"/>
      <c r="E25" s="982"/>
      <c r="F25" s="982"/>
      <c r="G25" s="982"/>
      <c r="H25" s="982"/>
      <c r="I25" s="982"/>
      <c r="J25" s="982"/>
      <c r="K25" s="982"/>
      <c r="L25" s="982"/>
      <c r="M25" s="982"/>
      <c r="N25" s="982"/>
      <c r="O25" s="983"/>
      <c r="P25" s="1011"/>
      <c r="Q25" s="1012"/>
      <c r="R25" s="1012"/>
      <c r="S25" s="1012"/>
      <c r="T25" s="1012"/>
    </row>
    <row r="26" spans="1:20" ht="27.75" customHeight="1">
      <c r="A26" s="659">
        <v>13</v>
      </c>
      <c r="B26" s="981"/>
      <c r="C26" s="982"/>
      <c r="D26" s="982"/>
      <c r="E26" s="982"/>
      <c r="F26" s="982"/>
      <c r="G26" s="982"/>
      <c r="H26" s="982"/>
      <c r="I26" s="982"/>
      <c r="J26" s="982"/>
      <c r="K26" s="982"/>
      <c r="L26" s="982"/>
      <c r="M26" s="982"/>
      <c r="N26" s="982"/>
      <c r="O26" s="983"/>
      <c r="P26" s="1011"/>
      <c r="Q26" s="1012"/>
      <c r="R26" s="1012"/>
      <c r="S26" s="1012"/>
      <c r="T26" s="1012"/>
    </row>
    <row r="27" spans="1:20" ht="27.75" customHeight="1">
      <c r="A27" s="659">
        <v>14</v>
      </c>
      <c r="B27" s="981"/>
      <c r="C27" s="982"/>
      <c r="D27" s="982"/>
      <c r="E27" s="982"/>
      <c r="F27" s="982"/>
      <c r="G27" s="982"/>
      <c r="H27" s="982"/>
      <c r="I27" s="982"/>
      <c r="J27" s="982"/>
      <c r="K27" s="982"/>
      <c r="L27" s="982"/>
      <c r="M27" s="982"/>
      <c r="N27" s="982"/>
      <c r="O27" s="983"/>
      <c r="P27" s="1011"/>
      <c r="Q27" s="1012"/>
      <c r="R27" s="1012"/>
      <c r="S27" s="1012"/>
      <c r="T27" s="1012"/>
    </row>
    <row r="28" spans="1:20" ht="27.75" customHeight="1">
      <c r="A28" s="659">
        <v>15</v>
      </c>
      <c r="B28" s="981"/>
      <c r="C28" s="982"/>
      <c r="D28" s="982"/>
      <c r="E28" s="982"/>
      <c r="F28" s="982"/>
      <c r="G28" s="982"/>
      <c r="H28" s="982"/>
      <c r="I28" s="982"/>
      <c r="J28" s="982"/>
      <c r="K28" s="982"/>
      <c r="L28" s="982"/>
      <c r="M28" s="982"/>
      <c r="N28" s="982"/>
      <c r="O28" s="983"/>
      <c r="P28" s="1011"/>
      <c r="Q28" s="1012"/>
      <c r="R28" s="1012"/>
      <c r="S28" s="1012"/>
      <c r="T28" s="1012"/>
    </row>
    <row r="29" spans="1:20" ht="27.75" customHeight="1">
      <c r="A29" s="659">
        <v>16</v>
      </c>
      <c r="B29" s="981"/>
      <c r="C29" s="982"/>
      <c r="D29" s="982"/>
      <c r="E29" s="982"/>
      <c r="F29" s="982"/>
      <c r="G29" s="982"/>
      <c r="H29" s="982"/>
      <c r="I29" s="982"/>
      <c r="J29" s="982"/>
      <c r="K29" s="982"/>
      <c r="L29" s="982"/>
      <c r="M29" s="982"/>
      <c r="N29" s="982"/>
      <c r="O29" s="983"/>
      <c r="P29" s="1011"/>
      <c r="Q29" s="1012"/>
      <c r="R29" s="1012"/>
      <c r="S29" s="1012"/>
      <c r="T29" s="1012"/>
    </row>
    <row r="30" spans="1:20" ht="27.75" customHeight="1">
      <c r="A30" s="659">
        <v>17</v>
      </c>
      <c r="B30" s="981"/>
      <c r="C30" s="982"/>
      <c r="D30" s="982"/>
      <c r="E30" s="982"/>
      <c r="F30" s="982"/>
      <c r="G30" s="982"/>
      <c r="H30" s="982"/>
      <c r="I30" s="982"/>
      <c r="J30" s="982"/>
      <c r="K30" s="982"/>
      <c r="L30" s="982"/>
      <c r="M30" s="982"/>
      <c r="N30" s="982"/>
      <c r="O30" s="983"/>
      <c r="P30" s="1011"/>
      <c r="Q30" s="1012"/>
      <c r="R30" s="1012"/>
      <c r="S30" s="1012"/>
      <c r="T30" s="1012"/>
    </row>
    <row r="31" spans="1:20" ht="27.75" customHeight="1">
      <c r="A31" s="659">
        <v>18</v>
      </c>
      <c r="B31" s="981"/>
      <c r="C31" s="982"/>
      <c r="D31" s="982"/>
      <c r="E31" s="982"/>
      <c r="F31" s="982"/>
      <c r="G31" s="982"/>
      <c r="H31" s="982"/>
      <c r="I31" s="982"/>
      <c r="J31" s="982"/>
      <c r="K31" s="982"/>
      <c r="L31" s="982"/>
      <c r="M31" s="982"/>
      <c r="N31" s="982"/>
      <c r="O31" s="983"/>
      <c r="P31" s="1011"/>
      <c r="Q31" s="1012"/>
      <c r="R31" s="1012"/>
      <c r="S31" s="1012"/>
      <c r="T31" s="1012"/>
    </row>
    <row r="32" spans="1:20" ht="27.75" customHeight="1">
      <c r="A32" s="659">
        <v>19</v>
      </c>
      <c r="B32" s="981"/>
      <c r="C32" s="982"/>
      <c r="D32" s="982"/>
      <c r="E32" s="982"/>
      <c r="F32" s="982"/>
      <c r="G32" s="982"/>
      <c r="H32" s="982"/>
      <c r="I32" s="982"/>
      <c r="J32" s="982"/>
      <c r="K32" s="982"/>
      <c r="L32" s="982"/>
      <c r="M32" s="982"/>
      <c r="N32" s="982"/>
      <c r="O32" s="983"/>
      <c r="P32" s="1011"/>
      <c r="Q32" s="1012"/>
      <c r="R32" s="1012"/>
      <c r="S32" s="1012"/>
      <c r="T32" s="1012"/>
    </row>
    <row r="33" spans="1:20" ht="27.75" customHeight="1">
      <c r="A33" s="659">
        <v>20</v>
      </c>
      <c r="B33" s="981"/>
      <c r="C33" s="982"/>
      <c r="D33" s="982"/>
      <c r="E33" s="982"/>
      <c r="F33" s="982"/>
      <c r="G33" s="982"/>
      <c r="H33" s="982"/>
      <c r="I33" s="982"/>
      <c r="J33" s="982"/>
      <c r="K33" s="982"/>
      <c r="L33" s="982"/>
      <c r="M33" s="982"/>
      <c r="N33" s="982"/>
      <c r="O33" s="983"/>
      <c r="P33" s="1011"/>
      <c r="Q33" s="1012"/>
      <c r="R33" s="1012"/>
      <c r="S33" s="1012"/>
      <c r="T33" s="1012"/>
    </row>
    <row r="34" spans="1:20" ht="27.75" customHeight="1">
      <c r="A34" s="659">
        <v>21</v>
      </c>
      <c r="B34" s="981"/>
      <c r="C34" s="982"/>
      <c r="D34" s="982"/>
      <c r="E34" s="982"/>
      <c r="F34" s="982"/>
      <c r="G34" s="982"/>
      <c r="H34" s="982"/>
      <c r="I34" s="982"/>
      <c r="J34" s="982"/>
      <c r="K34" s="982"/>
      <c r="L34" s="982"/>
      <c r="M34" s="982"/>
      <c r="N34" s="982"/>
      <c r="O34" s="983"/>
      <c r="P34" s="1011"/>
      <c r="Q34" s="1012"/>
      <c r="R34" s="1012"/>
      <c r="S34" s="1012"/>
      <c r="T34" s="1012"/>
    </row>
    <row r="35" spans="1:20" ht="27.75" customHeight="1">
      <c r="A35" s="659">
        <v>22</v>
      </c>
      <c r="B35" s="981"/>
      <c r="C35" s="982"/>
      <c r="D35" s="982"/>
      <c r="E35" s="982"/>
      <c r="F35" s="982"/>
      <c r="G35" s="982"/>
      <c r="H35" s="982"/>
      <c r="I35" s="982"/>
      <c r="J35" s="982"/>
      <c r="K35" s="982"/>
      <c r="L35" s="982"/>
      <c r="M35" s="982"/>
      <c r="N35" s="982"/>
      <c r="O35" s="983"/>
      <c r="P35" s="1011"/>
      <c r="Q35" s="1012"/>
      <c r="R35" s="1012"/>
      <c r="S35" s="1012"/>
      <c r="T35" s="1012"/>
    </row>
    <row r="36" spans="1:20" ht="27.75" customHeight="1">
      <c r="A36" s="659">
        <v>23</v>
      </c>
      <c r="B36" s="981"/>
      <c r="C36" s="982"/>
      <c r="D36" s="982"/>
      <c r="E36" s="982"/>
      <c r="F36" s="982"/>
      <c r="G36" s="982"/>
      <c r="H36" s="982"/>
      <c r="I36" s="982"/>
      <c r="J36" s="982"/>
      <c r="K36" s="982"/>
      <c r="L36" s="982"/>
      <c r="M36" s="982"/>
      <c r="N36" s="982"/>
      <c r="O36" s="983"/>
      <c r="P36" s="1011"/>
      <c r="Q36" s="1012"/>
      <c r="R36" s="1012"/>
      <c r="S36" s="1012"/>
      <c r="T36" s="1012"/>
    </row>
    <row r="37" spans="1:20" ht="27.75" customHeight="1">
      <c r="A37" s="659">
        <v>24</v>
      </c>
      <c r="B37" s="981"/>
      <c r="C37" s="982"/>
      <c r="D37" s="982"/>
      <c r="E37" s="982"/>
      <c r="F37" s="982"/>
      <c r="G37" s="982"/>
      <c r="H37" s="982"/>
      <c r="I37" s="982"/>
      <c r="J37" s="982"/>
      <c r="K37" s="982"/>
      <c r="L37" s="982"/>
      <c r="M37" s="982"/>
      <c r="N37" s="982"/>
      <c r="O37" s="983"/>
      <c r="P37" s="1011"/>
      <c r="Q37" s="1012"/>
      <c r="R37" s="1012"/>
      <c r="S37" s="1012"/>
      <c r="T37" s="1012"/>
    </row>
    <row r="38" spans="1:20" ht="27.75" customHeight="1">
      <c r="A38" s="659">
        <v>25</v>
      </c>
      <c r="B38" s="981"/>
      <c r="C38" s="982"/>
      <c r="D38" s="982"/>
      <c r="E38" s="982"/>
      <c r="F38" s="982"/>
      <c r="G38" s="982"/>
      <c r="H38" s="982"/>
      <c r="I38" s="982"/>
      <c r="J38" s="982"/>
      <c r="K38" s="982"/>
      <c r="L38" s="982"/>
      <c r="M38" s="982"/>
      <c r="N38" s="982"/>
      <c r="O38" s="983"/>
      <c r="P38" s="1011"/>
      <c r="Q38" s="1012"/>
      <c r="R38" s="1012"/>
      <c r="S38" s="1012"/>
      <c r="T38" s="1012"/>
    </row>
    <row r="39" spans="1:20" ht="27.75" customHeight="1">
      <c r="A39" s="659">
        <v>26</v>
      </c>
      <c r="B39" s="981"/>
      <c r="C39" s="982"/>
      <c r="D39" s="982"/>
      <c r="E39" s="982"/>
      <c r="F39" s="982"/>
      <c r="G39" s="982"/>
      <c r="H39" s="982"/>
      <c r="I39" s="982"/>
      <c r="J39" s="982"/>
      <c r="K39" s="982"/>
      <c r="L39" s="982"/>
      <c r="M39" s="982"/>
      <c r="N39" s="982"/>
      <c r="O39" s="983"/>
      <c r="P39" s="1011"/>
      <c r="Q39" s="1012"/>
      <c r="R39" s="1012"/>
      <c r="S39" s="1012"/>
      <c r="T39" s="1012"/>
    </row>
    <row r="40" spans="1:20" ht="27.75" customHeight="1">
      <c r="A40" s="659">
        <v>27</v>
      </c>
      <c r="B40" s="981"/>
      <c r="C40" s="982"/>
      <c r="D40" s="982"/>
      <c r="E40" s="982"/>
      <c r="F40" s="982"/>
      <c r="G40" s="982"/>
      <c r="H40" s="982"/>
      <c r="I40" s="982"/>
      <c r="J40" s="982"/>
      <c r="K40" s="982"/>
      <c r="L40" s="982"/>
      <c r="M40" s="982"/>
      <c r="N40" s="982"/>
      <c r="O40" s="983"/>
      <c r="P40" s="1011"/>
      <c r="Q40" s="1012"/>
      <c r="R40" s="1012"/>
      <c r="S40" s="1012"/>
      <c r="T40" s="1012"/>
    </row>
    <row r="41" spans="1:20" ht="27.75" customHeight="1">
      <c r="A41" s="659">
        <v>28</v>
      </c>
      <c r="B41" s="981"/>
      <c r="C41" s="982"/>
      <c r="D41" s="982"/>
      <c r="E41" s="982"/>
      <c r="F41" s="982"/>
      <c r="G41" s="982"/>
      <c r="H41" s="982"/>
      <c r="I41" s="982"/>
      <c r="J41" s="982"/>
      <c r="K41" s="982"/>
      <c r="L41" s="982"/>
      <c r="M41" s="982"/>
      <c r="N41" s="982"/>
      <c r="O41" s="983"/>
      <c r="P41" s="1011"/>
      <c r="Q41" s="1012"/>
      <c r="R41" s="1012"/>
      <c r="S41" s="1012"/>
      <c r="T41" s="1012"/>
    </row>
    <row r="42" spans="1:20" ht="27.75" customHeight="1">
      <c r="A42" s="659">
        <v>29</v>
      </c>
      <c r="B42" s="981"/>
      <c r="C42" s="982"/>
      <c r="D42" s="982"/>
      <c r="E42" s="982"/>
      <c r="F42" s="982"/>
      <c r="G42" s="982"/>
      <c r="H42" s="982"/>
      <c r="I42" s="982"/>
      <c r="J42" s="982"/>
      <c r="K42" s="982"/>
      <c r="L42" s="982"/>
      <c r="M42" s="982"/>
      <c r="N42" s="982"/>
      <c r="O42" s="983"/>
      <c r="P42" s="1011"/>
      <c r="Q42" s="1012"/>
      <c r="R42" s="1012"/>
      <c r="S42" s="1012"/>
      <c r="T42" s="1012"/>
    </row>
    <row r="43" spans="1:20" ht="27.75" customHeight="1">
      <c r="A43" s="659">
        <v>30</v>
      </c>
      <c r="B43" s="981"/>
      <c r="C43" s="982"/>
      <c r="D43" s="982"/>
      <c r="E43" s="982"/>
      <c r="F43" s="982"/>
      <c r="G43" s="982"/>
      <c r="H43" s="982"/>
      <c r="I43" s="982"/>
      <c r="J43" s="982"/>
      <c r="K43" s="982"/>
      <c r="L43" s="982"/>
      <c r="M43" s="982"/>
      <c r="N43" s="982"/>
      <c r="O43" s="983"/>
      <c r="P43" s="1011"/>
      <c r="Q43" s="1012"/>
      <c r="R43" s="1012"/>
      <c r="S43" s="1012"/>
      <c r="T43" s="1012"/>
    </row>
    <row r="44" spans="1:20" ht="27.75" customHeight="1" thickBot="1">
      <c r="B44" s="981"/>
      <c r="C44" s="982"/>
      <c r="D44" s="982"/>
      <c r="E44" s="982"/>
      <c r="F44" s="982"/>
      <c r="G44" s="982"/>
      <c r="H44" s="982"/>
      <c r="I44" s="982"/>
      <c r="J44" s="982"/>
      <c r="K44" s="982"/>
      <c r="L44" s="982"/>
      <c r="M44" s="982"/>
      <c r="N44" s="982"/>
      <c r="O44" s="983"/>
      <c r="P44" s="1011"/>
      <c r="Q44" s="1012"/>
      <c r="R44" s="1012"/>
      <c r="S44" s="1012"/>
      <c r="T44" s="1012"/>
    </row>
    <row r="45" spans="1:20" s="341" customFormat="1" ht="34.5" customHeight="1">
      <c r="A45" s="659"/>
      <c r="B45" s="1003" t="s">
        <v>605</v>
      </c>
      <c r="C45" s="1004"/>
      <c r="D45" s="1004"/>
      <c r="E45" s="1004"/>
      <c r="F45" s="1004"/>
      <c r="G45" s="1004"/>
      <c r="H45" s="1004"/>
      <c r="I45" s="1004"/>
      <c r="J45" s="1004"/>
      <c r="K45" s="1004"/>
      <c r="L45" s="1004"/>
      <c r="M45" s="1004"/>
      <c r="N45" s="1004"/>
      <c r="O45" s="1005"/>
      <c r="P45" s="990" t="s">
        <v>659</v>
      </c>
    </row>
    <row r="46" spans="1:20" ht="28.5" customHeight="1">
      <c r="A46" s="659">
        <v>1</v>
      </c>
      <c r="B46" s="978"/>
      <c r="C46" s="979"/>
      <c r="D46" s="979"/>
      <c r="E46" s="979"/>
      <c r="F46" s="979"/>
      <c r="G46" s="979"/>
      <c r="H46" s="979"/>
      <c r="I46" s="979"/>
      <c r="J46" s="979"/>
      <c r="K46" s="979"/>
      <c r="L46" s="979"/>
      <c r="M46" s="979"/>
      <c r="N46" s="979"/>
      <c r="O46" s="980"/>
      <c r="P46" s="991"/>
      <c r="Q46" s="341"/>
    </row>
    <row r="47" spans="1:20" ht="28.5" customHeight="1">
      <c r="A47" s="659">
        <v>2</v>
      </c>
      <c r="B47" s="981"/>
      <c r="C47" s="982"/>
      <c r="D47" s="982"/>
      <c r="E47" s="982"/>
      <c r="F47" s="982"/>
      <c r="G47" s="982"/>
      <c r="H47" s="982"/>
      <c r="I47" s="982"/>
      <c r="J47" s="982"/>
      <c r="K47" s="982"/>
      <c r="L47" s="982"/>
      <c r="M47" s="982"/>
      <c r="N47" s="982"/>
      <c r="O47" s="983"/>
      <c r="P47" s="991"/>
      <c r="Q47" s="341"/>
    </row>
    <row r="48" spans="1:20" ht="28.5" customHeight="1">
      <c r="A48" s="659">
        <v>3</v>
      </c>
      <c r="B48" s="981"/>
      <c r="C48" s="982"/>
      <c r="D48" s="982"/>
      <c r="E48" s="982"/>
      <c r="F48" s="982"/>
      <c r="G48" s="982"/>
      <c r="H48" s="982"/>
      <c r="I48" s="982"/>
      <c r="J48" s="982"/>
      <c r="K48" s="982"/>
      <c r="L48" s="982"/>
      <c r="M48" s="982"/>
      <c r="N48" s="982"/>
      <c r="O48" s="983"/>
      <c r="P48" s="991"/>
      <c r="Q48" s="341"/>
    </row>
    <row r="49" spans="1:17" ht="28.5" customHeight="1">
      <c r="A49" s="659">
        <v>4</v>
      </c>
      <c r="B49" s="981"/>
      <c r="C49" s="982"/>
      <c r="D49" s="982"/>
      <c r="E49" s="982"/>
      <c r="F49" s="982"/>
      <c r="G49" s="982"/>
      <c r="H49" s="982"/>
      <c r="I49" s="982"/>
      <c r="J49" s="982"/>
      <c r="K49" s="982"/>
      <c r="L49" s="982"/>
      <c r="M49" s="982"/>
      <c r="N49" s="982"/>
      <c r="O49" s="983"/>
      <c r="P49" s="991"/>
      <c r="Q49" s="341"/>
    </row>
    <row r="50" spans="1:17" ht="28.5" customHeight="1">
      <c r="A50" s="659">
        <v>5</v>
      </c>
      <c r="B50" s="981"/>
      <c r="C50" s="982"/>
      <c r="D50" s="982"/>
      <c r="E50" s="982"/>
      <c r="F50" s="982"/>
      <c r="G50" s="982"/>
      <c r="H50" s="982"/>
      <c r="I50" s="982"/>
      <c r="J50" s="982"/>
      <c r="K50" s="982"/>
      <c r="L50" s="982"/>
      <c r="M50" s="982"/>
      <c r="N50" s="982"/>
      <c r="O50" s="983"/>
      <c r="P50" s="991"/>
      <c r="Q50" s="341"/>
    </row>
    <row r="51" spans="1:17" ht="28.5" customHeight="1">
      <c r="A51" s="659">
        <v>6</v>
      </c>
      <c r="B51" s="981"/>
      <c r="C51" s="982"/>
      <c r="D51" s="982"/>
      <c r="E51" s="982"/>
      <c r="F51" s="982"/>
      <c r="G51" s="982"/>
      <c r="H51" s="982"/>
      <c r="I51" s="982"/>
      <c r="J51" s="982"/>
      <c r="K51" s="982"/>
      <c r="L51" s="982"/>
      <c r="M51" s="982"/>
      <c r="N51" s="982"/>
      <c r="O51" s="983"/>
      <c r="P51" s="991"/>
      <c r="Q51" s="341"/>
    </row>
    <row r="52" spans="1:17" ht="28.5" customHeight="1">
      <c r="A52" s="659">
        <v>7</v>
      </c>
      <c r="B52" s="981"/>
      <c r="C52" s="982"/>
      <c r="D52" s="982"/>
      <c r="E52" s="982"/>
      <c r="F52" s="982"/>
      <c r="G52" s="982"/>
      <c r="H52" s="982"/>
      <c r="I52" s="982"/>
      <c r="J52" s="982"/>
      <c r="K52" s="982"/>
      <c r="L52" s="982"/>
      <c r="M52" s="982"/>
      <c r="N52" s="982"/>
      <c r="O52" s="983"/>
      <c r="P52" s="991"/>
      <c r="Q52" s="341"/>
    </row>
    <row r="53" spans="1:17" ht="28.5" customHeight="1" thickBot="1">
      <c r="B53" s="981"/>
      <c r="C53" s="982"/>
      <c r="D53" s="982"/>
      <c r="E53" s="982"/>
      <c r="F53" s="982"/>
      <c r="G53" s="982"/>
      <c r="H53" s="982"/>
      <c r="I53" s="982"/>
      <c r="J53" s="982"/>
      <c r="K53" s="982"/>
      <c r="L53" s="982"/>
      <c r="M53" s="982"/>
      <c r="N53" s="982"/>
      <c r="O53" s="983"/>
      <c r="P53" s="991"/>
      <c r="Q53" s="341"/>
    </row>
    <row r="54" spans="1:17" s="341" customFormat="1" ht="33.75" customHeight="1">
      <c r="A54" s="659"/>
      <c r="B54" s="994" t="s">
        <v>615</v>
      </c>
      <c r="C54" s="995"/>
      <c r="D54" s="995"/>
      <c r="E54" s="995"/>
      <c r="F54" s="995"/>
      <c r="G54" s="995"/>
      <c r="H54" s="995"/>
      <c r="I54" s="995"/>
      <c r="J54" s="995"/>
      <c r="K54" s="995"/>
      <c r="L54" s="995"/>
      <c r="M54" s="995"/>
      <c r="N54" s="995"/>
      <c r="O54" s="996"/>
      <c r="P54" s="990" t="s">
        <v>660</v>
      </c>
      <c r="Q54" s="342"/>
    </row>
    <row r="55" spans="1:17" ht="28.5" customHeight="1">
      <c r="A55" s="659">
        <v>1</v>
      </c>
      <c r="B55" s="978"/>
      <c r="C55" s="979"/>
      <c r="D55" s="979"/>
      <c r="E55" s="979"/>
      <c r="F55" s="979"/>
      <c r="G55" s="979"/>
      <c r="H55" s="979"/>
      <c r="I55" s="979"/>
      <c r="J55" s="979"/>
      <c r="K55" s="979"/>
      <c r="L55" s="979"/>
      <c r="M55" s="979"/>
      <c r="N55" s="979"/>
      <c r="O55" s="980"/>
      <c r="P55" s="991"/>
      <c r="Q55" s="342"/>
    </row>
    <row r="56" spans="1:17" ht="28.5" customHeight="1">
      <c r="A56" s="659">
        <v>2</v>
      </c>
      <c r="B56" s="981"/>
      <c r="C56" s="982"/>
      <c r="D56" s="982"/>
      <c r="E56" s="982"/>
      <c r="F56" s="982"/>
      <c r="G56" s="982"/>
      <c r="H56" s="982"/>
      <c r="I56" s="982"/>
      <c r="J56" s="982"/>
      <c r="K56" s="982"/>
      <c r="L56" s="982"/>
      <c r="M56" s="982"/>
      <c r="N56" s="982"/>
      <c r="O56" s="983"/>
      <c r="P56" s="991"/>
      <c r="Q56" s="342"/>
    </row>
    <row r="57" spans="1:17" ht="28.5" customHeight="1">
      <c r="A57" s="659">
        <v>3</v>
      </c>
      <c r="B57" s="981"/>
      <c r="C57" s="982"/>
      <c r="D57" s="982"/>
      <c r="E57" s="982"/>
      <c r="F57" s="982"/>
      <c r="G57" s="982"/>
      <c r="H57" s="982"/>
      <c r="I57" s="982"/>
      <c r="J57" s="982"/>
      <c r="K57" s="982"/>
      <c r="L57" s="982"/>
      <c r="M57" s="982"/>
      <c r="N57" s="982"/>
      <c r="O57" s="983"/>
      <c r="P57" s="991"/>
      <c r="Q57" s="342"/>
    </row>
    <row r="58" spans="1:17" ht="28.5" customHeight="1">
      <c r="A58" s="659">
        <v>4</v>
      </c>
      <c r="B58" s="981"/>
      <c r="C58" s="982"/>
      <c r="D58" s="982"/>
      <c r="E58" s="982"/>
      <c r="F58" s="982"/>
      <c r="G58" s="982"/>
      <c r="H58" s="982"/>
      <c r="I58" s="982"/>
      <c r="J58" s="982"/>
      <c r="K58" s="982"/>
      <c r="L58" s="982"/>
      <c r="M58" s="982"/>
      <c r="N58" s="982"/>
      <c r="O58" s="983"/>
      <c r="P58" s="991"/>
      <c r="Q58" s="342"/>
    </row>
    <row r="59" spans="1:17" ht="28.5" customHeight="1">
      <c r="A59" s="659">
        <v>5</v>
      </c>
      <c r="B59" s="981"/>
      <c r="C59" s="982"/>
      <c r="D59" s="982"/>
      <c r="E59" s="982"/>
      <c r="F59" s="982"/>
      <c r="G59" s="982"/>
      <c r="H59" s="982"/>
      <c r="I59" s="982"/>
      <c r="J59" s="982"/>
      <c r="K59" s="982"/>
      <c r="L59" s="982"/>
      <c r="M59" s="982"/>
      <c r="N59" s="982"/>
      <c r="O59" s="983"/>
      <c r="P59" s="991"/>
      <c r="Q59" s="343"/>
    </row>
    <row r="60" spans="1:17" ht="28.5" customHeight="1" thickBot="1">
      <c r="B60" s="981"/>
      <c r="C60" s="982"/>
      <c r="D60" s="982"/>
      <c r="E60" s="982"/>
      <c r="F60" s="982"/>
      <c r="G60" s="982"/>
      <c r="H60" s="982"/>
      <c r="I60" s="982"/>
      <c r="J60" s="982"/>
      <c r="K60" s="982"/>
      <c r="L60" s="982"/>
      <c r="M60" s="982"/>
      <c r="N60" s="982"/>
      <c r="O60" s="983"/>
      <c r="P60" s="991"/>
      <c r="Q60" s="343"/>
    </row>
    <row r="61" spans="1:17" s="341" customFormat="1" ht="33.75" customHeight="1">
      <c r="A61" s="659"/>
      <c r="B61" s="994" t="s">
        <v>616</v>
      </c>
      <c r="C61" s="995"/>
      <c r="D61" s="995"/>
      <c r="E61" s="995"/>
      <c r="F61" s="995"/>
      <c r="G61" s="995"/>
      <c r="H61" s="995"/>
      <c r="I61" s="995"/>
      <c r="J61" s="995"/>
      <c r="K61" s="995"/>
      <c r="L61" s="995"/>
      <c r="M61" s="995"/>
      <c r="N61" s="995"/>
      <c r="O61" s="996"/>
      <c r="P61" s="992" t="s">
        <v>661</v>
      </c>
      <c r="Q61" s="342"/>
    </row>
    <row r="62" spans="1:17" ht="28.5" customHeight="1">
      <c r="A62" s="659">
        <v>1</v>
      </c>
      <c r="B62" s="978"/>
      <c r="C62" s="979"/>
      <c r="D62" s="979"/>
      <c r="E62" s="979"/>
      <c r="F62" s="979"/>
      <c r="G62" s="979"/>
      <c r="H62" s="979"/>
      <c r="I62" s="979"/>
      <c r="J62" s="979"/>
      <c r="K62" s="979"/>
      <c r="L62" s="979"/>
      <c r="M62" s="979"/>
      <c r="N62" s="979"/>
      <c r="O62" s="980"/>
      <c r="P62" s="993"/>
      <c r="Q62" s="342"/>
    </row>
    <row r="63" spans="1:17" ht="28.5" customHeight="1">
      <c r="A63" s="659">
        <v>2</v>
      </c>
      <c r="B63" s="981"/>
      <c r="C63" s="982"/>
      <c r="D63" s="982"/>
      <c r="E63" s="982"/>
      <c r="F63" s="982"/>
      <c r="G63" s="982"/>
      <c r="H63" s="982"/>
      <c r="I63" s="982"/>
      <c r="J63" s="982"/>
      <c r="K63" s="982"/>
      <c r="L63" s="982"/>
      <c r="M63" s="982"/>
      <c r="N63" s="982"/>
      <c r="O63" s="983"/>
      <c r="P63" s="993"/>
      <c r="Q63" s="342"/>
    </row>
    <row r="64" spans="1:17" ht="28.5" customHeight="1">
      <c r="A64" s="659">
        <v>3</v>
      </c>
      <c r="B64" s="981"/>
      <c r="C64" s="982"/>
      <c r="D64" s="982"/>
      <c r="E64" s="982"/>
      <c r="F64" s="982"/>
      <c r="G64" s="982"/>
      <c r="H64" s="982"/>
      <c r="I64" s="982"/>
      <c r="J64" s="982"/>
      <c r="K64" s="982"/>
      <c r="L64" s="982"/>
      <c r="M64" s="982"/>
      <c r="N64" s="982"/>
      <c r="O64" s="983"/>
      <c r="P64" s="993"/>
      <c r="Q64" s="342"/>
    </row>
    <row r="65" spans="1:17" ht="28.5" customHeight="1">
      <c r="A65" s="659">
        <v>4</v>
      </c>
      <c r="B65" s="981"/>
      <c r="C65" s="982"/>
      <c r="D65" s="982"/>
      <c r="E65" s="982"/>
      <c r="F65" s="982"/>
      <c r="G65" s="982"/>
      <c r="H65" s="982"/>
      <c r="I65" s="982"/>
      <c r="J65" s="982"/>
      <c r="K65" s="982"/>
      <c r="L65" s="982"/>
      <c r="M65" s="982"/>
      <c r="N65" s="982"/>
      <c r="O65" s="983"/>
      <c r="P65" s="993"/>
      <c r="Q65" s="342"/>
    </row>
    <row r="66" spans="1:17" ht="28.5" customHeight="1">
      <c r="A66" s="659">
        <v>5</v>
      </c>
      <c r="B66" s="981"/>
      <c r="C66" s="982"/>
      <c r="D66" s="982"/>
      <c r="E66" s="982"/>
      <c r="F66" s="982"/>
      <c r="G66" s="982"/>
      <c r="H66" s="982"/>
      <c r="I66" s="982"/>
      <c r="J66" s="982"/>
      <c r="K66" s="982"/>
      <c r="L66" s="982"/>
      <c r="M66" s="982"/>
      <c r="N66" s="982"/>
      <c r="O66" s="983"/>
      <c r="P66" s="993"/>
      <c r="Q66" s="342"/>
    </row>
    <row r="67" spans="1:17" ht="28.5" customHeight="1" thickBot="1">
      <c r="B67" s="981"/>
      <c r="C67" s="982"/>
      <c r="D67" s="982"/>
      <c r="E67" s="982"/>
      <c r="F67" s="982"/>
      <c r="G67" s="982"/>
      <c r="H67" s="982"/>
      <c r="I67" s="982"/>
      <c r="J67" s="982"/>
      <c r="K67" s="982"/>
      <c r="L67" s="982"/>
      <c r="M67" s="982"/>
      <c r="N67" s="982"/>
      <c r="O67" s="983"/>
      <c r="P67" s="993"/>
      <c r="Q67" s="342"/>
    </row>
    <row r="68" spans="1:17" s="341" customFormat="1" ht="33.75" customHeight="1">
      <c r="A68" s="659"/>
      <c r="B68" s="987" t="s">
        <v>502</v>
      </c>
      <c r="C68" s="988"/>
      <c r="D68" s="988"/>
      <c r="E68" s="988"/>
      <c r="F68" s="988"/>
      <c r="G68" s="988"/>
      <c r="H68" s="988"/>
      <c r="I68" s="988"/>
      <c r="J68" s="988"/>
      <c r="K68" s="988"/>
      <c r="L68" s="988"/>
      <c r="M68" s="988"/>
      <c r="N68" s="988"/>
      <c r="O68" s="989"/>
      <c r="P68" s="990" t="s">
        <v>661</v>
      </c>
      <c r="Q68" s="498"/>
    </row>
    <row r="69" spans="1:17" ht="28.5" customHeight="1">
      <c r="A69" s="659">
        <v>1</v>
      </c>
      <c r="B69" s="978"/>
      <c r="C69" s="979"/>
      <c r="D69" s="979"/>
      <c r="E69" s="979"/>
      <c r="F69" s="979"/>
      <c r="G69" s="979"/>
      <c r="H69" s="979"/>
      <c r="I69" s="979"/>
      <c r="J69" s="979"/>
      <c r="K69" s="979"/>
      <c r="L69" s="979"/>
      <c r="M69" s="979"/>
      <c r="N69" s="979"/>
      <c r="O69" s="980"/>
      <c r="P69" s="991"/>
      <c r="Q69" s="498"/>
    </row>
    <row r="70" spans="1:17" ht="28.5" customHeight="1">
      <c r="A70" s="659">
        <v>2</v>
      </c>
      <c r="B70" s="981"/>
      <c r="C70" s="982"/>
      <c r="D70" s="982"/>
      <c r="E70" s="982"/>
      <c r="F70" s="982"/>
      <c r="G70" s="982"/>
      <c r="H70" s="982"/>
      <c r="I70" s="982"/>
      <c r="J70" s="982"/>
      <c r="K70" s="982"/>
      <c r="L70" s="982"/>
      <c r="M70" s="982"/>
      <c r="N70" s="982"/>
      <c r="O70" s="983"/>
      <c r="P70" s="991"/>
      <c r="Q70" s="498"/>
    </row>
    <row r="71" spans="1:17" ht="28.5" customHeight="1">
      <c r="A71" s="659">
        <v>3</v>
      </c>
      <c r="B71" s="981"/>
      <c r="C71" s="982"/>
      <c r="D71" s="982"/>
      <c r="E71" s="982"/>
      <c r="F71" s="982"/>
      <c r="G71" s="982"/>
      <c r="H71" s="982"/>
      <c r="I71" s="982"/>
      <c r="J71" s="982"/>
      <c r="K71" s="982"/>
      <c r="L71" s="982"/>
      <c r="M71" s="982"/>
      <c r="N71" s="982"/>
      <c r="O71" s="983"/>
      <c r="P71" s="991"/>
      <c r="Q71" s="498"/>
    </row>
    <row r="72" spans="1:17" ht="28.5" customHeight="1">
      <c r="A72" s="659">
        <v>4</v>
      </c>
      <c r="B72" s="981"/>
      <c r="C72" s="982"/>
      <c r="D72" s="982"/>
      <c r="E72" s="982"/>
      <c r="F72" s="982"/>
      <c r="G72" s="982"/>
      <c r="H72" s="982"/>
      <c r="I72" s="982"/>
      <c r="J72" s="982"/>
      <c r="K72" s="982"/>
      <c r="L72" s="982"/>
      <c r="M72" s="982"/>
      <c r="N72" s="982"/>
      <c r="O72" s="983"/>
      <c r="P72" s="991"/>
      <c r="Q72" s="498"/>
    </row>
    <row r="73" spans="1:17" ht="28.5" customHeight="1">
      <c r="A73" s="659">
        <v>5</v>
      </c>
      <c r="B73" s="981"/>
      <c r="C73" s="982"/>
      <c r="D73" s="982"/>
      <c r="E73" s="982"/>
      <c r="F73" s="982"/>
      <c r="G73" s="982"/>
      <c r="H73" s="982"/>
      <c r="I73" s="982"/>
      <c r="J73" s="982"/>
      <c r="K73" s="982"/>
      <c r="L73" s="982"/>
      <c r="M73" s="982"/>
      <c r="N73" s="982"/>
      <c r="O73" s="983"/>
      <c r="P73" s="991"/>
      <c r="Q73" s="498"/>
    </row>
    <row r="74" spans="1:17" ht="28.5" customHeight="1" thickBot="1">
      <c r="B74" s="984"/>
      <c r="C74" s="985"/>
      <c r="D74" s="985"/>
      <c r="E74" s="985"/>
      <c r="F74" s="985"/>
      <c r="G74" s="985"/>
      <c r="H74" s="985"/>
      <c r="I74" s="985"/>
      <c r="J74" s="985"/>
      <c r="K74" s="985"/>
      <c r="L74" s="985"/>
      <c r="M74" s="985"/>
      <c r="N74" s="985"/>
      <c r="O74" s="986"/>
      <c r="P74" s="991"/>
      <c r="Q74" s="498"/>
    </row>
    <row r="78" spans="1:17">
      <c r="E78" s="172"/>
    </row>
  </sheetData>
  <sheetProtection algorithmName="SHA-512" hashValue="Z7MCFQNOeKRzRD32955xma4T0qgK0pnayVgRp/AwzP9VcpW8f/StiDWXtN1lo/BrSWM5MxKi+b9Egs7Vh42xbw==" saltValue="HPRkqGCEbCgCR1tP8C8dzg==" spinCount="100000" sheet="1" objects="1" scenarios="1"/>
  <mergeCells count="42">
    <mergeCell ref="P45:P53"/>
    <mergeCell ref="P54:P60"/>
    <mergeCell ref="F11:G11"/>
    <mergeCell ref="I11:L11"/>
    <mergeCell ref="B14:O44"/>
    <mergeCell ref="B45:O45"/>
    <mergeCell ref="B46:O53"/>
    <mergeCell ref="B54:O54"/>
    <mergeCell ref="B55:O60"/>
    <mergeCell ref="D12:E12"/>
    <mergeCell ref="F12:G12"/>
    <mergeCell ref="I12:L12"/>
    <mergeCell ref="P1:P3"/>
    <mergeCell ref="P7:P12"/>
    <mergeCell ref="F9:G9"/>
    <mergeCell ref="I9:L9"/>
    <mergeCell ref="B13:O13"/>
    <mergeCell ref="D3:M3"/>
    <mergeCell ref="D2:M2"/>
    <mergeCell ref="I8:L8"/>
    <mergeCell ref="D9:E9"/>
    <mergeCell ref="F10:G10"/>
    <mergeCell ref="I10:L10"/>
    <mergeCell ref="D8:E8"/>
    <mergeCell ref="F8:G8"/>
    <mergeCell ref="D10:E10"/>
    <mergeCell ref="P13:T44"/>
    <mergeCell ref="D11:E11"/>
    <mergeCell ref="B69:O74"/>
    <mergeCell ref="B62:O67"/>
    <mergeCell ref="B68:O68"/>
    <mergeCell ref="P68:P74"/>
    <mergeCell ref="P61:P67"/>
    <mergeCell ref="B61:O61"/>
    <mergeCell ref="I6:L7"/>
    <mergeCell ref="M6:M7"/>
    <mergeCell ref="O6:O7"/>
    <mergeCell ref="B6:B7"/>
    <mergeCell ref="C6:C7"/>
    <mergeCell ref="D6:E7"/>
    <mergeCell ref="F6:G7"/>
    <mergeCell ref="H6:H7"/>
  </mergeCells>
  <phoneticPr fontId="26"/>
  <dataValidations count="4">
    <dataValidation allowBlank="1" showInputMessage="1" showErrorMessage="1" prompt="有料・無料を問わず、見込み入場者数を記入してください。" sqref="N8" xr:uid="{A59BEC6D-912D-4E09-B9DB-918A44107E97}"/>
    <dataValidation allowBlank="1" showInputMessage="1" showErrorMessage="1" promptTitle="公演日" prompt="西暦も記入してください。例：2026/4/1" sqref="D8:E8" xr:uid="{F48E6E07-7CAE-4EAE-9DA0-C2C2F60D53F4}"/>
    <dataValidation allowBlank="1" showInputMessage="1" showErrorMessage="1" promptTitle="特記事項" prompt="日時・会場・内容等を記入してください。" sqref="B62:O67" xr:uid="{7FD2AF6F-8F7A-4D2F-8437-B51A445F8B3F}"/>
    <dataValidation allowBlank="1" showInputMessage="1" showErrorMessage="1" promptTitle="関連行事" prompt="日時・会場・内容等を記入してください。" sqref="B55:O60" xr:uid="{338BC592-BA84-4FEB-B02E-EFE17CE300E0}"/>
  </dataValidations>
  <printOptions horizontalCentered="1"/>
  <pageMargins left="0.70866141732283472" right="0.70866141732283472" top="0.35433070866141736" bottom="0.35433070866141736" header="0.31496062992125984" footer="0.31496062992125984"/>
  <pageSetup paperSize="9" scale="25" orientation="landscape" r:id="rId1"/>
  <colBreaks count="1" manualBreakCount="1">
    <brk id="15" max="7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O132"/>
  <sheetViews>
    <sheetView view="pageBreakPreview" zoomScale="70" zoomScaleNormal="100" zoomScaleSheetLayoutView="70" workbookViewId="0">
      <selection activeCell="E21" sqref="E21"/>
    </sheetView>
  </sheetViews>
  <sheetFormatPr defaultColWidth="9" defaultRowHeight="24"/>
  <cols>
    <col min="1" max="2" width="6.625" style="173" customWidth="1"/>
    <col min="3" max="3" width="7.125" style="173" customWidth="1"/>
    <col min="4" max="4" width="41" style="221" customWidth="1"/>
    <col min="5" max="5" width="15.375" style="288" customWidth="1"/>
    <col min="6" max="6" width="3.5" style="288" bestFit="1" customWidth="1"/>
    <col min="7" max="7" width="11" style="288" customWidth="1"/>
    <col min="8" max="8" width="21.125" style="174" bestFit="1" customWidth="1"/>
    <col min="9" max="9" width="17.625" style="174" customWidth="1"/>
    <col min="10" max="10" width="69.625" style="375" customWidth="1"/>
    <col min="11" max="16384" width="9" style="25"/>
  </cols>
  <sheetData>
    <row r="1" spans="1:15" ht="22.5" customHeight="1">
      <c r="A1" s="63" t="s">
        <v>596</v>
      </c>
      <c r="B1" s="362"/>
      <c r="C1" s="362"/>
      <c r="D1" s="363"/>
      <c r="E1" s="364"/>
      <c r="F1" s="364"/>
      <c r="G1" s="364"/>
      <c r="H1" s="365"/>
      <c r="I1" s="365"/>
      <c r="J1" s="1020"/>
    </row>
    <row r="2" spans="1:15" customFormat="1" ht="18.600000000000001" customHeight="1">
      <c r="A2" s="1037" t="s">
        <v>484</v>
      </c>
      <c r="B2" s="1037"/>
      <c r="C2" s="1038">
        <f>①総表!C10</f>
        <v>0</v>
      </c>
      <c r="D2" s="1038"/>
      <c r="E2" s="1038"/>
      <c r="F2" s="1038"/>
      <c r="G2" s="1038"/>
      <c r="H2" s="1038"/>
      <c r="I2" s="1038"/>
      <c r="J2" s="1021"/>
      <c r="K2" s="64"/>
      <c r="L2" s="21"/>
    </row>
    <row r="3" spans="1:15" customFormat="1" ht="18.600000000000001" customHeight="1">
      <c r="A3" s="1037" t="s">
        <v>225</v>
      </c>
      <c r="B3" s="1037"/>
      <c r="C3" s="1038">
        <f>①総表!C22</f>
        <v>0</v>
      </c>
      <c r="D3" s="1038"/>
      <c r="E3" s="1038"/>
      <c r="F3" s="1038"/>
      <c r="G3" s="1038"/>
      <c r="H3" s="1038"/>
      <c r="I3" s="1038"/>
      <c r="J3" s="1021"/>
      <c r="K3" s="64"/>
      <c r="L3" s="21"/>
    </row>
    <row r="4" spans="1:15" ht="16.5" customHeight="1" thickBot="1">
      <c r="G4" s="445" t="s">
        <v>519</v>
      </c>
      <c r="J4" s="1021"/>
    </row>
    <row r="5" spans="1:15" customFormat="1" ht="23.1" customHeight="1" thickBot="1">
      <c r="A5" s="175"/>
      <c r="B5" s="376" t="s">
        <v>520</v>
      </c>
      <c r="C5" s="377"/>
      <c r="D5" s="378"/>
      <c r="E5" s="1046">
        <f>E6+E7</f>
        <v>0</v>
      </c>
      <c r="F5" s="1046"/>
      <c r="G5" s="1047"/>
      <c r="H5" s="176"/>
      <c r="I5" s="176"/>
      <c r="J5" s="1065" t="s">
        <v>654</v>
      </c>
      <c r="K5" s="1065"/>
      <c r="L5" s="681"/>
      <c r="M5" s="681"/>
      <c r="N5" s="681"/>
      <c r="O5" s="681"/>
    </row>
    <row r="6" spans="1:15" customFormat="1" ht="23.1" customHeight="1" thickBot="1">
      <c r="A6" s="175"/>
      <c r="B6" s="379"/>
      <c r="C6" s="1048" t="s">
        <v>121</v>
      </c>
      <c r="D6" s="1049"/>
      <c r="E6" s="1057">
        <f>I17</f>
        <v>0</v>
      </c>
      <c r="F6" s="1058"/>
      <c r="G6" s="1059"/>
      <c r="H6" s="177"/>
      <c r="I6" s="177"/>
      <c r="J6" s="1065"/>
      <c r="K6" s="1065"/>
      <c r="L6" s="681"/>
      <c r="M6" s="681"/>
      <c r="N6" s="681"/>
      <c r="O6" s="681"/>
    </row>
    <row r="7" spans="1:15" customFormat="1" ht="23.1" customHeight="1" thickBot="1">
      <c r="A7" s="175"/>
      <c r="B7" s="379"/>
      <c r="C7" s="380" t="s">
        <v>122</v>
      </c>
      <c r="D7" s="381"/>
      <c r="E7" s="1050">
        <f>SUM(E8:G13)</f>
        <v>0</v>
      </c>
      <c r="F7" s="1050"/>
      <c r="G7" s="1051"/>
      <c r="H7" s="177"/>
      <c r="I7" s="177"/>
      <c r="J7" s="1065"/>
      <c r="K7" s="1065"/>
      <c r="L7" s="681"/>
      <c r="M7" s="681"/>
      <c r="N7" s="681"/>
      <c r="O7" s="681"/>
    </row>
    <row r="8" spans="1:15" customFormat="1" ht="23.1" customHeight="1" thickBot="1">
      <c r="A8" s="175"/>
      <c r="B8" s="379"/>
      <c r="C8" s="382"/>
      <c r="D8" s="388" t="s">
        <v>123</v>
      </c>
      <c r="E8" s="1052">
        <f>I63</f>
        <v>0</v>
      </c>
      <c r="F8" s="1053"/>
      <c r="G8" s="1054"/>
      <c r="H8" s="177"/>
      <c r="I8" s="177"/>
      <c r="J8" s="1065"/>
      <c r="K8" s="1065"/>
      <c r="L8" s="681"/>
      <c r="M8" s="681"/>
      <c r="N8" s="681"/>
      <c r="O8" s="681"/>
    </row>
    <row r="9" spans="1:15" customFormat="1" ht="23.1" customHeight="1">
      <c r="A9" s="175"/>
      <c r="B9" s="379"/>
      <c r="C9" s="382"/>
      <c r="D9" s="383" t="s">
        <v>124</v>
      </c>
      <c r="E9" s="1040">
        <f>I72</f>
        <v>0</v>
      </c>
      <c r="F9" s="1040"/>
      <c r="G9" s="1041"/>
      <c r="H9" s="177"/>
      <c r="I9" s="177"/>
      <c r="J9" s="1065"/>
      <c r="K9" s="1065"/>
      <c r="L9" s="681"/>
      <c r="M9" s="681"/>
      <c r="N9" s="681"/>
      <c r="O9" s="681"/>
    </row>
    <row r="10" spans="1:15" customFormat="1" ht="23.1" customHeight="1">
      <c r="A10" s="175"/>
      <c r="B10" s="379"/>
      <c r="C10" s="382"/>
      <c r="D10" s="383" t="s">
        <v>125</v>
      </c>
      <c r="E10" s="1042">
        <f>I83</f>
        <v>0</v>
      </c>
      <c r="F10" s="1042"/>
      <c r="G10" s="1043"/>
      <c r="H10" s="177"/>
      <c r="I10" s="177"/>
      <c r="J10" s="1065"/>
      <c r="K10" s="1065"/>
      <c r="L10" s="681"/>
      <c r="M10" s="681"/>
      <c r="N10" s="681"/>
      <c r="O10" s="681"/>
    </row>
    <row r="11" spans="1:15" customFormat="1" ht="23.1" customHeight="1">
      <c r="A11" s="175"/>
      <c r="B11" s="379"/>
      <c r="C11" s="382"/>
      <c r="D11" s="384" t="s">
        <v>504</v>
      </c>
      <c r="E11" s="1042">
        <f>I95</f>
        <v>0</v>
      </c>
      <c r="F11" s="1042"/>
      <c r="G11" s="1043"/>
      <c r="H11" s="177"/>
      <c r="I11" s="177"/>
      <c r="J11" s="1065"/>
      <c r="K11" s="1065"/>
      <c r="L11" s="681"/>
      <c r="M11" s="681"/>
      <c r="N11" s="681"/>
      <c r="O11" s="681"/>
    </row>
    <row r="12" spans="1:15" customFormat="1" ht="23.1" customHeight="1">
      <c r="A12" s="175"/>
      <c r="B12" s="379"/>
      <c r="C12" s="382"/>
      <c r="D12" s="384" t="s">
        <v>126</v>
      </c>
      <c r="E12" s="1042">
        <f>I111</f>
        <v>0</v>
      </c>
      <c r="F12" s="1042"/>
      <c r="G12" s="1043"/>
      <c r="H12" s="177"/>
      <c r="I12" s="177"/>
      <c r="J12" s="1065"/>
      <c r="K12" s="1065"/>
      <c r="L12" s="681"/>
      <c r="M12" s="681"/>
      <c r="N12" s="681"/>
      <c r="O12" s="681"/>
    </row>
    <row r="13" spans="1:15" customFormat="1" ht="23.1" customHeight="1" thickBot="1">
      <c r="A13" s="175"/>
      <c r="B13" s="385"/>
      <c r="C13" s="386"/>
      <c r="D13" s="387" t="s">
        <v>127</v>
      </c>
      <c r="E13" s="1044">
        <f>I122</f>
        <v>0</v>
      </c>
      <c r="F13" s="1044"/>
      <c r="G13" s="1045"/>
      <c r="H13" s="177"/>
      <c r="I13" s="177"/>
      <c r="J13" s="1065"/>
      <c r="K13" s="1065"/>
      <c r="L13" s="681"/>
      <c r="M13" s="681"/>
      <c r="N13" s="681"/>
      <c r="O13" s="681"/>
    </row>
    <row r="14" spans="1:15" ht="10.5" customHeight="1" thickBot="1">
      <c r="J14" s="1065"/>
      <c r="K14" s="1065"/>
      <c r="L14" s="681"/>
      <c r="M14" s="681"/>
      <c r="N14" s="681"/>
      <c r="O14" s="681"/>
    </row>
    <row r="15" spans="1:15" s="178" customFormat="1" ht="23.1" customHeight="1" thickBot="1">
      <c r="A15" s="389" t="s">
        <v>18</v>
      </c>
      <c r="B15" s="390" t="s">
        <v>19</v>
      </c>
      <c r="C15" s="390" t="s">
        <v>20</v>
      </c>
      <c r="D15" s="391" t="s">
        <v>21</v>
      </c>
      <c r="E15" s="1039" t="s">
        <v>22</v>
      </c>
      <c r="F15" s="1039"/>
      <c r="G15" s="1039"/>
      <c r="H15" s="392" t="s">
        <v>117</v>
      </c>
      <c r="I15" s="393" t="s">
        <v>23</v>
      </c>
      <c r="J15" s="1060"/>
    </row>
    <row r="16" spans="1:15" ht="30.75" thickBot="1">
      <c r="A16" s="1055" t="s">
        <v>119</v>
      </c>
      <c r="B16" s="1056"/>
      <c r="C16" s="1056"/>
      <c r="D16" s="1056"/>
      <c r="E16" s="289"/>
      <c r="F16" s="289"/>
      <c r="G16" s="289"/>
      <c r="H16" s="179"/>
      <c r="I16" s="180">
        <f>SUM(I17,I63,I72,I83,I95,I111,I122)</f>
        <v>0</v>
      </c>
      <c r="J16" s="1060"/>
    </row>
    <row r="17" spans="1:15" ht="30.75" thickBot="1">
      <c r="A17" s="181" t="s">
        <v>242</v>
      </c>
      <c r="B17" s="182" t="s">
        <v>24</v>
      </c>
      <c r="C17" s="183"/>
      <c r="D17" s="222"/>
      <c r="E17" s="290"/>
      <c r="F17" s="290"/>
      <c r="G17" s="290"/>
      <c r="H17" s="184"/>
      <c r="I17" s="185">
        <f>SUM(I24)</f>
        <v>0</v>
      </c>
      <c r="J17" s="1060"/>
    </row>
    <row r="18" spans="1:15" ht="24" customHeight="1">
      <c r="A18" s="181" t="s">
        <v>242</v>
      </c>
      <c r="B18" s="186"/>
      <c r="C18" s="187" t="s">
        <v>25</v>
      </c>
      <c r="D18" s="223"/>
      <c r="E18" s="291"/>
      <c r="F18" s="291"/>
      <c r="G18" s="291"/>
      <c r="H18" s="188"/>
      <c r="I18" s="189"/>
      <c r="J18" s="1060"/>
    </row>
    <row r="19" spans="1:15" ht="20.100000000000001" customHeight="1">
      <c r="A19" s="181" t="s">
        <v>242</v>
      </c>
      <c r="B19" s="190"/>
      <c r="C19" s="191"/>
      <c r="D19" s="610" t="s">
        <v>452</v>
      </c>
      <c r="E19" s="1061">
        <f>①総表!C24</f>
        <v>0</v>
      </c>
      <c r="F19" s="1062"/>
      <c r="G19" s="1062"/>
      <c r="H19" s="1062"/>
      <c r="I19" s="1063"/>
      <c r="J19" s="1060"/>
    </row>
    <row r="20" spans="1:15" ht="20.100000000000001" customHeight="1">
      <c r="A20" s="181" t="s">
        <v>242</v>
      </c>
      <c r="B20" s="190"/>
      <c r="C20" s="191"/>
      <c r="D20" s="611" t="str">
        <f>IF(①総表!G24&gt;0,"ほか","")</f>
        <v/>
      </c>
      <c r="E20" s="612" t="str">
        <f>IF(①総表!G24&gt;0,①総表!G24,"")</f>
        <v/>
      </c>
      <c r="F20" s="1064" t="str">
        <f>IF(①総表!G24&gt;0,"個所","")</f>
        <v/>
      </c>
      <c r="G20" s="1064"/>
      <c r="H20" s="613"/>
      <c r="I20" s="614"/>
      <c r="J20" s="1060"/>
    </row>
    <row r="21" spans="1:15" ht="20.45" customHeight="1">
      <c r="A21" s="181" t="s">
        <v>242</v>
      </c>
      <c r="B21" s="190"/>
      <c r="C21" s="191"/>
      <c r="D21" s="397" t="s">
        <v>610</v>
      </c>
      <c r="E21" s="396"/>
      <c r="F21" s="608" t="s">
        <v>133</v>
      </c>
      <c r="G21" s="1066" t="s">
        <v>608</v>
      </c>
      <c r="H21" s="1066"/>
      <c r="I21" s="1067"/>
      <c r="J21" s="637"/>
    </row>
    <row r="22" spans="1:15" ht="24" customHeight="1">
      <c r="A22" s="181" t="s">
        <v>242</v>
      </c>
      <c r="B22" s="190"/>
      <c r="C22" s="187" t="s">
        <v>24</v>
      </c>
      <c r="D22" s="224"/>
      <c r="E22" s="292"/>
      <c r="F22" s="292"/>
      <c r="G22" s="292"/>
      <c r="H22" s="193"/>
      <c r="I22" s="194"/>
    </row>
    <row r="23" spans="1:15" ht="12.6" customHeight="1">
      <c r="A23" s="181" t="s">
        <v>242</v>
      </c>
      <c r="B23" s="190"/>
      <c r="C23" s="195"/>
      <c r="D23" s="225" t="s">
        <v>134</v>
      </c>
      <c r="E23" s="372" t="s">
        <v>26</v>
      </c>
      <c r="F23" s="372" t="s">
        <v>27</v>
      </c>
      <c r="G23" s="372" t="s">
        <v>28</v>
      </c>
      <c r="H23" s="373"/>
      <c r="I23" s="395"/>
    </row>
    <row r="24" spans="1:15">
      <c r="A24" s="181" t="s">
        <v>242</v>
      </c>
      <c r="B24" s="190"/>
      <c r="C24" s="195"/>
      <c r="D24" s="398"/>
      <c r="E24" s="399"/>
      <c r="F24" s="400" t="str">
        <f>IF(E24="","","×")</f>
        <v/>
      </c>
      <c r="G24" s="399"/>
      <c r="H24" s="401">
        <f>E24*G24</f>
        <v>0</v>
      </c>
      <c r="I24" s="402">
        <f>ROUNDDOWN((SUM(H24:H44)),-3)/1000</f>
        <v>0</v>
      </c>
      <c r="J24" s="33"/>
      <c r="K24" s="71"/>
      <c r="L24" s="71"/>
      <c r="M24" s="71"/>
      <c r="N24" s="71"/>
      <c r="O24" s="71"/>
    </row>
    <row r="25" spans="1:15">
      <c r="A25" s="181" t="str">
        <f>IF(AND(D25="",E25=""),"",".")</f>
        <v/>
      </c>
      <c r="B25" s="190"/>
      <c r="C25" s="195"/>
      <c r="D25" s="403"/>
      <c r="E25" s="404"/>
      <c r="F25" s="405" t="str">
        <f t="shared" ref="F25:F44" si="0">IF(E25="","","×")</f>
        <v/>
      </c>
      <c r="G25" s="404"/>
      <c r="H25" s="406">
        <f t="shared" ref="H25:H44" si="1">E25*G25</f>
        <v>0</v>
      </c>
      <c r="I25" s="407"/>
      <c r="J25" s="33"/>
      <c r="K25" s="71"/>
      <c r="L25" s="71"/>
      <c r="M25" s="71"/>
      <c r="N25" s="71"/>
      <c r="O25" s="71"/>
    </row>
    <row r="26" spans="1:15">
      <c r="A26" s="181" t="str">
        <f t="shared" ref="A26:A43" si="2">IF(AND(D26="",E26=""),"",".")</f>
        <v/>
      </c>
      <c r="B26" s="190"/>
      <c r="C26" s="195"/>
      <c r="D26" s="403"/>
      <c r="E26" s="404"/>
      <c r="F26" s="405" t="str">
        <f t="shared" si="0"/>
        <v/>
      </c>
      <c r="G26" s="404"/>
      <c r="H26" s="406">
        <f t="shared" si="1"/>
        <v>0</v>
      </c>
      <c r="I26" s="407"/>
      <c r="J26" s="33"/>
      <c r="K26" s="71"/>
      <c r="L26" s="71"/>
      <c r="M26" s="71"/>
      <c r="N26" s="71"/>
      <c r="O26" s="71"/>
    </row>
    <row r="27" spans="1:15">
      <c r="A27" s="181" t="str">
        <f t="shared" si="2"/>
        <v/>
      </c>
      <c r="B27" s="190"/>
      <c r="C27" s="195"/>
      <c r="D27" s="403"/>
      <c r="E27" s="404"/>
      <c r="F27" s="405" t="str">
        <f t="shared" si="0"/>
        <v/>
      </c>
      <c r="G27" s="404"/>
      <c r="H27" s="406">
        <f t="shared" si="1"/>
        <v>0</v>
      </c>
      <c r="I27" s="407"/>
      <c r="J27" s="33"/>
      <c r="K27" s="71"/>
      <c r="L27" s="71"/>
      <c r="M27" s="71"/>
      <c r="N27" s="71"/>
      <c r="O27" s="71"/>
    </row>
    <row r="28" spans="1:15">
      <c r="A28" s="181" t="str">
        <f t="shared" si="2"/>
        <v/>
      </c>
      <c r="B28" s="190"/>
      <c r="C28" s="195"/>
      <c r="D28" s="403"/>
      <c r="E28" s="404"/>
      <c r="F28" s="405" t="str">
        <f t="shared" si="0"/>
        <v/>
      </c>
      <c r="G28" s="404"/>
      <c r="H28" s="406">
        <f t="shared" si="1"/>
        <v>0</v>
      </c>
      <c r="I28" s="407"/>
      <c r="J28" s="33"/>
      <c r="K28" s="71"/>
      <c r="L28" s="71"/>
      <c r="M28" s="71"/>
      <c r="N28" s="71"/>
      <c r="O28" s="71"/>
    </row>
    <row r="29" spans="1:15">
      <c r="A29" s="181" t="str">
        <f t="shared" si="2"/>
        <v/>
      </c>
      <c r="B29" s="190"/>
      <c r="C29" s="195"/>
      <c r="D29" s="403"/>
      <c r="E29" s="404"/>
      <c r="F29" s="405" t="str">
        <f t="shared" si="0"/>
        <v/>
      </c>
      <c r="G29" s="404"/>
      <c r="H29" s="406">
        <f t="shared" si="1"/>
        <v>0</v>
      </c>
      <c r="I29" s="407"/>
      <c r="J29" s="33"/>
      <c r="K29" s="71"/>
      <c r="L29" s="71"/>
      <c r="M29" s="71"/>
      <c r="N29" s="71"/>
      <c r="O29" s="71"/>
    </row>
    <row r="30" spans="1:15">
      <c r="A30" s="181" t="str">
        <f t="shared" si="2"/>
        <v/>
      </c>
      <c r="B30" s="190"/>
      <c r="C30" s="195"/>
      <c r="D30" s="403"/>
      <c r="E30" s="404"/>
      <c r="F30" s="405" t="str">
        <f t="shared" si="0"/>
        <v/>
      </c>
      <c r="G30" s="404"/>
      <c r="H30" s="406">
        <f t="shared" si="1"/>
        <v>0</v>
      </c>
      <c r="I30" s="407"/>
      <c r="J30" s="33"/>
      <c r="K30" s="71"/>
      <c r="L30" s="71"/>
      <c r="M30" s="71"/>
      <c r="N30" s="71"/>
      <c r="O30" s="71"/>
    </row>
    <row r="31" spans="1:15">
      <c r="A31" s="181" t="str">
        <f t="shared" si="2"/>
        <v/>
      </c>
      <c r="B31" s="190"/>
      <c r="C31" s="195"/>
      <c r="D31" s="403"/>
      <c r="E31" s="404"/>
      <c r="F31" s="405" t="str">
        <f t="shared" si="0"/>
        <v/>
      </c>
      <c r="G31" s="404"/>
      <c r="H31" s="406">
        <f t="shared" si="1"/>
        <v>0</v>
      </c>
      <c r="I31" s="407"/>
      <c r="J31" s="638"/>
    </row>
    <row r="32" spans="1:15">
      <c r="A32" s="181" t="str">
        <f t="shared" si="2"/>
        <v/>
      </c>
      <c r="B32" s="190"/>
      <c r="C32" s="195"/>
      <c r="D32" s="403"/>
      <c r="E32" s="404"/>
      <c r="F32" s="405" t="str">
        <f t="shared" si="0"/>
        <v/>
      </c>
      <c r="G32" s="404"/>
      <c r="H32" s="406">
        <f t="shared" si="1"/>
        <v>0</v>
      </c>
      <c r="I32" s="407"/>
      <c r="J32" s="638"/>
    </row>
    <row r="33" spans="1:10">
      <c r="A33" s="181" t="str">
        <f t="shared" si="2"/>
        <v/>
      </c>
      <c r="B33" s="190"/>
      <c r="C33" s="195"/>
      <c r="D33" s="403"/>
      <c r="E33" s="404"/>
      <c r="F33" s="405" t="str">
        <f t="shared" si="0"/>
        <v/>
      </c>
      <c r="G33" s="404"/>
      <c r="H33" s="406">
        <f t="shared" si="1"/>
        <v>0</v>
      </c>
      <c r="I33" s="407"/>
      <c r="J33" s="638"/>
    </row>
    <row r="34" spans="1:10">
      <c r="A34" s="181" t="str">
        <f t="shared" si="2"/>
        <v/>
      </c>
      <c r="B34" s="190"/>
      <c r="C34" s="195"/>
      <c r="D34" s="403"/>
      <c r="E34" s="404"/>
      <c r="F34" s="405" t="str">
        <f t="shared" si="0"/>
        <v/>
      </c>
      <c r="G34" s="404"/>
      <c r="H34" s="406">
        <f t="shared" si="1"/>
        <v>0</v>
      </c>
      <c r="I34" s="407"/>
      <c r="J34" s="638"/>
    </row>
    <row r="35" spans="1:10">
      <c r="A35" s="181" t="str">
        <f t="shared" si="2"/>
        <v/>
      </c>
      <c r="B35" s="190"/>
      <c r="C35" s="195"/>
      <c r="D35" s="403"/>
      <c r="E35" s="404"/>
      <c r="F35" s="405" t="str">
        <f t="shared" si="0"/>
        <v/>
      </c>
      <c r="G35" s="404"/>
      <c r="H35" s="406">
        <f t="shared" si="1"/>
        <v>0</v>
      </c>
      <c r="I35" s="407"/>
      <c r="J35" s="638"/>
    </row>
    <row r="36" spans="1:10">
      <c r="A36" s="181" t="str">
        <f t="shared" si="2"/>
        <v/>
      </c>
      <c r="B36" s="190"/>
      <c r="C36" s="195"/>
      <c r="D36" s="403"/>
      <c r="E36" s="404"/>
      <c r="F36" s="405" t="str">
        <f t="shared" si="0"/>
        <v/>
      </c>
      <c r="G36" s="404"/>
      <c r="H36" s="406">
        <f t="shared" si="1"/>
        <v>0</v>
      </c>
      <c r="I36" s="407"/>
      <c r="J36" s="638"/>
    </row>
    <row r="37" spans="1:10">
      <c r="A37" s="181" t="str">
        <f t="shared" si="2"/>
        <v/>
      </c>
      <c r="B37" s="190"/>
      <c r="C37" s="195"/>
      <c r="D37" s="403"/>
      <c r="E37" s="404"/>
      <c r="F37" s="405" t="str">
        <f t="shared" si="0"/>
        <v/>
      </c>
      <c r="G37" s="404"/>
      <c r="H37" s="406">
        <f t="shared" si="1"/>
        <v>0</v>
      </c>
      <c r="I37" s="407"/>
      <c r="J37" s="638"/>
    </row>
    <row r="38" spans="1:10">
      <c r="A38" s="181" t="str">
        <f t="shared" si="2"/>
        <v/>
      </c>
      <c r="B38" s="190"/>
      <c r="C38" s="195"/>
      <c r="D38" s="403"/>
      <c r="E38" s="404"/>
      <c r="F38" s="405" t="str">
        <f t="shared" si="0"/>
        <v/>
      </c>
      <c r="G38" s="404"/>
      <c r="H38" s="406">
        <f t="shared" si="1"/>
        <v>0</v>
      </c>
      <c r="I38" s="407"/>
      <c r="J38" s="638"/>
    </row>
    <row r="39" spans="1:10">
      <c r="A39" s="181" t="str">
        <f t="shared" si="2"/>
        <v/>
      </c>
      <c r="B39" s="190"/>
      <c r="C39" s="195"/>
      <c r="D39" s="403"/>
      <c r="E39" s="404"/>
      <c r="F39" s="405" t="str">
        <f t="shared" si="0"/>
        <v/>
      </c>
      <c r="G39" s="404"/>
      <c r="H39" s="406">
        <f t="shared" si="1"/>
        <v>0</v>
      </c>
      <c r="I39" s="407"/>
      <c r="J39" s="638"/>
    </row>
    <row r="40" spans="1:10">
      <c r="A40" s="181" t="str">
        <f t="shared" si="2"/>
        <v/>
      </c>
      <c r="B40" s="190"/>
      <c r="C40" s="195"/>
      <c r="D40" s="403"/>
      <c r="E40" s="404"/>
      <c r="F40" s="405" t="str">
        <f t="shared" si="0"/>
        <v/>
      </c>
      <c r="G40" s="404"/>
      <c r="H40" s="406">
        <f t="shared" si="1"/>
        <v>0</v>
      </c>
      <c r="I40" s="407"/>
      <c r="J40" s="638"/>
    </row>
    <row r="41" spans="1:10">
      <c r="A41" s="181" t="str">
        <f t="shared" si="2"/>
        <v/>
      </c>
      <c r="B41" s="190"/>
      <c r="C41" s="195"/>
      <c r="D41" s="403"/>
      <c r="E41" s="404"/>
      <c r="F41" s="405" t="str">
        <f t="shared" si="0"/>
        <v/>
      </c>
      <c r="G41" s="404"/>
      <c r="H41" s="406">
        <f t="shared" si="1"/>
        <v>0</v>
      </c>
      <c r="I41" s="407"/>
      <c r="J41" s="638"/>
    </row>
    <row r="42" spans="1:10">
      <c r="A42" s="181" t="str">
        <f t="shared" si="2"/>
        <v/>
      </c>
      <c r="B42" s="190"/>
      <c r="C42" s="195"/>
      <c r="D42" s="403"/>
      <c r="E42" s="404"/>
      <c r="F42" s="405" t="str">
        <f t="shared" si="0"/>
        <v/>
      </c>
      <c r="G42" s="404"/>
      <c r="H42" s="406">
        <f t="shared" si="1"/>
        <v>0</v>
      </c>
      <c r="I42" s="407"/>
      <c r="J42" s="638"/>
    </row>
    <row r="43" spans="1:10">
      <c r="A43" s="181" t="str">
        <f t="shared" si="2"/>
        <v/>
      </c>
      <c r="B43" s="190"/>
      <c r="C43" s="195"/>
      <c r="D43" s="403"/>
      <c r="E43" s="404"/>
      <c r="F43" s="405" t="str">
        <f t="shared" si="0"/>
        <v/>
      </c>
      <c r="G43" s="404"/>
      <c r="H43" s="406">
        <f t="shared" si="1"/>
        <v>0</v>
      </c>
      <c r="I43" s="407"/>
      <c r="J43" s="638"/>
    </row>
    <row r="44" spans="1:10">
      <c r="A44" s="181" t="str">
        <f>IF(AND(D44="",E44=""),"",".")</f>
        <v/>
      </c>
      <c r="B44" s="190"/>
      <c r="C44" s="195"/>
      <c r="D44" s="408"/>
      <c r="E44" s="409"/>
      <c r="F44" s="410" t="str">
        <f t="shared" si="0"/>
        <v/>
      </c>
      <c r="G44" s="409"/>
      <c r="H44" s="411">
        <f t="shared" si="1"/>
        <v>0</v>
      </c>
      <c r="I44" s="407"/>
      <c r="J44" s="638"/>
    </row>
    <row r="45" spans="1:10">
      <c r="A45" s="181" t="s">
        <v>242</v>
      </c>
      <c r="B45" s="190"/>
      <c r="C45" s="196"/>
      <c r="D45" s="1083" t="s">
        <v>609</v>
      </c>
      <c r="E45" s="1084"/>
      <c r="F45" s="1085"/>
      <c r="G45" s="412">
        <f>SUM(G24:G44)</f>
        <v>0</v>
      </c>
      <c r="H45" s="413"/>
      <c r="I45" s="414"/>
      <c r="J45" s="638"/>
    </row>
    <row r="46" spans="1:10" ht="21.95" customHeight="1">
      <c r="A46" s="181" t="s">
        <v>242</v>
      </c>
      <c r="B46" s="190"/>
      <c r="C46" s="197" t="s">
        <v>644</v>
      </c>
      <c r="D46" s="226"/>
      <c r="E46" s="1068" t="s">
        <v>637</v>
      </c>
      <c r="F46" s="1069"/>
      <c r="G46" s="671"/>
      <c r="H46" s="220" t="s">
        <v>606</v>
      </c>
      <c r="I46" s="194"/>
      <c r="J46" s="636"/>
    </row>
    <row r="47" spans="1:10">
      <c r="A47" s="181" t="s">
        <v>242</v>
      </c>
      <c r="B47" s="190"/>
      <c r="C47" s="195"/>
      <c r="D47" s="1070" t="s">
        <v>642</v>
      </c>
      <c r="E47" s="1071"/>
      <c r="F47" s="1071"/>
      <c r="G47" s="1071"/>
      <c r="H47" s="1071"/>
      <c r="I47" s="1072"/>
      <c r="J47" s="639"/>
    </row>
    <row r="48" spans="1:10">
      <c r="A48" s="181" t="s">
        <v>242</v>
      </c>
      <c r="B48" s="190"/>
      <c r="C48" s="195"/>
      <c r="D48" s="1073"/>
      <c r="E48" s="1074"/>
      <c r="F48" s="1074"/>
      <c r="G48" s="1074"/>
      <c r="H48" s="1074"/>
      <c r="I48" s="1075"/>
      <c r="J48" s="639"/>
    </row>
    <row r="49" spans="1:10">
      <c r="A49" s="181" t="s">
        <v>242</v>
      </c>
      <c r="B49" s="190"/>
      <c r="C49" s="195"/>
      <c r="D49" s="1073"/>
      <c r="E49" s="1074"/>
      <c r="F49" s="1074"/>
      <c r="G49" s="1074"/>
      <c r="H49" s="1074"/>
      <c r="I49" s="1075"/>
      <c r="J49" s="639"/>
    </row>
    <row r="50" spans="1:10">
      <c r="A50" s="181" t="s">
        <v>242</v>
      </c>
      <c r="B50" s="190"/>
      <c r="C50" s="195"/>
      <c r="D50" s="1076" t="s">
        <v>643</v>
      </c>
      <c r="E50" s="1074"/>
      <c r="F50" s="1074"/>
      <c r="G50" s="1074"/>
      <c r="H50" s="1074"/>
      <c r="I50" s="1075"/>
      <c r="J50" s="639"/>
    </row>
    <row r="51" spans="1:10">
      <c r="A51" s="181" t="s">
        <v>242</v>
      </c>
      <c r="B51" s="190"/>
      <c r="C51" s="195"/>
      <c r="D51" s="1073"/>
      <c r="E51" s="1074"/>
      <c r="F51" s="1074"/>
      <c r="G51" s="1074"/>
      <c r="H51" s="1074"/>
      <c r="I51" s="1075"/>
      <c r="J51" s="639"/>
    </row>
    <row r="52" spans="1:10">
      <c r="A52" s="181" t="s">
        <v>242</v>
      </c>
      <c r="B52" s="199"/>
      <c r="C52" s="200"/>
      <c r="D52" s="1077"/>
      <c r="E52" s="1078"/>
      <c r="F52" s="1078"/>
      <c r="G52" s="1078"/>
      <c r="H52" s="1078"/>
      <c r="I52" s="1079"/>
      <c r="J52" s="639"/>
    </row>
    <row r="53" spans="1:10">
      <c r="A53" s="181" t="s">
        <v>242</v>
      </c>
      <c r="B53" s="190"/>
      <c r="C53" s="197" t="s">
        <v>645</v>
      </c>
      <c r="D53" s="226"/>
      <c r="E53" s="1086" t="s">
        <v>453</v>
      </c>
      <c r="F53" s="1086"/>
      <c r="G53" s="671"/>
      <c r="H53" s="220" t="s">
        <v>454</v>
      </c>
      <c r="I53" s="194"/>
      <c r="J53" s="640"/>
    </row>
    <row r="54" spans="1:10">
      <c r="A54" s="181" t="s">
        <v>242</v>
      </c>
      <c r="B54" s="190"/>
      <c r="C54" s="195"/>
      <c r="D54" s="1070" t="s">
        <v>642</v>
      </c>
      <c r="E54" s="1071"/>
      <c r="F54" s="1071"/>
      <c r="G54" s="1071"/>
      <c r="H54" s="1071"/>
      <c r="I54" s="1072"/>
      <c r="J54" s="586"/>
    </row>
    <row r="55" spans="1:10">
      <c r="A55" s="181" t="s">
        <v>242</v>
      </c>
      <c r="B55" s="190"/>
      <c r="C55" s="195"/>
      <c r="D55" s="1073"/>
      <c r="E55" s="1074"/>
      <c r="F55" s="1074"/>
      <c r="G55" s="1074"/>
      <c r="H55" s="1074"/>
      <c r="I55" s="1075"/>
      <c r="J55" s="586"/>
    </row>
    <row r="56" spans="1:10">
      <c r="A56" s="181" t="s">
        <v>242</v>
      </c>
      <c r="B56" s="190"/>
      <c r="C56" s="195"/>
      <c r="D56" s="1073"/>
      <c r="E56" s="1074"/>
      <c r="F56" s="1074"/>
      <c r="G56" s="1074"/>
      <c r="H56" s="1074"/>
      <c r="I56" s="1075"/>
      <c r="J56" s="586"/>
    </row>
    <row r="57" spans="1:10">
      <c r="A57" s="181" t="s">
        <v>242</v>
      </c>
      <c r="B57" s="190"/>
      <c r="C57" s="195"/>
      <c r="D57" s="1076" t="s">
        <v>643</v>
      </c>
      <c r="E57" s="1074"/>
      <c r="F57" s="1074"/>
      <c r="G57" s="1074"/>
      <c r="H57" s="1074"/>
      <c r="I57" s="1075"/>
      <c r="J57" s="586"/>
    </row>
    <row r="58" spans="1:10">
      <c r="A58" s="181" t="s">
        <v>242</v>
      </c>
      <c r="B58" s="190"/>
      <c r="C58" s="195"/>
      <c r="D58" s="1073"/>
      <c r="E58" s="1074"/>
      <c r="F58" s="1074"/>
      <c r="G58" s="1074"/>
      <c r="H58" s="1074"/>
      <c r="I58" s="1075"/>
      <c r="J58" s="586"/>
    </row>
    <row r="59" spans="1:10">
      <c r="A59" s="181" t="s">
        <v>242</v>
      </c>
      <c r="B59" s="201"/>
      <c r="C59" s="200"/>
      <c r="D59" s="1077"/>
      <c r="E59" s="1078"/>
      <c r="F59" s="1078"/>
      <c r="G59" s="1078"/>
      <c r="H59" s="1078"/>
      <c r="I59" s="1079"/>
      <c r="J59" s="586"/>
    </row>
    <row r="60" spans="1:10" ht="30">
      <c r="A60" s="181" t="s">
        <v>242</v>
      </c>
      <c r="B60" s="202" t="s">
        <v>29</v>
      </c>
      <c r="C60" s="203"/>
      <c r="D60" s="227"/>
      <c r="E60" s="294"/>
      <c r="F60" s="295"/>
      <c r="G60" s="294"/>
      <c r="H60" s="204"/>
      <c r="I60" s="205"/>
      <c r="J60" s="641"/>
    </row>
    <row r="61" spans="1:10">
      <c r="A61" s="181" t="s">
        <v>242</v>
      </c>
      <c r="B61" s="206"/>
      <c r="C61" s="436" t="s">
        <v>20</v>
      </c>
      <c r="D61" s="437" t="s">
        <v>21</v>
      </c>
      <c r="E61" s="1026" t="s">
        <v>22</v>
      </c>
      <c r="F61" s="1027"/>
      <c r="G61" s="1028"/>
      <c r="H61" s="438" t="s">
        <v>117</v>
      </c>
      <c r="I61" s="439" t="s">
        <v>23</v>
      </c>
      <c r="J61" s="625"/>
    </row>
    <row r="62" spans="1:10">
      <c r="A62" s="181" t="s">
        <v>242</v>
      </c>
      <c r="B62" s="206"/>
      <c r="C62" s="187" t="s">
        <v>6</v>
      </c>
      <c r="D62" s="228"/>
      <c r="E62" s="296"/>
      <c r="F62" s="297"/>
      <c r="G62" s="296"/>
      <c r="H62" s="207"/>
      <c r="I62" s="208"/>
      <c r="J62" s="642"/>
    </row>
    <row r="63" spans="1:10">
      <c r="A63" s="181" t="s">
        <v>242</v>
      </c>
      <c r="B63" s="190"/>
      <c r="C63" s="195"/>
      <c r="D63" s="398"/>
      <c r="E63" s="1030"/>
      <c r="F63" s="1030"/>
      <c r="G63" s="1030"/>
      <c r="H63" s="415"/>
      <c r="I63" s="1023">
        <f>ROUNDDOWN((SUM(H63:H70)),-3)/1000</f>
        <v>0</v>
      </c>
      <c r="J63" s="642"/>
    </row>
    <row r="64" spans="1:10">
      <c r="A64" s="181" t="str">
        <f>IF(AND(D64="",E64="",H64=""),"",".")</f>
        <v/>
      </c>
      <c r="B64" s="190"/>
      <c r="C64" s="195"/>
      <c r="D64" s="403"/>
      <c r="E64" s="1034"/>
      <c r="F64" s="1035"/>
      <c r="G64" s="1036"/>
      <c r="H64" s="416"/>
      <c r="I64" s="1024"/>
      <c r="J64" s="642"/>
    </row>
    <row r="65" spans="1:10">
      <c r="A65" s="181" t="str">
        <f t="shared" ref="A65:A129" si="3">IF(AND(D65="",E65="",H65=""),"",".")</f>
        <v/>
      </c>
      <c r="B65" s="190"/>
      <c r="C65" s="195"/>
      <c r="D65" s="403"/>
      <c r="E65" s="1034"/>
      <c r="F65" s="1035"/>
      <c r="G65" s="1036"/>
      <c r="H65" s="416"/>
      <c r="I65" s="1024"/>
      <c r="J65" s="642"/>
    </row>
    <row r="66" spans="1:10">
      <c r="A66" s="181" t="str">
        <f t="shared" si="3"/>
        <v/>
      </c>
      <c r="B66" s="190"/>
      <c r="C66" s="195"/>
      <c r="D66" s="403"/>
      <c r="E66" s="1034"/>
      <c r="F66" s="1035"/>
      <c r="G66" s="1036"/>
      <c r="H66" s="416"/>
      <c r="I66" s="1024"/>
      <c r="J66" s="642"/>
    </row>
    <row r="67" spans="1:10">
      <c r="A67" s="181" t="str">
        <f t="shared" si="3"/>
        <v/>
      </c>
      <c r="B67" s="190"/>
      <c r="C67" s="195"/>
      <c r="D67" s="403"/>
      <c r="E67" s="1034"/>
      <c r="F67" s="1035"/>
      <c r="G67" s="1036"/>
      <c r="H67" s="416"/>
      <c r="I67" s="1024"/>
      <c r="J67" s="642"/>
    </row>
    <row r="68" spans="1:10">
      <c r="A68" s="181" t="str">
        <f t="shared" si="3"/>
        <v/>
      </c>
      <c r="B68" s="190"/>
      <c r="C68" s="195"/>
      <c r="D68" s="403"/>
      <c r="E68" s="1034"/>
      <c r="F68" s="1035"/>
      <c r="G68" s="1036"/>
      <c r="H68" s="416"/>
      <c r="I68" s="1024"/>
      <c r="J68" s="642"/>
    </row>
    <row r="69" spans="1:10">
      <c r="A69" s="181" t="str">
        <f t="shared" si="3"/>
        <v/>
      </c>
      <c r="B69" s="190"/>
      <c r="C69" s="195"/>
      <c r="D69" s="403"/>
      <c r="E69" s="1034"/>
      <c r="F69" s="1035"/>
      <c r="G69" s="1036"/>
      <c r="H69" s="416"/>
      <c r="I69" s="1024"/>
      <c r="J69" s="642"/>
    </row>
    <row r="70" spans="1:10">
      <c r="A70" s="181" t="str">
        <f t="shared" si="3"/>
        <v/>
      </c>
      <c r="B70" s="190"/>
      <c r="C70" s="196"/>
      <c r="D70" s="417"/>
      <c r="E70" s="1080"/>
      <c r="F70" s="1081"/>
      <c r="G70" s="1082"/>
      <c r="H70" s="418"/>
      <c r="I70" s="1025"/>
      <c r="J70" s="642"/>
    </row>
    <row r="71" spans="1:10">
      <c r="A71" s="181" t="s">
        <v>242</v>
      </c>
      <c r="B71" s="1022"/>
      <c r="C71" s="197" t="s">
        <v>30</v>
      </c>
      <c r="D71" s="419"/>
      <c r="E71" s="420"/>
      <c r="F71" s="420"/>
      <c r="G71" s="420"/>
      <c r="H71" s="421"/>
      <c r="I71" s="422"/>
      <c r="J71" s="640"/>
    </row>
    <row r="72" spans="1:10">
      <c r="A72" s="181" t="s">
        <v>242</v>
      </c>
      <c r="B72" s="1022"/>
      <c r="C72" s="191"/>
      <c r="D72" s="398"/>
      <c r="E72" s="1029"/>
      <c r="F72" s="1029"/>
      <c r="G72" s="1029"/>
      <c r="H72" s="423"/>
      <c r="I72" s="1023">
        <f>ROUNDDOWN((SUM(H72:H81)),-3)/1000</f>
        <v>0</v>
      </c>
      <c r="J72" s="640"/>
    </row>
    <row r="73" spans="1:10">
      <c r="A73" s="181" t="str">
        <f t="shared" si="3"/>
        <v/>
      </c>
      <c r="B73" s="1022"/>
      <c r="C73" s="191"/>
      <c r="D73" s="403"/>
      <c r="E73" s="1031"/>
      <c r="F73" s="1032"/>
      <c r="G73" s="1033"/>
      <c r="H73" s="424"/>
      <c r="I73" s="1024"/>
      <c r="J73" s="640"/>
    </row>
    <row r="74" spans="1:10">
      <c r="A74" s="181" t="str">
        <f t="shared" si="3"/>
        <v/>
      </c>
      <c r="B74" s="1022"/>
      <c r="C74" s="191"/>
      <c r="D74" s="403"/>
      <c r="E74" s="1031"/>
      <c r="F74" s="1032"/>
      <c r="G74" s="1033"/>
      <c r="H74" s="424"/>
      <c r="I74" s="1024"/>
      <c r="J74" s="640"/>
    </row>
    <row r="75" spans="1:10">
      <c r="A75" s="181" t="str">
        <f t="shared" si="3"/>
        <v/>
      </c>
      <c r="B75" s="1022"/>
      <c r="C75" s="191"/>
      <c r="D75" s="403"/>
      <c r="E75" s="1031"/>
      <c r="F75" s="1032"/>
      <c r="G75" s="1033"/>
      <c r="H75" s="424"/>
      <c r="I75" s="1024"/>
      <c r="J75" s="640"/>
    </row>
    <row r="76" spans="1:10">
      <c r="A76" s="181" t="str">
        <f t="shared" si="3"/>
        <v/>
      </c>
      <c r="B76" s="1022"/>
      <c r="C76" s="191"/>
      <c r="D76" s="403"/>
      <c r="E76" s="1031"/>
      <c r="F76" s="1032"/>
      <c r="G76" s="1033"/>
      <c r="H76" s="424"/>
      <c r="I76" s="1024"/>
      <c r="J76" s="640"/>
    </row>
    <row r="77" spans="1:10">
      <c r="A77" s="181" t="str">
        <f t="shared" si="3"/>
        <v/>
      </c>
      <c r="B77" s="1022"/>
      <c r="C77" s="191"/>
      <c r="D77" s="403"/>
      <c r="E77" s="1031"/>
      <c r="F77" s="1032"/>
      <c r="G77" s="1033"/>
      <c r="H77" s="424"/>
      <c r="I77" s="1024"/>
      <c r="J77" s="640"/>
    </row>
    <row r="78" spans="1:10">
      <c r="A78" s="181" t="str">
        <f t="shared" si="3"/>
        <v/>
      </c>
      <c r="B78" s="1022"/>
      <c r="C78" s="191"/>
      <c r="D78" s="403"/>
      <c r="E78" s="1031"/>
      <c r="F78" s="1032"/>
      <c r="G78" s="1033"/>
      <c r="H78" s="424"/>
      <c r="I78" s="1024"/>
      <c r="J78" s="640"/>
    </row>
    <row r="79" spans="1:10">
      <c r="A79" s="181" t="str">
        <f t="shared" si="3"/>
        <v/>
      </c>
      <c r="B79" s="1022"/>
      <c r="C79" s="191"/>
      <c r="D79" s="403"/>
      <c r="E79" s="1031"/>
      <c r="F79" s="1032"/>
      <c r="G79" s="1033"/>
      <c r="H79" s="424"/>
      <c r="I79" s="1024"/>
      <c r="J79" s="640"/>
    </row>
    <row r="80" spans="1:10">
      <c r="A80" s="181" t="str">
        <f t="shared" si="3"/>
        <v/>
      </c>
      <c r="B80" s="1022"/>
      <c r="C80" s="191"/>
      <c r="D80" s="403"/>
      <c r="E80" s="1031"/>
      <c r="F80" s="1032"/>
      <c r="G80" s="1033"/>
      <c r="H80" s="424"/>
      <c r="I80" s="1024"/>
      <c r="J80" s="640"/>
    </row>
    <row r="81" spans="1:11">
      <c r="A81" s="181" t="str">
        <f t="shared" si="3"/>
        <v/>
      </c>
      <c r="B81" s="1022"/>
      <c r="C81" s="192"/>
      <c r="D81" s="417"/>
      <c r="E81" s="1087"/>
      <c r="F81" s="1088"/>
      <c r="G81" s="1089"/>
      <c r="H81" s="425"/>
      <c r="I81" s="1025"/>
      <c r="J81" s="640"/>
    </row>
    <row r="82" spans="1:11">
      <c r="A82" s="181" t="s">
        <v>242</v>
      </c>
      <c r="B82" s="190"/>
      <c r="C82" s="197" t="s">
        <v>31</v>
      </c>
      <c r="D82" s="419"/>
      <c r="E82" s="420"/>
      <c r="F82" s="420"/>
      <c r="G82" s="420"/>
      <c r="H82" s="421"/>
      <c r="I82" s="426"/>
      <c r="J82" s="640"/>
    </row>
    <row r="83" spans="1:11">
      <c r="A83" s="181" t="s">
        <v>242</v>
      </c>
      <c r="B83" s="190"/>
      <c r="C83" s="195"/>
      <c r="D83" s="398"/>
      <c r="E83" s="1029"/>
      <c r="F83" s="1029"/>
      <c r="G83" s="1029"/>
      <c r="H83" s="423"/>
      <c r="I83" s="1023">
        <f>ROUNDDOWN((SUM(H83:H92)),-3)/1000</f>
        <v>0</v>
      </c>
      <c r="J83" s="640"/>
    </row>
    <row r="84" spans="1:11">
      <c r="A84" s="181" t="str">
        <f t="shared" si="3"/>
        <v/>
      </c>
      <c r="B84" s="190"/>
      <c r="C84" s="195"/>
      <c r="D84" s="403"/>
      <c r="E84" s="1031"/>
      <c r="F84" s="1032"/>
      <c r="G84" s="1033"/>
      <c r="H84" s="424"/>
      <c r="I84" s="1024"/>
      <c r="J84" s="640"/>
    </row>
    <row r="85" spans="1:11">
      <c r="A85" s="181" t="str">
        <f t="shared" si="3"/>
        <v/>
      </c>
      <c r="B85" s="190"/>
      <c r="C85" s="195"/>
      <c r="D85" s="403"/>
      <c r="E85" s="1031"/>
      <c r="F85" s="1032"/>
      <c r="G85" s="1033"/>
      <c r="H85" s="424"/>
      <c r="I85" s="1024"/>
      <c r="J85" s="640"/>
    </row>
    <row r="86" spans="1:11">
      <c r="A86" s="181" t="str">
        <f t="shared" si="3"/>
        <v/>
      </c>
      <c r="B86" s="190"/>
      <c r="C86" s="195"/>
      <c r="D86" s="403"/>
      <c r="E86" s="1031"/>
      <c r="F86" s="1032"/>
      <c r="G86" s="1033"/>
      <c r="H86" s="424"/>
      <c r="I86" s="1024"/>
      <c r="J86" s="640"/>
    </row>
    <row r="87" spans="1:11">
      <c r="A87" s="181" t="str">
        <f t="shared" si="3"/>
        <v/>
      </c>
      <c r="B87" s="190"/>
      <c r="C87" s="195"/>
      <c r="D87" s="403"/>
      <c r="E87" s="1031"/>
      <c r="F87" s="1032"/>
      <c r="G87" s="1033"/>
      <c r="H87" s="424"/>
      <c r="I87" s="1024"/>
      <c r="J87" s="640"/>
    </row>
    <row r="88" spans="1:11">
      <c r="A88" s="181" t="str">
        <f t="shared" si="3"/>
        <v/>
      </c>
      <c r="B88" s="190"/>
      <c r="C88" s="195"/>
      <c r="D88" s="403"/>
      <c r="E88" s="1031"/>
      <c r="F88" s="1032"/>
      <c r="G88" s="1033"/>
      <c r="H88" s="424"/>
      <c r="I88" s="1024"/>
      <c r="J88" s="640"/>
    </row>
    <row r="89" spans="1:11">
      <c r="A89" s="181" t="str">
        <f t="shared" si="3"/>
        <v/>
      </c>
      <c r="B89" s="190"/>
      <c r="C89" s="195"/>
      <c r="D89" s="403"/>
      <c r="E89" s="1031"/>
      <c r="F89" s="1032"/>
      <c r="G89" s="1033"/>
      <c r="H89" s="424"/>
      <c r="I89" s="1024"/>
      <c r="J89" s="640"/>
    </row>
    <row r="90" spans="1:11">
      <c r="A90" s="181" t="str">
        <f t="shared" si="3"/>
        <v/>
      </c>
      <c r="B90" s="190"/>
      <c r="C90" s="195"/>
      <c r="D90" s="403"/>
      <c r="E90" s="1031"/>
      <c r="F90" s="1032"/>
      <c r="G90" s="1033"/>
      <c r="H90" s="424"/>
      <c r="I90" s="1024"/>
      <c r="J90" s="640"/>
    </row>
    <row r="91" spans="1:11">
      <c r="A91" s="181" t="str">
        <f t="shared" si="3"/>
        <v/>
      </c>
      <c r="B91" s="190"/>
      <c r="C91" s="195"/>
      <c r="D91" s="403"/>
      <c r="E91" s="1031"/>
      <c r="F91" s="1032"/>
      <c r="G91" s="1033"/>
      <c r="H91" s="424"/>
      <c r="I91" s="1024"/>
      <c r="J91" s="640"/>
    </row>
    <row r="92" spans="1:11">
      <c r="A92" s="181" t="str">
        <f t="shared" si="3"/>
        <v/>
      </c>
      <c r="B92" s="190"/>
      <c r="C92" s="196"/>
      <c r="D92" s="417"/>
      <c r="E92" s="1087"/>
      <c r="F92" s="1088"/>
      <c r="G92" s="1089"/>
      <c r="H92" s="424"/>
      <c r="I92" s="1025"/>
      <c r="J92" s="640"/>
    </row>
    <row r="93" spans="1:11">
      <c r="A93" s="181" t="s">
        <v>242</v>
      </c>
      <c r="B93" s="190"/>
      <c r="C93" s="197" t="s">
        <v>503</v>
      </c>
      <c r="D93" s="223"/>
      <c r="E93" s="1105"/>
      <c r="F93" s="1105"/>
      <c r="G93" s="1105"/>
      <c r="H93" s="188"/>
      <c r="I93" s="194"/>
      <c r="J93" s="637"/>
    </row>
    <row r="94" spans="1:11">
      <c r="A94" s="181" t="s">
        <v>242</v>
      </c>
      <c r="B94" s="190"/>
      <c r="C94" s="366"/>
      <c r="D94" s="367" t="s">
        <v>506</v>
      </c>
      <c r="E94" s="368" t="s">
        <v>507</v>
      </c>
      <c r="F94" s="368" t="s">
        <v>508</v>
      </c>
      <c r="G94" s="368" t="s">
        <v>509</v>
      </c>
      <c r="H94" s="369"/>
      <c r="I94" s="370"/>
      <c r="J94" s="637"/>
    </row>
    <row r="95" spans="1:11">
      <c r="A95" s="181" t="s">
        <v>242</v>
      </c>
      <c r="B95" s="190"/>
      <c r="C95" s="191"/>
      <c r="D95" s="398"/>
      <c r="E95" s="446"/>
      <c r="F95" s="420" t="str">
        <f>IF(E95="","","×")</f>
        <v/>
      </c>
      <c r="G95" s="449"/>
      <c r="H95" s="427">
        <f>E95*G95</f>
        <v>0</v>
      </c>
      <c r="I95" s="1023">
        <f>ROUNDDOWN((SUM(H95:H102)),-3)/1000</f>
        <v>0</v>
      </c>
      <c r="J95" s="637"/>
      <c r="K95" s="1090"/>
    </row>
    <row r="96" spans="1:11">
      <c r="A96" s="181" t="str">
        <f>IF(AND(D96="",E96="",G96=""),"",".")</f>
        <v/>
      </c>
      <c r="B96" s="190"/>
      <c r="C96" s="191"/>
      <c r="D96" s="403"/>
      <c r="E96" s="447"/>
      <c r="F96" s="428" t="str">
        <f t="shared" ref="F96:F102" si="4">IF(E96="","","×")</f>
        <v/>
      </c>
      <c r="G96" s="450"/>
      <c r="H96" s="429">
        <f>E96*G96</f>
        <v>0</v>
      </c>
      <c r="I96" s="1024"/>
      <c r="J96" s="637"/>
      <c r="K96" s="1090"/>
    </row>
    <row r="97" spans="1:11">
      <c r="A97" s="181" t="str">
        <f t="shared" ref="A97:A102" si="5">IF(AND(D97="",E97="",G97=""),"",".")</f>
        <v/>
      </c>
      <c r="B97" s="190"/>
      <c r="C97" s="191"/>
      <c r="D97" s="403"/>
      <c r="E97" s="447"/>
      <c r="F97" s="430" t="str">
        <f t="shared" si="4"/>
        <v/>
      </c>
      <c r="G97" s="450"/>
      <c r="H97" s="429">
        <f t="shared" ref="H97:H102" si="6">E97*G97</f>
        <v>0</v>
      </c>
      <c r="I97" s="1024"/>
      <c r="J97" s="637"/>
      <c r="K97" s="1090"/>
    </row>
    <row r="98" spans="1:11">
      <c r="A98" s="181" t="str">
        <f t="shared" si="5"/>
        <v/>
      </c>
      <c r="B98" s="190"/>
      <c r="C98" s="191"/>
      <c r="D98" s="403"/>
      <c r="E98" s="447"/>
      <c r="F98" s="428" t="str">
        <f t="shared" si="4"/>
        <v/>
      </c>
      <c r="G98" s="450"/>
      <c r="H98" s="429">
        <f t="shared" si="6"/>
        <v>0</v>
      </c>
      <c r="I98" s="1024"/>
      <c r="J98" s="637"/>
      <c r="K98" s="1090"/>
    </row>
    <row r="99" spans="1:11">
      <c r="A99" s="181" t="str">
        <f t="shared" si="5"/>
        <v/>
      </c>
      <c r="B99" s="190"/>
      <c r="C99" s="191"/>
      <c r="D99" s="403"/>
      <c r="E99" s="447"/>
      <c r="F99" s="430" t="str">
        <f t="shared" si="4"/>
        <v/>
      </c>
      <c r="G99" s="450"/>
      <c r="H99" s="429">
        <f t="shared" si="6"/>
        <v>0</v>
      </c>
      <c r="I99" s="1024"/>
      <c r="J99" s="637"/>
      <c r="K99" s="1090"/>
    </row>
    <row r="100" spans="1:11">
      <c r="A100" s="181" t="str">
        <f t="shared" si="5"/>
        <v/>
      </c>
      <c r="B100" s="190"/>
      <c r="C100" s="191"/>
      <c r="D100" s="403"/>
      <c r="E100" s="447"/>
      <c r="F100" s="428" t="str">
        <f t="shared" si="4"/>
        <v/>
      </c>
      <c r="G100" s="450"/>
      <c r="H100" s="429">
        <f t="shared" si="6"/>
        <v>0</v>
      </c>
      <c r="I100" s="1024"/>
      <c r="J100" s="637"/>
      <c r="K100" s="1090"/>
    </row>
    <row r="101" spans="1:11">
      <c r="A101" s="181" t="str">
        <f t="shared" si="5"/>
        <v/>
      </c>
      <c r="B101" s="190"/>
      <c r="C101" s="191"/>
      <c r="D101" s="403"/>
      <c r="E101" s="447"/>
      <c r="F101" s="431" t="str">
        <f t="shared" si="4"/>
        <v/>
      </c>
      <c r="G101" s="450"/>
      <c r="H101" s="429">
        <f t="shared" si="6"/>
        <v>0</v>
      </c>
      <c r="I101" s="1024"/>
      <c r="J101" s="637"/>
      <c r="K101" s="1090"/>
    </row>
    <row r="102" spans="1:11">
      <c r="A102" s="181" t="str">
        <f t="shared" si="5"/>
        <v/>
      </c>
      <c r="B102" s="190"/>
      <c r="C102" s="211"/>
      <c r="D102" s="417"/>
      <c r="E102" s="448"/>
      <c r="F102" s="432" t="str">
        <f t="shared" si="4"/>
        <v/>
      </c>
      <c r="G102" s="451"/>
      <c r="H102" s="429">
        <f t="shared" si="6"/>
        <v>0</v>
      </c>
      <c r="I102" s="1025"/>
      <c r="J102" s="637"/>
      <c r="K102" s="1090"/>
    </row>
    <row r="103" spans="1:11">
      <c r="A103" s="181" t="s">
        <v>242</v>
      </c>
      <c r="B103" s="190"/>
      <c r="C103" s="212" t="s">
        <v>396</v>
      </c>
      <c r="D103" s="226"/>
      <c r="E103" s="293"/>
      <c r="F103" s="293"/>
      <c r="G103" s="293"/>
      <c r="H103" s="198"/>
      <c r="I103" s="213"/>
      <c r="J103" s="1060"/>
    </row>
    <row r="104" spans="1:11" ht="18.75">
      <c r="A104" s="181" t="s">
        <v>242</v>
      </c>
      <c r="B104" s="190"/>
      <c r="C104" s="195"/>
      <c r="D104" s="1095"/>
      <c r="E104" s="1096"/>
      <c r="F104" s="1096"/>
      <c r="G104" s="1096"/>
      <c r="H104" s="1096"/>
      <c r="I104" s="1097"/>
      <c r="J104" s="1104"/>
    </row>
    <row r="105" spans="1:11" ht="18.75">
      <c r="A105" s="181" t="s">
        <v>242</v>
      </c>
      <c r="B105" s="190"/>
      <c r="C105" s="195"/>
      <c r="D105" s="1098"/>
      <c r="E105" s="1099"/>
      <c r="F105" s="1099"/>
      <c r="G105" s="1099"/>
      <c r="H105" s="1099"/>
      <c r="I105" s="1100"/>
      <c r="J105" s="1104"/>
    </row>
    <row r="106" spans="1:11" ht="18.75">
      <c r="A106" s="181" t="s">
        <v>242</v>
      </c>
      <c r="B106" s="190"/>
      <c r="C106" s="195"/>
      <c r="D106" s="1098"/>
      <c r="E106" s="1099"/>
      <c r="F106" s="1099"/>
      <c r="G106" s="1099"/>
      <c r="H106" s="1099"/>
      <c r="I106" s="1100"/>
      <c r="J106" s="1104"/>
    </row>
    <row r="107" spans="1:11" ht="18.75">
      <c r="A107" s="181" t="s">
        <v>242</v>
      </c>
      <c r="B107" s="190"/>
      <c r="C107" s="195"/>
      <c r="D107" s="1098"/>
      <c r="E107" s="1099"/>
      <c r="F107" s="1099"/>
      <c r="G107" s="1099"/>
      <c r="H107" s="1099"/>
      <c r="I107" s="1100"/>
      <c r="J107" s="1104"/>
    </row>
    <row r="108" spans="1:11" ht="18.75">
      <c r="A108" s="181" t="s">
        <v>242</v>
      </c>
      <c r="B108" s="201"/>
      <c r="C108" s="200"/>
      <c r="D108" s="1101"/>
      <c r="E108" s="1102"/>
      <c r="F108" s="1102"/>
      <c r="G108" s="1102"/>
      <c r="H108" s="1102"/>
      <c r="I108" s="1103"/>
      <c r="J108" s="1104"/>
    </row>
    <row r="109" spans="1:11">
      <c r="A109" s="181" t="s">
        <v>242</v>
      </c>
      <c r="B109" s="190"/>
      <c r="C109" s="197" t="s">
        <v>32</v>
      </c>
      <c r="D109" s="224"/>
      <c r="E109" s="291"/>
      <c r="F109" s="291"/>
      <c r="G109" s="291"/>
      <c r="H109" s="209"/>
      <c r="I109" s="210"/>
      <c r="J109" s="640"/>
    </row>
    <row r="110" spans="1:11">
      <c r="A110" s="181" t="s">
        <v>242</v>
      </c>
      <c r="B110" s="190"/>
      <c r="C110" s="366"/>
      <c r="D110" s="371" t="s">
        <v>21</v>
      </c>
      <c r="E110" s="372" t="s">
        <v>26</v>
      </c>
      <c r="F110" s="372" t="s">
        <v>27</v>
      </c>
      <c r="G110" s="372" t="s">
        <v>510</v>
      </c>
      <c r="H110" s="373"/>
      <c r="I110" s="374"/>
      <c r="J110" s="640"/>
    </row>
    <row r="111" spans="1:11">
      <c r="A111" s="181" t="s">
        <v>242</v>
      </c>
      <c r="B111" s="190"/>
      <c r="C111" s="468"/>
      <c r="D111" s="398"/>
      <c r="E111" s="446"/>
      <c r="F111" s="433" t="str">
        <f>IF(E111="","","×")</f>
        <v/>
      </c>
      <c r="G111" s="449"/>
      <c r="H111" s="615">
        <f>E111*G111</f>
        <v>0</v>
      </c>
      <c r="I111" s="470">
        <f>ROUNDDOWN((SUM(H111:H120)),-3)/1000</f>
        <v>0</v>
      </c>
      <c r="J111" s="640"/>
    </row>
    <row r="112" spans="1:11">
      <c r="A112" s="181" t="str">
        <f>IF(AND(D112="",E112="",G112=""),"",".")</f>
        <v/>
      </c>
      <c r="B112" s="190"/>
      <c r="C112" s="468"/>
      <c r="D112" s="403"/>
      <c r="E112" s="447"/>
      <c r="F112" s="428" t="str">
        <f>IF(E112="","","×")</f>
        <v/>
      </c>
      <c r="G112" s="450"/>
      <c r="H112" s="616">
        <f>E112*G112</f>
        <v>0</v>
      </c>
      <c r="I112" s="471"/>
      <c r="J112" s="640"/>
    </row>
    <row r="113" spans="1:10">
      <c r="A113" s="181" t="str">
        <f t="shared" ref="A113:A119" si="7">IF(AND(D113="",E113="",G113=""),"",".")</f>
        <v/>
      </c>
      <c r="B113" s="190"/>
      <c r="C113" s="468"/>
      <c r="D113" s="403"/>
      <c r="E113" s="447"/>
      <c r="F113" s="428" t="str">
        <f t="shared" ref="F113:F120" si="8">IF(E113="","","×")</f>
        <v/>
      </c>
      <c r="G113" s="450"/>
      <c r="H113" s="616">
        <f t="shared" ref="H113:H120" si="9">E113*G113</f>
        <v>0</v>
      </c>
      <c r="I113" s="471"/>
      <c r="J113" s="640"/>
    </row>
    <row r="114" spans="1:10">
      <c r="A114" s="181" t="str">
        <f t="shared" si="7"/>
        <v/>
      </c>
      <c r="B114" s="190"/>
      <c r="C114" s="468"/>
      <c r="D114" s="403"/>
      <c r="E114" s="447"/>
      <c r="F114" s="428" t="str">
        <f t="shared" si="8"/>
        <v/>
      </c>
      <c r="G114" s="450"/>
      <c r="H114" s="616">
        <f t="shared" si="9"/>
        <v>0</v>
      </c>
      <c r="I114" s="471"/>
      <c r="J114" s="640"/>
    </row>
    <row r="115" spans="1:10">
      <c r="A115" s="181" t="str">
        <f t="shared" si="7"/>
        <v/>
      </c>
      <c r="B115" s="190"/>
      <c r="C115" s="468"/>
      <c r="D115" s="403"/>
      <c r="E115" s="447"/>
      <c r="F115" s="428" t="str">
        <f t="shared" si="8"/>
        <v/>
      </c>
      <c r="G115" s="450"/>
      <c r="H115" s="616">
        <f t="shared" si="9"/>
        <v>0</v>
      </c>
      <c r="I115" s="471"/>
      <c r="J115" s="640"/>
    </row>
    <row r="116" spans="1:10">
      <c r="A116" s="181" t="str">
        <f t="shared" si="7"/>
        <v/>
      </c>
      <c r="B116" s="190"/>
      <c r="C116" s="468"/>
      <c r="D116" s="403"/>
      <c r="E116" s="447"/>
      <c r="F116" s="428" t="str">
        <f t="shared" si="8"/>
        <v/>
      </c>
      <c r="G116" s="450"/>
      <c r="H116" s="616">
        <f t="shared" si="9"/>
        <v>0</v>
      </c>
      <c r="I116" s="471"/>
      <c r="J116" s="640"/>
    </row>
    <row r="117" spans="1:10">
      <c r="A117" s="181" t="str">
        <f t="shared" si="7"/>
        <v/>
      </c>
      <c r="B117" s="190"/>
      <c r="C117" s="468"/>
      <c r="D117" s="403"/>
      <c r="E117" s="447"/>
      <c r="F117" s="428" t="str">
        <f t="shared" si="8"/>
        <v/>
      </c>
      <c r="G117" s="450"/>
      <c r="H117" s="616">
        <f t="shared" si="9"/>
        <v>0</v>
      </c>
      <c r="I117" s="471"/>
      <c r="J117" s="640"/>
    </row>
    <row r="118" spans="1:10">
      <c r="A118" s="181" t="str">
        <f t="shared" si="7"/>
        <v/>
      </c>
      <c r="B118" s="190"/>
      <c r="C118" s="468"/>
      <c r="D118" s="403"/>
      <c r="E118" s="447"/>
      <c r="F118" s="428" t="str">
        <f t="shared" si="8"/>
        <v/>
      </c>
      <c r="G118" s="450"/>
      <c r="H118" s="616">
        <f t="shared" si="9"/>
        <v>0</v>
      </c>
      <c r="I118" s="471"/>
      <c r="J118" s="640"/>
    </row>
    <row r="119" spans="1:10">
      <c r="A119" s="181" t="str">
        <f t="shared" si="7"/>
        <v/>
      </c>
      <c r="B119" s="190"/>
      <c r="C119" s="468"/>
      <c r="D119" s="403"/>
      <c r="E119" s="447"/>
      <c r="F119" s="428" t="str">
        <f t="shared" si="8"/>
        <v/>
      </c>
      <c r="G119" s="450"/>
      <c r="H119" s="616">
        <f t="shared" si="9"/>
        <v>0</v>
      </c>
      <c r="I119" s="471"/>
      <c r="J119" s="640"/>
    </row>
    <row r="120" spans="1:10">
      <c r="A120" s="181" t="str">
        <f>IF(AND(D120="",E120="",G120=""),"",".")</f>
        <v/>
      </c>
      <c r="B120" s="190"/>
      <c r="C120" s="469"/>
      <c r="D120" s="417"/>
      <c r="E120" s="448"/>
      <c r="F120" s="428" t="str">
        <f t="shared" si="8"/>
        <v/>
      </c>
      <c r="G120" s="451"/>
      <c r="H120" s="617">
        <f t="shared" si="9"/>
        <v>0</v>
      </c>
      <c r="I120" s="472"/>
      <c r="J120" s="640"/>
    </row>
    <row r="121" spans="1:10">
      <c r="A121" s="181" t="s">
        <v>242</v>
      </c>
      <c r="B121" s="190"/>
      <c r="C121" s="187" t="s">
        <v>33</v>
      </c>
      <c r="D121" s="224"/>
      <c r="E121" s="291"/>
      <c r="F121" s="291"/>
      <c r="G121" s="291"/>
      <c r="H121" s="209"/>
      <c r="I121" s="210"/>
    </row>
    <row r="122" spans="1:10" ht="19.5">
      <c r="A122" s="181" t="s">
        <v>242</v>
      </c>
      <c r="B122" s="190"/>
      <c r="C122" s="191"/>
      <c r="D122" s="398"/>
      <c r="E122" s="1029"/>
      <c r="F122" s="1029"/>
      <c r="G122" s="1029"/>
      <c r="H122" s="423"/>
      <c r="I122" s="1023">
        <f>ROUNDDOWN((SUM(H122:H131)),-3)/1000</f>
        <v>0</v>
      </c>
      <c r="J122" s="1090"/>
    </row>
    <row r="123" spans="1:10" ht="19.5">
      <c r="A123" s="181" t="str">
        <f>IF(AND(D123="",E123="",H123=""),"",".")</f>
        <v/>
      </c>
      <c r="B123" s="190"/>
      <c r="C123" s="191"/>
      <c r="D123" s="403"/>
      <c r="E123" s="1031"/>
      <c r="F123" s="1032"/>
      <c r="G123" s="1033"/>
      <c r="H123" s="424"/>
      <c r="I123" s="1024"/>
      <c r="J123" s="1090"/>
    </row>
    <row r="124" spans="1:10" ht="19.5">
      <c r="A124" s="181" t="str">
        <f t="shared" si="3"/>
        <v/>
      </c>
      <c r="B124" s="190"/>
      <c r="C124" s="191"/>
      <c r="D124" s="403"/>
      <c r="E124" s="1031"/>
      <c r="F124" s="1032"/>
      <c r="G124" s="1033"/>
      <c r="H124" s="424"/>
      <c r="I124" s="1024"/>
      <c r="J124" s="1090"/>
    </row>
    <row r="125" spans="1:10" ht="19.5">
      <c r="A125" s="181" t="str">
        <f t="shared" si="3"/>
        <v/>
      </c>
      <c r="B125" s="190"/>
      <c r="C125" s="191"/>
      <c r="D125" s="403"/>
      <c r="E125" s="1031"/>
      <c r="F125" s="1032"/>
      <c r="G125" s="1033"/>
      <c r="H125" s="424"/>
      <c r="I125" s="1024"/>
      <c r="J125" s="1090"/>
    </row>
    <row r="126" spans="1:10" ht="19.5">
      <c r="A126" s="181" t="str">
        <f t="shared" si="3"/>
        <v/>
      </c>
      <c r="B126" s="190"/>
      <c r="C126" s="191"/>
      <c r="D126" s="403"/>
      <c r="E126" s="1031"/>
      <c r="F126" s="1032"/>
      <c r="G126" s="1033"/>
      <c r="H126" s="424"/>
      <c r="I126" s="1024"/>
      <c r="J126" s="1090"/>
    </row>
    <row r="127" spans="1:10" ht="19.5">
      <c r="A127" s="181" t="str">
        <f t="shared" si="3"/>
        <v/>
      </c>
      <c r="B127" s="190"/>
      <c r="C127" s="191"/>
      <c r="D127" s="403"/>
      <c r="E127" s="1031"/>
      <c r="F127" s="1032"/>
      <c r="G127" s="1033"/>
      <c r="H127" s="424"/>
      <c r="I127" s="1024"/>
      <c r="J127" s="1090"/>
    </row>
    <row r="128" spans="1:10" ht="19.5">
      <c r="A128" s="181" t="str">
        <f t="shared" si="3"/>
        <v/>
      </c>
      <c r="B128" s="190"/>
      <c r="C128" s="191"/>
      <c r="D128" s="403"/>
      <c r="E128" s="1031"/>
      <c r="F128" s="1032"/>
      <c r="G128" s="1033"/>
      <c r="H128" s="424"/>
      <c r="I128" s="1024"/>
      <c r="J128" s="1090"/>
    </row>
    <row r="129" spans="1:10" ht="19.5">
      <c r="A129" s="181" t="str">
        <f t="shared" si="3"/>
        <v/>
      </c>
      <c r="B129" s="190"/>
      <c r="C129" s="191"/>
      <c r="D129" s="403"/>
      <c r="E129" s="1031"/>
      <c r="F129" s="1032"/>
      <c r="G129" s="1033"/>
      <c r="H129" s="424"/>
      <c r="I129" s="1024"/>
      <c r="J129" s="1090"/>
    </row>
    <row r="130" spans="1:10" ht="19.5">
      <c r="A130" s="181" t="str">
        <f>IF(AND(D130="",E130="",H130=""),"",".")</f>
        <v/>
      </c>
      <c r="B130" s="190"/>
      <c r="C130" s="191"/>
      <c r="D130" s="403"/>
      <c r="E130" s="1031"/>
      <c r="F130" s="1032"/>
      <c r="G130" s="1033"/>
      <c r="H130" s="424"/>
      <c r="I130" s="1024"/>
      <c r="J130" s="1090"/>
    </row>
    <row r="131" spans="1:10" ht="20.25" thickBot="1">
      <c r="A131" s="181" t="s">
        <v>242</v>
      </c>
      <c r="B131" s="214"/>
      <c r="C131" s="215"/>
      <c r="D131" s="434"/>
      <c r="E131" s="1091"/>
      <c r="F131" s="1092"/>
      <c r="G131" s="1093"/>
      <c r="H131" s="435"/>
      <c r="I131" s="1094"/>
      <c r="J131" s="1090"/>
    </row>
    <row r="132" spans="1:10" ht="12" customHeight="1">
      <c r="A132" s="216"/>
      <c r="B132" s="216"/>
      <c r="C132" s="216"/>
      <c r="D132" s="473"/>
      <c r="E132" s="474"/>
      <c r="F132" s="474"/>
      <c r="G132" s="474"/>
      <c r="H132" s="475"/>
      <c r="I132" s="475"/>
    </row>
  </sheetData>
  <sheetProtection algorithmName="SHA-512" hashValue="Vh0v8gFg3LgYoSEgw3qMek8gWL9ib7/T9RFDnlZW93yv/40Aqo1eupCn4gQu8pKffQS8WtD6a128iKI79HThFQ==" saltValue="UOx5wXNDOXBKMIkNSGajKg==" spinCount="100000" sheet="1" autoFilter="0"/>
  <autoFilter ref="A15:I131" xr:uid="{00000000-0009-0000-0000-000007000000}">
    <filterColumn colId="4" showButton="0"/>
    <filterColumn colId="5" showButton="0"/>
  </autoFilter>
  <mergeCells count="79">
    <mergeCell ref="E84:G84"/>
    <mergeCell ref="E86:G86"/>
    <mergeCell ref="E87:G87"/>
    <mergeCell ref="I83:I92"/>
    <mergeCell ref="E92:G92"/>
    <mergeCell ref="E85:G85"/>
    <mergeCell ref="E88:G88"/>
    <mergeCell ref="E83:G83"/>
    <mergeCell ref="K95:K102"/>
    <mergeCell ref="D104:I108"/>
    <mergeCell ref="E91:G91"/>
    <mergeCell ref="E89:G89"/>
    <mergeCell ref="E90:G90"/>
    <mergeCell ref="J103:J108"/>
    <mergeCell ref="I95:I102"/>
    <mergeCell ref="E93:G93"/>
    <mergeCell ref="J122:J131"/>
    <mergeCell ref="E123:G123"/>
    <mergeCell ref="E124:G124"/>
    <mergeCell ref="E125:G125"/>
    <mergeCell ref="E126:G126"/>
    <mergeCell ref="E130:G130"/>
    <mergeCell ref="E131:G131"/>
    <mergeCell ref="E122:G122"/>
    <mergeCell ref="E129:G129"/>
    <mergeCell ref="E127:G127"/>
    <mergeCell ref="E128:G128"/>
    <mergeCell ref="I122:I131"/>
    <mergeCell ref="I72:I81"/>
    <mergeCell ref="E73:G73"/>
    <mergeCell ref="E74:G74"/>
    <mergeCell ref="E75:G75"/>
    <mergeCell ref="E76:G76"/>
    <mergeCell ref="E77:G77"/>
    <mergeCell ref="E80:G80"/>
    <mergeCell ref="E81:G81"/>
    <mergeCell ref="G21:I21"/>
    <mergeCell ref="E46:F46"/>
    <mergeCell ref="D47:I49"/>
    <mergeCell ref="D50:I52"/>
    <mergeCell ref="E70:G70"/>
    <mergeCell ref="D45:F45"/>
    <mergeCell ref="E53:F53"/>
    <mergeCell ref="D54:I56"/>
    <mergeCell ref="D57:I59"/>
    <mergeCell ref="A16:D16"/>
    <mergeCell ref="E6:G6"/>
    <mergeCell ref="J15:J20"/>
    <mergeCell ref="E19:I19"/>
    <mergeCell ref="F20:G20"/>
    <mergeCell ref="J5:K14"/>
    <mergeCell ref="C2:I2"/>
    <mergeCell ref="C3:I3"/>
    <mergeCell ref="E15:G15"/>
    <mergeCell ref="E9:G9"/>
    <mergeCell ref="E10:G10"/>
    <mergeCell ref="E11:G11"/>
    <mergeCell ref="E12:G12"/>
    <mergeCell ref="E13:G13"/>
    <mergeCell ref="E5:G5"/>
    <mergeCell ref="C6:D6"/>
    <mergeCell ref="E7:G7"/>
    <mergeCell ref="E8:G8"/>
    <mergeCell ref="J1:J4"/>
    <mergeCell ref="B71:B81"/>
    <mergeCell ref="I63:I70"/>
    <mergeCell ref="E61:G61"/>
    <mergeCell ref="E72:G72"/>
    <mergeCell ref="E63:G63"/>
    <mergeCell ref="E79:G79"/>
    <mergeCell ref="E78:G78"/>
    <mergeCell ref="E69:G69"/>
    <mergeCell ref="E64:G64"/>
    <mergeCell ref="E65:G65"/>
    <mergeCell ref="E66:G66"/>
    <mergeCell ref="E67:G67"/>
    <mergeCell ref="E68:G68"/>
    <mergeCell ref="A2:B2"/>
    <mergeCell ref="A3:B3"/>
  </mergeCells>
  <phoneticPr fontId="9"/>
  <dataValidations count="5">
    <dataValidation imeMode="halfAlpha" allowBlank="1" showInputMessage="1" showErrorMessage="1" sqref="I61 I132:I65553 I15:I18" xr:uid="{00000000-0002-0000-0700-000000000000}"/>
    <dataValidation type="whole" imeMode="off" operator="greaterThanOrEqual" allowBlank="1" showInputMessage="1" showErrorMessage="1" sqref="E24:E44" xr:uid="{00000000-0002-0000-0700-000001000000}">
      <formula1>0</formula1>
    </dataValidation>
    <dataValidation type="whole" operator="greaterThanOrEqual" allowBlank="1" showInputMessage="1" showErrorMessage="1" sqref="H95:H102 H109 H121:H131 H63:H93" xr:uid="{00000000-0002-0000-0700-000002000000}">
      <formula1>0</formula1>
    </dataValidation>
    <dataValidation operator="greaterThanOrEqual" allowBlank="1" showInputMessage="1" showErrorMessage="1" sqref="H94 H111:H120" xr:uid="{04CDAB47-8CC5-4839-B850-154C032BB4D6}"/>
    <dataValidation type="whole" operator="greaterThanOrEqual" allowBlank="1" showInputMessage="1" showErrorMessage="1" prompt="会場席数（定員）から売止席数を引いた数が「使用座席数」です。" sqref="E21" xr:uid="{E2702F6E-8F61-4178-A549-31E5A6D24136}">
      <formula1>0</formula1>
    </dataValidation>
  </dataValidations>
  <printOptions horizontalCentered="1"/>
  <pageMargins left="0.70866141732283472" right="0.70866141732283472" top="0.35433070866141736" bottom="0.35433070866141736" header="0.31496062992125984" footer="0.31496062992125984"/>
  <pageSetup paperSize="9" scale="18" orientation="landscape" r:id="rId1"/>
  <rowBreaks count="2" manualBreakCount="2">
    <brk id="52" max="8" man="1"/>
    <brk id="92" max="8" man="1"/>
  </rowBreaks>
  <extLst>
    <ext xmlns:x14="http://schemas.microsoft.com/office/spreadsheetml/2009/9/main" uri="{78C0D931-6437-407d-A8EE-F0AAD7539E65}">
      <x14:conditionalFormattings>
        <x14:conditionalFormatting xmlns:xm="http://schemas.microsoft.com/office/excel/2006/main">
          <x14:cfRule type="expression" priority="4" id="{0A247FAA-30A3-4CF4-9515-96997DC5D47F}">
            <xm:f>①総表!G24&gt;0</xm:f>
            <x14:dxf>
              <fill>
                <patternFill>
                  <bgColor theme="0"/>
                </patternFill>
              </fill>
            </x14:dxf>
          </x14:cfRule>
          <xm:sqref>E20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A210"/>
  <sheetViews>
    <sheetView view="pageBreakPreview" zoomScale="70" zoomScaleNormal="85" zoomScaleSheetLayoutView="70" zoomScalePageLayoutView="55" workbookViewId="0">
      <selection activeCell="E8" sqref="E8"/>
    </sheetView>
  </sheetViews>
  <sheetFormatPr defaultColWidth="9" defaultRowHeight="18.75"/>
  <cols>
    <col min="1" max="1" width="3.125" customWidth="1"/>
    <col min="2" max="2" width="3.125" style="19" customWidth="1"/>
    <col min="3" max="3" width="4.125" customWidth="1"/>
    <col min="4" max="4" width="18.625" style="84" customWidth="1"/>
    <col min="5" max="5" width="40.625" style="20" customWidth="1"/>
    <col min="6" max="6" width="10.125" customWidth="1"/>
    <col min="7" max="7" width="9.125" customWidth="1"/>
    <col min="8" max="8" width="4.625" style="17" customWidth="1"/>
    <col min="9" max="9" width="9.125" style="17" customWidth="1"/>
    <col min="10" max="10" width="4.625" style="18" customWidth="1"/>
    <col min="11" max="11" width="12.625" style="17" customWidth="1"/>
    <col min="12" max="12" width="13.125" style="21" customWidth="1"/>
    <col min="13" max="23" width="11" customWidth="1"/>
  </cols>
  <sheetData>
    <row r="1" spans="1:27" ht="18.75" customHeight="1">
      <c r="B1" s="352" t="s">
        <v>597</v>
      </c>
      <c r="C1" s="440"/>
      <c r="D1" s="441"/>
      <c r="E1" s="352"/>
      <c r="F1" s="442"/>
      <c r="G1" s="352"/>
      <c r="H1" s="352"/>
      <c r="I1" s="443"/>
      <c r="J1" s="443"/>
      <c r="K1" s="444"/>
      <c r="L1" s="443"/>
      <c r="M1" s="298"/>
      <c r="N1" s="298"/>
      <c r="O1" s="298"/>
      <c r="P1" s="298"/>
      <c r="Q1" s="298"/>
      <c r="R1" s="298"/>
      <c r="S1" s="298"/>
    </row>
    <row r="2" spans="1:27" ht="18.75" customHeight="1">
      <c r="B2" s="1037" t="s">
        <v>484</v>
      </c>
      <c r="C2" s="1037"/>
      <c r="D2" s="1037"/>
      <c r="E2" s="1038">
        <f>①総表!C10</f>
        <v>0</v>
      </c>
      <c r="F2" s="1038"/>
      <c r="G2" s="1038"/>
      <c r="H2" s="1038"/>
      <c r="I2" s="1038"/>
      <c r="J2" s="1038"/>
      <c r="K2" s="1038"/>
      <c r="L2" s="1038"/>
      <c r="M2" s="298"/>
      <c r="N2" s="298"/>
      <c r="O2" s="298"/>
      <c r="P2" s="298"/>
      <c r="Q2" s="298"/>
      <c r="R2" s="298"/>
      <c r="S2" s="298"/>
    </row>
    <row r="3" spans="1:27" ht="18.75" customHeight="1">
      <c r="B3" s="1037" t="s">
        <v>225</v>
      </c>
      <c r="C3" s="1037"/>
      <c r="D3" s="1037"/>
      <c r="E3" s="1038">
        <f>①総表!C22</f>
        <v>0</v>
      </c>
      <c r="F3" s="1038"/>
      <c r="G3" s="1038"/>
      <c r="H3" s="1038"/>
      <c r="I3" s="1038"/>
      <c r="J3" s="1038"/>
      <c r="K3" s="1038"/>
      <c r="L3" s="1038"/>
      <c r="M3" s="587"/>
      <c r="N3" s="587"/>
      <c r="O3" s="587"/>
      <c r="P3" s="587"/>
      <c r="Q3" s="587"/>
      <c r="R3" s="587"/>
      <c r="S3" s="587"/>
      <c r="T3" s="587"/>
      <c r="U3" s="587"/>
      <c r="V3" s="587"/>
      <c r="W3" s="587"/>
      <c r="X3" s="323"/>
    </row>
    <row r="4" spans="1:27" s="15" customFormat="1" ht="14.1" customHeight="1" thickBot="1">
      <c r="A4" s="5"/>
      <c r="B4" s="71"/>
      <c r="C4" s="1"/>
      <c r="D4" s="85"/>
      <c r="E4" s="1"/>
      <c r="F4" s="1117" t="s">
        <v>518</v>
      </c>
      <c r="G4" s="1117"/>
      <c r="H4" s="70"/>
      <c r="I4" s="5"/>
      <c r="J4" s="5"/>
      <c r="K4" s="5"/>
      <c r="L4" s="5"/>
      <c r="M4" s="587"/>
      <c r="N4" s="587"/>
      <c r="O4" s="587"/>
      <c r="P4" s="587"/>
      <c r="Q4" s="587"/>
      <c r="R4" s="587"/>
      <c r="S4" s="587"/>
      <c r="T4" s="587"/>
      <c r="U4" s="587"/>
      <c r="V4" s="587"/>
      <c r="W4" s="587"/>
      <c r="X4" s="323"/>
    </row>
    <row r="5" spans="1:27" ht="26.85" customHeight="1">
      <c r="A5" s="34"/>
      <c r="B5" s="299" t="s">
        <v>411</v>
      </c>
      <c r="C5" s="66"/>
      <c r="D5" s="86"/>
      <c r="E5" s="67"/>
      <c r="F5" s="1118">
        <f>SUM(L13,L35,L57,L79,L101,L123,L145,L167,L189)</f>
        <v>0</v>
      </c>
      <c r="G5" s="1119"/>
      <c r="H5" s="32"/>
      <c r="I5"/>
      <c r="J5"/>
      <c r="K5"/>
      <c r="L5"/>
      <c r="M5" s="1114" t="s">
        <v>656</v>
      </c>
      <c r="N5" s="1114"/>
      <c r="O5" s="1114"/>
      <c r="P5" s="1114"/>
      <c r="Q5" s="1114"/>
      <c r="R5" s="1114"/>
      <c r="S5" s="1114"/>
      <c r="T5" s="1114"/>
      <c r="U5" s="1114"/>
      <c r="V5" s="1114"/>
      <c r="W5" s="1114"/>
      <c r="X5" s="1114"/>
      <c r="Y5" s="683"/>
      <c r="Z5" s="683"/>
      <c r="AA5" s="683"/>
    </row>
    <row r="6" spans="1:27" ht="22.5" customHeight="1">
      <c r="A6" s="34"/>
      <c r="B6" s="72"/>
      <c r="C6" s="35" t="s">
        <v>456</v>
      </c>
      <c r="D6" s="87"/>
      <c r="E6" s="36"/>
      <c r="F6" s="1120">
        <f>SUM(F8:F10)</f>
        <v>0</v>
      </c>
      <c r="G6" s="1121"/>
      <c r="H6" s="32"/>
      <c r="I6"/>
      <c r="J6"/>
      <c r="K6"/>
      <c r="L6"/>
      <c r="M6" s="1114"/>
      <c r="N6" s="1114"/>
      <c r="O6" s="1114"/>
      <c r="P6" s="1114"/>
      <c r="Q6" s="1114"/>
      <c r="R6" s="1114"/>
      <c r="S6" s="1114"/>
      <c r="T6" s="1114"/>
      <c r="U6" s="1114"/>
      <c r="V6" s="1114"/>
      <c r="W6" s="1114"/>
      <c r="X6" s="1114"/>
      <c r="Y6" s="683"/>
      <c r="Z6" s="683"/>
      <c r="AA6" s="683"/>
    </row>
    <row r="7" spans="1:27" ht="24" customHeight="1">
      <c r="A7" s="34"/>
      <c r="B7" s="73"/>
      <c r="C7" s="38"/>
      <c r="D7" s="88"/>
      <c r="E7" s="68" t="s">
        <v>238</v>
      </c>
      <c r="F7" s="1122" t="s">
        <v>223</v>
      </c>
      <c r="G7" s="1123"/>
      <c r="H7" s="39"/>
      <c r="I7" s="37" t="str">
        <f>IF(COUNTIF($E$8:$E$10,$E$8)&gt;1,"同じ項目が選択されています。",IF(COUNTIF($E$8:$E$10,$E$9)&gt;1,"同じ項目が選択されています。",IF(COUNTIF($E$8:$E$10,$E$10)&gt;1,"同じ項目が選択されています。","")))</f>
        <v/>
      </c>
      <c r="J7" s="39"/>
      <c r="K7" s="39"/>
      <c r="L7" s="39"/>
      <c r="M7" s="1114"/>
      <c r="N7" s="1114"/>
      <c r="O7" s="1114"/>
      <c r="P7" s="1114"/>
      <c r="Q7" s="1114"/>
      <c r="R7" s="1114"/>
      <c r="S7" s="1114"/>
      <c r="T7" s="1114"/>
      <c r="U7" s="1114"/>
      <c r="V7" s="1114"/>
      <c r="W7" s="1114"/>
      <c r="X7" s="1114"/>
      <c r="Y7" s="683"/>
      <c r="Z7" s="683"/>
      <c r="AA7" s="683"/>
    </row>
    <row r="8" spans="1:27" ht="23.45" customHeight="1">
      <c r="A8" s="34"/>
      <c r="B8" s="74"/>
      <c r="C8" s="40"/>
      <c r="D8" s="89" t="s">
        <v>226</v>
      </c>
      <c r="E8" s="217"/>
      <c r="F8" s="1124" t="str">
        <f>IF(E8="出演費・作品料",$L$13,IF(E8="音楽費",$L$35,IF(E8="文芸費",$L$57,IF(E8="会場費",$L$79,IF(E8="舞台・設営・運搬費",$L$101,IF(E8="謝金",$L$123,IF(E8="旅費",$L$145,IF(E8="宣伝・印刷費",$L$167,IF(E8="記録・配信費",$L$189,"0")))))))))</f>
        <v>0</v>
      </c>
      <c r="G8" s="1125"/>
      <c r="H8" s="41"/>
      <c r="I8" s="37" t="str">
        <f>IF(I7="","","項目の選択を確認してください。")</f>
        <v/>
      </c>
      <c r="J8" s="41"/>
      <c r="K8" s="41"/>
      <c r="L8" s="41"/>
      <c r="M8" s="1114"/>
      <c r="N8" s="1114"/>
      <c r="O8" s="1114"/>
      <c r="P8" s="1114"/>
      <c r="Q8" s="1114"/>
      <c r="R8" s="1114"/>
      <c r="S8" s="1114"/>
      <c r="T8" s="1114"/>
      <c r="U8" s="1114"/>
      <c r="V8" s="1114"/>
      <c r="W8" s="1114"/>
      <c r="X8" s="1114"/>
      <c r="Y8" s="683"/>
      <c r="Z8" s="683"/>
      <c r="AA8" s="683"/>
    </row>
    <row r="9" spans="1:27" ht="23.45" customHeight="1">
      <c r="A9" s="34"/>
      <c r="B9" s="74"/>
      <c r="C9" s="40"/>
      <c r="D9" s="90" t="s">
        <v>231</v>
      </c>
      <c r="E9" s="218"/>
      <c r="F9" s="1106" t="str">
        <f t="shared" ref="F9:F10" si="0">IF(E9="出演費・作品料",$L$13,IF(E9="音楽費",$L$35,IF(E9="文芸費",$L$57,IF(E9="会場費",$L$79,IF(E9="舞台・設営・運搬費",$L$101,IF(E9="謝金",$L$123,IF(E9="旅費",$L$145,IF(E9="宣伝・印刷費",$L$167,IF(E9="記録・配信費",$L$189,"0")))))))))</f>
        <v>0</v>
      </c>
      <c r="G9" s="1107"/>
      <c r="H9" s="41"/>
      <c r="I9" s="37"/>
      <c r="J9" s="41"/>
      <c r="K9" s="41"/>
      <c r="L9" s="41"/>
      <c r="M9" s="1114"/>
      <c r="N9" s="1114"/>
      <c r="O9" s="1114"/>
      <c r="P9" s="1114"/>
      <c r="Q9" s="1114"/>
      <c r="R9" s="1114"/>
      <c r="S9" s="1114"/>
      <c r="T9" s="1114"/>
      <c r="U9" s="1114"/>
      <c r="V9" s="1114"/>
      <c r="W9" s="1114"/>
      <c r="X9" s="1114"/>
      <c r="Y9" s="683"/>
      <c r="Z9" s="683"/>
      <c r="AA9" s="683"/>
    </row>
    <row r="10" spans="1:27" ht="23.45" customHeight="1" thickBot="1">
      <c r="A10" s="34"/>
      <c r="B10" s="75"/>
      <c r="C10" s="69"/>
      <c r="D10" s="91" t="s">
        <v>227</v>
      </c>
      <c r="E10" s="219"/>
      <c r="F10" s="1115" t="str">
        <f t="shared" si="0"/>
        <v>0</v>
      </c>
      <c r="G10" s="1116"/>
      <c r="H10" s="33"/>
      <c r="I10"/>
      <c r="J10" s="42"/>
      <c r="K10" s="43"/>
      <c r="L10" s="34"/>
      <c r="M10" s="1114"/>
      <c r="N10" s="1114"/>
      <c r="O10" s="1114"/>
      <c r="P10" s="1114"/>
      <c r="Q10" s="1114"/>
      <c r="R10" s="1114"/>
      <c r="S10" s="1114"/>
      <c r="T10" s="1114"/>
      <c r="U10" s="1114"/>
      <c r="V10" s="1114"/>
      <c r="W10" s="1114"/>
      <c r="X10" s="1114"/>
      <c r="Y10" s="683"/>
      <c r="Z10" s="683"/>
      <c r="AA10" s="683"/>
    </row>
    <row r="11" spans="1:27" ht="18.600000000000001" customHeight="1" thickBot="1">
      <c r="A11" s="25"/>
      <c r="B11" s="76"/>
      <c r="C11" s="25"/>
      <c r="D11" s="92"/>
      <c r="E11" s="27"/>
      <c r="F11" s="26"/>
      <c r="G11" s="26"/>
      <c r="H11" s="16"/>
      <c r="I11" s="31"/>
      <c r="J11" s="29"/>
      <c r="K11" s="28"/>
      <c r="L11" s="30"/>
      <c r="M11" s="1114"/>
      <c r="N11" s="1114"/>
      <c r="O11" s="1114"/>
      <c r="P11" s="1114"/>
      <c r="Q11" s="1114"/>
      <c r="R11" s="1114"/>
      <c r="S11" s="1114"/>
      <c r="T11" s="1114"/>
      <c r="U11" s="1114"/>
      <c r="V11" s="1114"/>
      <c r="W11" s="1114"/>
      <c r="X11" s="1114"/>
    </row>
    <row r="12" spans="1:27" s="31" customFormat="1" ht="24.75" thickBot="1">
      <c r="A12" s="44" t="s">
        <v>239</v>
      </c>
      <c r="B12" s="78"/>
      <c r="C12" s="81" t="s">
        <v>238</v>
      </c>
      <c r="D12" s="81" t="s">
        <v>243</v>
      </c>
      <c r="E12" s="47" t="s">
        <v>222</v>
      </c>
      <c r="F12" s="82" t="s">
        <v>135</v>
      </c>
      <c r="G12" s="83" t="s">
        <v>579</v>
      </c>
      <c r="H12" s="50" t="s">
        <v>580</v>
      </c>
      <c r="I12" s="49" t="s">
        <v>581</v>
      </c>
      <c r="J12" s="50" t="s">
        <v>578</v>
      </c>
      <c r="K12" s="48" t="s">
        <v>114</v>
      </c>
      <c r="L12" s="51" t="s">
        <v>237</v>
      </c>
      <c r="M12" s="634"/>
      <c r="N12" s="634"/>
      <c r="O12" s="634"/>
      <c r="P12" s="634"/>
      <c r="Q12" s="634"/>
      <c r="R12" s="634"/>
      <c r="S12" s="634"/>
      <c r="T12" s="634"/>
      <c r="U12" s="634"/>
      <c r="V12" s="634"/>
      <c r="W12" s="231"/>
    </row>
    <row r="13" spans="1:27" s="580" customFormat="1" ht="25.5">
      <c r="A13" s="341"/>
      <c r="B13" s="46" t="str">
        <f>IF($E$8=C13,$D$8,IF($E$9=C13,$D$9,IF($E$10=C13,$D$10,"")))</f>
        <v/>
      </c>
      <c r="C13" s="574" t="s">
        <v>350</v>
      </c>
      <c r="D13" s="575"/>
      <c r="E13" s="576"/>
      <c r="F13" s="577"/>
      <c r="G13" s="577"/>
      <c r="H13" s="578"/>
      <c r="I13" s="578"/>
      <c r="J13" s="578"/>
      <c r="K13" s="579"/>
      <c r="L13" s="53">
        <f>ROUNDDOWN((SUM(K14:K33)),-3)/1000</f>
        <v>0</v>
      </c>
      <c r="M13" s="1110" t="s">
        <v>657</v>
      </c>
      <c r="N13" s="1111"/>
      <c r="O13" s="1111"/>
      <c r="P13" s="1111"/>
      <c r="Q13" s="1111"/>
      <c r="R13" s="1111"/>
      <c r="S13" s="1111"/>
      <c r="T13" s="1111"/>
      <c r="U13" s="1111"/>
      <c r="V13" s="1111"/>
      <c r="W13" s="585"/>
    </row>
    <row r="14" spans="1:27" ht="24">
      <c r="A14">
        <v>1</v>
      </c>
      <c r="B14" s="79"/>
      <c r="C14" s="57" t="str">
        <f>IF(D14="","",".")</f>
        <v/>
      </c>
      <c r="D14" s="452"/>
      <c r="E14" s="453"/>
      <c r="F14" s="454"/>
      <c r="G14" s="454"/>
      <c r="H14" s="454"/>
      <c r="I14" s="454"/>
      <c r="J14" s="454"/>
      <c r="K14" s="455" t="str">
        <f t="shared" ref="K14:K32" si="1">IF(ISNUMBER(F14),(PRODUCT(F14,G14,I14)),"")</f>
        <v/>
      </c>
      <c r="L14" s="22"/>
      <c r="M14" s="1110"/>
      <c r="N14" s="1111"/>
      <c r="O14" s="1111"/>
      <c r="P14" s="1111"/>
      <c r="Q14" s="1111"/>
      <c r="R14" s="1111"/>
      <c r="S14" s="1111"/>
      <c r="T14" s="1111"/>
      <c r="U14" s="1111"/>
      <c r="V14" s="1111"/>
      <c r="W14" s="585"/>
      <c r="X14" s="346"/>
    </row>
    <row r="15" spans="1:27" ht="24">
      <c r="A15">
        <v>2</v>
      </c>
      <c r="B15" s="79"/>
      <c r="C15" s="57" t="str">
        <f t="shared" ref="C15:C33" si="2">IF(D15="","",".")</f>
        <v/>
      </c>
      <c r="D15" s="456"/>
      <c r="E15" s="457"/>
      <c r="F15" s="458"/>
      <c r="G15" s="458"/>
      <c r="H15" s="458"/>
      <c r="I15" s="458"/>
      <c r="J15" s="458"/>
      <c r="K15" s="459" t="str">
        <f t="shared" si="1"/>
        <v/>
      </c>
      <c r="L15" s="22"/>
      <c r="M15" s="1110"/>
      <c r="N15" s="1111"/>
      <c r="O15" s="1111"/>
      <c r="P15" s="1111"/>
      <c r="Q15" s="1111"/>
      <c r="R15" s="1111"/>
      <c r="S15" s="1111"/>
      <c r="T15" s="1111"/>
      <c r="U15" s="1111"/>
      <c r="V15" s="1111"/>
      <c r="W15" s="585"/>
      <c r="X15" s="346"/>
    </row>
    <row r="16" spans="1:27" ht="24">
      <c r="A16">
        <v>3</v>
      </c>
      <c r="B16" s="79"/>
      <c r="C16" s="57" t="str">
        <f t="shared" si="2"/>
        <v/>
      </c>
      <c r="D16" s="456"/>
      <c r="E16" s="457"/>
      <c r="F16" s="458"/>
      <c r="G16" s="458"/>
      <c r="H16" s="458"/>
      <c r="I16" s="458"/>
      <c r="J16" s="458"/>
      <c r="K16" s="459" t="str">
        <f t="shared" si="1"/>
        <v/>
      </c>
      <c r="L16" s="22"/>
      <c r="M16" s="1110"/>
      <c r="N16" s="1111"/>
      <c r="O16" s="1111"/>
      <c r="P16" s="1111"/>
      <c r="Q16" s="1111"/>
      <c r="R16" s="1111"/>
      <c r="S16" s="1111"/>
      <c r="T16" s="1111"/>
      <c r="U16" s="1111"/>
      <c r="V16" s="1111"/>
      <c r="W16" s="585"/>
      <c r="X16" s="346"/>
    </row>
    <row r="17" spans="1:24" ht="24">
      <c r="A17">
        <v>4</v>
      </c>
      <c r="B17" s="79"/>
      <c r="C17" s="57" t="str">
        <f t="shared" si="2"/>
        <v/>
      </c>
      <c r="D17" s="456"/>
      <c r="E17" s="457"/>
      <c r="F17" s="458"/>
      <c r="G17" s="458"/>
      <c r="H17" s="458"/>
      <c r="I17" s="458"/>
      <c r="J17" s="458"/>
      <c r="K17" s="459" t="str">
        <f t="shared" si="1"/>
        <v/>
      </c>
      <c r="L17" s="22"/>
      <c r="M17" s="1110"/>
      <c r="N17" s="1111"/>
      <c r="O17" s="1111"/>
      <c r="P17" s="1111"/>
      <c r="Q17" s="1111"/>
      <c r="R17" s="1111"/>
      <c r="S17" s="1111"/>
      <c r="T17" s="1111"/>
      <c r="U17" s="1111"/>
      <c r="V17" s="1111"/>
      <c r="W17" s="585"/>
      <c r="X17" s="346"/>
    </row>
    <row r="18" spans="1:24" ht="24">
      <c r="A18">
        <v>5</v>
      </c>
      <c r="B18" s="79"/>
      <c r="C18" s="57" t="str">
        <f t="shared" si="2"/>
        <v/>
      </c>
      <c r="D18" s="456"/>
      <c r="E18" s="457"/>
      <c r="F18" s="458"/>
      <c r="G18" s="458"/>
      <c r="H18" s="458"/>
      <c r="I18" s="458"/>
      <c r="J18" s="458"/>
      <c r="K18" s="459" t="str">
        <f t="shared" si="1"/>
        <v/>
      </c>
      <c r="L18" s="22"/>
      <c r="M18" s="1110"/>
      <c r="N18" s="1111"/>
      <c r="O18" s="1111"/>
      <c r="P18" s="1111"/>
      <c r="Q18" s="1111"/>
      <c r="R18" s="1111"/>
      <c r="S18" s="1111"/>
      <c r="T18" s="1111"/>
      <c r="U18" s="1111"/>
      <c r="V18" s="1111"/>
      <c r="W18" s="585"/>
      <c r="X18" s="346"/>
    </row>
    <row r="19" spans="1:24" ht="24">
      <c r="A19">
        <v>6</v>
      </c>
      <c r="B19" s="79"/>
      <c r="C19" s="57" t="str">
        <f t="shared" si="2"/>
        <v/>
      </c>
      <c r="D19" s="456"/>
      <c r="E19" s="457"/>
      <c r="F19" s="458"/>
      <c r="G19" s="458"/>
      <c r="H19" s="458"/>
      <c r="I19" s="458"/>
      <c r="J19" s="458"/>
      <c r="K19" s="459" t="str">
        <f t="shared" si="1"/>
        <v/>
      </c>
      <c r="L19" s="22"/>
      <c r="M19" s="1110"/>
      <c r="N19" s="1111"/>
      <c r="O19" s="1111"/>
      <c r="P19" s="1111"/>
      <c r="Q19" s="1111"/>
      <c r="R19" s="1111"/>
      <c r="S19" s="1111"/>
      <c r="T19" s="1111"/>
      <c r="U19" s="1111"/>
      <c r="V19" s="1111"/>
      <c r="W19" s="585"/>
      <c r="X19" s="346"/>
    </row>
    <row r="20" spans="1:24" ht="24">
      <c r="A20">
        <v>7</v>
      </c>
      <c r="B20" s="79"/>
      <c r="C20" s="57" t="str">
        <f t="shared" si="2"/>
        <v/>
      </c>
      <c r="D20" s="456"/>
      <c r="E20" s="457"/>
      <c r="F20" s="458"/>
      <c r="G20" s="458"/>
      <c r="H20" s="458"/>
      <c r="I20" s="458"/>
      <c r="J20" s="458"/>
      <c r="K20" s="459" t="str">
        <f t="shared" si="1"/>
        <v/>
      </c>
      <c r="L20" s="22"/>
      <c r="M20" s="1110"/>
      <c r="N20" s="1111"/>
      <c r="O20" s="1111"/>
      <c r="P20" s="1111"/>
      <c r="Q20" s="1111"/>
      <c r="R20" s="1111"/>
      <c r="S20" s="1111"/>
      <c r="T20" s="1111"/>
      <c r="U20" s="1111"/>
      <c r="V20" s="1111"/>
      <c r="W20" s="585"/>
      <c r="X20" s="346"/>
    </row>
    <row r="21" spans="1:24" ht="24">
      <c r="A21">
        <v>8</v>
      </c>
      <c r="B21" s="79"/>
      <c r="C21" s="57" t="str">
        <f t="shared" si="2"/>
        <v/>
      </c>
      <c r="D21" s="456"/>
      <c r="E21" s="457"/>
      <c r="F21" s="458"/>
      <c r="G21" s="458"/>
      <c r="H21" s="458"/>
      <c r="I21" s="458"/>
      <c r="J21" s="458"/>
      <c r="K21" s="459" t="str">
        <f t="shared" si="1"/>
        <v/>
      </c>
      <c r="L21" s="22"/>
      <c r="M21" s="1110"/>
      <c r="N21" s="1111"/>
      <c r="O21" s="1111"/>
      <c r="P21" s="1111"/>
      <c r="Q21" s="1111"/>
      <c r="R21" s="1111"/>
      <c r="S21" s="1111"/>
      <c r="T21" s="1111"/>
      <c r="U21" s="1111"/>
      <c r="V21" s="1111"/>
      <c r="W21" s="585"/>
      <c r="X21" s="346"/>
    </row>
    <row r="22" spans="1:24" ht="24">
      <c r="A22">
        <v>9</v>
      </c>
      <c r="B22" s="79"/>
      <c r="C22" s="57" t="str">
        <f t="shared" si="2"/>
        <v/>
      </c>
      <c r="D22" s="456"/>
      <c r="E22" s="457"/>
      <c r="F22" s="458"/>
      <c r="G22" s="458"/>
      <c r="H22" s="458"/>
      <c r="I22" s="458"/>
      <c r="J22" s="458"/>
      <c r="K22" s="459" t="str">
        <f t="shared" si="1"/>
        <v/>
      </c>
      <c r="L22" s="22"/>
      <c r="M22" s="1110"/>
      <c r="N22" s="1111"/>
      <c r="O22" s="1111"/>
      <c r="P22" s="1111"/>
      <c r="Q22" s="1111"/>
      <c r="R22" s="1111"/>
      <c r="S22" s="1111"/>
      <c r="T22" s="1111"/>
      <c r="U22" s="1111"/>
      <c r="V22" s="1111"/>
      <c r="W22" s="585"/>
      <c r="X22" s="346"/>
    </row>
    <row r="23" spans="1:24" ht="24">
      <c r="A23">
        <v>10</v>
      </c>
      <c r="B23" s="79"/>
      <c r="C23" s="57" t="str">
        <f t="shared" si="2"/>
        <v/>
      </c>
      <c r="D23" s="456"/>
      <c r="E23" s="457"/>
      <c r="F23" s="458"/>
      <c r="G23" s="458"/>
      <c r="H23" s="458"/>
      <c r="I23" s="458"/>
      <c r="J23" s="458"/>
      <c r="K23" s="459" t="str">
        <f t="shared" si="1"/>
        <v/>
      </c>
      <c r="L23" s="22"/>
      <c r="M23" s="1110"/>
      <c r="N23" s="1111"/>
      <c r="O23" s="1111"/>
      <c r="P23" s="1111"/>
      <c r="Q23" s="1111"/>
      <c r="R23" s="1111"/>
      <c r="S23" s="1111"/>
      <c r="T23" s="1111"/>
      <c r="U23" s="1111"/>
      <c r="V23" s="1111"/>
      <c r="W23" s="585"/>
      <c r="X23" s="346"/>
    </row>
    <row r="24" spans="1:24" ht="24">
      <c r="A24">
        <v>11</v>
      </c>
      <c r="B24" s="79"/>
      <c r="C24" s="57" t="str">
        <f t="shared" si="2"/>
        <v/>
      </c>
      <c r="D24" s="456"/>
      <c r="E24" s="457"/>
      <c r="F24" s="458"/>
      <c r="G24" s="458"/>
      <c r="H24" s="458"/>
      <c r="I24" s="458"/>
      <c r="J24" s="458"/>
      <c r="K24" s="459" t="str">
        <f t="shared" si="1"/>
        <v/>
      </c>
      <c r="L24" s="22"/>
      <c r="M24" s="1110"/>
      <c r="N24" s="1111"/>
      <c r="O24" s="1111"/>
      <c r="P24" s="1111"/>
      <c r="Q24" s="1111"/>
      <c r="R24" s="1111"/>
      <c r="S24" s="1111"/>
      <c r="T24" s="1111"/>
      <c r="U24" s="1111"/>
      <c r="V24" s="1111"/>
      <c r="W24" s="585"/>
    </row>
    <row r="25" spans="1:24" ht="24">
      <c r="A25">
        <v>12</v>
      </c>
      <c r="B25" s="79"/>
      <c r="C25" s="57" t="str">
        <f t="shared" si="2"/>
        <v/>
      </c>
      <c r="D25" s="456"/>
      <c r="E25" s="457"/>
      <c r="F25" s="458"/>
      <c r="G25" s="458"/>
      <c r="H25" s="458"/>
      <c r="I25" s="458"/>
      <c r="J25" s="458"/>
      <c r="K25" s="459" t="str">
        <f t="shared" si="1"/>
        <v/>
      </c>
      <c r="L25" s="22"/>
      <c r="M25" s="1110"/>
      <c r="N25" s="1111"/>
      <c r="O25" s="1111"/>
      <c r="P25" s="1111"/>
      <c r="Q25" s="1111"/>
      <c r="R25" s="1111"/>
      <c r="S25" s="1111"/>
      <c r="T25" s="1111"/>
      <c r="U25" s="1111"/>
      <c r="V25" s="1111"/>
      <c r="W25" s="585"/>
    </row>
    <row r="26" spans="1:24" ht="24">
      <c r="A26">
        <v>13</v>
      </c>
      <c r="B26" s="79"/>
      <c r="C26" s="57" t="str">
        <f t="shared" si="2"/>
        <v/>
      </c>
      <c r="D26" s="456"/>
      <c r="E26" s="457"/>
      <c r="F26" s="458"/>
      <c r="G26" s="458"/>
      <c r="H26" s="458"/>
      <c r="I26" s="458"/>
      <c r="J26" s="458"/>
      <c r="K26" s="459" t="str">
        <f t="shared" si="1"/>
        <v/>
      </c>
      <c r="L26" s="22"/>
      <c r="M26" s="1110"/>
      <c r="N26" s="1111"/>
      <c r="O26" s="1111"/>
      <c r="P26" s="1111"/>
      <c r="Q26" s="1111"/>
      <c r="R26" s="1111"/>
      <c r="S26" s="1111"/>
      <c r="T26" s="1111"/>
      <c r="U26" s="1111"/>
      <c r="V26" s="1111"/>
      <c r="W26" s="585"/>
    </row>
    <row r="27" spans="1:24" ht="24">
      <c r="A27">
        <v>14</v>
      </c>
      <c r="B27" s="79"/>
      <c r="C27" s="57" t="str">
        <f t="shared" si="2"/>
        <v/>
      </c>
      <c r="D27" s="456"/>
      <c r="E27" s="457"/>
      <c r="F27" s="458"/>
      <c r="G27" s="458"/>
      <c r="H27" s="458"/>
      <c r="I27" s="458"/>
      <c r="J27" s="458"/>
      <c r="K27" s="459" t="str">
        <f t="shared" si="1"/>
        <v/>
      </c>
      <c r="L27" s="22"/>
      <c r="M27" s="1110"/>
      <c r="N27" s="1111"/>
      <c r="O27" s="1111"/>
      <c r="P27" s="1111"/>
      <c r="Q27" s="1111"/>
      <c r="R27" s="1111"/>
      <c r="S27" s="1111"/>
      <c r="T27" s="1111"/>
      <c r="U27" s="1111"/>
      <c r="V27" s="1111"/>
      <c r="W27" s="585"/>
    </row>
    <row r="28" spans="1:24" ht="24">
      <c r="A28">
        <v>15</v>
      </c>
      <c r="B28" s="79"/>
      <c r="C28" s="57" t="str">
        <f t="shared" si="2"/>
        <v/>
      </c>
      <c r="D28" s="456"/>
      <c r="E28" s="457"/>
      <c r="F28" s="458"/>
      <c r="G28" s="458"/>
      <c r="H28" s="458"/>
      <c r="I28" s="458"/>
      <c r="J28" s="458"/>
      <c r="K28" s="459" t="str">
        <f t="shared" si="1"/>
        <v/>
      </c>
      <c r="L28" s="22"/>
      <c r="M28" s="1110"/>
      <c r="N28" s="1111"/>
      <c r="O28" s="1111"/>
      <c r="P28" s="1111"/>
      <c r="Q28" s="1111"/>
      <c r="R28" s="1111"/>
      <c r="S28" s="1111"/>
      <c r="T28" s="1111"/>
      <c r="U28" s="1111"/>
      <c r="V28" s="1111"/>
      <c r="W28" s="585"/>
    </row>
    <row r="29" spans="1:24" ht="24">
      <c r="A29">
        <v>16</v>
      </c>
      <c r="B29" s="79"/>
      <c r="C29" s="57" t="str">
        <f t="shared" si="2"/>
        <v/>
      </c>
      <c r="D29" s="456"/>
      <c r="E29" s="457"/>
      <c r="F29" s="458"/>
      <c r="G29" s="458"/>
      <c r="H29" s="458"/>
      <c r="I29" s="458"/>
      <c r="J29" s="458"/>
      <c r="K29" s="459" t="str">
        <f t="shared" si="1"/>
        <v/>
      </c>
      <c r="L29" s="22"/>
      <c r="M29" s="1110"/>
      <c r="N29" s="1111"/>
      <c r="O29" s="1111"/>
      <c r="P29" s="1111"/>
      <c r="Q29" s="1111"/>
      <c r="R29" s="1111"/>
      <c r="S29" s="1111"/>
      <c r="T29" s="1111"/>
      <c r="U29" s="1111"/>
      <c r="V29" s="1111"/>
      <c r="W29" s="585"/>
    </row>
    <row r="30" spans="1:24" ht="24">
      <c r="A30">
        <v>17</v>
      </c>
      <c r="B30" s="79"/>
      <c r="C30" s="57" t="str">
        <f t="shared" si="2"/>
        <v/>
      </c>
      <c r="D30" s="456"/>
      <c r="E30" s="457"/>
      <c r="F30" s="458"/>
      <c r="G30" s="458"/>
      <c r="H30" s="458"/>
      <c r="I30" s="458"/>
      <c r="J30" s="458"/>
      <c r="K30" s="459" t="str">
        <f t="shared" si="1"/>
        <v/>
      </c>
      <c r="L30" s="23"/>
      <c r="M30" s="1110"/>
      <c r="N30" s="1111"/>
      <c r="O30" s="1111"/>
      <c r="P30" s="1111"/>
      <c r="Q30" s="1111"/>
      <c r="R30" s="1111"/>
      <c r="S30" s="1111"/>
      <c r="T30" s="1111"/>
      <c r="U30" s="1111"/>
      <c r="V30" s="1111"/>
      <c r="W30" s="585"/>
    </row>
    <row r="31" spans="1:24" ht="24">
      <c r="A31">
        <v>18</v>
      </c>
      <c r="B31" s="79"/>
      <c r="C31" s="57" t="str">
        <f t="shared" si="2"/>
        <v/>
      </c>
      <c r="D31" s="456"/>
      <c r="E31" s="457"/>
      <c r="F31" s="458"/>
      <c r="G31" s="458"/>
      <c r="H31" s="458"/>
      <c r="I31" s="458"/>
      <c r="J31" s="458"/>
      <c r="K31" s="459" t="str">
        <f t="shared" si="1"/>
        <v/>
      </c>
      <c r="L31" s="23"/>
      <c r="M31" s="1110"/>
      <c r="N31" s="1111"/>
      <c r="O31" s="1111"/>
      <c r="P31" s="1111"/>
      <c r="Q31" s="1111"/>
      <c r="R31" s="1111"/>
      <c r="S31" s="1111"/>
      <c r="T31" s="1111"/>
      <c r="U31" s="1111"/>
      <c r="V31" s="1111"/>
      <c r="W31" s="585"/>
    </row>
    <row r="32" spans="1:24" ht="24">
      <c r="A32">
        <v>19</v>
      </c>
      <c r="B32" s="79"/>
      <c r="C32" s="57" t="str">
        <f t="shared" si="2"/>
        <v/>
      </c>
      <c r="D32" s="456"/>
      <c r="E32" s="457"/>
      <c r="F32" s="458"/>
      <c r="G32" s="458"/>
      <c r="H32" s="458"/>
      <c r="I32" s="458"/>
      <c r="J32" s="458"/>
      <c r="K32" s="459" t="str">
        <f t="shared" si="1"/>
        <v/>
      </c>
      <c r="L32" s="23"/>
      <c r="M32" s="1110"/>
      <c r="N32" s="1111"/>
      <c r="O32" s="1111"/>
      <c r="P32" s="1111"/>
      <c r="Q32" s="1111"/>
      <c r="R32" s="1111"/>
      <c r="S32" s="1111"/>
      <c r="T32" s="1111"/>
      <c r="U32" s="1111"/>
      <c r="V32" s="1111"/>
      <c r="W32" s="585"/>
    </row>
    <row r="33" spans="1:23" ht="24.75" thickBot="1">
      <c r="A33">
        <v>20</v>
      </c>
      <c r="B33" s="80"/>
      <c r="C33" s="57" t="str">
        <f t="shared" si="2"/>
        <v/>
      </c>
      <c r="D33" s="460"/>
      <c r="E33" s="461"/>
      <c r="F33" s="458"/>
      <c r="G33" s="462"/>
      <c r="H33" s="462"/>
      <c r="I33" s="462"/>
      <c r="J33" s="462"/>
      <c r="K33" s="463" t="str">
        <f>IF(ISNUMBER(F33),(PRODUCT(F33,G33,I33)),"")</f>
        <v/>
      </c>
      <c r="L33" s="24"/>
      <c r="M33" s="1110"/>
      <c r="N33" s="1111"/>
      <c r="O33" s="1111"/>
      <c r="P33" s="1111"/>
      <c r="Q33" s="1111"/>
      <c r="R33" s="1111"/>
      <c r="S33" s="1111"/>
      <c r="T33" s="1111"/>
      <c r="U33" s="1111"/>
      <c r="V33" s="1111"/>
      <c r="W33" s="585"/>
    </row>
    <row r="34" spans="1:23" ht="24.75" thickBot="1">
      <c r="A34" s="44"/>
      <c r="B34" s="77"/>
      <c r="C34" s="52" t="s">
        <v>238</v>
      </c>
      <c r="D34" s="45" t="s">
        <v>247</v>
      </c>
      <c r="E34" s="47" t="s">
        <v>222</v>
      </c>
      <c r="F34" s="48" t="s">
        <v>135</v>
      </c>
      <c r="G34" s="49" t="s">
        <v>579</v>
      </c>
      <c r="H34" s="50" t="s">
        <v>580</v>
      </c>
      <c r="I34" s="49" t="s">
        <v>581</v>
      </c>
      <c r="J34" s="50" t="s">
        <v>578</v>
      </c>
      <c r="K34" s="48" t="s">
        <v>114</v>
      </c>
      <c r="L34" s="51" t="s">
        <v>237</v>
      </c>
      <c r="M34" s="1110"/>
      <c r="N34" s="1111"/>
      <c r="O34" s="1111"/>
      <c r="P34" s="1111"/>
      <c r="Q34" s="1111"/>
      <c r="R34" s="1111"/>
      <c r="S34" s="1111"/>
      <c r="T34" s="1111"/>
      <c r="U34" s="1111"/>
      <c r="V34" s="1111"/>
    </row>
    <row r="35" spans="1:23" s="580" customFormat="1" ht="25.5">
      <c r="A35" s="341"/>
      <c r="B35" s="46" t="str">
        <f>IF($E$8=C35,$D$8,IF($E$9=C35,$D$9,IF($E$10=C35,$D$10,"")))</f>
        <v/>
      </c>
      <c r="C35" s="55" t="s">
        <v>40</v>
      </c>
      <c r="D35" s="581"/>
      <c r="E35" s="576"/>
      <c r="F35" s="578"/>
      <c r="G35" s="578"/>
      <c r="H35" s="578"/>
      <c r="I35" s="578"/>
      <c r="J35" s="578"/>
      <c r="K35" s="582"/>
      <c r="L35" s="53">
        <f>ROUNDDOWN((SUM(K36:K55)),-3)/1000</f>
        <v>0</v>
      </c>
      <c r="M35" s="1110"/>
      <c r="N35" s="1111"/>
      <c r="O35" s="1111"/>
      <c r="P35" s="1111"/>
      <c r="Q35" s="1111"/>
      <c r="R35" s="1111"/>
      <c r="S35" s="1111"/>
      <c r="T35" s="1111"/>
      <c r="U35" s="1111"/>
      <c r="V35" s="1111"/>
    </row>
    <row r="36" spans="1:23" ht="19.5">
      <c r="A36">
        <v>1</v>
      </c>
      <c r="B36" s="79"/>
      <c r="C36" s="57" t="str">
        <f>IF(D36="","",".")</f>
        <v/>
      </c>
      <c r="D36" s="452"/>
      <c r="E36" s="453"/>
      <c r="F36" s="454"/>
      <c r="G36" s="454"/>
      <c r="H36" s="454"/>
      <c r="I36" s="454"/>
      <c r="J36" s="454"/>
      <c r="K36" s="455" t="str">
        <f t="shared" ref="K36:K55" si="3">IF(ISNUMBER(F36),(PRODUCT(F36,G36,I36)),"")</f>
        <v/>
      </c>
      <c r="L36" s="22"/>
      <c r="M36" s="1110"/>
      <c r="N36" s="1111"/>
      <c r="O36" s="1111"/>
      <c r="P36" s="1111"/>
      <c r="Q36" s="1111"/>
      <c r="R36" s="1111"/>
      <c r="S36" s="1111"/>
      <c r="T36" s="1111"/>
      <c r="U36" s="1111"/>
      <c r="V36" s="1111"/>
    </row>
    <row r="37" spans="1:23" ht="19.5">
      <c r="A37">
        <v>2</v>
      </c>
      <c r="B37" s="79"/>
      <c r="C37" s="57" t="str">
        <f t="shared" ref="C37:C55" si="4">IF(D37="","",".")</f>
        <v/>
      </c>
      <c r="D37" s="456"/>
      <c r="E37" s="457"/>
      <c r="F37" s="458"/>
      <c r="G37" s="458"/>
      <c r="H37" s="458"/>
      <c r="I37" s="458"/>
      <c r="J37" s="458"/>
      <c r="K37" s="459" t="str">
        <f t="shared" si="3"/>
        <v/>
      </c>
      <c r="L37" s="22"/>
      <c r="M37" s="1110"/>
      <c r="N37" s="1111"/>
      <c r="O37" s="1111"/>
      <c r="P37" s="1111"/>
      <c r="Q37" s="1111"/>
      <c r="R37" s="1111"/>
      <c r="S37" s="1111"/>
      <c r="T37" s="1111"/>
      <c r="U37" s="1111"/>
      <c r="V37" s="1111"/>
    </row>
    <row r="38" spans="1:23" ht="19.5">
      <c r="A38">
        <v>3</v>
      </c>
      <c r="B38" s="79"/>
      <c r="C38" s="57" t="str">
        <f t="shared" si="4"/>
        <v/>
      </c>
      <c r="D38" s="456"/>
      <c r="E38" s="457"/>
      <c r="F38" s="458"/>
      <c r="G38" s="458"/>
      <c r="H38" s="458"/>
      <c r="I38" s="458"/>
      <c r="J38" s="458"/>
      <c r="K38" s="459" t="str">
        <f t="shared" si="3"/>
        <v/>
      </c>
      <c r="L38" s="22"/>
      <c r="M38" s="1110"/>
      <c r="N38" s="1111"/>
      <c r="O38" s="1111"/>
      <c r="P38" s="1111"/>
      <c r="Q38" s="1111"/>
      <c r="R38" s="1111"/>
      <c r="S38" s="1111"/>
      <c r="T38" s="1111"/>
      <c r="U38" s="1111"/>
      <c r="V38" s="1111"/>
    </row>
    <row r="39" spans="1:23" ht="19.5">
      <c r="A39">
        <v>4</v>
      </c>
      <c r="B39" s="79"/>
      <c r="C39" s="57" t="str">
        <f t="shared" si="4"/>
        <v/>
      </c>
      <c r="D39" s="456"/>
      <c r="E39" s="457"/>
      <c r="F39" s="458"/>
      <c r="G39" s="458"/>
      <c r="H39" s="458"/>
      <c r="I39" s="458"/>
      <c r="J39" s="458"/>
      <c r="K39" s="459" t="str">
        <f t="shared" si="3"/>
        <v/>
      </c>
      <c r="L39" s="22"/>
      <c r="M39" s="1110"/>
      <c r="N39" s="1111"/>
      <c r="O39" s="1111"/>
      <c r="P39" s="1111"/>
      <c r="Q39" s="1111"/>
      <c r="R39" s="1111"/>
      <c r="S39" s="1111"/>
      <c r="T39" s="1111"/>
      <c r="U39" s="1111"/>
      <c r="V39" s="1111"/>
    </row>
    <row r="40" spans="1:23" ht="19.5">
      <c r="A40">
        <v>5</v>
      </c>
      <c r="B40" s="79"/>
      <c r="C40" s="57" t="str">
        <f t="shared" si="4"/>
        <v/>
      </c>
      <c r="D40" s="456"/>
      <c r="E40" s="457"/>
      <c r="F40" s="458"/>
      <c r="G40" s="458"/>
      <c r="H40" s="458"/>
      <c r="I40" s="458"/>
      <c r="J40" s="458"/>
      <c r="K40" s="459" t="str">
        <f t="shared" si="3"/>
        <v/>
      </c>
      <c r="L40" s="22"/>
      <c r="M40" s="1112"/>
      <c r="N40" s="1113"/>
      <c r="O40" s="1113"/>
      <c r="P40" s="1113"/>
      <c r="Q40" s="1113"/>
      <c r="R40" s="1113"/>
      <c r="S40" s="1113"/>
      <c r="T40" s="1113"/>
      <c r="U40" s="1113"/>
      <c r="V40" s="1113"/>
    </row>
    <row r="41" spans="1:23" ht="19.5">
      <c r="A41">
        <v>6</v>
      </c>
      <c r="B41" s="79"/>
      <c r="C41" s="57" t="str">
        <f t="shared" si="4"/>
        <v/>
      </c>
      <c r="D41" s="456"/>
      <c r="E41" s="457"/>
      <c r="F41" s="458"/>
      <c r="G41" s="458"/>
      <c r="H41" s="458"/>
      <c r="I41" s="458"/>
      <c r="J41" s="458"/>
      <c r="K41" s="459" t="str">
        <f t="shared" si="3"/>
        <v/>
      </c>
      <c r="L41" s="22"/>
      <c r="M41" s="1112"/>
      <c r="N41" s="1113"/>
      <c r="O41" s="1113"/>
      <c r="P41" s="1113"/>
      <c r="Q41" s="1113"/>
      <c r="R41" s="1113"/>
      <c r="S41" s="1113"/>
      <c r="T41" s="1113"/>
      <c r="U41" s="1113"/>
      <c r="V41" s="1113"/>
    </row>
    <row r="42" spans="1:23" ht="19.5">
      <c r="A42">
        <v>7</v>
      </c>
      <c r="B42" s="79"/>
      <c r="C42" s="57" t="str">
        <f t="shared" si="4"/>
        <v/>
      </c>
      <c r="D42" s="456"/>
      <c r="E42" s="457"/>
      <c r="F42" s="458"/>
      <c r="G42" s="458"/>
      <c r="H42" s="458"/>
      <c r="I42" s="458"/>
      <c r="J42" s="458"/>
      <c r="K42" s="459" t="str">
        <f t="shared" si="3"/>
        <v/>
      </c>
      <c r="L42" s="22"/>
    </row>
    <row r="43" spans="1:23" ht="19.5">
      <c r="A43">
        <v>8</v>
      </c>
      <c r="B43" s="79"/>
      <c r="C43" s="57" t="str">
        <f t="shared" si="4"/>
        <v/>
      </c>
      <c r="D43" s="456"/>
      <c r="E43" s="457"/>
      <c r="F43" s="458"/>
      <c r="G43" s="458"/>
      <c r="H43" s="458"/>
      <c r="I43" s="458"/>
      <c r="J43" s="458"/>
      <c r="K43" s="459" t="str">
        <f t="shared" si="3"/>
        <v/>
      </c>
      <c r="L43" s="22"/>
    </row>
    <row r="44" spans="1:23" ht="19.5">
      <c r="A44">
        <v>9</v>
      </c>
      <c r="B44" s="79"/>
      <c r="C44" s="57" t="str">
        <f t="shared" si="4"/>
        <v/>
      </c>
      <c r="D44" s="456"/>
      <c r="E44" s="457"/>
      <c r="F44" s="458"/>
      <c r="G44" s="458"/>
      <c r="H44" s="458"/>
      <c r="I44" s="458"/>
      <c r="J44" s="458"/>
      <c r="K44" s="459" t="str">
        <f t="shared" si="3"/>
        <v/>
      </c>
      <c r="L44" s="22"/>
    </row>
    <row r="45" spans="1:23" ht="19.5">
      <c r="A45">
        <v>10</v>
      </c>
      <c r="B45" s="79"/>
      <c r="C45" s="57" t="str">
        <f t="shared" si="4"/>
        <v/>
      </c>
      <c r="D45" s="456"/>
      <c r="E45" s="457"/>
      <c r="F45" s="458"/>
      <c r="G45" s="458"/>
      <c r="H45" s="458"/>
      <c r="I45" s="458"/>
      <c r="J45" s="458"/>
      <c r="K45" s="459" t="str">
        <f t="shared" si="3"/>
        <v/>
      </c>
      <c r="L45" s="22"/>
    </row>
    <row r="46" spans="1:23" ht="19.5">
      <c r="A46">
        <v>11</v>
      </c>
      <c r="B46" s="79"/>
      <c r="C46" s="57" t="str">
        <f t="shared" si="4"/>
        <v/>
      </c>
      <c r="D46" s="456"/>
      <c r="E46" s="457"/>
      <c r="F46" s="458"/>
      <c r="G46" s="458"/>
      <c r="H46" s="458"/>
      <c r="I46" s="458"/>
      <c r="J46" s="458"/>
      <c r="K46" s="459" t="str">
        <f t="shared" si="3"/>
        <v/>
      </c>
      <c r="L46" s="22"/>
    </row>
    <row r="47" spans="1:23" ht="19.5">
      <c r="A47">
        <v>12</v>
      </c>
      <c r="B47" s="79"/>
      <c r="C47" s="57" t="str">
        <f t="shared" si="4"/>
        <v/>
      </c>
      <c r="D47" s="456"/>
      <c r="E47" s="457"/>
      <c r="F47" s="458"/>
      <c r="G47" s="458"/>
      <c r="H47" s="458"/>
      <c r="I47" s="458"/>
      <c r="J47" s="458"/>
      <c r="K47" s="459" t="str">
        <f t="shared" ref="K47:K51" si="5">IF(ISNUMBER(F47),(PRODUCT(F47,G47,I47)),"")</f>
        <v/>
      </c>
      <c r="L47" s="22"/>
    </row>
    <row r="48" spans="1:23" ht="19.5">
      <c r="A48">
        <v>13</v>
      </c>
      <c r="B48" s="79"/>
      <c r="C48" s="57" t="str">
        <f t="shared" si="4"/>
        <v/>
      </c>
      <c r="D48" s="456"/>
      <c r="E48" s="457"/>
      <c r="F48" s="458"/>
      <c r="G48" s="458"/>
      <c r="H48" s="458"/>
      <c r="I48" s="458"/>
      <c r="J48" s="458"/>
      <c r="K48" s="459" t="str">
        <f t="shared" si="5"/>
        <v/>
      </c>
      <c r="L48" s="22"/>
    </row>
    <row r="49" spans="1:12" ht="19.5">
      <c r="A49">
        <v>14</v>
      </c>
      <c r="B49" s="79"/>
      <c r="C49" s="57" t="str">
        <f t="shared" si="4"/>
        <v/>
      </c>
      <c r="D49" s="456"/>
      <c r="E49" s="457"/>
      <c r="F49" s="458"/>
      <c r="G49" s="458"/>
      <c r="H49" s="458"/>
      <c r="I49" s="458"/>
      <c r="J49" s="458"/>
      <c r="K49" s="459" t="str">
        <f t="shared" si="5"/>
        <v/>
      </c>
      <c r="L49" s="22"/>
    </row>
    <row r="50" spans="1:12" ht="19.5">
      <c r="A50">
        <v>15</v>
      </c>
      <c r="B50" s="79"/>
      <c r="C50" s="57" t="str">
        <f t="shared" si="4"/>
        <v/>
      </c>
      <c r="D50" s="456"/>
      <c r="E50" s="457"/>
      <c r="F50" s="458"/>
      <c r="G50" s="458"/>
      <c r="H50" s="458"/>
      <c r="I50" s="458"/>
      <c r="J50" s="458"/>
      <c r="K50" s="459" t="str">
        <f t="shared" si="5"/>
        <v/>
      </c>
      <c r="L50" s="22"/>
    </row>
    <row r="51" spans="1:12" ht="19.5">
      <c r="A51">
        <v>16</v>
      </c>
      <c r="B51" s="79"/>
      <c r="C51" s="57" t="str">
        <f t="shared" si="4"/>
        <v/>
      </c>
      <c r="D51" s="456"/>
      <c r="E51" s="457"/>
      <c r="F51" s="458"/>
      <c r="G51" s="458"/>
      <c r="H51" s="458"/>
      <c r="I51" s="458"/>
      <c r="J51" s="458"/>
      <c r="K51" s="459" t="str">
        <f t="shared" si="5"/>
        <v/>
      </c>
      <c r="L51" s="22"/>
    </row>
    <row r="52" spans="1:12" ht="19.5">
      <c r="A52">
        <v>17</v>
      </c>
      <c r="B52" s="79"/>
      <c r="C52" s="57" t="str">
        <f t="shared" si="4"/>
        <v/>
      </c>
      <c r="D52" s="456"/>
      <c r="E52" s="457"/>
      <c r="F52" s="458"/>
      <c r="G52" s="458"/>
      <c r="H52" s="458"/>
      <c r="I52" s="458"/>
      <c r="J52" s="458"/>
      <c r="K52" s="459" t="str">
        <f t="shared" si="3"/>
        <v/>
      </c>
      <c r="L52" s="23"/>
    </row>
    <row r="53" spans="1:12" ht="19.5">
      <c r="A53">
        <v>18</v>
      </c>
      <c r="B53" s="79"/>
      <c r="C53" s="57" t="str">
        <f t="shared" si="4"/>
        <v/>
      </c>
      <c r="D53" s="456"/>
      <c r="E53" s="457"/>
      <c r="F53" s="458"/>
      <c r="G53" s="458"/>
      <c r="H53" s="458"/>
      <c r="I53" s="458"/>
      <c r="J53" s="458"/>
      <c r="K53" s="459" t="str">
        <f t="shared" si="3"/>
        <v/>
      </c>
      <c r="L53" s="23"/>
    </row>
    <row r="54" spans="1:12" ht="19.5">
      <c r="A54">
        <v>19</v>
      </c>
      <c r="B54" s="79"/>
      <c r="C54" s="57" t="str">
        <f t="shared" si="4"/>
        <v/>
      </c>
      <c r="D54" s="456"/>
      <c r="E54" s="457"/>
      <c r="F54" s="458"/>
      <c r="G54" s="458"/>
      <c r="H54" s="458"/>
      <c r="I54" s="458"/>
      <c r="J54" s="458"/>
      <c r="K54" s="459" t="str">
        <f t="shared" si="3"/>
        <v/>
      </c>
      <c r="L54" s="23"/>
    </row>
    <row r="55" spans="1:12" ht="20.25" thickBot="1">
      <c r="A55">
        <v>20</v>
      </c>
      <c r="B55" s="80"/>
      <c r="C55" s="58" t="str">
        <f t="shared" si="4"/>
        <v/>
      </c>
      <c r="D55" s="460"/>
      <c r="E55" s="461"/>
      <c r="F55" s="462"/>
      <c r="G55" s="462"/>
      <c r="H55" s="462"/>
      <c r="I55" s="462"/>
      <c r="J55" s="462"/>
      <c r="K55" s="463" t="str">
        <f t="shared" si="3"/>
        <v/>
      </c>
      <c r="L55" s="24"/>
    </row>
    <row r="56" spans="1:12" ht="24.75" thickBot="1">
      <c r="A56" s="44"/>
      <c r="B56" s="77"/>
      <c r="C56" s="52" t="s">
        <v>238</v>
      </c>
      <c r="D56" s="45" t="s">
        <v>247</v>
      </c>
      <c r="E56" s="47" t="s">
        <v>222</v>
      </c>
      <c r="F56" s="48" t="s">
        <v>135</v>
      </c>
      <c r="G56" s="49" t="s">
        <v>579</v>
      </c>
      <c r="H56" s="50" t="s">
        <v>580</v>
      </c>
      <c r="I56" s="49" t="s">
        <v>581</v>
      </c>
      <c r="J56" s="50" t="s">
        <v>578</v>
      </c>
      <c r="K56" s="48" t="s">
        <v>114</v>
      </c>
      <c r="L56" s="51" t="s">
        <v>237</v>
      </c>
    </row>
    <row r="57" spans="1:12" s="580" customFormat="1" ht="25.5">
      <c r="A57" s="341"/>
      <c r="B57" s="46" t="str">
        <f t="shared" ref="B57" si="6">IF($E$8=C57,$D$8,IF($E$9=C57,$D$9,IF($E$10=C57,$D$10,"")))</f>
        <v/>
      </c>
      <c r="C57" s="56" t="s">
        <v>50</v>
      </c>
      <c r="D57" s="583"/>
      <c r="E57" s="576"/>
      <c r="F57" s="578"/>
      <c r="G57" s="578"/>
      <c r="H57" s="578"/>
      <c r="I57" s="578"/>
      <c r="J57" s="578"/>
      <c r="K57" s="582"/>
      <c r="L57" s="53">
        <f>ROUNDDOWN((SUM(K58:K77)),-3)/1000</f>
        <v>0</v>
      </c>
    </row>
    <row r="58" spans="1:12" ht="19.5">
      <c r="A58">
        <v>1</v>
      </c>
      <c r="B58" s="79"/>
      <c r="C58" s="57" t="str">
        <f>IF(D58="","",".")</f>
        <v/>
      </c>
      <c r="D58" s="452"/>
      <c r="E58" s="453"/>
      <c r="F58" s="454"/>
      <c r="G58" s="454"/>
      <c r="H58" s="454"/>
      <c r="I58" s="454"/>
      <c r="J58" s="454"/>
      <c r="K58" s="455" t="str">
        <f>IF(ISNUMBER(F58),(PRODUCT(F58,G58,I58)),"")</f>
        <v/>
      </c>
      <c r="L58" s="22"/>
    </row>
    <row r="59" spans="1:12" ht="19.5">
      <c r="A59">
        <v>2</v>
      </c>
      <c r="B59" s="79"/>
      <c r="C59" s="57" t="str">
        <f t="shared" ref="C59:C77" si="7">IF(D59="","",".")</f>
        <v/>
      </c>
      <c r="D59" s="456"/>
      <c r="E59" s="457"/>
      <c r="F59" s="458"/>
      <c r="G59" s="458"/>
      <c r="H59" s="458"/>
      <c r="I59" s="458"/>
      <c r="J59" s="458"/>
      <c r="K59" s="459" t="str">
        <f t="shared" ref="K59:K77" si="8">IF(ISNUMBER(F59),(PRODUCT(F59,G59,I59)),"")</f>
        <v/>
      </c>
      <c r="L59" s="22"/>
    </row>
    <row r="60" spans="1:12" ht="19.5">
      <c r="A60">
        <v>3</v>
      </c>
      <c r="B60" s="79"/>
      <c r="C60" s="57" t="str">
        <f t="shared" si="7"/>
        <v/>
      </c>
      <c r="D60" s="456"/>
      <c r="E60" s="457"/>
      <c r="F60" s="458"/>
      <c r="G60" s="458"/>
      <c r="H60" s="458"/>
      <c r="I60" s="458"/>
      <c r="J60" s="458"/>
      <c r="K60" s="459" t="str">
        <f t="shared" si="8"/>
        <v/>
      </c>
      <c r="L60" s="22"/>
    </row>
    <row r="61" spans="1:12" ht="19.5">
      <c r="A61">
        <v>4</v>
      </c>
      <c r="B61" s="79"/>
      <c r="C61" s="57" t="str">
        <f t="shared" si="7"/>
        <v/>
      </c>
      <c r="D61" s="456"/>
      <c r="E61" s="457"/>
      <c r="F61" s="458"/>
      <c r="G61" s="458"/>
      <c r="H61" s="458"/>
      <c r="I61" s="458"/>
      <c r="J61" s="458"/>
      <c r="K61" s="459" t="str">
        <f t="shared" si="8"/>
        <v/>
      </c>
      <c r="L61" s="22"/>
    </row>
    <row r="62" spans="1:12" ht="19.5">
      <c r="A62">
        <v>5</v>
      </c>
      <c r="B62" s="79"/>
      <c r="C62" s="57" t="str">
        <f t="shared" si="7"/>
        <v/>
      </c>
      <c r="D62" s="456"/>
      <c r="E62" s="457"/>
      <c r="F62" s="458"/>
      <c r="G62" s="458"/>
      <c r="H62" s="458"/>
      <c r="I62" s="458"/>
      <c r="J62" s="458"/>
      <c r="K62" s="459" t="str">
        <f t="shared" si="8"/>
        <v/>
      </c>
      <c r="L62" s="22"/>
    </row>
    <row r="63" spans="1:12" ht="19.5">
      <c r="A63">
        <v>6</v>
      </c>
      <c r="B63" s="79"/>
      <c r="C63" s="57" t="str">
        <f t="shared" si="7"/>
        <v/>
      </c>
      <c r="D63" s="456"/>
      <c r="E63" s="457"/>
      <c r="F63" s="458"/>
      <c r="G63" s="458"/>
      <c r="H63" s="458"/>
      <c r="I63" s="458"/>
      <c r="J63" s="458"/>
      <c r="K63" s="459" t="str">
        <f t="shared" si="8"/>
        <v/>
      </c>
      <c r="L63" s="22"/>
    </row>
    <row r="64" spans="1:12" ht="19.5">
      <c r="A64">
        <v>7</v>
      </c>
      <c r="B64" s="79"/>
      <c r="C64" s="57" t="str">
        <f t="shared" si="7"/>
        <v/>
      </c>
      <c r="D64" s="456"/>
      <c r="E64" s="457"/>
      <c r="F64" s="458"/>
      <c r="G64" s="458"/>
      <c r="H64" s="458"/>
      <c r="I64" s="458"/>
      <c r="J64" s="458"/>
      <c r="K64" s="459" t="str">
        <f t="shared" si="8"/>
        <v/>
      </c>
      <c r="L64" s="22"/>
    </row>
    <row r="65" spans="1:12" ht="19.5">
      <c r="A65">
        <v>8</v>
      </c>
      <c r="B65" s="79"/>
      <c r="C65" s="57" t="str">
        <f t="shared" si="7"/>
        <v/>
      </c>
      <c r="D65" s="456"/>
      <c r="E65" s="457"/>
      <c r="F65" s="458"/>
      <c r="G65" s="458"/>
      <c r="H65" s="458"/>
      <c r="I65" s="458"/>
      <c r="J65" s="458"/>
      <c r="K65" s="459" t="str">
        <f t="shared" si="8"/>
        <v/>
      </c>
      <c r="L65" s="22"/>
    </row>
    <row r="66" spans="1:12" ht="19.5">
      <c r="A66">
        <v>9</v>
      </c>
      <c r="B66" s="79"/>
      <c r="C66" s="57" t="str">
        <f t="shared" si="7"/>
        <v/>
      </c>
      <c r="D66" s="456"/>
      <c r="E66" s="457"/>
      <c r="F66" s="458"/>
      <c r="G66" s="458"/>
      <c r="H66" s="458"/>
      <c r="I66" s="458"/>
      <c r="J66" s="458"/>
      <c r="K66" s="459" t="str">
        <f t="shared" si="8"/>
        <v/>
      </c>
      <c r="L66" s="22"/>
    </row>
    <row r="67" spans="1:12" ht="19.5">
      <c r="A67">
        <v>10</v>
      </c>
      <c r="B67" s="79"/>
      <c r="C67" s="57" t="str">
        <f t="shared" si="7"/>
        <v/>
      </c>
      <c r="D67" s="456"/>
      <c r="E67" s="457"/>
      <c r="F67" s="458"/>
      <c r="G67" s="458"/>
      <c r="H67" s="458"/>
      <c r="I67" s="458"/>
      <c r="J67" s="458"/>
      <c r="K67" s="459" t="str">
        <f t="shared" si="8"/>
        <v/>
      </c>
      <c r="L67" s="22"/>
    </row>
    <row r="68" spans="1:12" ht="19.5">
      <c r="A68">
        <v>11</v>
      </c>
      <c r="B68" s="79"/>
      <c r="C68" s="57" t="str">
        <f t="shared" si="7"/>
        <v/>
      </c>
      <c r="D68" s="456"/>
      <c r="E68" s="457"/>
      <c r="F68" s="458"/>
      <c r="G68" s="458"/>
      <c r="H68" s="458"/>
      <c r="I68" s="458"/>
      <c r="J68" s="458"/>
      <c r="K68" s="459" t="str">
        <f t="shared" si="8"/>
        <v/>
      </c>
      <c r="L68" s="22"/>
    </row>
    <row r="69" spans="1:12" ht="19.5">
      <c r="A69">
        <v>12</v>
      </c>
      <c r="B69" s="79"/>
      <c r="C69" s="57" t="str">
        <f t="shared" si="7"/>
        <v/>
      </c>
      <c r="D69" s="456"/>
      <c r="E69" s="457"/>
      <c r="F69" s="458"/>
      <c r="G69" s="458"/>
      <c r="H69" s="458"/>
      <c r="I69" s="458"/>
      <c r="J69" s="458"/>
      <c r="K69" s="459" t="str">
        <f t="shared" si="8"/>
        <v/>
      </c>
      <c r="L69" s="23"/>
    </row>
    <row r="70" spans="1:12" ht="19.5">
      <c r="A70">
        <v>13</v>
      </c>
      <c r="B70" s="79"/>
      <c r="C70" s="57" t="str">
        <f t="shared" si="7"/>
        <v/>
      </c>
      <c r="D70" s="456"/>
      <c r="E70" s="457"/>
      <c r="F70" s="458"/>
      <c r="G70" s="458"/>
      <c r="H70" s="458"/>
      <c r="I70" s="458"/>
      <c r="J70" s="458"/>
      <c r="K70" s="459" t="str">
        <f t="shared" si="8"/>
        <v/>
      </c>
      <c r="L70" s="23"/>
    </row>
    <row r="71" spans="1:12" ht="19.5">
      <c r="A71">
        <v>14</v>
      </c>
      <c r="B71" s="79"/>
      <c r="C71" s="57" t="str">
        <f t="shared" si="7"/>
        <v/>
      </c>
      <c r="D71" s="456"/>
      <c r="E71" s="457"/>
      <c r="F71" s="458"/>
      <c r="G71" s="458"/>
      <c r="H71" s="458"/>
      <c r="I71" s="458"/>
      <c r="J71" s="458"/>
      <c r="K71" s="459" t="str">
        <f t="shared" si="8"/>
        <v/>
      </c>
      <c r="L71" s="22"/>
    </row>
    <row r="72" spans="1:12" ht="19.5">
      <c r="A72">
        <v>15</v>
      </c>
      <c r="B72" s="79"/>
      <c r="C72" s="57" t="str">
        <f t="shared" si="7"/>
        <v/>
      </c>
      <c r="D72" s="456"/>
      <c r="E72" s="457"/>
      <c r="F72" s="458"/>
      <c r="G72" s="458"/>
      <c r="H72" s="458"/>
      <c r="I72" s="458"/>
      <c r="J72" s="458"/>
      <c r="K72" s="459" t="str">
        <f t="shared" si="8"/>
        <v/>
      </c>
      <c r="L72" s="22"/>
    </row>
    <row r="73" spans="1:12" ht="19.5">
      <c r="A73">
        <v>16</v>
      </c>
      <c r="B73" s="79"/>
      <c r="C73" s="57" t="str">
        <f t="shared" si="7"/>
        <v/>
      </c>
      <c r="D73" s="456"/>
      <c r="E73" s="457"/>
      <c r="F73" s="458"/>
      <c r="G73" s="458"/>
      <c r="H73" s="458"/>
      <c r="I73" s="458"/>
      <c r="J73" s="458"/>
      <c r="K73" s="459" t="str">
        <f t="shared" si="8"/>
        <v/>
      </c>
      <c r="L73" s="22"/>
    </row>
    <row r="74" spans="1:12" ht="19.5">
      <c r="A74">
        <v>17</v>
      </c>
      <c r="B74" s="79"/>
      <c r="C74" s="57" t="str">
        <f t="shared" si="7"/>
        <v/>
      </c>
      <c r="D74" s="456"/>
      <c r="E74" s="457"/>
      <c r="F74" s="458"/>
      <c r="G74" s="458"/>
      <c r="H74" s="458"/>
      <c r="I74" s="458"/>
      <c r="J74" s="458"/>
      <c r="K74" s="459" t="str">
        <f t="shared" si="8"/>
        <v/>
      </c>
      <c r="L74" s="22"/>
    </row>
    <row r="75" spans="1:12" ht="19.5">
      <c r="A75">
        <v>18</v>
      </c>
      <c r="B75" s="79"/>
      <c r="C75" s="57" t="str">
        <f t="shared" si="7"/>
        <v/>
      </c>
      <c r="D75" s="456"/>
      <c r="E75" s="457"/>
      <c r="F75" s="458"/>
      <c r="G75" s="458"/>
      <c r="H75" s="458"/>
      <c r="I75" s="458"/>
      <c r="J75" s="458"/>
      <c r="K75" s="459" t="str">
        <f t="shared" si="8"/>
        <v/>
      </c>
      <c r="L75" s="22"/>
    </row>
    <row r="76" spans="1:12" ht="19.5">
      <c r="A76">
        <v>19</v>
      </c>
      <c r="B76" s="79"/>
      <c r="C76" s="57" t="str">
        <f t="shared" si="7"/>
        <v/>
      </c>
      <c r="D76" s="456"/>
      <c r="E76" s="457"/>
      <c r="F76" s="458"/>
      <c r="G76" s="458"/>
      <c r="H76" s="458"/>
      <c r="I76" s="458"/>
      <c r="J76" s="458"/>
      <c r="K76" s="459" t="str">
        <f t="shared" si="8"/>
        <v/>
      </c>
      <c r="L76" s="23"/>
    </row>
    <row r="77" spans="1:12" ht="20.25" thickBot="1">
      <c r="A77">
        <v>20</v>
      </c>
      <c r="B77" s="80"/>
      <c r="C77" s="58" t="str">
        <f t="shared" si="7"/>
        <v/>
      </c>
      <c r="D77" s="460"/>
      <c r="E77" s="461"/>
      <c r="F77" s="462"/>
      <c r="G77" s="462"/>
      <c r="H77" s="462"/>
      <c r="I77" s="462"/>
      <c r="J77" s="462"/>
      <c r="K77" s="463" t="str">
        <f t="shared" si="8"/>
        <v/>
      </c>
      <c r="L77" s="24"/>
    </row>
    <row r="78" spans="1:12" ht="24.75" thickBot="1">
      <c r="A78" s="44"/>
      <c r="B78" s="77"/>
      <c r="C78" s="52" t="s">
        <v>238</v>
      </c>
      <c r="D78" s="45" t="s">
        <v>247</v>
      </c>
      <c r="E78" s="47" t="s">
        <v>222</v>
      </c>
      <c r="F78" s="48" t="s">
        <v>135</v>
      </c>
      <c r="G78" s="49" t="s">
        <v>579</v>
      </c>
      <c r="H78" s="50" t="s">
        <v>580</v>
      </c>
      <c r="I78" s="49" t="s">
        <v>581</v>
      </c>
      <c r="J78" s="50" t="s">
        <v>578</v>
      </c>
      <c r="K78" s="48" t="s">
        <v>114</v>
      </c>
      <c r="L78" s="51" t="s">
        <v>237</v>
      </c>
    </row>
    <row r="79" spans="1:12" s="580" customFormat="1" ht="25.5">
      <c r="A79" s="341"/>
      <c r="B79" s="46" t="str">
        <f t="shared" ref="B79" si="9">IF($E$8=C79,$D$8,IF($E$9=C79,$D$9,IF($E$10=C79,$D$10,"")))</f>
        <v/>
      </c>
      <c r="C79" s="55" t="s">
        <v>405</v>
      </c>
      <c r="D79" s="581"/>
      <c r="E79" s="576"/>
      <c r="F79" s="578"/>
      <c r="G79" s="578"/>
      <c r="H79" s="578"/>
      <c r="I79" s="578"/>
      <c r="J79" s="578"/>
      <c r="K79" s="582"/>
      <c r="L79" s="53">
        <f>ROUNDDOWN((SUM(K80:K99)),-3)/1000</f>
        <v>0</v>
      </c>
    </row>
    <row r="80" spans="1:12" ht="19.5">
      <c r="A80">
        <v>1</v>
      </c>
      <c r="B80" s="79"/>
      <c r="C80" s="57" t="str">
        <f>IF(D80="","",".")</f>
        <v/>
      </c>
      <c r="D80" s="452"/>
      <c r="E80" s="453"/>
      <c r="F80" s="454"/>
      <c r="G80" s="454"/>
      <c r="H80" s="454"/>
      <c r="I80" s="454"/>
      <c r="J80" s="454"/>
      <c r="K80" s="455" t="str">
        <f>IF(ISNUMBER(F80),(PRODUCT(F80,G80,I80)),"")</f>
        <v/>
      </c>
      <c r="L80" s="22"/>
    </row>
    <row r="81" spans="1:12" ht="19.5">
      <c r="A81">
        <v>2</v>
      </c>
      <c r="B81" s="79"/>
      <c r="C81" s="57" t="str">
        <f t="shared" ref="C81:C99" si="10">IF(D81="","",".")</f>
        <v/>
      </c>
      <c r="D81" s="456"/>
      <c r="E81" s="457"/>
      <c r="F81" s="458"/>
      <c r="G81" s="458"/>
      <c r="H81" s="458"/>
      <c r="I81" s="458"/>
      <c r="J81" s="458"/>
      <c r="K81" s="459" t="str">
        <f t="shared" ref="K81:K99" si="11">IF(ISNUMBER(F81),(PRODUCT(F81,G81,I81)),"")</f>
        <v/>
      </c>
      <c r="L81" s="22"/>
    </row>
    <row r="82" spans="1:12" ht="19.5">
      <c r="A82">
        <v>3</v>
      </c>
      <c r="B82" s="79"/>
      <c r="C82" s="57" t="str">
        <f t="shared" si="10"/>
        <v/>
      </c>
      <c r="D82" s="456"/>
      <c r="E82" s="457"/>
      <c r="F82" s="458"/>
      <c r="G82" s="458"/>
      <c r="H82" s="458"/>
      <c r="I82" s="458"/>
      <c r="J82" s="458"/>
      <c r="K82" s="459" t="str">
        <f t="shared" si="11"/>
        <v/>
      </c>
      <c r="L82" s="22"/>
    </row>
    <row r="83" spans="1:12" ht="19.5">
      <c r="A83">
        <v>4</v>
      </c>
      <c r="B83" s="79"/>
      <c r="C83" s="57" t="str">
        <f t="shared" si="10"/>
        <v/>
      </c>
      <c r="D83" s="456"/>
      <c r="E83" s="457"/>
      <c r="F83" s="458"/>
      <c r="G83" s="458"/>
      <c r="H83" s="458"/>
      <c r="I83" s="458"/>
      <c r="J83" s="458"/>
      <c r="K83" s="459" t="str">
        <f t="shared" si="11"/>
        <v/>
      </c>
      <c r="L83" s="22"/>
    </row>
    <row r="84" spans="1:12" ht="19.5">
      <c r="A84">
        <v>5</v>
      </c>
      <c r="B84" s="79"/>
      <c r="C84" s="57" t="str">
        <f t="shared" si="10"/>
        <v/>
      </c>
      <c r="D84" s="456"/>
      <c r="E84" s="457"/>
      <c r="F84" s="458"/>
      <c r="G84" s="458"/>
      <c r="H84" s="458"/>
      <c r="I84" s="458"/>
      <c r="J84" s="458"/>
      <c r="K84" s="459" t="str">
        <f t="shared" si="11"/>
        <v/>
      </c>
      <c r="L84" s="22"/>
    </row>
    <row r="85" spans="1:12" ht="19.5">
      <c r="A85">
        <v>6</v>
      </c>
      <c r="B85" s="79"/>
      <c r="C85" s="57" t="str">
        <f t="shared" si="10"/>
        <v/>
      </c>
      <c r="D85" s="456"/>
      <c r="E85" s="457"/>
      <c r="F85" s="458"/>
      <c r="G85" s="458"/>
      <c r="H85" s="458"/>
      <c r="I85" s="458"/>
      <c r="J85" s="458"/>
      <c r="K85" s="459" t="str">
        <f t="shared" si="11"/>
        <v/>
      </c>
      <c r="L85" s="22"/>
    </row>
    <row r="86" spans="1:12" ht="19.5">
      <c r="A86">
        <v>7</v>
      </c>
      <c r="B86" s="79"/>
      <c r="C86" s="57" t="str">
        <f t="shared" si="10"/>
        <v/>
      </c>
      <c r="D86" s="456"/>
      <c r="E86" s="457"/>
      <c r="F86" s="458"/>
      <c r="G86" s="458"/>
      <c r="H86" s="458"/>
      <c r="I86" s="458"/>
      <c r="J86" s="458"/>
      <c r="K86" s="459" t="str">
        <f t="shared" si="11"/>
        <v/>
      </c>
      <c r="L86" s="22"/>
    </row>
    <row r="87" spans="1:12" ht="19.5">
      <c r="A87">
        <v>8</v>
      </c>
      <c r="B87" s="79"/>
      <c r="C87" s="57" t="str">
        <f t="shared" si="10"/>
        <v/>
      </c>
      <c r="D87" s="456"/>
      <c r="E87" s="457"/>
      <c r="F87" s="458"/>
      <c r="G87" s="458"/>
      <c r="H87" s="458"/>
      <c r="I87" s="458"/>
      <c r="J87" s="458"/>
      <c r="K87" s="459" t="str">
        <f t="shared" si="11"/>
        <v/>
      </c>
      <c r="L87" s="22"/>
    </row>
    <row r="88" spans="1:12" ht="19.5">
      <c r="A88">
        <v>9</v>
      </c>
      <c r="B88" s="79"/>
      <c r="C88" s="57" t="str">
        <f t="shared" si="10"/>
        <v/>
      </c>
      <c r="D88" s="456"/>
      <c r="E88" s="457"/>
      <c r="F88" s="458"/>
      <c r="G88" s="458"/>
      <c r="H88" s="458"/>
      <c r="I88" s="458"/>
      <c r="J88" s="458"/>
      <c r="K88" s="459" t="str">
        <f t="shared" si="11"/>
        <v/>
      </c>
      <c r="L88" s="22"/>
    </row>
    <row r="89" spans="1:12" ht="19.5">
      <c r="A89">
        <v>10</v>
      </c>
      <c r="B89" s="79"/>
      <c r="C89" s="57" t="str">
        <f t="shared" si="10"/>
        <v/>
      </c>
      <c r="D89" s="456"/>
      <c r="E89" s="457"/>
      <c r="F89" s="458"/>
      <c r="G89" s="458"/>
      <c r="H89" s="458"/>
      <c r="I89" s="458"/>
      <c r="J89" s="458"/>
      <c r="K89" s="459" t="str">
        <f t="shared" si="11"/>
        <v/>
      </c>
      <c r="L89" s="22"/>
    </row>
    <row r="90" spans="1:12" ht="19.5">
      <c r="A90">
        <v>11</v>
      </c>
      <c r="B90" s="79"/>
      <c r="C90" s="57" t="str">
        <f t="shared" si="10"/>
        <v/>
      </c>
      <c r="D90" s="456"/>
      <c r="E90" s="457"/>
      <c r="F90" s="458"/>
      <c r="G90" s="458"/>
      <c r="H90" s="458"/>
      <c r="I90" s="458"/>
      <c r="J90" s="458"/>
      <c r="K90" s="459" t="str">
        <f t="shared" si="11"/>
        <v/>
      </c>
      <c r="L90" s="22"/>
    </row>
    <row r="91" spans="1:12" ht="19.5">
      <c r="A91">
        <v>12</v>
      </c>
      <c r="B91" s="79"/>
      <c r="C91" s="57" t="str">
        <f t="shared" si="10"/>
        <v/>
      </c>
      <c r="D91" s="456"/>
      <c r="E91" s="457"/>
      <c r="F91" s="458"/>
      <c r="G91" s="458"/>
      <c r="H91" s="458"/>
      <c r="I91" s="458"/>
      <c r="J91" s="458"/>
      <c r="K91" s="459" t="str">
        <f t="shared" si="11"/>
        <v/>
      </c>
      <c r="L91" s="23"/>
    </row>
    <row r="92" spans="1:12" ht="19.5">
      <c r="A92">
        <v>13</v>
      </c>
      <c r="B92" s="79"/>
      <c r="C92" s="57" t="str">
        <f t="shared" si="10"/>
        <v/>
      </c>
      <c r="D92" s="456"/>
      <c r="E92" s="457"/>
      <c r="F92" s="458"/>
      <c r="G92" s="458"/>
      <c r="H92" s="458"/>
      <c r="I92" s="458"/>
      <c r="J92" s="458"/>
      <c r="K92" s="459" t="str">
        <f t="shared" si="11"/>
        <v/>
      </c>
      <c r="L92" s="23"/>
    </row>
    <row r="93" spans="1:12" ht="19.5">
      <c r="A93">
        <v>14</v>
      </c>
      <c r="B93" s="79"/>
      <c r="C93" s="57" t="str">
        <f t="shared" si="10"/>
        <v/>
      </c>
      <c r="D93" s="456"/>
      <c r="E93" s="457"/>
      <c r="F93" s="458"/>
      <c r="G93" s="458"/>
      <c r="H93" s="458"/>
      <c r="I93" s="458"/>
      <c r="J93" s="458"/>
      <c r="K93" s="459" t="str">
        <f t="shared" si="11"/>
        <v/>
      </c>
      <c r="L93" s="22"/>
    </row>
    <row r="94" spans="1:12" ht="19.5">
      <c r="A94">
        <v>15</v>
      </c>
      <c r="B94" s="79"/>
      <c r="C94" s="57" t="str">
        <f t="shared" si="10"/>
        <v/>
      </c>
      <c r="D94" s="456"/>
      <c r="E94" s="457"/>
      <c r="F94" s="458"/>
      <c r="G94" s="458"/>
      <c r="H94" s="458"/>
      <c r="I94" s="458"/>
      <c r="J94" s="458"/>
      <c r="K94" s="459" t="str">
        <f t="shared" si="11"/>
        <v/>
      </c>
      <c r="L94" s="22"/>
    </row>
    <row r="95" spans="1:12" ht="19.5">
      <c r="A95">
        <v>16</v>
      </c>
      <c r="B95" s="79"/>
      <c r="C95" s="57" t="str">
        <f t="shared" si="10"/>
        <v/>
      </c>
      <c r="D95" s="456"/>
      <c r="E95" s="457"/>
      <c r="F95" s="458"/>
      <c r="G95" s="458"/>
      <c r="H95" s="458"/>
      <c r="I95" s="458"/>
      <c r="J95" s="458"/>
      <c r="K95" s="459" t="str">
        <f t="shared" si="11"/>
        <v/>
      </c>
      <c r="L95" s="22"/>
    </row>
    <row r="96" spans="1:12" ht="19.5">
      <c r="A96">
        <v>17</v>
      </c>
      <c r="B96" s="79"/>
      <c r="C96" s="57" t="str">
        <f t="shared" si="10"/>
        <v/>
      </c>
      <c r="D96" s="456"/>
      <c r="E96" s="457"/>
      <c r="F96" s="458"/>
      <c r="G96" s="458"/>
      <c r="H96" s="458"/>
      <c r="I96" s="458"/>
      <c r="J96" s="458"/>
      <c r="K96" s="459" t="str">
        <f t="shared" si="11"/>
        <v/>
      </c>
      <c r="L96" s="22"/>
    </row>
    <row r="97" spans="1:12" ht="19.5">
      <c r="A97">
        <v>18</v>
      </c>
      <c r="B97" s="79"/>
      <c r="C97" s="57" t="str">
        <f t="shared" si="10"/>
        <v/>
      </c>
      <c r="D97" s="456"/>
      <c r="E97" s="457"/>
      <c r="F97" s="458"/>
      <c r="G97" s="458"/>
      <c r="H97" s="458"/>
      <c r="I97" s="458"/>
      <c r="J97" s="458"/>
      <c r="K97" s="459" t="str">
        <f t="shared" si="11"/>
        <v/>
      </c>
      <c r="L97" s="22"/>
    </row>
    <row r="98" spans="1:12" ht="19.5">
      <c r="A98">
        <v>19</v>
      </c>
      <c r="B98" s="79"/>
      <c r="C98" s="57" t="str">
        <f t="shared" si="10"/>
        <v/>
      </c>
      <c r="D98" s="456"/>
      <c r="E98" s="457"/>
      <c r="F98" s="458"/>
      <c r="G98" s="458"/>
      <c r="H98" s="458"/>
      <c r="I98" s="458"/>
      <c r="J98" s="458"/>
      <c r="K98" s="459" t="str">
        <f t="shared" si="11"/>
        <v/>
      </c>
      <c r="L98" s="23"/>
    </row>
    <row r="99" spans="1:12" ht="20.25" thickBot="1">
      <c r="A99">
        <v>20</v>
      </c>
      <c r="B99" s="80"/>
      <c r="C99" s="58" t="str">
        <f t="shared" si="10"/>
        <v/>
      </c>
      <c r="D99" s="460"/>
      <c r="E99" s="461"/>
      <c r="F99" s="462"/>
      <c r="G99" s="462"/>
      <c r="H99" s="462"/>
      <c r="I99" s="462"/>
      <c r="J99" s="462"/>
      <c r="K99" s="463" t="str">
        <f t="shared" si="11"/>
        <v/>
      </c>
      <c r="L99" s="24"/>
    </row>
    <row r="100" spans="1:12" ht="24.75" thickBot="1">
      <c r="A100" s="44"/>
      <c r="B100" s="77"/>
      <c r="C100" s="52" t="s">
        <v>238</v>
      </c>
      <c r="D100" s="45" t="s">
        <v>247</v>
      </c>
      <c r="E100" s="47" t="s">
        <v>222</v>
      </c>
      <c r="F100" s="48" t="s">
        <v>135</v>
      </c>
      <c r="G100" s="49" t="s">
        <v>579</v>
      </c>
      <c r="H100" s="50" t="s">
        <v>580</v>
      </c>
      <c r="I100" s="49" t="s">
        <v>581</v>
      </c>
      <c r="J100" s="50" t="s">
        <v>578</v>
      </c>
      <c r="K100" s="48" t="s">
        <v>114</v>
      </c>
      <c r="L100" s="51" t="s">
        <v>237</v>
      </c>
    </row>
    <row r="101" spans="1:12" s="580" customFormat="1" ht="25.5">
      <c r="A101" s="341"/>
      <c r="B101" s="46" t="str">
        <f t="shared" ref="B101" si="12">IF($E$8=C101,$D$8,IF($E$9=C101,$D$9,IF($E$10=C101,$D$10,"")))</f>
        <v/>
      </c>
      <c r="C101" s="55" t="s">
        <v>406</v>
      </c>
      <c r="D101" s="581"/>
      <c r="E101" s="576"/>
      <c r="F101" s="578"/>
      <c r="G101" s="578"/>
      <c r="H101" s="578"/>
      <c r="I101" s="578"/>
      <c r="J101" s="578"/>
      <c r="K101" s="579"/>
      <c r="L101" s="53">
        <f>ROUNDDOWN((SUM(K102:K121)),-3)/1000</f>
        <v>0</v>
      </c>
    </row>
    <row r="102" spans="1:12" ht="19.5">
      <c r="A102">
        <v>1</v>
      </c>
      <c r="B102" s="79"/>
      <c r="C102" s="59" t="str">
        <f>IF(D102="","",".")</f>
        <v/>
      </c>
      <c r="D102" s="452"/>
      <c r="E102" s="453"/>
      <c r="F102" s="454"/>
      <c r="G102" s="454"/>
      <c r="H102" s="454"/>
      <c r="I102" s="454"/>
      <c r="J102" s="454"/>
      <c r="K102" s="455" t="str">
        <f>IF(ISNUMBER(F102),(PRODUCT(F102,G102,I102)),"")</f>
        <v/>
      </c>
      <c r="L102" s="22"/>
    </row>
    <row r="103" spans="1:12" ht="19.5">
      <c r="A103">
        <v>2</v>
      </c>
      <c r="B103" s="79"/>
      <c r="C103" s="59" t="str">
        <f t="shared" ref="C103:C121" si="13">IF(D103="","",".")</f>
        <v/>
      </c>
      <c r="D103" s="456"/>
      <c r="E103" s="457"/>
      <c r="F103" s="458"/>
      <c r="G103" s="458"/>
      <c r="H103" s="458"/>
      <c r="I103" s="458"/>
      <c r="J103" s="458"/>
      <c r="K103" s="459" t="str">
        <f t="shared" ref="K103:K121" si="14">IF(ISNUMBER(F103),(PRODUCT(F103,G103,I103)),"")</f>
        <v/>
      </c>
      <c r="L103" s="22"/>
    </row>
    <row r="104" spans="1:12" ht="19.5">
      <c r="A104">
        <v>3</v>
      </c>
      <c r="B104" s="79"/>
      <c r="C104" s="59" t="str">
        <f t="shared" si="13"/>
        <v/>
      </c>
      <c r="D104" s="456"/>
      <c r="E104" s="457"/>
      <c r="F104" s="458"/>
      <c r="G104" s="458"/>
      <c r="H104" s="458"/>
      <c r="I104" s="458"/>
      <c r="J104" s="458"/>
      <c r="K104" s="459" t="str">
        <f t="shared" si="14"/>
        <v/>
      </c>
      <c r="L104" s="22"/>
    </row>
    <row r="105" spans="1:12" ht="19.5">
      <c r="A105">
        <v>4</v>
      </c>
      <c r="B105" s="79"/>
      <c r="C105" s="59" t="str">
        <f t="shared" si="13"/>
        <v/>
      </c>
      <c r="D105" s="456"/>
      <c r="E105" s="457"/>
      <c r="F105" s="458"/>
      <c r="G105" s="458"/>
      <c r="H105" s="458"/>
      <c r="I105" s="458"/>
      <c r="J105" s="458"/>
      <c r="K105" s="459" t="str">
        <f t="shared" si="14"/>
        <v/>
      </c>
      <c r="L105" s="22"/>
    </row>
    <row r="106" spans="1:12" ht="19.5">
      <c r="A106">
        <v>5</v>
      </c>
      <c r="B106" s="79"/>
      <c r="C106" s="59" t="str">
        <f t="shared" si="13"/>
        <v/>
      </c>
      <c r="D106" s="456"/>
      <c r="E106" s="457"/>
      <c r="F106" s="458"/>
      <c r="G106" s="458"/>
      <c r="H106" s="458"/>
      <c r="I106" s="458"/>
      <c r="J106" s="458"/>
      <c r="K106" s="459" t="str">
        <f t="shared" si="14"/>
        <v/>
      </c>
      <c r="L106" s="22"/>
    </row>
    <row r="107" spans="1:12" ht="19.5">
      <c r="A107">
        <v>6</v>
      </c>
      <c r="B107" s="79"/>
      <c r="C107" s="59" t="str">
        <f t="shared" si="13"/>
        <v/>
      </c>
      <c r="D107" s="456"/>
      <c r="E107" s="457"/>
      <c r="F107" s="458"/>
      <c r="G107" s="458"/>
      <c r="H107" s="458"/>
      <c r="I107" s="458"/>
      <c r="J107" s="458"/>
      <c r="K107" s="459" t="str">
        <f t="shared" si="14"/>
        <v/>
      </c>
      <c r="L107" s="22"/>
    </row>
    <row r="108" spans="1:12" ht="19.5">
      <c r="A108">
        <v>7</v>
      </c>
      <c r="B108" s="79"/>
      <c r="C108" s="59" t="str">
        <f t="shared" si="13"/>
        <v/>
      </c>
      <c r="D108" s="456"/>
      <c r="E108" s="457"/>
      <c r="F108" s="458"/>
      <c r="G108" s="458"/>
      <c r="H108" s="458"/>
      <c r="I108" s="458"/>
      <c r="J108" s="458"/>
      <c r="K108" s="459" t="str">
        <f t="shared" si="14"/>
        <v/>
      </c>
      <c r="L108" s="22"/>
    </row>
    <row r="109" spans="1:12" ht="19.5">
      <c r="A109">
        <v>8</v>
      </c>
      <c r="B109" s="79"/>
      <c r="C109" s="59" t="str">
        <f t="shared" si="13"/>
        <v/>
      </c>
      <c r="D109" s="456"/>
      <c r="E109" s="457"/>
      <c r="F109" s="458"/>
      <c r="G109" s="458"/>
      <c r="H109" s="458"/>
      <c r="I109" s="458"/>
      <c r="J109" s="458"/>
      <c r="K109" s="459" t="str">
        <f t="shared" si="14"/>
        <v/>
      </c>
      <c r="L109" s="22"/>
    </row>
    <row r="110" spans="1:12" ht="19.5">
      <c r="A110">
        <v>9</v>
      </c>
      <c r="B110" s="79"/>
      <c r="C110" s="59" t="str">
        <f t="shared" si="13"/>
        <v/>
      </c>
      <c r="D110" s="456"/>
      <c r="E110" s="457"/>
      <c r="F110" s="458"/>
      <c r="G110" s="458"/>
      <c r="H110" s="458"/>
      <c r="I110" s="458"/>
      <c r="J110" s="458"/>
      <c r="K110" s="459" t="str">
        <f t="shared" si="14"/>
        <v/>
      </c>
      <c r="L110" s="22"/>
    </row>
    <row r="111" spans="1:12" ht="19.5">
      <c r="A111">
        <v>10</v>
      </c>
      <c r="B111" s="79"/>
      <c r="C111" s="59" t="str">
        <f t="shared" si="13"/>
        <v/>
      </c>
      <c r="D111" s="456"/>
      <c r="E111" s="457"/>
      <c r="F111" s="458"/>
      <c r="G111" s="458"/>
      <c r="H111" s="458"/>
      <c r="I111" s="458"/>
      <c r="J111" s="458"/>
      <c r="K111" s="459" t="str">
        <f t="shared" si="14"/>
        <v/>
      </c>
      <c r="L111" s="22"/>
    </row>
    <row r="112" spans="1:12" ht="19.5">
      <c r="A112">
        <v>11</v>
      </c>
      <c r="B112" s="79"/>
      <c r="C112" s="59" t="str">
        <f t="shared" si="13"/>
        <v/>
      </c>
      <c r="D112" s="456"/>
      <c r="E112" s="457"/>
      <c r="F112" s="458"/>
      <c r="G112" s="458"/>
      <c r="H112" s="458"/>
      <c r="I112" s="458"/>
      <c r="J112" s="458"/>
      <c r="K112" s="459" t="str">
        <f t="shared" si="14"/>
        <v/>
      </c>
      <c r="L112" s="22"/>
    </row>
    <row r="113" spans="1:12" ht="19.5">
      <c r="A113">
        <v>12</v>
      </c>
      <c r="B113" s="79"/>
      <c r="C113" s="59" t="str">
        <f t="shared" si="13"/>
        <v/>
      </c>
      <c r="D113" s="456"/>
      <c r="E113" s="457"/>
      <c r="F113" s="458"/>
      <c r="G113" s="458"/>
      <c r="H113" s="458"/>
      <c r="I113" s="458"/>
      <c r="J113" s="458"/>
      <c r="K113" s="459" t="str">
        <f t="shared" si="14"/>
        <v/>
      </c>
      <c r="L113" s="23"/>
    </row>
    <row r="114" spans="1:12" ht="19.5">
      <c r="A114">
        <v>13</v>
      </c>
      <c r="B114" s="79"/>
      <c r="C114" s="59" t="str">
        <f t="shared" si="13"/>
        <v/>
      </c>
      <c r="D114" s="456"/>
      <c r="E114" s="457"/>
      <c r="F114" s="458"/>
      <c r="G114" s="458"/>
      <c r="H114" s="458"/>
      <c r="I114" s="458"/>
      <c r="J114" s="458"/>
      <c r="K114" s="459" t="str">
        <f t="shared" si="14"/>
        <v/>
      </c>
      <c r="L114" s="23"/>
    </row>
    <row r="115" spans="1:12" ht="19.5">
      <c r="A115">
        <v>14</v>
      </c>
      <c r="B115" s="79"/>
      <c r="C115" s="59" t="str">
        <f t="shared" si="13"/>
        <v/>
      </c>
      <c r="D115" s="456"/>
      <c r="E115" s="457"/>
      <c r="F115" s="458"/>
      <c r="G115" s="458"/>
      <c r="H115" s="458"/>
      <c r="I115" s="458"/>
      <c r="J115" s="458"/>
      <c r="K115" s="459" t="str">
        <f t="shared" si="14"/>
        <v/>
      </c>
      <c r="L115" s="22"/>
    </row>
    <row r="116" spans="1:12" ht="19.5">
      <c r="A116">
        <v>15</v>
      </c>
      <c r="B116" s="79"/>
      <c r="C116" s="59" t="str">
        <f t="shared" si="13"/>
        <v/>
      </c>
      <c r="D116" s="456"/>
      <c r="E116" s="457"/>
      <c r="F116" s="458"/>
      <c r="G116" s="458"/>
      <c r="H116" s="458"/>
      <c r="I116" s="458"/>
      <c r="J116" s="458"/>
      <c r="K116" s="459" t="str">
        <f t="shared" si="14"/>
        <v/>
      </c>
      <c r="L116" s="22"/>
    </row>
    <row r="117" spans="1:12" ht="19.5">
      <c r="A117">
        <v>16</v>
      </c>
      <c r="B117" s="79"/>
      <c r="C117" s="59" t="str">
        <f t="shared" si="13"/>
        <v/>
      </c>
      <c r="D117" s="456"/>
      <c r="E117" s="457"/>
      <c r="F117" s="458"/>
      <c r="G117" s="458"/>
      <c r="H117" s="458"/>
      <c r="I117" s="458"/>
      <c r="J117" s="458"/>
      <c r="K117" s="459" t="str">
        <f t="shared" si="14"/>
        <v/>
      </c>
      <c r="L117" s="22"/>
    </row>
    <row r="118" spans="1:12" ht="19.5">
      <c r="A118">
        <v>17</v>
      </c>
      <c r="B118" s="79"/>
      <c r="C118" s="59" t="str">
        <f t="shared" si="13"/>
        <v/>
      </c>
      <c r="D118" s="456"/>
      <c r="E118" s="457"/>
      <c r="F118" s="458"/>
      <c r="G118" s="458"/>
      <c r="H118" s="458"/>
      <c r="I118" s="458"/>
      <c r="J118" s="458"/>
      <c r="K118" s="459" t="str">
        <f t="shared" si="14"/>
        <v/>
      </c>
      <c r="L118" s="23"/>
    </row>
    <row r="119" spans="1:12" ht="19.5">
      <c r="A119">
        <v>18</v>
      </c>
      <c r="B119" s="79"/>
      <c r="C119" s="59" t="str">
        <f t="shared" si="13"/>
        <v/>
      </c>
      <c r="D119" s="456"/>
      <c r="E119" s="457"/>
      <c r="F119" s="458"/>
      <c r="G119" s="458"/>
      <c r="H119" s="458"/>
      <c r="I119" s="458"/>
      <c r="J119" s="458"/>
      <c r="K119" s="459" t="str">
        <f t="shared" si="14"/>
        <v/>
      </c>
      <c r="L119" s="23"/>
    </row>
    <row r="120" spans="1:12" ht="19.5">
      <c r="A120">
        <v>19</v>
      </c>
      <c r="B120" s="79"/>
      <c r="C120" s="59" t="str">
        <f t="shared" si="13"/>
        <v/>
      </c>
      <c r="D120" s="456"/>
      <c r="E120" s="457"/>
      <c r="F120" s="458"/>
      <c r="G120" s="458"/>
      <c r="H120" s="458"/>
      <c r="I120" s="458"/>
      <c r="J120" s="458"/>
      <c r="K120" s="459" t="str">
        <f t="shared" si="14"/>
        <v/>
      </c>
      <c r="L120" s="23"/>
    </row>
    <row r="121" spans="1:12" ht="20.25" thickBot="1">
      <c r="A121">
        <v>20</v>
      </c>
      <c r="B121" s="80"/>
      <c r="C121" s="60" t="str">
        <f t="shared" si="13"/>
        <v/>
      </c>
      <c r="D121" s="460"/>
      <c r="E121" s="461"/>
      <c r="F121" s="462"/>
      <c r="G121" s="462"/>
      <c r="H121" s="462"/>
      <c r="I121" s="462"/>
      <c r="J121" s="462"/>
      <c r="K121" s="463" t="str">
        <f t="shared" si="14"/>
        <v/>
      </c>
      <c r="L121" s="24"/>
    </row>
    <row r="122" spans="1:12" ht="24.75" thickBot="1">
      <c r="A122" s="44"/>
      <c r="B122" s="77"/>
      <c r="C122" s="52" t="s">
        <v>238</v>
      </c>
      <c r="D122" s="45" t="s">
        <v>247</v>
      </c>
      <c r="E122" s="47" t="s">
        <v>222</v>
      </c>
      <c r="F122" s="48" t="s">
        <v>135</v>
      </c>
      <c r="G122" s="49" t="s">
        <v>579</v>
      </c>
      <c r="H122" s="50" t="s">
        <v>580</v>
      </c>
      <c r="I122" s="49" t="s">
        <v>581</v>
      </c>
      <c r="J122" s="50" t="s">
        <v>578</v>
      </c>
      <c r="K122" s="48" t="s">
        <v>114</v>
      </c>
      <c r="L122" s="51" t="s">
        <v>237</v>
      </c>
    </row>
    <row r="123" spans="1:12" s="580" customFormat="1" ht="25.5">
      <c r="A123" s="341"/>
      <c r="B123" s="46" t="str">
        <f t="shared" ref="B123" si="15">IF($E$8=C123,$D$8,IF($E$9=C123,$D$9,IF($E$10=C123,$D$10,"")))</f>
        <v/>
      </c>
      <c r="C123" s="55" t="s">
        <v>72</v>
      </c>
      <c r="D123" s="581"/>
      <c r="E123" s="576"/>
      <c r="F123" s="578"/>
      <c r="G123" s="578"/>
      <c r="H123" s="578"/>
      <c r="I123" s="578"/>
      <c r="J123" s="578"/>
      <c r="K123" s="579"/>
      <c r="L123" s="53">
        <f>ROUNDDOWN((SUM(K124:K143)),-3)/1000</f>
        <v>0</v>
      </c>
    </row>
    <row r="124" spans="1:12" ht="19.5">
      <c r="A124">
        <v>1</v>
      </c>
      <c r="B124" s="79"/>
      <c r="C124" s="59" t="str">
        <f>IF(D124="","",".")</f>
        <v/>
      </c>
      <c r="D124" s="452"/>
      <c r="E124" s="453"/>
      <c r="F124" s="454"/>
      <c r="G124" s="454"/>
      <c r="H124" s="454"/>
      <c r="I124" s="454"/>
      <c r="J124" s="454"/>
      <c r="K124" s="455" t="str">
        <f>IF(ISNUMBER(F124),(PRODUCT(F124,G124,I124)),"")</f>
        <v/>
      </c>
      <c r="L124" s="22"/>
    </row>
    <row r="125" spans="1:12" ht="19.5">
      <c r="A125">
        <v>2</v>
      </c>
      <c r="B125" s="79"/>
      <c r="C125" s="59" t="str">
        <f t="shared" ref="C125:C143" si="16">IF(D125="","",".")</f>
        <v/>
      </c>
      <c r="D125" s="456"/>
      <c r="E125" s="457"/>
      <c r="F125" s="458"/>
      <c r="G125" s="458"/>
      <c r="H125" s="458"/>
      <c r="I125" s="458"/>
      <c r="J125" s="458"/>
      <c r="K125" s="459" t="str">
        <f t="shared" ref="K125:K143" si="17">IF(ISNUMBER(F125),(PRODUCT(F125,G125,I125)),"")</f>
        <v/>
      </c>
      <c r="L125" s="22"/>
    </row>
    <row r="126" spans="1:12" ht="19.5">
      <c r="A126">
        <v>3</v>
      </c>
      <c r="B126" s="79"/>
      <c r="C126" s="59" t="str">
        <f t="shared" si="16"/>
        <v/>
      </c>
      <c r="D126" s="456"/>
      <c r="E126" s="457"/>
      <c r="F126" s="458"/>
      <c r="G126" s="458"/>
      <c r="H126" s="458"/>
      <c r="I126" s="458"/>
      <c r="J126" s="458"/>
      <c r="K126" s="459" t="str">
        <f t="shared" si="17"/>
        <v/>
      </c>
      <c r="L126" s="22"/>
    </row>
    <row r="127" spans="1:12" ht="19.5">
      <c r="A127">
        <v>4</v>
      </c>
      <c r="B127" s="79"/>
      <c r="C127" s="59" t="str">
        <f t="shared" si="16"/>
        <v/>
      </c>
      <c r="D127" s="456"/>
      <c r="E127" s="457"/>
      <c r="F127" s="458"/>
      <c r="G127" s="458"/>
      <c r="H127" s="458"/>
      <c r="I127" s="458"/>
      <c r="J127" s="458"/>
      <c r="K127" s="459" t="str">
        <f t="shared" si="17"/>
        <v/>
      </c>
      <c r="L127" s="22"/>
    </row>
    <row r="128" spans="1:12" ht="19.5">
      <c r="A128">
        <v>5</v>
      </c>
      <c r="B128" s="79"/>
      <c r="C128" s="59" t="str">
        <f t="shared" si="16"/>
        <v/>
      </c>
      <c r="D128" s="456"/>
      <c r="E128" s="457"/>
      <c r="F128" s="458"/>
      <c r="G128" s="458"/>
      <c r="H128" s="458"/>
      <c r="I128" s="458"/>
      <c r="J128" s="458"/>
      <c r="K128" s="459" t="str">
        <f t="shared" si="17"/>
        <v/>
      </c>
      <c r="L128" s="22"/>
    </row>
    <row r="129" spans="1:12" ht="19.5">
      <c r="A129">
        <v>6</v>
      </c>
      <c r="B129" s="79"/>
      <c r="C129" s="59" t="str">
        <f t="shared" si="16"/>
        <v/>
      </c>
      <c r="D129" s="456"/>
      <c r="E129" s="457"/>
      <c r="F129" s="458"/>
      <c r="G129" s="458"/>
      <c r="H129" s="458"/>
      <c r="I129" s="458"/>
      <c r="J129" s="458"/>
      <c r="K129" s="459" t="str">
        <f t="shared" si="17"/>
        <v/>
      </c>
      <c r="L129" s="22"/>
    </row>
    <row r="130" spans="1:12" ht="19.5">
      <c r="A130">
        <v>7</v>
      </c>
      <c r="B130" s="79"/>
      <c r="C130" s="59" t="str">
        <f t="shared" si="16"/>
        <v/>
      </c>
      <c r="D130" s="456"/>
      <c r="E130" s="457"/>
      <c r="F130" s="458"/>
      <c r="G130" s="458"/>
      <c r="H130" s="458"/>
      <c r="I130" s="458"/>
      <c r="J130" s="458"/>
      <c r="K130" s="459" t="str">
        <f t="shared" si="17"/>
        <v/>
      </c>
      <c r="L130" s="22"/>
    </row>
    <row r="131" spans="1:12" ht="19.5">
      <c r="A131">
        <v>8</v>
      </c>
      <c r="B131" s="79"/>
      <c r="C131" s="59" t="str">
        <f t="shared" si="16"/>
        <v/>
      </c>
      <c r="D131" s="456"/>
      <c r="E131" s="457"/>
      <c r="F131" s="458"/>
      <c r="G131" s="458"/>
      <c r="H131" s="458"/>
      <c r="I131" s="458"/>
      <c r="J131" s="458"/>
      <c r="K131" s="459" t="str">
        <f t="shared" si="17"/>
        <v/>
      </c>
      <c r="L131" s="22"/>
    </row>
    <row r="132" spans="1:12" ht="19.5">
      <c r="A132">
        <v>9</v>
      </c>
      <c r="B132" s="79"/>
      <c r="C132" s="59" t="str">
        <f t="shared" si="16"/>
        <v/>
      </c>
      <c r="D132" s="456"/>
      <c r="E132" s="457"/>
      <c r="F132" s="458"/>
      <c r="G132" s="458"/>
      <c r="H132" s="458"/>
      <c r="I132" s="458"/>
      <c r="J132" s="458"/>
      <c r="K132" s="459" t="str">
        <f t="shared" si="17"/>
        <v/>
      </c>
      <c r="L132" s="22"/>
    </row>
    <row r="133" spans="1:12" ht="19.5">
      <c r="A133">
        <v>10</v>
      </c>
      <c r="B133" s="79"/>
      <c r="C133" s="59" t="str">
        <f t="shared" si="16"/>
        <v/>
      </c>
      <c r="D133" s="456"/>
      <c r="E133" s="457"/>
      <c r="F133" s="458"/>
      <c r="G133" s="458"/>
      <c r="H133" s="458"/>
      <c r="I133" s="458"/>
      <c r="J133" s="458"/>
      <c r="K133" s="459" t="str">
        <f t="shared" si="17"/>
        <v/>
      </c>
      <c r="L133" s="22"/>
    </row>
    <row r="134" spans="1:12" ht="19.5">
      <c r="A134">
        <v>11</v>
      </c>
      <c r="B134" s="79"/>
      <c r="C134" s="59" t="str">
        <f t="shared" si="16"/>
        <v/>
      </c>
      <c r="D134" s="456"/>
      <c r="E134" s="457"/>
      <c r="F134" s="458"/>
      <c r="G134" s="458"/>
      <c r="H134" s="458"/>
      <c r="I134" s="458"/>
      <c r="J134" s="458"/>
      <c r="K134" s="459" t="str">
        <f t="shared" si="17"/>
        <v/>
      </c>
      <c r="L134" s="22"/>
    </row>
    <row r="135" spans="1:12" ht="19.5">
      <c r="A135">
        <v>12</v>
      </c>
      <c r="B135" s="79"/>
      <c r="C135" s="59" t="str">
        <f t="shared" si="16"/>
        <v/>
      </c>
      <c r="D135" s="456"/>
      <c r="E135" s="457"/>
      <c r="F135" s="458"/>
      <c r="G135" s="458"/>
      <c r="H135" s="458"/>
      <c r="I135" s="458"/>
      <c r="J135" s="458"/>
      <c r="K135" s="459" t="str">
        <f t="shared" si="17"/>
        <v/>
      </c>
      <c r="L135" s="22"/>
    </row>
    <row r="136" spans="1:12" ht="19.5">
      <c r="A136">
        <v>13</v>
      </c>
      <c r="B136" s="79"/>
      <c r="C136" s="59" t="str">
        <f t="shared" si="16"/>
        <v/>
      </c>
      <c r="D136" s="456"/>
      <c r="E136" s="457"/>
      <c r="F136" s="458"/>
      <c r="G136" s="458"/>
      <c r="H136" s="458"/>
      <c r="I136" s="458"/>
      <c r="J136" s="458"/>
      <c r="K136" s="459" t="str">
        <f t="shared" si="17"/>
        <v/>
      </c>
      <c r="L136" s="22"/>
    </row>
    <row r="137" spans="1:12" ht="19.5">
      <c r="A137">
        <v>14</v>
      </c>
      <c r="B137" s="79"/>
      <c r="C137" s="59" t="str">
        <f t="shared" si="16"/>
        <v/>
      </c>
      <c r="D137" s="456"/>
      <c r="E137" s="457"/>
      <c r="F137" s="458"/>
      <c r="G137" s="458"/>
      <c r="H137" s="458"/>
      <c r="I137" s="458"/>
      <c r="J137" s="458"/>
      <c r="K137" s="459" t="str">
        <f t="shared" si="17"/>
        <v/>
      </c>
      <c r="L137" s="22"/>
    </row>
    <row r="138" spans="1:12" ht="19.5">
      <c r="A138">
        <v>15</v>
      </c>
      <c r="B138" s="79"/>
      <c r="C138" s="59" t="str">
        <f t="shared" si="16"/>
        <v/>
      </c>
      <c r="D138" s="456"/>
      <c r="E138" s="457"/>
      <c r="F138" s="458"/>
      <c r="G138" s="458"/>
      <c r="H138" s="458"/>
      <c r="I138" s="458"/>
      <c r="J138" s="458"/>
      <c r="K138" s="459" t="str">
        <f t="shared" si="17"/>
        <v/>
      </c>
      <c r="L138" s="22"/>
    </row>
    <row r="139" spans="1:12" ht="19.5">
      <c r="A139">
        <v>16</v>
      </c>
      <c r="B139" s="79"/>
      <c r="C139" s="59" t="str">
        <f t="shared" si="16"/>
        <v/>
      </c>
      <c r="D139" s="456"/>
      <c r="E139" s="457"/>
      <c r="F139" s="458"/>
      <c r="G139" s="458"/>
      <c r="H139" s="458"/>
      <c r="I139" s="458"/>
      <c r="J139" s="458"/>
      <c r="K139" s="459" t="str">
        <f t="shared" si="17"/>
        <v/>
      </c>
      <c r="L139" s="22"/>
    </row>
    <row r="140" spans="1:12" ht="19.5">
      <c r="A140">
        <v>17</v>
      </c>
      <c r="B140" s="79"/>
      <c r="C140" s="59" t="str">
        <f t="shared" si="16"/>
        <v/>
      </c>
      <c r="D140" s="456"/>
      <c r="E140" s="457"/>
      <c r="F140" s="458"/>
      <c r="G140" s="458"/>
      <c r="H140" s="458"/>
      <c r="I140" s="458"/>
      <c r="J140" s="458"/>
      <c r="K140" s="459" t="str">
        <f t="shared" si="17"/>
        <v/>
      </c>
      <c r="L140" s="23"/>
    </row>
    <row r="141" spans="1:12" ht="19.5">
      <c r="A141">
        <v>18</v>
      </c>
      <c r="B141" s="79"/>
      <c r="C141" s="59" t="str">
        <f t="shared" si="16"/>
        <v/>
      </c>
      <c r="D141" s="456"/>
      <c r="E141" s="457"/>
      <c r="F141" s="458"/>
      <c r="G141" s="458"/>
      <c r="H141" s="458"/>
      <c r="I141" s="458"/>
      <c r="J141" s="458"/>
      <c r="K141" s="459" t="str">
        <f t="shared" si="17"/>
        <v/>
      </c>
      <c r="L141" s="23"/>
    </row>
    <row r="142" spans="1:12" ht="19.5">
      <c r="A142">
        <v>19</v>
      </c>
      <c r="B142" s="79"/>
      <c r="C142" s="59" t="str">
        <f t="shared" si="16"/>
        <v/>
      </c>
      <c r="D142" s="456"/>
      <c r="E142" s="457"/>
      <c r="F142" s="458"/>
      <c r="G142" s="458"/>
      <c r="H142" s="458"/>
      <c r="I142" s="458"/>
      <c r="J142" s="458"/>
      <c r="K142" s="459" t="str">
        <f t="shared" si="17"/>
        <v/>
      </c>
      <c r="L142" s="23"/>
    </row>
    <row r="143" spans="1:12" ht="20.25" thickBot="1">
      <c r="A143">
        <v>20</v>
      </c>
      <c r="B143" s="80"/>
      <c r="C143" s="60" t="str">
        <f t="shared" si="16"/>
        <v/>
      </c>
      <c r="D143" s="460"/>
      <c r="E143" s="461"/>
      <c r="F143" s="462"/>
      <c r="G143" s="462"/>
      <c r="H143" s="462"/>
      <c r="I143" s="462"/>
      <c r="J143" s="462"/>
      <c r="K143" s="463" t="str">
        <f t="shared" si="17"/>
        <v/>
      </c>
      <c r="L143" s="24"/>
    </row>
    <row r="144" spans="1:12" ht="24.75" thickBot="1">
      <c r="A144" s="44"/>
      <c r="B144" s="77"/>
      <c r="C144" s="52" t="s">
        <v>238</v>
      </c>
      <c r="D144" s="45" t="s">
        <v>247</v>
      </c>
      <c r="E144" s="47" t="s">
        <v>222</v>
      </c>
      <c r="F144" s="48" t="s">
        <v>135</v>
      </c>
      <c r="G144" s="49" t="s">
        <v>579</v>
      </c>
      <c r="H144" s="50" t="s">
        <v>580</v>
      </c>
      <c r="I144" s="49" t="s">
        <v>581</v>
      </c>
      <c r="J144" s="50" t="s">
        <v>578</v>
      </c>
      <c r="K144" s="48" t="s">
        <v>114</v>
      </c>
      <c r="L144" s="51" t="s">
        <v>237</v>
      </c>
    </row>
    <row r="145" spans="1:12" s="580" customFormat="1" ht="25.5">
      <c r="A145" s="341"/>
      <c r="B145" s="46" t="str">
        <f t="shared" ref="B145" si="18">IF($E$8=C145,$D$8,IF($E$9=C145,$D$9,IF($E$10=C145,$D$10,"")))</f>
        <v/>
      </c>
      <c r="C145" s="54" t="s">
        <v>80</v>
      </c>
      <c r="D145" s="581"/>
      <c r="E145" s="576"/>
      <c r="F145" s="578"/>
      <c r="G145" s="578"/>
      <c r="H145" s="578"/>
      <c r="I145" s="578"/>
      <c r="J145" s="578"/>
      <c r="K145" s="582"/>
      <c r="L145" s="53">
        <f>ROUNDDOWN((SUM(K146:K165)),-3)/1000</f>
        <v>0</v>
      </c>
    </row>
    <row r="146" spans="1:12" ht="19.5">
      <c r="A146">
        <v>1</v>
      </c>
      <c r="B146" s="79"/>
      <c r="C146" s="61" t="str">
        <f>IF(D146="","",".")</f>
        <v/>
      </c>
      <c r="D146" s="452"/>
      <c r="E146" s="453"/>
      <c r="F146" s="454"/>
      <c r="G146" s="454"/>
      <c r="H146" s="454"/>
      <c r="I146" s="454"/>
      <c r="J146" s="454"/>
      <c r="K146" s="455" t="str">
        <f>IF(ISNUMBER(F146),(PRODUCT(F146,G146,I146)),"")</f>
        <v/>
      </c>
      <c r="L146" s="22"/>
    </row>
    <row r="147" spans="1:12" ht="19.5">
      <c r="A147">
        <v>2</v>
      </c>
      <c r="B147" s="79"/>
      <c r="C147" s="61" t="str">
        <f t="shared" ref="C147:C165" si="19">IF(D147="","",".")</f>
        <v/>
      </c>
      <c r="D147" s="456"/>
      <c r="E147" s="457"/>
      <c r="F147" s="458"/>
      <c r="G147" s="458"/>
      <c r="H147" s="458"/>
      <c r="I147" s="458"/>
      <c r="J147" s="458"/>
      <c r="K147" s="459" t="str">
        <f t="shared" ref="K147:K165" si="20">IF(ISNUMBER(F147),(PRODUCT(F147,G147,I147)),"")</f>
        <v/>
      </c>
      <c r="L147" s="22"/>
    </row>
    <row r="148" spans="1:12" ht="19.5">
      <c r="A148">
        <v>3</v>
      </c>
      <c r="B148" s="79"/>
      <c r="C148" s="61" t="str">
        <f t="shared" si="19"/>
        <v/>
      </c>
      <c r="D148" s="456"/>
      <c r="E148" s="457"/>
      <c r="F148" s="458"/>
      <c r="G148" s="458"/>
      <c r="H148" s="458"/>
      <c r="I148" s="458"/>
      <c r="J148" s="458"/>
      <c r="K148" s="459" t="str">
        <f t="shared" si="20"/>
        <v/>
      </c>
      <c r="L148" s="22"/>
    </row>
    <row r="149" spans="1:12" ht="19.5">
      <c r="A149">
        <v>4</v>
      </c>
      <c r="B149" s="79"/>
      <c r="C149" s="61" t="str">
        <f t="shared" si="19"/>
        <v/>
      </c>
      <c r="D149" s="456"/>
      <c r="E149" s="457"/>
      <c r="F149" s="458"/>
      <c r="G149" s="458"/>
      <c r="H149" s="458"/>
      <c r="I149" s="458"/>
      <c r="J149" s="458"/>
      <c r="K149" s="459" t="str">
        <f t="shared" si="20"/>
        <v/>
      </c>
      <c r="L149" s="22"/>
    </row>
    <row r="150" spans="1:12" ht="19.5">
      <c r="A150">
        <v>5</v>
      </c>
      <c r="B150" s="79"/>
      <c r="C150" s="61" t="str">
        <f t="shared" si="19"/>
        <v/>
      </c>
      <c r="D150" s="456"/>
      <c r="E150" s="457"/>
      <c r="F150" s="458"/>
      <c r="G150" s="458"/>
      <c r="H150" s="458"/>
      <c r="I150" s="458"/>
      <c r="J150" s="458"/>
      <c r="K150" s="459" t="str">
        <f t="shared" si="20"/>
        <v/>
      </c>
      <c r="L150" s="22"/>
    </row>
    <row r="151" spans="1:12" ht="19.5">
      <c r="A151">
        <v>6</v>
      </c>
      <c r="B151" s="79"/>
      <c r="C151" s="61" t="str">
        <f t="shared" si="19"/>
        <v/>
      </c>
      <c r="D151" s="456"/>
      <c r="E151" s="457"/>
      <c r="F151" s="458"/>
      <c r="G151" s="458"/>
      <c r="H151" s="458"/>
      <c r="I151" s="458"/>
      <c r="J151" s="458"/>
      <c r="K151" s="459" t="str">
        <f t="shared" si="20"/>
        <v/>
      </c>
      <c r="L151" s="22"/>
    </row>
    <row r="152" spans="1:12" ht="19.5">
      <c r="A152">
        <v>7</v>
      </c>
      <c r="B152" s="79"/>
      <c r="C152" s="61" t="str">
        <f t="shared" si="19"/>
        <v/>
      </c>
      <c r="D152" s="456"/>
      <c r="E152" s="457"/>
      <c r="F152" s="458"/>
      <c r="G152" s="458"/>
      <c r="H152" s="458"/>
      <c r="I152" s="458"/>
      <c r="J152" s="458"/>
      <c r="K152" s="459" t="str">
        <f t="shared" si="20"/>
        <v/>
      </c>
      <c r="L152" s="22"/>
    </row>
    <row r="153" spans="1:12" ht="19.5">
      <c r="A153">
        <v>8</v>
      </c>
      <c r="B153" s="79"/>
      <c r="C153" s="61" t="str">
        <f t="shared" si="19"/>
        <v/>
      </c>
      <c r="D153" s="456"/>
      <c r="E153" s="457"/>
      <c r="F153" s="458"/>
      <c r="G153" s="458"/>
      <c r="H153" s="458"/>
      <c r="I153" s="458"/>
      <c r="J153" s="458"/>
      <c r="K153" s="459" t="str">
        <f t="shared" si="20"/>
        <v/>
      </c>
      <c r="L153" s="22"/>
    </row>
    <row r="154" spans="1:12" ht="19.5">
      <c r="A154">
        <v>9</v>
      </c>
      <c r="B154" s="79"/>
      <c r="C154" s="61" t="str">
        <f t="shared" si="19"/>
        <v/>
      </c>
      <c r="D154" s="456"/>
      <c r="E154" s="457"/>
      <c r="F154" s="458"/>
      <c r="G154" s="458"/>
      <c r="H154" s="458"/>
      <c r="I154" s="458"/>
      <c r="J154" s="458"/>
      <c r="K154" s="459" t="str">
        <f t="shared" si="20"/>
        <v/>
      </c>
      <c r="L154" s="22"/>
    </row>
    <row r="155" spans="1:12" ht="19.5">
      <c r="A155">
        <v>10</v>
      </c>
      <c r="B155" s="79"/>
      <c r="C155" s="61" t="str">
        <f t="shared" si="19"/>
        <v/>
      </c>
      <c r="D155" s="456"/>
      <c r="E155" s="457"/>
      <c r="F155" s="458"/>
      <c r="G155" s="458"/>
      <c r="H155" s="458"/>
      <c r="I155" s="458"/>
      <c r="J155" s="458"/>
      <c r="K155" s="459" t="str">
        <f t="shared" si="20"/>
        <v/>
      </c>
      <c r="L155" s="22"/>
    </row>
    <row r="156" spans="1:12" ht="19.5">
      <c r="A156">
        <v>11</v>
      </c>
      <c r="B156" s="79"/>
      <c r="C156" s="61" t="str">
        <f t="shared" si="19"/>
        <v/>
      </c>
      <c r="D156" s="456"/>
      <c r="E156" s="457"/>
      <c r="F156" s="458"/>
      <c r="G156" s="458"/>
      <c r="H156" s="458"/>
      <c r="I156" s="458"/>
      <c r="J156" s="458"/>
      <c r="K156" s="459" t="str">
        <f t="shared" si="20"/>
        <v/>
      </c>
      <c r="L156" s="22"/>
    </row>
    <row r="157" spans="1:12" ht="19.5">
      <c r="A157">
        <v>12</v>
      </c>
      <c r="B157" s="79"/>
      <c r="C157" s="61" t="str">
        <f t="shared" si="19"/>
        <v/>
      </c>
      <c r="D157" s="456"/>
      <c r="E157" s="457"/>
      <c r="F157" s="458"/>
      <c r="G157" s="458"/>
      <c r="H157" s="458"/>
      <c r="I157" s="458"/>
      <c r="J157" s="458"/>
      <c r="K157" s="459" t="str">
        <f t="shared" si="20"/>
        <v/>
      </c>
      <c r="L157" s="23"/>
    </row>
    <row r="158" spans="1:12" ht="19.5">
      <c r="A158">
        <v>13</v>
      </c>
      <c r="B158" s="79"/>
      <c r="C158" s="61" t="str">
        <f t="shared" si="19"/>
        <v/>
      </c>
      <c r="D158" s="456"/>
      <c r="E158" s="457"/>
      <c r="F158" s="458"/>
      <c r="G158" s="458"/>
      <c r="H158" s="458"/>
      <c r="I158" s="458"/>
      <c r="J158" s="458"/>
      <c r="K158" s="459" t="str">
        <f t="shared" si="20"/>
        <v/>
      </c>
      <c r="L158" s="23"/>
    </row>
    <row r="159" spans="1:12" ht="19.5">
      <c r="A159">
        <v>14</v>
      </c>
      <c r="B159" s="79"/>
      <c r="C159" s="61" t="str">
        <f t="shared" si="19"/>
        <v/>
      </c>
      <c r="D159" s="456"/>
      <c r="E159" s="457"/>
      <c r="F159" s="458"/>
      <c r="G159" s="458"/>
      <c r="H159" s="458"/>
      <c r="I159" s="458"/>
      <c r="J159" s="458"/>
      <c r="K159" s="459" t="str">
        <f t="shared" si="20"/>
        <v/>
      </c>
      <c r="L159" s="23"/>
    </row>
    <row r="160" spans="1:12" ht="19.5">
      <c r="A160">
        <v>15</v>
      </c>
      <c r="B160" s="79"/>
      <c r="C160" s="61" t="str">
        <f t="shared" si="19"/>
        <v/>
      </c>
      <c r="D160" s="456"/>
      <c r="E160" s="457"/>
      <c r="F160" s="458"/>
      <c r="G160" s="458"/>
      <c r="H160" s="458"/>
      <c r="I160" s="458"/>
      <c r="J160" s="458"/>
      <c r="K160" s="459" t="str">
        <f t="shared" si="20"/>
        <v/>
      </c>
      <c r="L160" s="22"/>
    </row>
    <row r="161" spans="1:22" ht="19.5">
      <c r="A161">
        <v>16</v>
      </c>
      <c r="B161" s="79"/>
      <c r="C161" s="61" t="str">
        <f t="shared" si="19"/>
        <v/>
      </c>
      <c r="D161" s="456"/>
      <c r="E161" s="457"/>
      <c r="F161" s="458"/>
      <c r="G161" s="458"/>
      <c r="H161" s="458"/>
      <c r="I161" s="458"/>
      <c r="J161" s="458"/>
      <c r="K161" s="459" t="str">
        <f t="shared" si="20"/>
        <v/>
      </c>
      <c r="L161" s="22"/>
    </row>
    <row r="162" spans="1:22" ht="19.5">
      <c r="A162">
        <v>17</v>
      </c>
      <c r="B162" s="79"/>
      <c r="C162" s="61" t="str">
        <f t="shared" si="19"/>
        <v/>
      </c>
      <c r="D162" s="456"/>
      <c r="E162" s="457"/>
      <c r="F162" s="458"/>
      <c r="G162" s="458"/>
      <c r="H162" s="458"/>
      <c r="I162" s="458"/>
      <c r="J162" s="458"/>
      <c r="K162" s="459" t="str">
        <f t="shared" si="20"/>
        <v/>
      </c>
      <c r="L162" s="23"/>
    </row>
    <row r="163" spans="1:22" ht="19.5">
      <c r="A163">
        <v>18</v>
      </c>
      <c r="B163" s="79"/>
      <c r="C163" s="61" t="str">
        <f t="shared" si="19"/>
        <v/>
      </c>
      <c r="D163" s="456"/>
      <c r="E163" s="457"/>
      <c r="F163" s="458"/>
      <c r="G163" s="458"/>
      <c r="H163" s="458"/>
      <c r="I163" s="458"/>
      <c r="J163" s="458"/>
      <c r="K163" s="459" t="str">
        <f t="shared" si="20"/>
        <v/>
      </c>
      <c r="L163" s="23"/>
    </row>
    <row r="164" spans="1:22" ht="19.5">
      <c r="A164">
        <v>19</v>
      </c>
      <c r="B164" s="79"/>
      <c r="C164" s="61" t="str">
        <f t="shared" si="19"/>
        <v/>
      </c>
      <c r="D164" s="456"/>
      <c r="E164" s="457"/>
      <c r="F164" s="458"/>
      <c r="G164" s="458"/>
      <c r="H164" s="458"/>
      <c r="I164" s="458"/>
      <c r="J164" s="458"/>
      <c r="K164" s="459" t="str">
        <f t="shared" si="20"/>
        <v/>
      </c>
      <c r="L164" s="23"/>
    </row>
    <row r="165" spans="1:22" ht="20.25" thickBot="1">
      <c r="A165">
        <v>20</v>
      </c>
      <c r="B165" s="80"/>
      <c r="C165" s="62" t="str">
        <f t="shared" si="19"/>
        <v/>
      </c>
      <c r="D165" s="460"/>
      <c r="E165" s="457"/>
      <c r="F165" s="458"/>
      <c r="G165" s="462"/>
      <c r="H165" s="462"/>
      <c r="I165" s="462"/>
      <c r="J165" s="462"/>
      <c r="K165" s="463" t="str">
        <f t="shared" si="20"/>
        <v/>
      </c>
      <c r="L165" s="24"/>
    </row>
    <row r="166" spans="1:22" ht="24.75" thickBot="1">
      <c r="A166" s="44"/>
      <c r="B166" s="77"/>
      <c r="C166" s="52" t="s">
        <v>238</v>
      </c>
      <c r="D166" s="45" t="s">
        <v>247</v>
      </c>
      <c r="E166" s="47" t="s">
        <v>222</v>
      </c>
      <c r="F166" s="48" t="s">
        <v>135</v>
      </c>
      <c r="G166" s="49" t="s">
        <v>579</v>
      </c>
      <c r="H166" s="50" t="s">
        <v>580</v>
      </c>
      <c r="I166" s="49" t="s">
        <v>581</v>
      </c>
      <c r="J166" s="50" t="s">
        <v>578</v>
      </c>
      <c r="K166" s="48" t="s">
        <v>114</v>
      </c>
      <c r="L166" s="51" t="s">
        <v>237</v>
      </c>
    </row>
    <row r="167" spans="1:22" s="580" customFormat="1" ht="25.5">
      <c r="A167" s="341"/>
      <c r="B167" s="46" t="str">
        <f t="shared" ref="B167" si="21">IF($E$8=C167,$D$8,IF($E$9=C167,$D$9,IF($E$10=C167,$D$10,"")))</f>
        <v/>
      </c>
      <c r="C167" s="54" t="s">
        <v>407</v>
      </c>
      <c r="D167" s="581"/>
      <c r="E167" s="576"/>
      <c r="F167" s="578"/>
      <c r="G167" s="578"/>
      <c r="H167" s="578"/>
      <c r="I167" s="578"/>
      <c r="J167" s="578"/>
      <c r="K167" s="582"/>
      <c r="L167" s="53">
        <f>ROUNDDOWN((SUM(K168:K187)),-3)/1000</f>
        <v>0</v>
      </c>
    </row>
    <row r="168" spans="1:22" ht="19.5" customHeight="1">
      <c r="A168">
        <v>1</v>
      </c>
      <c r="B168" s="79"/>
      <c r="C168" s="61" t="str">
        <f>IF(D168="","",".")</f>
        <v/>
      </c>
      <c r="D168" s="452"/>
      <c r="E168" s="453"/>
      <c r="F168" s="454"/>
      <c r="G168" s="454"/>
      <c r="H168" s="454"/>
      <c r="I168" s="454"/>
      <c r="J168" s="454"/>
      <c r="K168" s="455" t="str">
        <f>IF(ISNUMBER(F168),(PRODUCT(F168,G168,I168)),"")</f>
        <v/>
      </c>
      <c r="L168" s="22"/>
      <c r="M168" s="1108" t="s">
        <v>655</v>
      </c>
      <c r="N168" s="1109"/>
      <c r="O168" s="1109"/>
      <c r="P168" s="1109"/>
      <c r="Q168" s="1109"/>
      <c r="R168" s="681"/>
      <c r="S168" s="168"/>
      <c r="T168" s="168"/>
      <c r="U168" s="168"/>
      <c r="V168" s="168"/>
    </row>
    <row r="169" spans="1:22" ht="19.5" customHeight="1">
      <c r="A169">
        <v>2</v>
      </c>
      <c r="B169" s="79"/>
      <c r="C169" s="61" t="str">
        <f t="shared" ref="C169:C187" si="22">IF(D169="","",".")</f>
        <v/>
      </c>
      <c r="D169" s="456"/>
      <c r="E169" s="457"/>
      <c r="F169" s="458"/>
      <c r="G169" s="458"/>
      <c r="H169" s="458"/>
      <c r="I169" s="458"/>
      <c r="J169" s="458"/>
      <c r="K169" s="459" t="str">
        <f t="shared" ref="K169:K186" si="23">IF(ISNUMBER(F169),(PRODUCT(F169,G169,I169)),"")</f>
        <v/>
      </c>
      <c r="L169" s="22"/>
      <c r="M169" s="1108"/>
      <c r="N169" s="1109"/>
      <c r="O169" s="1109"/>
      <c r="P169" s="1109"/>
      <c r="Q169" s="1109"/>
      <c r="R169" s="681"/>
      <c r="S169" s="168"/>
      <c r="T169" s="168"/>
      <c r="U169" s="168"/>
      <c r="V169" s="168"/>
    </row>
    <row r="170" spans="1:22" ht="19.5" customHeight="1">
      <c r="A170">
        <v>3</v>
      </c>
      <c r="B170" s="79"/>
      <c r="C170" s="61" t="str">
        <f t="shared" si="22"/>
        <v/>
      </c>
      <c r="D170" s="456"/>
      <c r="E170" s="457"/>
      <c r="F170" s="458"/>
      <c r="G170" s="458"/>
      <c r="H170" s="458"/>
      <c r="I170" s="458"/>
      <c r="J170" s="458"/>
      <c r="K170" s="459" t="str">
        <f t="shared" si="23"/>
        <v/>
      </c>
      <c r="L170" s="22"/>
      <c r="M170" s="1108"/>
      <c r="N170" s="1109"/>
      <c r="O170" s="1109"/>
      <c r="P170" s="1109"/>
      <c r="Q170" s="1109"/>
      <c r="R170" s="681"/>
      <c r="S170" s="168"/>
      <c r="T170" s="168"/>
      <c r="U170" s="168"/>
      <c r="V170" s="168"/>
    </row>
    <row r="171" spans="1:22" ht="24">
      <c r="A171">
        <v>4</v>
      </c>
      <c r="B171" s="79"/>
      <c r="C171" s="61" t="str">
        <f t="shared" si="22"/>
        <v/>
      </c>
      <c r="D171" s="456"/>
      <c r="E171" s="457"/>
      <c r="F171" s="458"/>
      <c r="G171" s="458"/>
      <c r="H171" s="458"/>
      <c r="I171" s="458"/>
      <c r="J171" s="458"/>
      <c r="K171" s="459" t="str">
        <f t="shared" si="23"/>
        <v/>
      </c>
      <c r="L171" s="22"/>
      <c r="M171" s="1108"/>
      <c r="N171" s="1109"/>
      <c r="O171" s="1109"/>
      <c r="P171" s="1109"/>
      <c r="Q171" s="1109"/>
      <c r="R171" s="681"/>
      <c r="S171" s="639"/>
      <c r="T171" s="639"/>
      <c r="U171" s="639"/>
      <c r="V171" s="639"/>
    </row>
    <row r="172" spans="1:22" ht="24">
      <c r="A172">
        <v>5</v>
      </c>
      <c r="B172" s="79"/>
      <c r="C172" s="61" t="str">
        <f t="shared" si="22"/>
        <v/>
      </c>
      <c r="D172" s="456"/>
      <c r="E172" s="457"/>
      <c r="F172" s="458"/>
      <c r="G172" s="458"/>
      <c r="H172" s="458"/>
      <c r="I172" s="458"/>
      <c r="J172" s="458"/>
      <c r="K172" s="459" t="str">
        <f t="shared" si="23"/>
        <v/>
      </c>
      <c r="L172" s="22"/>
      <c r="M172" s="1108"/>
      <c r="N172" s="1109"/>
      <c r="O172" s="1109"/>
      <c r="P172" s="1109"/>
      <c r="Q172" s="1109"/>
      <c r="R172" s="681"/>
      <c r="S172" s="639"/>
      <c r="T172" s="639"/>
      <c r="U172" s="639"/>
      <c r="V172" s="639"/>
    </row>
    <row r="173" spans="1:22" ht="24">
      <c r="A173">
        <v>6</v>
      </c>
      <c r="B173" s="79"/>
      <c r="C173" s="61" t="str">
        <f t="shared" si="22"/>
        <v/>
      </c>
      <c r="D173" s="456"/>
      <c r="E173" s="457"/>
      <c r="F173" s="458"/>
      <c r="G173" s="458"/>
      <c r="H173" s="458"/>
      <c r="I173" s="458"/>
      <c r="J173" s="458"/>
      <c r="K173" s="459" t="str">
        <f t="shared" si="23"/>
        <v/>
      </c>
      <c r="L173" s="22"/>
      <c r="M173" s="1108"/>
      <c r="N173" s="1109"/>
      <c r="O173" s="1109"/>
      <c r="P173" s="1109"/>
      <c r="Q173" s="1109"/>
      <c r="R173" s="681"/>
      <c r="S173" s="639"/>
      <c r="T173" s="639"/>
      <c r="U173" s="639"/>
      <c r="V173" s="639"/>
    </row>
    <row r="174" spans="1:22" ht="19.5" customHeight="1">
      <c r="A174">
        <v>7</v>
      </c>
      <c r="B174" s="79"/>
      <c r="C174" s="61" t="str">
        <f t="shared" si="22"/>
        <v/>
      </c>
      <c r="D174" s="456"/>
      <c r="E174" s="457"/>
      <c r="F174" s="458"/>
      <c r="G174" s="458"/>
      <c r="H174" s="458"/>
      <c r="I174" s="458"/>
      <c r="J174" s="458"/>
      <c r="K174" s="459" t="str">
        <f t="shared" si="23"/>
        <v/>
      </c>
      <c r="L174" s="22"/>
      <c r="M174" s="682"/>
      <c r="N174" s="681"/>
      <c r="O174" s="681"/>
      <c r="P174" s="681"/>
      <c r="Q174" s="681"/>
      <c r="R174" s="681"/>
    </row>
    <row r="175" spans="1:22" ht="19.5">
      <c r="A175">
        <v>8</v>
      </c>
      <c r="B175" s="79"/>
      <c r="C175" s="61" t="str">
        <f t="shared" si="22"/>
        <v/>
      </c>
      <c r="D175" s="456"/>
      <c r="E175" s="457"/>
      <c r="F175" s="458"/>
      <c r="G175" s="458"/>
      <c r="H175" s="458"/>
      <c r="I175" s="458"/>
      <c r="J175" s="458"/>
      <c r="K175" s="459" t="str">
        <f t="shared" si="23"/>
        <v/>
      </c>
      <c r="L175" s="22"/>
    </row>
    <row r="176" spans="1:22" ht="19.5">
      <c r="A176">
        <v>9</v>
      </c>
      <c r="B176" s="79"/>
      <c r="C176" s="61" t="str">
        <f t="shared" si="22"/>
        <v/>
      </c>
      <c r="D176" s="456"/>
      <c r="E176" s="457"/>
      <c r="F176" s="458"/>
      <c r="G176" s="458"/>
      <c r="H176" s="458"/>
      <c r="I176" s="458"/>
      <c r="J176" s="458"/>
      <c r="K176" s="459" t="str">
        <f t="shared" si="23"/>
        <v/>
      </c>
      <c r="L176" s="22"/>
    </row>
    <row r="177" spans="1:12" ht="19.5">
      <c r="A177">
        <v>10</v>
      </c>
      <c r="B177" s="79"/>
      <c r="C177" s="61" t="str">
        <f t="shared" si="22"/>
        <v/>
      </c>
      <c r="D177" s="456"/>
      <c r="E177" s="457"/>
      <c r="F177" s="458"/>
      <c r="G177" s="458"/>
      <c r="H177" s="458"/>
      <c r="I177" s="458"/>
      <c r="J177" s="458"/>
      <c r="K177" s="459" t="str">
        <f t="shared" si="23"/>
        <v/>
      </c>
      <c r="L177" s="22"/>
    </row>
    <row r="178" spans="1:12" ht="19.5">
      <c r="A178">
        <v>11</v>
      </c>
      <c r="B178" s="79"/>
      <c r="C178" s="61" t="str">
        <f t="shared" si="22"/>
        <v/>
      </c>
      <c r="D178" s="456"/>
      <c r="E178" s="457"/>
      <c r="F178" s="458"/>
      <c r="G178" s="458"/>
      <c r="H178" s="458"/>
      <c r="I178" s="458"/>
      <c r="J178" s="458"/>
      <c r="K178" s="459" t="str">
        <f t="shared" si="23"/>
        <v/>
      </c>
      <c r="L178" s="22"/>
    </row>
    <row r="179" spans="1:12" ht="19.5">
      <c r="A179">
        <v>12</v>
      </c>
      <c r="B179" s="79"/>
      <c r="C179" s="61" t="str">
        <f t="shared" si="22"/>
        <v/>
      </c>
      <c r="D179" s="456"/>
      <c r="E179" s="457"/>
      <c r="F179" s="458"/>
      <c r="G179" s="458"/>
      <c r="H179" s="458"/>
      <c r="I179" s="458"/>
      <c r="J179" s="458"/>
      <c r="K179" s="459" t="str">
        <f t="shared" si="23"/>
        <v/>
      </c>
      <c r="L179" s="22"/>
    </row>
    <row r="180" spans="1:12" ht="19.5">
      <c r="A180">
        <v>13</v>
      </c>
      <c r="B180" s="79"/>
      <c r="C180" s="61" t="str">
        <f t="shared" si="22"/>
        <v/>
      </c>
      <c r="D180" s="456"/>
      <c r="E180" s="457"/>
      <c r="F180" s="458"/>
      <c r="G180" s="458"/>
      <c r="H180" s="458"/>
      <c r="I180" s="458"/>
      <c r="J180" s="458"/>
      <c r="K180" s="459" t="str">
        <f t="shared" si="23"/>
        <v/>
      </c>
      <c r="L180" s="22"/>
    </row>
    <row r="181" spans="1:12" ht="19.5">
      <c r="A181">
        <v>14</v>
      </c>
      <c r="B181" s="79"/>
      <c r="C181" s="61" t="str">
        <f t="shared" si="22"/>
        <v/>
      </c>
      <c r="D181" s="456"/>
      <c r="E181" s="457"/>
      <c r="F181" s="458"/>
      <c r="G181" s="458"/>
      <c r="H181" s="458"/>
      <c r="I181" s="458"/>
      <c r="J181" s="458"/>
      <c r="K181" s="459" t="str">
        <f t="shared" si="23"/>
        <v/>
      </c>
      <c r="L181" s="22"/>
    </row>
    <row r="182" spans="1:12" ht="19.5">
      <c r="A182">
        <v>15</v>
      </c>
      <c r="B182" s="79"/>
      <c r="C182" s="61" t="str">
        <f t="shared" si="22"/>
        <v/>
      </c>
      <c r="D182" s="456"/>
      <c r="E182" s="457"/>
      <c r="F182" s="458"/>
      <c r="G182" s="458"/>
      <c r="H182" s="458"/>
      <c r="I182" s="458"/>
      <c r="J182" s="458"/>
      <c r="K182" s="459" t="str">
        <f t="shared" si="23"/>
        <v/>
      </c>
      <c r="L182" s="22"/>
    </row>
    <row r="183" spans="1:12" ht="19.5">
      <c r="A183">
        <v>16</v>
      </c>
      <c r="B183" s="79"/>
      <c r="C183" s="61" t="str">
        <f t="shared" si="22"/>
        <v/>
      </c>
      <c r="D183" s="456"/>
      <c r="E183" s="457"/>
      <c r="F183" s="458"/>
      <c r="G183" s="458"/>
      <c r="H183" s="458"/>
      <c r="I183" s="458"/>
      <c r="J183" s="458"/>
      <c r="K183" s="459" t="str">
        <f t="shared" si="23"/>
        <v/>
      </c>
      <c r="L183" s="22"/>
    </row>
    <row r="184" spans="1:12" ht="19.5">
      <c r="A184">
        <v>17</v>
      </c>
      <c r="B184" s="79"/>
      <c r="C184" s="61" t="str">
        <f t="shared" si="22"/>
        <v/>
      </c>
      <c r="D184" s="456"/>
      <c r="E184" s="457"/>
      <c r="F184" s="458"/>
      <c r="G184" s="458"/>
      <c r="H184" s="458"/>
      <c r="I184" s="458"/>
      <c r="J184" s="458"/>
      <c r="K184" s="459" t="str">
        <f t="shared" si="23"/>
        <v/>
      </c>
      <c r="L184" s="23"/>
    </row>
    <row r="185" spans="1:12" ht="19.5">
      <c r="A185">
        <v>18</v>
      </c>
      <c r="B185" s="79"/>
      <c r="C185" s="61" t="str">
        <f t="shared" si="22"/>
        <v/>
      </c>
      <c r="D185" s="456"/>
      <c r="E185" s="457"/>
      <c r="F185" s="458"/>
      <c r="G185" s="458"/>
      <c r="H185" s="458"/>
      <c r="I185" s="458"/>
      <c r="J185" s="458"/>
      <c r="K185" s="459" t="str">
        <f t="shared" si="23"/>
        <v/>
      </c>
      <c r="L185" s="23"/>
    </row>
    <row r="186" spans="1:12" ht="19.5">
      <c r="A186">
        <v>19</v>
      </c>
      <c r="B186" s="79"/>
      <c r="C186" s="61" t="str">
        <f t="shared" si="22"/>
        <v/>
      </c>
      <c r="D186" s="456"/>
      <c r="E186" s="457"/>
      <c r="F186" s="458"/>
      <c r="G186" s="458"/>
      <c r="H186" s="458"/>
      <c r="I186" s="458"/>
      <c r="J186" s="458"/>
      <c r="K186" s="459" t="str">
        <f t="shared" si="23"/>
        <v/>
      </c>
      <c r="L186" s="23"/>
    </row>
    <row r="187" spans="1:12" ht="20.25" thickBot="1">
      <c r="A187">
        <v>20</v>
      </c>
      <c r="B187" s="80"/>
      <c r="C187" s="62" t="str">
        <f t="shared" si="22"/>
        <v/>
      </c>
      <c r="D187" s="460"/>
      <c r="E187" s="461"/>
      <c r="F187" s="458"/>
      <c r="G187" s="462"/>
      <c r="H187" s="462"/>
      <c r="I187" s="462"/>
      <c r="J187" s="462"/>
      <c r="K187" s="463" t="str">
        <f>IF(ISNUMBER(F187),(PRODUCT(F187,G187,I187)),"")</f>
        <v/>
      </c>
      <c r="L187" s="24"/>
    </row>
    <row r="188" spans="1:12" ht="24.75" thickBot="1">
      <c r="A188" s="44"/>
      <c r="B188" s="77"/>
      <c r="C188" s="52" t="s">
        <v>238</v>
      </c>
      <c r="D188" s="45" t="s">
        <v>247</v>
      </c>
      <c r="E188" s="47" t="s">
        <v>222</v>
      </c>
      <c r="F188" s="48" t="s">
        <v>135</v>
      </c>
      <c r="G188" s="49" t="s">
        <v>579</v>
      </c>
      <c r="H188" s="50" t="s">
        <v>580</v>
      </c>
      <c r="I188" s="49" t="s">
        <v>581</v>
      </c>
      <c r="J188" s="50" t="s">
        <v>578</v>
      </c>
      <c r="K188" s="48" t="s">
        <v>114</v>
      </c>
      <c r="L188" s="51" t="s">
        <v>237</v>
      </c>
    </row>
    <row r="189" spans="1:12" s="580" customFormat="1" ht="25.5">
      <c r="A189" s="341"/>
      <c r="B189" s="46" t="str">
        <f t="shared" ref="B189" si="24">IF($E$8=C189,$D$8,IF($E$9=C189,$D$9,IF($E$10=C189,$D$10,"")))</f>
        <v/>
      </c>
      <c r="C189" s="54" t="s">
        <v>408</v>
      </c>
      <c r="D189" s="581"/>
      <c r="E189" s="576"/>
      <c r="F189" s="578"/>
      <c r="G189" s="578"/>
      <c r="H189" s="578"/>
      <c r="I189" s="578"/>
      <c r="J189" s="578"/>
      <c r="K189" s="582"/>
      <c r="L189" s="53">
        <f>ROUNDDOWN((SUM(K190:K209)),-3)/1000</f>
        <v>0</v>
      </c>
    </row>
    <row r="190" spans="1:12" ht="19.5">
      <c r="A190">
        <v>1</v>
      </c>
      <c r="B190" s="79"/>
      <c r="C190" s="61" t="str">
        <f>IF(D190="","",".")</f>
        <v/>
      </c>
      <c r="D190" s="452"/>
      <c r="E190" s="453"/>
      <c r="F190" s="454"/>
      <c r="G190" s="454"/>
      <c r="H190" s="454"/>
      <c r="I190" s="454"/>
      <c r="J190" s="454"/>
      <c r="K190" s="455" t="str">
        <f>IF(ISNUMBER(F190),(PRODUCT(F190,G190,I190)),"")</f>
        <v/>
      </c>
      <c r="L190" s="22"/>
    </row>
    <row r="191" spans="1:12" ht="19.5">
      <c r="A191">
        <v>2</v>
      </c>
      <c r="B191" s="79"/>
      <c r="C191" s="61" t="str">
        <f>IF(D191="","",".")</f>
        <v/>
      </c>
      <c r="D191" s="456"/>
      <c r="E191" s="457"/>
      <c r="F191" s="458"/>
      <c r="G191" s="458"/>
      <c r="H191" s="458"/>
      <c r="I191" s="458"/>
      <c r="J191" s="458"/>
      <c r="K191" s="459" t="str">
        <f t="shared" ref="K191:K209" si="25">IF(ISNUMBER(F191),(PRODUCT(F191,G191,I191)),"")</f>
        <v/>
      </c>
      <c r="L191" s="22"/>
    </row>
    <row r="192" spans="1:12" ht="19.5">
      <c r="A192">
        <v>3</v>
      </c>
      <c r="B192" s="79"/>
      <c r="C192" s="61" t="str">
        <f t="shared" ref="C192:C209" si="26">IF(D192="","",".")</f>
        <v/>
      </c>
      <c r="D192" s="456"/>
      <c r="E192" s="457"/>
      <c r="F192" s="458"/>
      <c r="G192" s="458"/>
      <c r="H192" s="458"/>
      <c r="I192" s="458"/>
      <c r="J192" s="458"/>
      <c r="K192" s="459" t="str">
        <f t="shared" si="25"/>
        <v/>
      </c>
      <c r="L192" s="22"/>
    </row>
    <row r="193" spans="1:12" ht="19.5">
      <c r="A193">
        <v>4</v>
      </c>
      <c r="B193" s="79"/>
      <c r="C193" s="61" t="str">
        <f t="shared" si="26"/>
        <v/>
      </c>
      <c r="D193" s="456"/>
      <c r="E193" s="457"/>
      <c r="F193" s="458"/>
      <c r="G193" s="458"/>
      <c r="H193" s="458"/>
      <c r="I193" s="458"/>
      <c r="J193" s="458"/>
      <c r="K193" s="459" t="str">
        <f t="shared" si="25"/>
        <v/>
      </c>
      <c r="L193" s="22"/>
    </row>
    <row r="194" spans="1:12" ht="19.5">
      <c r="A194">
        <v>5</v>
      </c>
      <c r="B194" s="79"/>
      <c r="C194" s="61" t="str">
        <f t="shared" si="26"/>
        <v/>
      </c>
      <c r="D194" s="456"/>
      <c r="E194" s="457"/>
      <c r="F194" s="458"/>
      <c r="G194" s="458"/>
      <c r="H194" s="458"/>
      <c r="I194" s="458"/>
      <c r="J194" s="458"/>
      <c r="K194" s="459" t="str">
        <f t="shared" si="25"/>
        <v/>
      </c>
      <c r="L194" s="22"/>
    </row>
    <row r="195" spans="1:12" ht="19.5">
      <c r="A195">
        <v>6</v>
      </c>
      <c r="B195" s="79"/>
      <c r="C195" s="61" t="str">
        <f t="shared" si="26"/>
        <v/>
      </c>
      <c r="D195" s="456"/>
      <c r="E195" s="457"/>
      <c r="F195" s="458"/>
      <c r="G195" s="458"/>
      <c r="H195" s="458"/>
      <c r="I195" s="458"/>
      <c r="J195" s="458"/>
      <c r="K195" s="459" t="str">
        <f t="shared" si="25"/>
        <v/>
      </c>
      <c r="L195" s="22"/>
    </row>
    <row r="196" spans="1:12" ht="19.5">
      <c r="A196">
        <v>7</v>
      </c>
      <c r="B196" s="79"/>
      <c r="C196" s="61" t="str">
        <f t="shared" si="26"/>
        <v/>
      </c>
      <c r="D196" s="456"/>
      <c r="E196" s="457"/>
      <c r="F196" s="458"/>
      <c r="G196" s="458"/>
      <c r="H196" s="458"/>
      <c r="I196" s="458"/>
      <c r="J196" s="458"/>
      <c r="K196" s="459" t="str">
        <f t="shared" si="25"/>
        <v/>
      </c>
      <c r="L196" s="22"/>
    </row>
    <row r="197" spans="1:12" ht="19.5">
      <c r="A197">
        <v>8</v>
      </c>
      <c r="B197" s="79"/>
      <c r="C197" s="61" t="str">
        <f t="shared" si="26"/>
        <v/>
      </c>
      <c r="D197" s="456"/>
      <c r="E197" s="457"/>
      <c r="F197" s="458"/>
      <c r="G197" s="458"/>
      <c r="H197" s="458"/>
      <c r="I197" s="458"/>
      <c r="J197" s="458"/>
      <c r="K197" s="459" t="str">
        <f t="shared" si="25"/>
        <v/>
      </c>
      <c r="L197" s="22"/>
    </row>
    <row r="198" spans="1:12" ht="19.5">
      <c r="A198">
        <v>9</v>
      </c>
      <c r="B198" s="79"/>
      <c r="C198" s="61" t="str">
        <f t="shared" si="26"/>
        <v/>
      </c>
      <c r="D198" s="456"/>
      <c r="E198" s="457"/>
      <c r="F198" s="458"/>
      <c r="G198" s="458"/>
      <c r="H198" s="458"/>
      <c r="I198" s="458"/>
      <c r="J198" s="458"/>
      <c r="K198" s="459" t="str">
        <f t="shared" si="25"/>
        <v/>
      </c>
      <c r="L198" s="22"/>
    </row>
    <row r="199" spans="1:12" ht="19.5">
      <c r="A199">
        <v>10</v>
      </c>
      <c r="B199" s="79"/>
      <c r="C199" s="61" t="str">
        <f t="shared" si="26"/>
        <v/>
      </c>
      <c r="D199" s="456"/>
      <c r="E199" s="457"/>
      <c r="F199" s="458"/>
      <c r="G199" s="458"/>
      <c r="H199" s="458"/>
      <c r="I199" s="458"/>
      <c r="J199" s="458"/>
      <c r="K199" s="459" t="str">
        <f t="shared" si="25"/>
        <v/>
      </c>
      <c r="L199" s="22"/>
    </row>
    <row r="200" spans="1:12" ht="19.5">
      <c r="A200">
        <v>11</v>
      </c>
      <c r="B200" s="79"/>
      <c r="C200" s="61" t="str">
        <f t="shared" si="26"/>
        <v/>
      </c>
      <c r="D200" s="456"/>
      <c r="E200" s="457"/>
      <c r="F200" s="458"/>
      <c r="G200" s="458"/>
      <c r="H200" s="458"/>
      <c r="I200" s="458"/>
      <c r="J200" s="458"/>
      <c r="K200" s="459" t="str">
        <f t="shared" si="25"/>
        <v/>
      </c>
      <c r="L200" s="22"/>
    </row>
    <row r="201" spans="1:12" ht="19.5">
      <c r="A201">
        <v>12</v>
      </c>
      <c r="B201" s="79"/>
      <c r="C201" s="61" t="str">
        <f t="shared" si="26"/>
        <v/>
      </c>
      <c r="D201" s="456"/>
      <c r="E201" s="457"/>
      <c r="F201" s="458"/>
      <c r="G201" s="458"/>
      <c r="H201" s="458"/>
      <c r="I201" s="458"/>
      <c r="J201" s="458"/>
      <c r="K201" s="459" t="str">
        <f t="shared" si="25"/>
        <v/>
      </c>
      <c r="L201" s="22"/>
    </row>
    <row r="202" spans="1:12" ht="19.5">
      <c r="A202">
        <v>13</v>
      </c>
      <c r="B202" s="79"/>
      <c r="C202" s="61" t="str">
        <f t="shared" si="26"/>
        <v/>
      </c>
      <c r="D202" s="456"/>
      <c r="E202" s="457"/>
      <c r="F202" s="458"/>
      <c r="G202" s="458"/>
      <c r="H202" s="458"/>
      <c r="I202" s="458"/>
      <c r="J202" s="458"/>
      <c r="K202" s="459" t="str">
        <f t="shared" si="25"/>
        <v/>
      </c>
      <c r="L202" s="22"/>
    </row>
    <row r="203" spans="1:12" ht="19.5">
      <c r="A203">
        <v>14</v>
      </c>
      <c r="B203" s="79"/>
      <c r="C203" s="61" t="str">
        <f t="shared" si="26"/>
        <v/>
      </c>
      <c r="D203" s="456"/>
      <c r="E203" s="457"/>
      <c r="F203" s="458"/>
      <c r="G203" s="458"/>
      <c r="H203" s="458"/>
      <c r="I203" s="458"/>
      <c r="J203" s="458"/>
      <c r="K203" s="459" t="str">
        <f t="shared" si="25"/>
        <v/>
      </c>
      <c r="L203" s="22"/>
    </row>
    <row r="204" spans="1:12" ht="19.5">
      <c r="A204">
        <v>15</v>
      </c>
      <c r="B204" s="79"/>
      <c r="C204" s="61" t="str">
        <f t="shared" si="26"/>
        <v/>
      </c>
      <c r="D204" s="456"/>
      <c r="E204" s="457"/>
      <c r="F204" s="458"/>
      <c r="G204" s="458"/>
      <c r="H204" s="458"/>
      <c r="I204" s="458"/>
      <c r="J204" s="458"/>
      <c r="K204" s="459" t="str">
        <f t="shared" si="25"/>
        <v/>
      </c>
      <c r="L204" s="22"/>
    </row>
    <row r="205" spans="1:12" ht="19.5">
      <c r="A205">
        <v>16</v>
      </c>
      <c r="B205" s="79"/>
      <c r="C205" s="61" t="str">
        <f t="shared" si="26"/>
        <v/>
      </c>
      <c r="D205" s="456"/>
      <c r="E205" s="457"/>
      <c r="F205" s="458"/>
      <c r="G205" s="458"/>
      <c r="H205" s="458"/>
      <c r="I205" s="458"/>
      <c r="J205" s="458"/>
      <c r="K205" s="459" t="str">
        <f t="shared" si="25"/>
        <v/>
      </c>
      <c r="L205" s="22"/>
    </row>
    <row r="206" spans="1:12" ht="19.5">
      <c r="A206">
        <v>17</v>
      </c>
      <c r="B206" s="79"/>
      <c r="C206" s="61" t="str">
        <f t="shared" si="26"/>
        <v/>
      </c>
      <c r="D206" s="456"/>
      <c r="E206" s="457"/>
      <c r="F206" s="458"/>
      <c r="G206" s="458"/>
      <c r="H206" s="458"/>
      <c r="I206" s="458"/>
      <c r="J206" s="458"/>
      <c r="K206" s="459" t="str">
        <f t="shared" si="25"/>
        <v/>
      </c>
      <c r="L206" s="23"/>
    </row>
    <row r="207" spans="1:12" ht="19.5">
      <c r="A207">
        <v>18</v>
      </c>
      <c r="B207" s="79"/>
      <c r="C207" s="61" t="str">
        <f t="shared" si="26"/>
        <v/>
      </c>
      <c r="D207" s="456"/>
      <c r="E207" s="457"/>
      <c r="F207" s="458"/>
      <c r="G207" s="458"/>
      <c r="H207" s="458"/>
      <c r="I207" s="458"/>
      <c r="J207" s="458"/>
      <c r="K207" s="459" t="str">
        <f t="shared" si="25"/>
        <v/>
      </c>
      <c r="L207" s="23"/>
    </row>
    <row r="208" spans="1:12" ht="19.5">
      <c r="A208">
        <v>19</v>
      </c>
      <c r="B208" s="79"/>
      <c r="C208" s="61" t="str">
        <f t="shared" si="26"/>
        <v/>
      </c>
      <c r="D208" s="456"/>
      <c r="E208" s="457"/>
      <c r="F208" s="458"/>
      <c r="G208" s="458"/>
      <c r="H208" s="458"/>
      <c r="I208" s="458"/>
      <c r="J208" s="458"/>
      <c r="K208" s="459" t="str">
        <f t="shared" si="25"/>
        <v/>
      </c>
      <c r="L208" s="23"/>
    </row>
    <row r="209" spans="1:12" ht="20.25" thickBot="1">
      <c r="A209">
        <v>20</v>
      </c>
      <c r="B209" s="80"/>
      <c r="C209" s="62" t="str">
        <f t="shared" si="26"/>
        <v/>
      </c>
      <c r="D209" s="460"/>
      <c r="E209" s="461"/>
      <c r="F209" s="462"/>
      <c r="G209" s="462"/>
      <c r="H209" s="462"/>
      <c r="I209" s="462"/>
      <c r="J209" s="462"/>
      <c r="K209" s="463" t="str">
        <f t="shared" si="25"/>
        <v/>
      </c>
      <c r="L209" s="24"/>
    </row>
    <row r="210" spans="1:12" ht="9.75" customHeight="1">
      <c r="B210" s="601"/>
      <c r="C210" s="602"/>
      <c r="D210" s="603"/>
      <c r="E210" s="604"/>
      <c r="F210" s="602"/>
      <c r="G210" s="602"/>
      <c r="H210" s="605"/>
      <c r="I210" s="605"/>
      <c r="J210" s="606"/>
      <c r="K210" s="605"/>
      <c r="L210" s="607"/>
    </row>
  </sheetData>
  <sheetProtection algorithmName="SHA-512" hashValue="aEUWnJBLbBviK8cEFh+V1qCOqy2m9tQ1lwXjBDU8NCTq9Wpzmnxyd2RzuwR0I60xZiWnPrc2Zw231TLeZ6tKTw==" saltValue="jsht2ATXLGpnOskrY7rBsQ==" spinCount="100000" sheet="1" formatRows="0" autoFilter="0"/>
  <autoFilter ref="B12:L209" xr:uid="{00000000-0009-0000-0000-000008000000}"/>
  <sortState xmlns:xlrd2="http://schemas.microsoft.com/office/spreadsheetml/2017/richdata2" caseSensitive="1" ref="B223:M227">
    <sortCondition ref="C223:C227" customList="①,②,③,ー,／,　"/>
    <sortCondition ref="D223:D227" customList="出演費,音楽費,文芸費,舞台費,運搬費,謝金,旅費,通信費,宣伝費,印刷費,記録・配信費,感染症対策経費"/>
    <sortCondition ref="E223:E227"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4">
    <mergeCell ref="M168:Q173"/>
    <mergeCell ref="M13:V41"/>
    <mergeCell ref="M5:X11"/>
    <mergeCell ref="F10:G10"/>
    <mergeCell ref="F4:G4"/>
    <mergeCell ref="F5:G5"/>
    <mergeCell ref="F6:G6"/>
    <mergeCell ref="F7:G7"/>
    <mergeCell ref="F8:G8"/>
    <mergeCell ref="B2:D2"/>
    <mergeCell ref="B3:D3"/>
    <mergeCell ref="E2:L2"/>
    <mergeCell ref="E3:L3"/>
    <mergeCell ref="F9:G9"/>
  </mergeCells>
  <phoneticPr fontId="26"/>
  <dataValidations count="16">
    <dataValidation type="list" allowBlank="1" showInputMessage="1" showErrorMessage="1" sqref="D80:D99" xr:uid="{00000000-0002-0000-0800-000001000000}">
      <formula1>"会場使用料,会場付帯設備使用料"</formula1>
    </dataValidation>
    <dataValidation type="list" allowBlank="1" showInputMessage="1" showErrorMessage="1" sqref="D146:D165" xr:uid="{00000000-0002-0000-0800-000002000000}">
      <formula1>"交通費,宿泊費"</formula1>
    </dataValidation>
    <dataValidation type="list" allowBlank="1" showInputMessage="1" showErrorMessage="1" sqref="D190:D209" xr:uid="{00000000-0002-0000-0800-000003000000}">
      <formula1>"録画費,録音費,写真費,配信用録音録画・編集費,配信用機材借料,配信用サイト作成・利用料"</formula1>
    </dataValidation>
    <dataValidation imeMode="halfAlpha" allowBlank="1" showInputMessage="1" showErrorMessage="1" sqref="K211:K65624 K210 H210:I210 H211:I65624" xr:uid="{00000000-0002-0000-0800-000005000000}"/>
    <dataValidation type="textLength" operator="lessThanOrEqual" allowBlank="1" showInputMessage="1" showErrorMessage="1" errorTitle="文字数超過" error="30字以下で入力してください。" sqref="F210:G210 F211:G65624" xr:uid="{00000000-0002-0000-0800-000006000000}">
      <formula1>30</formula1>
    </dataValidation>
    <dataValidation type="custom" showInputMessage="1" showErrorMessage="1" errorTitle="細目未選択" error="細目を選択し入力してください。" sqref="E102:E122 E36:E56 E58:E78 E80:E100 E168:E188 E146:E166 E124:E144 E13:E34 E190:E209" xr:uid="{00000000-0002-0000-0800-000007000000}">
      <formula1>D13&lt;&gt;""</formula1>
    </dataValidation>
    <dataValidation type="custom" imeMode="halfAlpha" operator="greaterThanOrEqual" showInputMessage="1" showErrorMessage="1" errorTitle="細目未選択" error="細目を選択し入力してください。" sqref="F80:F100 F13:F34 F168:F188 F36:F56 F146:F166 F124:F144 F102:F122 F58:F78 F190:F209" xr:uid="{00000000-0002-0000-0800-000008000000}">
      <formula1>D13&lt;&gt;""</formula1>
    </dataValidation>
    <dataValidation type="custom" imeMode="halfAlpha" operator="greaterThanOrEqual" showInputMessage="1" showErrorMessage="1" errorTitle="単価未入力。" error="単価を入力してから記入してください。" sqref="G102:G122 G13:G34 G36:G56 G58:G78 G168:G188 G146:G166 G124:G144 G80:G100 G190:G209" xr:uid="{00000000-0002-0000-0800-000009000000}">
      <formula1>F13&lt;&gt;""</formula1>
    </dataValidation>
    <dataValidation type="custom" imeMode="halfAlpha" operator="greaterThanOrEqual" showInputMessage="1" showErrorMessage="1" errorTitle="単価未入力。" error="単価を入力してから記入してください。" sqref="I102:I122 I13:I34 I36:I56 I58:I78 I168:I188 I146:I166 I124:I144 I80:I100 I190:I209" xr:uid="{00000000-0002-0000-0800-00000A000000}">
      <formula1>F13&lt;&gt;""</formula1>
    </dataValidation>
    <dataValidation type="list" allowBlank="1" showInputMessage="1" showErrorMessage="1" sqref="D14:D33" xr:uid="{00000000-0002-0000-0800-00000B000000}">
      <formula1>"指揮料,演奏料,ソリスト料,合唱料,出演料,作品借料,作品保険料,インスタレーション作品制作謝金,インスタレーション作品制作材料費"</formula1>
    </dataValidation>
    <dataValidation type="list" allowBlank="1" showInputMessage="1" showErrorMessage="1" sqref="D36:D55" xr:uid="{00000000-0002-0000-0800-00000C000000}">
      <formula1>"作曲料,編曲料,作詞料,副指揮料,合唱指揮料,楽器借料,楽譜借料,写譜料,楽譜製作料,調律料,コレペティ料"</formula1>
    </dataValidation>
    <dataValidation type="list" allowBlank="1" showInputMessage="1" showErrorMessage="1" sqref="D58:D77" xr:uid="{00000000-0002-0000-0800-00000D000000}">
      <formula1>"演出料,監修料,振付料,舞台監督料,各種助手料,ステージマネージャー料,音響プラン料,照明プラン料,映像プラン料,舞台美術デザイン料,衣裳デザイン料,台本料,翻訳料,各種指導料,著作権使用料"</formula1>
    </dataValidation>
    <dataValidation type="list" allowBlank="1" showInputMessage="1" showErrorMessage="1" sqref="D102:D121" xr:uid="{00000000-0002-0000-0800-00000E000000}">
      <formula1>"大道具費,小道具費,舞台美術費,舞台スタッフ費,衣裳費,床山・かつら費,履物費,メイク費,照明費,照明スタッフ費,音響費,音響スタッフ費,映像費,映像スタッフ費,機材借料,字幕費・音声ガイド製作費,会場設営費,会場撤去費,美術作品運搬費,道具運搬費,楽器運搬費"</formula1>
    </dataValidation>
    <dataValidation type="list" allowBlank="1" showInputMessage="1" showErrorMessage="1" sqref="D124:D143" xr:uid="{00000000-0002-0000-0800-00000F000000}">
      <formula1>"プログラム・図録編集謝金,プログラム・図録原稿執筆謝金,会場整理謝金,場内案内謝金,駐車場整理謝金,会場監視員謝金,託児謝金,医師・看護師謝金,手話通訳謝金,要約筆記謝金,関連行事・ワークショップ講師謝金"</formula1>
    </dataValidation>
    <dataValidation type="list" allowBlank="1" showInputMessage="1" showErrorMessage="1" sqref="D168:D187" xr:uid="{00000000-0002-0000-0800-000010000000}">
      <formula1>"宣伝物送付料,広告宣伝費,立看板費,ウェブサイト作成料,入場券販売手数料,各種デザイン料,チラシ印刷費,ポスター印刷費,プログラム印刷費,図録印刷費,台本印刷費,楽譜印刷費,入場券印刷費,アンケート用紙印刷費"</formula1>
    </dataValidation>
    <dataValidation type="list" allowBlank="1" showInputMessage="1" showErrorMessage="1" sqref="E8:E10" xr:uid="{764667FB-6779-4E15-B748-4DBCF35605E3}">
      <formula1>"出演費・作品料,音楽費,文芸費,会場費,舞台・設営・運搬費,謝金,旅費,宣伝・印刷費,記録・配信費"</formula1>
    </dataValidation>
  </dataValidations>
  <printOptions horizontalCentered="1"/>
  <pageMargins left="0.70866141732283472" right="0.70866141732283472" top="0.35433070866141736" bottom="0.35433070866141736" header="0.31496062992125984" footer="0.31496062992125984"/>
  <pageSetup paperSize="9" scale="12" orientation="landscape" r:id="rId1"/>
  <rowBreaks count="2" manualBreakCount="2">
    <brk id="77" min="1" max="11" man="1"/>
    <brk id="143"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datas</vt:lpstr>
      <vt:lpstr>※初めにお読みください</vt:lpstr>
      <vt:lpstr>記載可能経費一覧</vt:lpstr>
      <vt:lpstr>チェック表</vt:lpstr>
      <vt:lpstr>①総表</vt:lpstr>
      <vt:lpstr>②個表１</vt:lpstr>
      <vt:lpstr>③個表２</vt:lpstr>
      <vt:lpstr>④収入</vt:lpstr>
      <vt:lpstr>⑤支出</vt:lpstr>
      <vt:lpstr>⑥団体概要</vt:lpstr>
      <vt:lpstr>⑦実行委員会等概要</vt:lpstr>
      <vt:lpstr>⑧自己申告書</vt:lpstr>
      <vt:lpstr>※初めにお読みください!Print_Area</vt:lpstr>
      <vt:lpstr>①総表!Print_Area</vt:lpstr>
      <vt:lpstr>②個表１!Print_Area</vt:lpstr>
      <vt:lpstr>③個表２!Print_Area</vt:lpstr>
      <vt:lpstr>④収入!Print_Area</vt:lpstr>
      <vt:lpstr>⑤支出!Print_Area</vt:lpstr>
      <vt:lpstr>⑥団体概要!Print_Area</vt:lpstr>
      <vt:lpstr>⑦実行委員会等概要!Print_Area</vt:lpstr>
      <vt:lpstr>⑧自己申告書!Print_Area</vt:lpstr>
      <vt:lpstr>datas!Print_Area</vt:lpstr>
      <vt:lpstr>チェック表!Print_Area</vt:lpstr>
      <vt:lpstr>記載可能経費一覧!Print_Area</vt:lpstr>
      <vt:lpstr>チェック表!Print_Titles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2025-09-19T03:03:02Z</cp:lastPrinted>
  <dcterms:created xsi:type="dcterms:W3CDTF">2020-08-12T01:57:30Z</dcterms:created>
  <dcterms:modified xsi:type="dcterms:W3CDTF">2025-09-30T01:26:25Z</dcterms:modified>
</cp:coreProperties>
</file>