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7\"/>
    </mc:Choice>
  </mc:AlternateContent>
  <xr:revisionPtr revIDLastSave="0" documentId="13_ncr:1_{954D2B03-46F3-4B64-A3B3-42CBCE895E92}" xr6:coauthVersionLast="47" xr6:coauthVersionMax="47" xr10:uidLastSave="{00000000-0000-0000-0000-000000000000}"/>
  <workbookProtection workbookAlgorithmName="SHA-512" workbookHashValue="MyO6M3zxLOId4xM/Pb2vJiCM9JHvek+Tdpxff430uOFvbfFOmPUM/Yr6VnnXjpX7fGuf2NuVNvCE+sUC4zk9oA==" workbookSaltValue="TDyG0DlgDqDcxyA1NezmbA==" workbookSpinCount="100000" lockStructure="1"/>
  <bookViews>
    <workbookView xWindow="-120" yWindow="-120" windowWidth="29040" windowHeight="15840" tabRatio="667" xr2:uid="{00000000-000D-0000-FFFF-FFFF00000000}"/>
  </bookViews>
  <sheets>
    <sheet name="※初めにお読みください" sheetId="53" r:id="rId1"/>
    <sheet name="記載可能経費一覧" sheetId="69" r:id="rId2"/>
    <sheet name="1-1 総表" sheetId="12" r:id="rId3"/>
    <sheet name="1-2 個表" sheetId="66" r:id="rId4"/>
    <sheet name="1-3 収入" sheetId="14" r:id="rId5"/>
    <sheet name="1-4 支出" sheetId="43" r:id="rId6"/>
    <sheet name="1-5 変更理由書（申請）" sheetId="54" r:id="rId7"/>
    <sheet name="5-1 総表" sheetId="55" state="hidden" r:id="rId8"/>
    <sheet name="5-2 個表" sheetId="67" state="hidden" r:id="rId9"/>
    <sheet name="5-3 収入" sheetId="57" state="hidden" r:id="rId10"/>
    <sheet name="5-4 支出" sheetId="60" state="hidden" r:id="rId11"/>
    <sheet name="5-5 変更理由書" sheetId="62" state="hidden" r:id="rId12"/>
    <sheet name="5-6 支払申請書" sheetId="63" state="hidden" r:id="rId13"/>
    <sheet name="2-1 申請取下" sheetId="64" state="hidden" r:id="rId14"/>
    <sheet name="3-1 中止廃止" sheetId="65" state="hidden" r:id="rId15"/>
    <sheet name="4-1 総表" sheetId="61" state="hidden" r:id="rId16"/>
    <sheet name="4-3 収入" sheetId="58" state="hidden" r:id="rId17"/>
    <sheet name="4-4 支出" sheetId="59" state="hidden" r:id="rId18"/>
  </sheets>
  <externalReferences>
    <externalReference r:id="rId19"/>
    <externalReference r:id="rId20"/>
    <externalReference r:id="rId21"/>
  </externalReferences>
  <definedNames>
    <definedName name="_xlnm._FilterDatabase" localSheetId="4" hidden="1">'1-3 収入'!$A$15:$I$74</definedName>
    <definedName name="_xlnm._FilterDatabase" localSheetId="5" hidden="1">'1-4 支出'!$B$12:$L$130</definedName>
    <definedName name="_xlnm._FilterDatabase" localSheetId="16" hidden="1">'4-3 収入'!$A$15:$I$74</definedName>
    <definedName name="_xlnm._FilterDatabase" localSheetId="17" hidden="1">'4-4 支出'!$B$12:$L$130</definedName>
    <definedName name="_xlnm._FilterDatabase" localSheetId="9" hidden="1">'5-3 収入'!$A$15:$I$74</definedName>
    <definedName name="_xlnm._FilterDatabase" localSheetId="10" hidden="1">'5-4 支出'!$B$12:$L$130</definedName>
    <definedName name="_xlnm._FilterDatabase" localSheetId="1" hidden="1">記載可能経費一覧!$A$2:$C$44</definedName>
    <definedName name="_xlnm.Print_Area" localSheetId="2">'1-1 総表'!$A$1:$H$46</definedName>
    <definedName name="_xlnm.Print_Area" localSheetId="3">'1-2 個表'!$B$1:$M$60</definedName>
    <definedName name="_xlnm.Print_Area" localSheetId="4">'1-3 収入'!$A$1:$I$75</definedName>
    <definedName name="_xlnm.Print_Area" localSheetId="5">'1-4 支出'!$B$1:$L$131</definedName>
    <definedName name="_xlnm.Print_Area" localSheetId="6">'1-5 変更理由書（申請）'!$A$1:$I$130</definedName>
    <definedName name="_xlnm.Print_Area" localSheetId="13">'2-1 申請取下'!$A$1:$L$37</definedName>
    <definedName name="_xlnm.Print_Area" localSheetId="14">'3-1 中止廃止'!$A$1:$L$36</definedName>
    <definedName name="_xlnm.Print_Area" localSheetId="15">'4-1 総表'!$A$1:$J$39</definedName>
    <definedName name="_xlnm.Print_Area" localSheetId="16">'4-3 収入'!$A$1:$I$75</definedName>
    <definedName name="_xlnm.Print_Area" localSheetId="17">'4-4 支出'!$B$1:$L$131</definedName>
    <definedName name="_xlnm.Print_Area" localSheetId="7">'5-1 総表'!$A$1:$J$49</definedName>
    <definedName name="_xlnm.Print_Area" localSheetId="8">'5-2 個表'!$B$1:$M$66</definedName>
    <definedName name="_xlnm.Print_Area" localSheetId="9">'5-3 収入'!$A$1:$I$75</definedName>
    <definedName name="_xlnm.Print_Area" localSheetId="10">'5-4 支出'!$B$1:$L$131</definedName>
    <definedName name="_xlnm.Print_Area" localSheetId="11">'5-5 変更理由書'!$A$1:$I$130</definedName>
    <definedName name="_xlnm.Print_Area" localSheetId="12">'5-6 支払申請書'!$A$1:$L$30</definedName>
    <definedName name="感染症対策経費" localSheetId="1">#REF!</definedName>
    <definedName name="感染症対策経費">[1]④支出!$U$13:$U$17</definedName>
    <definedName name="記録費" localSheetId="1">#REF!</definedName>
    <definedName name="記録費">#REF!</definedName>
    <definedName name="謝金・旅費・宣伝費等" localSheetId="1">#REF!</definedName>
    <definedName name="謝金・旅費・宣伝費等">#REF!</definedName>
    <definedName name="出演費・音楽費・文芸費" localSheetId="1">#REF!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58" l="1"/>
  <c r="A74" i="57"/>
  <c r="A74" i="14"/>
  <c r="H25" i="57"/>
  <c r="G25" i="58"/>
  <c r="H25" i="14"/>
  <c r="D27" i="58" l="1"/>
  <c r="G33" i="55"/>
  <c r="H4" i="57"/>
  <c r="H4" i="60"/>
  <c r="I47" i="55"/>
  <c r="B13" i="67" l="1"/>
  <c r="B6" i="67"/>
  <c r="I19" i="66"/>
  <c r="C29" i="55" l="1"/>
  <c r="D3" i="67" s="1"/>
  <c r="C17" i="55"/>
  <c r="D2" i="67" s="1"/>
  <c r="I18" i="66" l="1"/>
  <c r="D3" i="66"/>
  <c r="D2" i="66"/>
  <c r="G23" i="55" l="1"/>
  <c r="G15" i="55"/>
  <c r="C41" i="43"/>
  <c r="K41" i="43"/>
  <c r="C42" i="43"/>
  <c r="K42" i="43"/>
  <c r="C43" i="43"/>
  <c r="K43" i="43"/>
  <c r="C44" i="43"/>
  <c r="K44" i="43"/>
  <c r="C45" i="43"/>
  <c r="K45" i="43"/>
  <c r="E20" i="58" l="1"/>
  <c r="G20" i="58"/>
  <c r="H35" i="58"/>
  <c r="D20" i="58"/>
  <c r="D34" i="55" l="1"/>
  <c r="C28" i="55" l="1"/>
  <c r="F20" i="57" l="1"/>
  <c r="I7" i="63" l="1"/>
  <c r="I34" i="55"/>
  <c r="D18" i="65"/>
  <c r="C18" i="65"/>
  <c r="D18" i="64"/>
  <c r="C18" i="64"/>
  <c r="C28" i="61"/>
  <c r="G15" i="61"/>
  <c r="G11" i="61"/>
  <c r="C7" i="61" s="1"/>
  <c r="C11" i="61"/>
  <c r="B7" i="61" s="1"/>
  <c r="K115" i="59"/>
  <c r="K98" i="59"/>
  <c r="K81" i="59"/>
  <c r="K64" i="59"/>
  <c r="K47" i="59"/>
  <c r="K30" i="59"/>
  <c r="F15" i="59"/>
  <c r="G15" i="59"/>
  <c r="H15" i="59"/>
  <c r="I15" i="59"/>
  <c r="J15" i="59"/>
  <c r="F16" i="59"/>
  <c r="G16" i="59"/>
  <c r="H16" i="59"/>
  <c r="I16" i="59"/>
  <c r="J16" i="59"/>
  <c r="F17" i="59"/>
  <c r="G17" i="59"/>
  <c r="H17" i="59"/>
  <c r="I17" i="59"/>
  <c r="J17" i="59"/>
  <c r="F18" i="59"/>
  <c r="G18" i="59"/>
  <c r="H18" i="59"/>
  <c r="I18" i="59"/>
  <c r="J18" i="59"/>
  <c r="F19" i="59"/>
  <c r="G19" i="59"/>
  <c r="H19" i="59"/>
  <c r="I19" i="59"/>
  <c r="J19" i="59"/>
  <c r="F20" i="59"/>
  <c r="G20" i="59"/>
  <c r="H20" i="59"/>
  <c r="I20" i="59"/>
  <c r="J20" i="59"/>
  <c r="F21" i="59"/>
  <c r="G21" i="59"/>
  <c r="H21" i="59"/>
  <c r="I21" i="59"/>
  <c r="J21" i="59"/>
  <c r="F22" i="59"/>
  <c r="K22" i="59" s="1"/>
  <c r="G22" i="59"/>
  <c r="H22" i="59"/>
  <c r="I22" i="59"/>
  <c r="J22" i="59"/>
  <c r="F23" i="59"/>
  <c r="K23" i="59" s="1"/>
  <c r="G23" i="59"/>
  <c r="H23" i="59"/>
  <c r="I23" i="59"/>
  <c r="J23" i="59"/>
  <c r="F24" i="59"/>
  <c r="G24" i="59"/>
  <c r="H24" i="59"/>
  <c r="I24" i="59"/>
  <c r="J24" i="59"/>
  <c r="F25" i="59"/>
  <c r="K25" i="59" s="1"/>
  <c r="G25" i="59"/>
  <c r="H25" i="59"/>
  <c r="I25" i="59"/>
  <c r="J25" i="59"/>
  <c r="F26" i="59"/>
  <c r="K26" i="59" s="1"/>
  <c r="G26" i="59"/>
  <c r="H26" i="59"/>
  <c r="I26" i="59"/>
  <c r="J26" i="59"/>
  <c r="F27" i="59"/>
  <c r="K27" i="59" s="1"/>
  <c r="G27" i="59"/>
  <c r="H27" i="59"/>
  <c r="I27" i="59"/>
  <c r="J27" i="59"/>
  <c r="F28" i="59"/>
  <c r="K28" i="59" s="1"/>
  <c r="G28" i="59"/>
  <c r="H28" i="59"/>
  <c r="I28" i="59"/>
  <c r="J28" i="59"/>
  <c r="F31" i="59"/>
  <c r="G31" i="59"/>
  <c r="H31" i="59"/>
  <c r="I31" i="59"/>
  <c r="J31" i="59"/>
  <c r="F32" i="59"/>
  <c r="G32" i="59"/>
  <c r="H32" i="59"/>
  <c r="I32" i="59"/>
  <c r="J32" i="59"/>
  <c r="F33" i="59"/>
  <c r="G33" i="59"/>
  <c r="H33" i="59"/>
  <c r="I33" i="59"/>
  <c r="J33" i="59"/>
  <c r="F34" i="59"/>
  <c r="K34" i="59" s="1"/>
  <c r="G34" i="59"/>
  <c r="H34" i="59"/>
  <c r="I34" i="59"/>
  <c r="J34" i="59"/>
  <c r="F35" i="59"/>
  <c r="K35" i="59" s="1"/>
  <c r="G35" i="59"/>
  <c r="H35" i="59"/>
  <c r="I35" i="59"/>
  <c r="J35" i="59"/>
  <c r="F36" i="59"/>
  <c r="K36" i="59" s="1"/>
  <c r="G36" i="59"/>
  <c r="H36" i="59"/>
  <c r="I36" i="59"/>
  <c r="J36" i="59"/>
  <c r="F37" i="59"/>
  <c r="K37" i="59" s="1"/>
  <c r="G37" i="59"/>
  <c r="H37" i="59"/>
  <c r="I37" i="59"/>
  <c r="J37" i="59"/>
  <c r="F38" i="59"/>
  <c r="K38" i="59" s="1"/>
  <c r="G38" i="59"/>
  <c r="H38" i="59"/>
  <c r="I38" i="59"/>
  <c r="J38" i="59"/>
  <c r="F39" i="59"/>
  <c r="K39" i="59" s="1"/>
  <c r="G39" i="59"/>
  <c r="H39" i="59"/>
  <c r="I39" i="59"/>
  <c r="J39" i="59"/>
  <c r="F40" i="59"/>
  <c r="K40" i="59" s="1"/>
  <c r="G40" i="59"/>
  <c r="H40" i="59"/>
  <c r="I40" i="59"/>
  <c r="J40" i="59"/>
  <c r="F41" i="59"/>
  <c r="G41" i="59"/>
  <c r="H41" i="59"/>
  <c r="I41" i="59"/>
  <c r="J41" i="59"/>
  <c r="F42" i="59"/>
  <c r="K42" i="59" s="1"/>
  <c r="G42" i="59"/>
  <c r="H42" i="59"/>
  <c r="I42" i="59"/>
  <c r="J42" i="59"/>
  <c r="F43" i="59"/>
  <c r="K43" i="59" s="1"/>
  <c r="G43" i="59"/>
  <c r="H43" i="59"/>
  <c r="I43" i="59"/>
  <c r="J43" i="59"/>
  <c r="F44" i="59"/>
  <c r="K44" i="59" s="1"/>
  <c r="G44" i="59"/>
  <c r="H44" i="59"/>
  <c r="I44" i="59"/>
  <c r="J44" i="59"/>
  <c r="F45" i="59"/>
  <c r="K45" i="59" s="1"/>
  <c r="G45" i="59"/>
  <c r="H45" i="59"/>
  <c r="I45" i="59"/>
  <c r="J45" i="59"/>
  <c r="F48" i="59"/>
  <c r="G48" i="59"/>
  <c r="H48" i="59"/>
  <c r="I48" i="59"/>
  <c r="J48" i="59"/>
  <c r="F49" i="59"/>
  <c r="G49" i="59"/>
  <c r="H49" i="59"/>
  <c r="I49" i="59"/>
  <c r="J49" i="59"/>
  <c r="F50" i="59"/>
  <c r="G50" i="59"/>
  <c r="H50" i="59"/>
  <c r="I50" i="59"/>
  <c r="J50" i="59"/>
  <c r="F51" i="59"/>
  <c r="G51" i="59"/>
  <c r="H51" i="59"/>
  <c r="I51" i="59"/>
  <c r="J51" i="59"/>
  <c r="F52" i="59"/>
  <c r="K52" i="59" s="1"/>
  <c r="G52" i="59"/>
  <c r="H52" i="59"/>
  <c r="I52" i="59"/>
  <c r="J52" i="59"/>
  <c r="F53" i="59"/>
  <c r="K53" i="59" s="1"/>
  <c r="G53" i="59"/>
  <c r="H53" i="59"/>
  <c r="I53" i="59"/>
  <c r="J53" i="59"/>
  <c r="F54" i="59"/>
  <c r="K54" i="59" s="1"/>
  <c r="G54" i="59"/>
  <c r="H54" i="59"/>
  <c r="I54" i="59"/>
  <c r="J54" i="59"/>
  <c r="F55" i="59"/>
  <c r="K55" i="59" s="1"/>
  <c r="G55" i="59"/>
  <c r="H55" i="59"/>
  <c r="I55" i="59"/>
  <c r="J55" i="59"/>
  <c r="F56" i="59"/>
  <c r="K56" i="59" s="1"/>
  <c r="G56" i="59"/>
  <c r="H56" i="59"/>
  <c r="I56" i="59"/>
  <c r="J56" i="59"/>
  <c r="F57" i="59"/>
  <c r="K57" i="59" s="1"/>
  <c r="G57" i="59"/>
  <c r="H57" i="59"/>
  <c r="I57" i="59"/>
  <c r="J57" i="59"/>
  <c r="F58" i="59"/>
  <c r="K58" i="59" s="1"/>
  <c r="G58" i="59"/>
  <c r="H58" i="59"/>
  <c r="I58" i="59"/>
  <c r="J58" i="59"/>
  <c r="F59" i="59"/>
  <c r="K59" i="59" s="1"/>
  <c r="G59" i="59"/>
  <c r="H59" i="59"/>
  <c r="I59" i="59"/>
  <c r="J59" i="59"/>
  <c r="F60" i="59"/>
  <c r="K60" i="59" s="1"/>
  <c r="G60" i="59"/>
  <c r="H60" i="59"/>
  <c r="I60" i="59"/>
  <c r="J60" i="59"/>
  <c r="F61" i="59"/>
  <c r="K61" i="59" s="1"/>
  <c r="G61" i="59"/>
  <c r="H61" i="59"/>
  <c r="I61" i="59"/>
  <c r="J61" i="59"/>
  <c r="F62" i="59"/>
  <c r="K62" i="59" s="1"/>
  <c r="G62" i="59"/>
  <c r="H62" i="59"/>
  <c r="I62" i="59"/>
  <c r="J62" i="59"/>
  <c r="F65" i="59"/>
  <c r="K65" i="59" s="1"/>
  <c r="G65" i="59"/>
  <c r="H65" i="59"/>
  <c r="I65" i="59"/>
  <c r="J65" i="59"/>
  <c r="F66" i="59"/>
  <c r="K66" i="59" s="1"/>
  <c r="G66" i="59"/>
  <c r="H66" i="59"/>
  <c r="I66" i="59"/>
  <c r="J66" i="59"/>
  <c r="F67" i="59"/>
  <c r="K67" i="59" s="1"/>
  <c r="G67" i="59"/>
  <c r="H67" i="59"/>
  <c r="I67" i="59"/>
  <c r="J67" i="59"/>
  <c r="F68" i="59"/>
  <c r="K68" i="59" s="1"/>
  <c r="G68" i="59"/>
  <c r="H68" i="59"/>
  <c r="I68" i="59"/>
  <c r="J68" i="59"/>
  <c r="F69" i="59"/>
  <c r="K69" i="59" s="1"/>
  <c r="G69" i="59"/>
  <c r="H69" i="59"/>
  <c r="I69" i="59"/>
  <c r="J69" i="59"/>
  <c r="F70" i="59"/>
  <c r="K70" i="59" s="1"/>
  <c r="G70" i="59"/>
  <c r="H70" i="59"/>
  <c r="I70" i="59"/>
  <c r="J70" i="59"/>
  <c r="F71" i="59"/>
  <c r="K71" i="59" s="1"/>
  <c r="G71" i="59"/>
  <c r="H71" i="59"/>
  <c r="I71" i="59"/>
  <c r="J71" i="59"/>
  <c r="F72" i="59"/>
  <c r="K72" i="59" s="1"/>
  <c r="G72" i="59"/>
  <c r="H72" i="59"/>
  <c r="I72" i="59"/>
  <c r="J72" i="59"/>
  <c r="F73" i="59"/>
  <c r="K73" i="59" s="1"/>
  <c r="G73" i="59"/>
  <c r="H73" i="59"/>
  <c r="I73" i="59"/>
  <c r="J73" i="59"/>
  <c r="F74" i="59"/>
  <c r="K74" i="59" s="1"/>
  <c r="G74" i="59"/>
  <c r="H74" i="59"/>
  <c r="I74" i="59"/>
  <c r="J74" i="59"/>
  <c r="F75" i="59"/>
  <c r="K75" i="59" s="1"/>
  <c r="G75" i="59"/>
  <c r="H75" i="59"/>
  <c r="I75" i="59"/>
  <c r="J75" i="59"/>
  <c r="F76" i="59"/>
  <c r="K76" i="59" s="1"/>
  <c r="G76" i="59"/>
  <c r="H76" i="59"/>
  <c r="I76" i="59"/>
  <c r="J76" i="59"/>
  <c r="F77" i="59"/>
  <c r="G77" i="59"/>
  <c r="H77" i="59"/>
  <c r="I77" i="59"/>
  <c r="J77" i="59"/>
  <c r="F78" i="59"/>
  <c r="K78" i="59" s="1"/>
  <c r="G78" i="59"/>
  <c r="H78" i="59"/>
  <c r="I78" i="59"/>
  <c r="J78" i="59"/>
  <c r="F79" i="59"/>
  <c r="K79" i="59" s="1"/>
  <c r="G79" i="59"/>
  <c r="H79" i="59"/>
  <c r="I79" i="59"/>
  <c r="J79" i="59"/>
  <c r="F82" i="59"/>
  <c r="K82" i="59" s="1"/>
  <c r="G82" i="59"/>
  <c r="H82" i="59"/>
  <c r="I82" i="59"/>
  <c r="J82" i="59"/>
  <c r="F83" i="59"/>
  <c r="K83" i="59" s="1"/>
  <c r="G83" i="59"/>
  <c r="H83" i="59"/>
  <c r="I83" i="59"/>
  <c r="J83" i="59"/>
  <c r="F84" i="59"/>
  <c r="G84" i="59"/>
  <c r="H84" i="59"/>
  <c r="I84" i="59"/>
  <c r="J84" i="59"/>
  <c r="F85" i="59"/>
  <c r="K85" i="59" s="1"/>
  <c r="G85" i="59"/>
  <c r="H85" i="59"/>
  <c r="I85" i="59"/>
  <c r="J85" i="59"/>
  <c r="F86" i="59"/>
  <c r="K86" i="59" s="1"/>
  <c r="G86" i="59"/>
  <c r="H86" i="59"/>
  <c r="I86" i="59"/>
  <c r="J86" i="59"/>
  <c r="F87" i="59"/>
  <c r="K87" i="59" s="1"/>
  <c r="G87" i="59"/>
  <c r="H87" i="59"/>
  <c r="I87" i="59"/>
  <c r="J87" i="59"/>
  <c r="F88" i="59"/>
  <c r="K88" i="59" s="1"/>
  <c r="G88" i="59"/>
  <c r="H88" i="59"/>
  <c r="I88" i="59"/>
  <c r="J88" i="59"/>
  <c r="F89" i="59"/>
  <c r="K89" i="59" s="1"/>
  <c r="G89" i="59"/>
  <c r="H89" i="59"/>
  <c r="I89" i="59"/>
  <c r="J89" i="59"/>
  <c r="F90" i="59"/>
  <c r="K90" i="59" s="1"/>
  <c r="G90" i="59"/>
  <c r="H90" i="59"/>
  <c r="I90" i="59"/>
  <c r="J90" i="59"/>
  <c r="F91" i="59"/>
  <c r="K91" i="59" s="1"/>
  <c r="G91" i="59"/>
  <c r="H91" i="59"/>
  <c r="I91" i="59"/>
  <c r="J91" i="59"/>
  <c r="F92" i="59"/>
  <c r="K92" i="59" s="1"/>
  <c r="G92" i="59"/>
  <c r="H92" i="59"/>
  <c r="I92" i="59"/>
  <c r="J92" i="59"/>
  <c r="F93" i="59"/>
  <c r="K93" i="59" s="1"/>
  <c r="G93" i="59"/>
  <c r="H93" i="59"/>
  <c r="I93" i="59"/>
  <c r="J93" i="59"/>
  <c r="F94" i="59"/>
  <c r="K94" i="59" s="1"/>
  <c r="G94" i="59"/>
  <c r="H94" i="59"/>
  <c r="I94" i="59"/>
  <c r="J94" i="59"/>
  <c r="F95" i="59"/>
  <c r="G95" i="59"/>
  <c r="H95" i="59"/>
  <c r="I95" i="59"/>
  <c r="J95" i="59"/>
  <c r="F96" i="59"/>
  <c r="K96" i="59" s="1"/>
  <c r="G96" i="59"/>
  <c r="H96" i="59"/>
  <c r="I96" i="59"/>
  <c r="J96" i="59"/>
  <c r="F99" i="59"/>
  <c r="K99" i="59" s="1"/>
  <c r="G99" i="59"/>
  <c r="H99" i="59"/>
  <c r="I99" i="59"/>
  <c r="J99" i="59"/>
  <c r="F100" i="59"/>
  <c r="K100" i="59" s="1"/>
  <c r="G100" i="59"/>
  <c r="H100" i="59"/>
  <c r="I100" i="59"/>
  <c r="J100" i="59"/>
  <c r="F101" i="59"/>
  <c r="K101" i="59" s="1"/>
  <c r="G101" i="59"/>
  <c r="H101" i="59"/>
  <c r="I101" i="59"/>
  <c r="J101" i="59"/>
  <c r="F102" i="59"/>
  <c r="K102" i="59" s="1"/>
  <c r="G102" i="59"/>
  <c r="H102" i="59"/>
  <c r="I102" i="59"/>
  <c r="J102" i="59"/>
  <c r="F103" i="59"/>
  <c r="K103" i="59" s="1"/>
  <c r="G103" i="59"/>
  <c r="H103" i="59"/>
  <c r="I103" i="59"/>
  <c r="J103" i="59"/>
  <c r="F104" i="59"/>
  <c r="K104" i="59" s="1"/>
  <c r="G104" i="59"/>
  <c r="H104" i="59"/>
  <c r="I104" i="59"/>
  <c r="J104" i="59"/>
  <c r="F105" i="59"/>
  <c r="K105" i="59" s="1"/>
  <c r="G105" i="59"/>
  <c r="H105" i="59"/>
  <c r="I105" i="59"/>
  <c r="J105" i="59"/>
  <c r="F106" i="59"/>
  <c r="K106" i="59" s="1"/>
  <c r="G106" i="59"/>
  <c r="H106" i="59"/>
  <c r="I106" i="59"/>
  <c r="J106" i="59"/>
  <c r="F107" i="59"/>
  <c r="K107" i="59" s="1"/>
  <c r="G107" i="59"/>
  <c r="H107" i="59"/>
  <c r="I107" i="59"/>
  <c r="J107" i="59"/>
  <c r="F108" i="59"/>
  <c r="K108" i="59" s="1"/>
  <c r="G108" i="59"/>
  <c r="H108" i="59"/>
  <c r="I108" i="59"/>
  <c r="J108" i="59"/>
  <c r="F109" i="59"/>
  <c r="K109" i="59" s="1"/>
  <c r="G109" i="59"/>
  <c r="H109" i="59"/>
  <c r="I109" i="59"/>
  <c r="J109" i="59"/>
  <c r="F110" i="59"/>
  <c r="K110" i="59" s="1"/>
  <c r="G110" i="59"/>
  <c r="H110" i="59"/>
  <c r="I110" i="59"/>
  <c r="J110" i="59"/>
  <c r="F111" i="59"/>
  <c r="K111" i="59" s="1"/>
  <c r="G111" i="59"/>
  <c r="H111" i="59"/>
  <c r="I111" i="59"/>
  <c r="J111" i="59"/>
  <c r="F112" i="59"/>
  <c r="K112" i="59" s="1"/>
  <c r="G112" i="59"/>
  <c r="H112" i="59"/>
  <c r="I112" i="59"/>
  <c r="J112" i="59"/>
  <c r="F113" i="59"/>
  <c r="K113" i="59" s="1"/>
  <c r="G113" i="59"/>
  <c r="H113" i="59"/>
  <c r="I113" i="59"/>
  <c r="J113" i="59"/>
  <c r="F116" i="59"/>
  <c r="G116" i="59"/>
  <c r="H116" i="59"/>
  <c r="I116" i="59"/>
  <c r="J116" i="59"/>
  <c r="F117" i="59"/>
  <c r="G117" i="59"/>
  <c r="H117" i="59"/>
  <c r="I117" i="59"/>
  <c r="J117" i="59"/>
  <c r="F118" i="59"/>
  <c r="K118" i="59" s="1"/>
  <c r="G118" i="59"/>
  <c r="H118" i="59"/>
  <c r="I118" i="59"/>
  <c r="J118" i="59"/>
  <c r="F119" i="59"/>
  <c r="K119" i="59" s="1"/>
  <c r="G119" i="59"/>
  <c r="H119" i="59"/>
  <c r="I119" i="59"/>
  <c r="J119" i="59"/>
  <c r="F120" i="59"/>
  <c r="K120" i="59" s="1"/>
  <c r="G120" i="59"/>
  <c r="H120" i="59"/>
  <c r="I120" i="59"/>
  <c r="J120" i="59"/>
  <c r="F121" i="59"/>
  <c r="K121" i="59" s="1"/>
  <c r="G121" i="59"/>
  <c r="H121" i="59"/>
  <c r="I121" i="59"/>
  <c r="J121" i="59"/>
  <c r="F122" i="59"/>
  <c r="K122" i="59" s="1"/>
  <c r="G122" i="59"/>
  <c r="H122" i="59"/>
  <c r="I122" i="59"/>
  <c r="J122" i="59"/>
  <c r="F123" i="59"/>
  <c r="K123" i="59" s="1"/>
  <c r="G123" i="59"/>
  <c r="H123" i="59"/>
  <c r="I123" i="59"/>
  <c r="J123" i="59"/>
  <c r="F124" i="59"/>
  <c r="K124" i="59" s="1"/>
  <c r="G124" i="59"/>
  <c r="H124" i="59"/>
  <c r="I124" i="59"/>
  <c r="J124" i="59"/>
  <c r="F125" i="59"/>
  <c r="K125" i="59" s="1"/>
  <c r="G125" i="59"/>
  <c r="H125" i="59"/>
  <c r="I125" i="59"/>
  <c r="J125" i="59"/>
  <c r="F126" i="59"/>
  <c r="K126" i="59" s="1"/>
  <c r="G126" i="59"/>
  <c r="H126" i="59"/>
  <c r="I126" i="59"/>
  <c r="J126" i="59"/>
  <c r="F127" i="59"/>
  <c r="K127" i="59" s="1"/>
  <c r="G127" i="59"/>
  <c r="H127" i="59"/>
  <c r="I127" i="59"/>
  <c r="J127" i="59"/>
  <c r="F128" i="59"/>
  <c r="K128" i="59" s="1"/>
  <c r="G128" i="59"/>
  <c r="H128" i="59"/>
  <c r="I128" i="59"/>
  <c r="J128" i="59"/>
  <c r="F129" i="59"/>
  <c r="K129" i="59" s="1"/>
  <c r="G129" i="59"/>
  <c r="H129" i="59"/>
  <c r="I129" i="59"/>
  <c r="J129" i="59"/>
  <c r="F130" i="59"/>
  <c r="K130" i="59" s="1"/>
  <c r="G130" i="59"/>
  <c r="H130" i="59"/>
  <c r="I130" i="59"/>
  <c r="J130" i="59"/>
  <c r="E15" i="59"/>
  <c r="E16" i="59"/>
  <c r="E17" i="59"/>
  <c r="E18" i="59"/>
  <c r="E19" i="59"/>
  <c r="E20" i="59"/>
  <c r="E21" i="59"/>
  <c r="E22" i="59"/>
  <c r="E23" i="59"/>
  <c r="E24" i="59"/>
  <c r="E25" i="59"/>
  <c r="E26" i="59"/>
  <c r="E27" i="59"/>
  <c r="E28" i="59"/>
  <c r="E31" i="59"/>
  <c r="E32" i="59"/>
  <c r="E33" i="59"/>
  <c r="E34" i="59"/>
  <c r="E35" i="59"/>
  <c r="E36" i="59"/>
  <c r="E37" i="59"/>
  <c r="E38" i="59"/>
  <c r="E39" i="59"/>
  <c r="E40" i="59"/>
  <c r="E41" i="59"/>
  <c r="E42" i="59"/>
  <c r="E43" i="59"/>
  <c r="E44" i="59"/>
  <c r="E45" i="59"/>
  <c r="E48" i="59"/>
  <c r="E49" i="59"/>
  <c r="E50" i="59"/>
  <c r="E51" i="59"/>
  <c r="E52" i="59"/>
  <c r="E53" i="59"/>
  <c r="E54" i="59"/>
  <c r="E55" i="59"/>
  <c r="E56" i="59"/>
  <c r="E57" i="59"/>
  <c r="E58" i="59"/>
  <c r="E59" i="59"/>
  <c r="E60" i="59"/>
  <c r="E61" i="59"/>
  <c r="E62" i="59"/>
  <c r="E65" i="59"/>
  <c r="E66" i="59"/>
  <c r="E67" i="59"/>
  <c r="E68" i="59"/>
  <c r="E69" i="59"/>
  <c r="E70" i="59"/>
  <c r="E71" i="59"/>
  <c r="E72" i="59"/>
  <c r="E73" i="59"/>
  <c r="E74" i="59"/>
  <c r="E75" i="59"/>
  <c r="E76" i="59"/>
  <c r="E77" i="59"/>
  <c r="E78" i="59"/>
  <c r="E79" i="59"/>
  <c r="E82" i="59"/>
  <c r="E83" i="59"/>
  <c r="E84" i="59"/>
  <c r="E85" i="59"/>
  <c r="E86" i="59"/>
  <c r="E87" i="59"/>
  <c r="E88" i="59"/>
  <c r="E89" i="59"/>
  <c r="E90" i="59"/>
  <c r="E91" i="59"/>
  <c r="E92" i="59"/>
  <c r="E93" i="59"/>
  <c r="E94" i="59"/>
  <c r="E95" i="59"/>
  <c r="E96" i="59"/>
  <c r="E99" i="59"/>
  <c r="E100" i="59"/>
  <c r="E101" i="59"/>
  <c r="E102" i="59"/>
  <c r="E103" i="59"/>
  <c r="E104" i="59"/>
  <c r="E105" i="59"/>
  <c r="E106" i="59"/>
  <c r="E107" i="59"/>
  <c r="E108" i="59"/>
  <c r="E109" i="59"/>
  <c r="E110" i="59"/>
  <c r="E111" i="59"/>
  <c r="E112" i="59"/>
  <c r="E113" i="59"/>
  <c r="E116" i="59"/>
  <c r="E117" i="59"/>
  <c r="E118" i="59"/>
  <c r="E119" i="59"/>
  <c r="E120" i="59"/>
  <c r="E121" i="59"/>
  <c r="E122" i="59"/>
  <c r="E123" i="59"/>
  <c r="E124" i="59"/>
  <c r="E125" i="59"/>
  <c r="E126" i="59"/>
  <c r="E127" i="59"/>
  <c r="E128" i="59"/>
  <c r="E129" i="59"/>
  <c r="E130" i="59"/>
  <c r="D15" i="59"/>
  <c r="C15" i="59" s="1"/>
  <c r="D16" i="59"/>
  <c r="C16" i="59" s="1"/>
  <c r="D17" i="59"/>
  <c r="C17" i="59" s="1"/>
  <c r="D18" i="59"/>
  <c r="C18" i="59" s="1"/>
  <c r="D19" i="59"/>
  <c r="C19" i="59" s="1"/>
  <c r="D20" i="59"/>
  <c r="C20" i="59" s="1"/>
  <c r="D21" i="59"/>
  <c r="C21" i="59" s="1"/>
  <c r="D22" i="59"/>
  <c r="C22" i="59" s="1"/>
  <c r="D23" i="59"/>
  <c r="C23" i="59" s="1"/>
  <c r="D24" i="59"/>
  <c r="C24" i="59" s="1"/>
  <c r="D25" i="59"/>
  <c r="C25" i="59" s="1"/>
  <c r="D26" i="59"/>
  <c r="C26" i="59" s="1"/>
  <c r="D27" i="59"/>
  <c r="D28" i="59"/>
  <c r="C28" i="59" s="1"/>
  <c r="D31" i="59"/>
  <c r="C31" i="59" s="1"/>
  <c r="D32" i="59"/>
  <c r="C32" i="59" s="1"/>
  <c r="D33" i="59"/>
  <c r="C33" i="59" s="1"/>
  <c r="D34" i="59"/>
  <c r="C34" i="59" s="1"/>
  <c r="D35" i="59"/>
  <c r="C35" i="59" s="1"/>
  <c r="D36" i="59"/>
  <c r="C36" i="59" s="1"/>
  <c r="D37" i="59"/>
  <c r="C37" i="59" s="1"/>
  <c r="D38" i="59"/>
  <c r="C38" i="59" s="1"/>
  <c r="D39" i="59"/>
  <c r="C39" i="59" s="1"/>
  <c r="D40" i="59"/>
  <c r="C40" i="59" s="1"/>
  <c r="D41" i="59"/>
  <c r="C41" i="59" s="1"/>
  <c r="D42" i="59"/>
  <c r="C42" i="59" s="1"/>
  <c r="D43" i="59"/>
  <c r="C43" i="59" s="1"/>
  <c r="D44" i="59"/>
  <c r="C44" i="59" s="1"/>
  <c r="D45" i="59"/>
  <c r="C45" i="59" s="1"/>
  <c r="D48" i="59"/>
  <c r="C48" i="59" s="1"/>
  <c r="D49" i="59"/>
  <c r="C49" i="59" s="1"/>
  <c r="D50" i="59"/>
  <c r="C50" i="59" s="1"/>
  <c r="D51" i="59"/>
  <c r="C51" i="59" s="1"/>
  <c r="D52" i="59"/>
  <c r="C52" i="59" s="1"/>
  <c r="D53" i="59"/>
  <c r="C53" i="59" s="1"/>
  <c r="D54" i="59"/>
  <c r="C54" i="59" s="1"/>
  <c r="D55" i="59"/>
  <c r="C55" i="59" s="1"/>
  <c r="D56" i="59"/>
  <c r="C56" i="59" s="1"/>
  <c r="D57" i="59"/>
  <c r="C57" i="59" s="1"/>
  <c r="D58" i="59"/>
  <c r="C58" i="59" s="1"/>
  <c r="D59" i="59"/>
  <c r="C59" i="59" s="1"/>
  <c r="D60" i="59"/>
  <c r="C60" i="59" s="1"/>
  <c r="D61" i="59"/>
  <c r="C61" i="59" s="1"/>
  <c r="D62" i="59"/>
  <c r="C62" i="59" s="1"/>
  <c r="D65" i="59"/>
  <c r="C65" i="59" s="1"/>
  <c r="D66" i="59"/>
  <c r="C66" i="59" s="1"/>
  <c r="D67" i="59"/>
  <c r="C67" i="59" s="1"/>
  <c r="D68" i="59"/>
  <c r="C68" i="59" s="1"/>
  <c r="D69" i="59"/>
  <c r="C69" i="59" s="1"/>
  <c r="D70" i="59"/>
  <c r="C70" i="59" s="1"/>
  <c r="D71" i="59"/>
  <c r="C71" i="59" s="1"/>
  <c r="D72" i="59"/>
  <c r="C72" i="59" s="1"/>
  <c r="D73" i="59"/>
  <c r="C73" i="59" s="1"/>
  <c r="D74" i="59"/>
  <c r="C74" i="59" s="1"/>
  <c r="D75" i="59"/>
  <c r="C75" i="59" s="1"/>
  <c r="D76" i="59"/>
  <c r="C76" i="59" s="1"/>
  <c r="D77" i="59"/>
  <c r="D78" i="59"/>
  <c r="C78" i="59" s="1"/>
  <c r="D79" i="59"/>
  <c r="C79" i="59" s="1"/>
  <c r="D82" i="59"/>
  <c r="C82" i="59" s="1"/>
  <c r="D83" i="59"/>
  <c r="C83" i="59" s="1"/>
  <c r="D84" i="59"/>
  <c r="C84" i="59" s="1"/>
  <c r="D85" i="59"/>
  <c r="C85" i="59" s="1"/>
  <c r="D86" i="59"/>
  <c r="C86" i="59" s="1"/>
  <c r="D87" i="59"/>
  <c r="C87" i="59" s="1"/>
  <c r="D88" i="59"/>
  <c r="C88" i="59" s="1"/>
  <c r="D89" i="59"/>
  <c r="C89" i="59" s="1"/>
  <c r="D90" i="59"/>
  <c r="C90" i="59" s="1"/>
  <c r="D91" i="59"/>
  <c r="C91" i="59" s="1"/>
  <c r="D92" i="59"/>
  <c r="C92" i="59" s="1"/>
  <c r="D93" i="59"/>
  <c r="C93" i="59" s="1"/>
  <c r="D94" i="59"/>
  <c r="C94" i="59" s="1"/>
  <c r="D95" i="59"/>
  <c r="C95" i="59" s="1"/>
  <c r="D96" i="59"/>
  <c r="C96" i="59" s="1"/>
  <c r="D99" i="59"/>
  <c r="C99" i="59" s="1"/>
  <c r="D100" i="59"/>
  <c r="C100" i="59" s="1"/>
  <c r="D101" i="59"/>
  <c r="C101" i="59" s="1"/>
  <c r="D102" i="59"/>
  <c r="C102" i="59" s="1"/>
  <c r="D103" i="59"/>
  <c r="C103" i="59" s="1"/>
  <c r="D104" i="59"/>
  <c r="C104" i="59" s="1"/>
  <c r="D105" i="59"/>
  <c r="C105" i="59" s="1"/>
  <c r="D106" i="59"/>
  <c r="C106" i="59" s="1"/>
  <c r="D107" i="59"/>
  <c r="C107" i="59" s="1"/>
  <c r="D108" i="59"/>
  <c r="C108" i="59" s="1"/>
  <c r="D109" i="59"/>
  <c r="C109" i="59" s="1"/>
  <c r="D110" i="59"/>
  <c r="C110" i="59" s="1"/>
  <c r="D111" i="59"/>
  <c r="C111" i="59" s="1"/>
  <c r="D112" i="59"/>
  <c r="C112" i="59" s="1"/>
  <c r="D113" i="59"/>
  <c r="C113" i="59" s="1"/>
  <c r="D116" i="59"/>
  <c r="C116" i="59" s="1"/>
  <c r="D117" i="59"/>
  <c r="C117" i="59" s="1"/>
  <c r="D118" i="59"/>
  <c r="C118" i="59" s="1"/>
  <c r="D119" i="59"/>
  <c r="C119" i="59" s="1"/>
  <c r="D120" i="59"/>
  <c r="C120" i="59" s="1"/>
  <c r="D121" i="59"/>
  <c r="C121" i="59" s="1"/>
  <c r="D122" i="59"/>
  <c r="C122" i="59" s="1"/>
  <c r="D123" i="59"/>
  <c r="C123" i="59" s="1"/>
  <c r="D124" i="59"/>
  <c r="C124" i="59" s="1"/>
  <c r="D125" i="59"/>
  <c r="C125" i="59" s="1"/>
  <c r="D126" i="59"/>
  <c r="C126" i="59" s="1"/>
  <c r="D127" i="59"/>
  <c r="C127" i="59" s="1"/>
  <c r="D128" i="59"/>
  <c r="C128" i="59" s="1"/>
  <c r="D129" i="59"/>
  <c r="C129" i="59" s="1"/>
  <c r="D130" i="59"/>
  <c r="C130" i="59" s="1"/>
  <c r="F14" i="59"/>
  <c r="G14" i="59"/>
  <c r="H14" i="59"/>
  <c r="I14" i="59"/>
  <c r="J14" i="59"/>
  <c r="E14" i="59"/>
  <c r="D14" i="59"/>
  <c r="C14" i="59" s="1"/>
  <c r="K130" i="60"/>
  <c r="C130" i="60"/>
  <c r="K129" i="60"/>
  <c r="C129" i="60"/>
  <c r="K128" i="60"/>
  <c r="C128" i="60"/>
  <c r="K127" i="60"/>
  <c r="C127" i="60"/>
  <c r="K126" i="60"/>
  <c r="C126" i="60"/>
  <c r="K125" i="60"/>
  <c r="C125" i="60"/>
  <c r="K124" i="60"/>
  <c r="C124" i="60"/>
  <c r="K123" i="60"/>
  <c r="C123" i="60"/>
  <c r="K122" i="60"/>
  <c r="C122" i="60"/>
  <c r="K121" i="60"/>
  <c r="C121" i="60"/>
  <c r="K120" i="60"/>
  <c r="C120" i="60"/>
  <c r="K119" i="60"/>
  <c r="C119" i="60"/>
  <c r="K118" i="60"/>
  <c r="C118" i="60"/>
  <c r="K117" i="60"/>
  <c r="C117" i="60"/>
  <c r="K116" i="60"/>
  <c r="C116" i="60"/>
  <c r="K113" i="60"/>
  <c r="C113" i="60"/>
  <c r="K112" i="60"/>
  <c r="C112" i="60"/>
  <c r="K111" i="60"/>
  <c r="C111" i="60"/>
  <c r="K110" i="60"/>
  <c r="C110" i="60"/>
  <c r="K109" i="60"/>
  <c r="C109" i="60"/>
  <c r="K108" i="60"/>
  <c r="C108" i="60"/>
  <c r="K107" i="60"/>
  <c r="C107" i="60"/>
  <c r="K106" i="60"/>
  <c r="C106" i="60"/>
  <c r="K105" i="60"/>
  <c r="C105" i="60"/>
  <c r="K104" i="60"/>
  <c r="C104" i="60"/>
  <c r="K103" i="60"/>
  <c r="C103" i="60"/>
  <c r="K102" i="60"/>
  <c r="C102" i="60"/>
  <c r="K101" i="60"/>
  <c r="C101" i="60"/>
  <c r="K100" i="60"/>
  <c r="C100" i="60"/>
  <c r="K99" i="60"/>
  <c r="C99" i="60"/>
  <c r="K96" i="60"/>
  <c r="C96" i="60"/>
  <c r="K95" i="60"/>
  <c r="C95" i="60"/>
  <c r="K94" i="60"/>
  <c r="C94" i="60"/>
  <c r="K93" i="60"/>
  <c r="C93" i="60"/>
  <c r="K92" i="60"/>
  <c r="C92" i="60"/>
  <c r="K91" i="60"/>
  <c r="C91" i="60"/>
  <c r="K90" i="60"/>
  <c r="C90" i="60"/>
  <c r="K89" i="60"/>
  <c r="C89" i="60"/>
  <c r="K88" i="60"/>
  <c r="C88" i="60"/>
  <c r="K87" i="60"/>
  <c r="C87" i="60"/>
  <c r="K86" i="60"/>
  <c r="C86" i="60"/>
  <c r="K85" i="60"/>
  <c r="C85" i="60"/>
  <c r="K84" i="60"/>
  <c r="C84" i="60"/>
  <c r="K83" i="60"/>
  <c r="C83" i="60"/>
  <c r="K82" i="60"/>
  <c r="C82" i="60"/>
  <c r="K79" i="60"/>
  <c r="C79" i="60"/>
  <c r="K78" i="60"/>
  <c r="C78" i="60"/>
  <c r="K77" i="60"/>
  <c r="C77" i="60"/>
  <c r="K76" i="60"/>
  <c r="C76" i="60"/>
  <c r="K75" i="60"/>
  <c r="C75" i="60"/>
  <c r="K74" i="60"/>
  <c r="C74" i="60"/>
  <c r="K73" i="60"/>
  <c r="C73" i="60"/>
  <c r="K72" i="60"/>
  <c r="C72" i="60"/>
  <c r="K71" i="60"/>
  <c r="C71" i="60"/>
  <c r="K70" i="60"/>
  <c r="C70" i="60"/>
  <c r="K69" i="60"/>
  <c r="C69" i="60"/>
  <c r="K68" i="60"/>
  <c r="C68" i="60"/>
  <c r="K67" i="60"/>
  <c r="C67" i="60"/>
  <c r="K66" i="60"/>
  <c r="C66" i="60"/>
  <c r="K65" i="60"/>
  <c r="C65" i="60"/>
  <c r="K62" i="60"/>
  <c r="C62" i="60"/>
  <c r="K61" i="60"/>
  <c r="C61" i="60"/>
  <c r="K60" i="60"/>
  <c r="C60" i="60"/>
  <c r="K59" i="60"/>
  <c r="C59" i="60"/>
  <c r="K58" i="60"/>
  <c r="C58" i="60"/>
  <c r="K57" i="60"/>
  <c r="C57" i="60"/>
  <c r="K56" i="60"/>
  <c r="C56" i="60"/>
  <c r="K55" i="60"/>
  <c r="C55" i="60"/>
  <c r="K54" i="60"/>
  <c r="C54" i="60"/>
  <c r="K53" i="60"/>
  <c r="C53" i="60"/>
  <c r="K52" i="60"/>
  <c r="C52" i="60"/>
  <c r="K51" i="60"/>
  <c r="C51" i="60"/>
  <c r="K50" i="60"/>
  <c r="C50" i="60"/>
  <c r="K49" i="60"/>
  <c r="C49" i="60"/>
  <c r="K48" i="60"/>
  <c r="C48" i="60"/>
  <c r="K45" i="60"/>
  <c r="C45" i="60"/>
  <c r="K44" i="60"/>
  <c r="C44" i="60"/>
  <c r="K43" i="60"/>
  <c r="C43" i="60"/>
  <c r="K42" i="60"/>
  <c r="C42" i="60"/>
  <c r="K41" i="60"/>
  <c r="C41" i="60"/>
  <c r="K40" i="60"/>
  <c r="C40" i="60"/>
  <c r="K39" i="60"/>
  <c r="C39" i="60"/>
  <c r="K38" i="60"/>
  <c r="C38" i="60"/>
  <c r="K37" i="60"/>
  <c r="C37" i="60"/>
  <c r="K36" i="60"/>
  <c r="C36" i="60"/>
  <c r="K35" i="60"/>
  <c r="C35" i="60"/>
  <c r="K34" i="60"/>
  <c r="C34" i="60"/>
  <c r="K33" i="60"/>
  <c r="C33" i="60"/>
  <c r="K32" i="60"/>
  <c r="C32" i="60"/>
  <c r="K31" i="60"/>
  <c r="C31" i="60"/>
  <c r="K28" i="60"/>
  <c r="C28" i="60"/>
  <c r="K27" i="60"/>
  <c r="C27" i="60"/>
  <c r="K26" i="60"/>
  <c r="C26" i="60"/>
  <c r="K25" i="60"/>
  <c r="C25" i="60"/>
  <c r="K24" i="60"/>
  <c r="C24" i="60"/>
  <c r="K23" i="60"/>
  <c r="C23" i="60"/>
  <c r="K22" i="60"/>
  <c r="C22" i="60"/>
  <c r="K21" i="60"/>
  <c r="C21" i="60"/>
  <c r="K20" i="60"/>
  <c r="C20" i="60"/>
  <c r="K19" i="60"/>
  <c r="C19" i="60"/>
  <c r="K18" i="60"/>
  <c r="C18" i="60"/>
  <c r="K17" i="60"/>
  <c r="C17" i="60"/>
  <c r="K16" i="60"/>
  <c r="C16" i="60"/>
  <c r="K15" i="60"/>
  <c r="C15" i="60"/>
  <c r="K14" i="60"/>
  <c r="C14" i="60"/>
  <c r="K13" i="60"/>
  <c r="E10" i="60"/>
  <c r="E9" i="60"/>
  <c r="E8" i="60"/>
  <c r="E9" i="59"/>
  <c r="E10" i="59"/>
  <c r="E8" i="59"/>
  <c r="K95" i="59"/>
  <c r="K84" i="59"/>
  <c r="K77" i="59"/>
  <c r="C77" i="59"/>
  <c r="K51" i="59"/>
  <c r="K41" i="59"/>
  <c r="C27" i="59"/>
  <c r="K24" i="59"/>
  <c r="K13" i="59"/>
  <c r="H36" i="58"/>
  <c r="H37" i="58"/>
  <c r="H38" i="58"/>
  <c r="H39" i="58"/>
  <c r="H41" i="58"/>
  <c r="H42" i="58"/>
  <c r="H43" i="58"/>
  <c r="H44" i="58"/>
  <c r="H45" i="58"/>
  <c r="H47" i="58"/>
  <c r="H48" i="58"/>
  <c r="H49" i="58"/>
  <c r="H50" i="58"/>
  <c r="H51" i="58"/>
  <c r="H53" i="58"/>
  <c r="H54" i="58"/>
  <c r="H55" i="58"/>
  <c r="H56" i="58"/>
  <c r="H57" i="58"/>
  <c r="H59" i="58"/>
  <c r="H60" i="58"/>
  <c r="H61" i="58"/>
  <c r="H62" i="58"/>
  <c r="H63" i="58"/>
  <c r="H65" i="58"/>
  <c r="H66" i="58"/>
  <c r="H67" i="58"/>
  <c r="H68" i="58"/>
  <c r="H69" i="58"/>
  <c r="H70" i="58"/>
  <c r="H71" i="58"/>
  <c r="H72" i="58"/>
  <c r="H73" i="58"/>
  <c r="H74" i="58"/>
  <c r="E36" i="58"/>
  <c r="E37" i="58"/>
  <c r="E38" i="58"/>
  <c r="E39" i="58"/>
  <c r="E41" i="58"/>
  <c r="E42" i="58"/>
  <c r="E43" i="58"/>
  <c r="E44" i="58"/>
  <c r="E45" i="58"/>
  <c r="E47" i="58"/>
  <c r="E48" i="58"/>
  <c r="E49" i="58"/>
  <c r="E50" i="58"/>
  <c r="E51" i="58"/>
  <c r="E53" i="58"/>
  <c r="E54" i="58"/>
  <c r="E55" i="58"/>
  <c r="E56" i="58"/>
  <c r="E57" i="58"/>
  <c r="E59" i="58"/>
  <c r="E60" i="58"/>
  <c r="E61" i="58"/>
  <c r="E62" i="58"/>
  <c r="E63" i="58"/>
  <c r="E65" i="58"/>
  <c r="E66" i="58"/>
  <c r="E67" i="58"/>
  <c r="E68" i="58"/>
  <c r="E69" i="58"/>
  <c r="E70" i="58"/>
  <c r="E71" i="58"/>
  <c r="E72" i="58"/>
  <c r="E73" i="58"/>
  <c r="E74" i="58"/>
  <c r="D36" i="58"/>
  <c r="D37" i="58"/>
  <c r="D38" i="58"/>
  <c r="D39" i="58"/>
  <c r="D41" i="58"/>
  <c r="D42" i="58"/>
  <c r="D43" i="58"/>
  <c r="D44" i="58"/>
  <c r="D45" i="58"/>
  <c r="D47" i="58"/>
  <c r="D48" i="58"/>
  <c r="D49" i="58"/>
  <c r="D50" i="58"/>
  <c r="D51" i="58"/>
  <c r="D53" i="58"/>
  <c r="D54" i="58"/>
  <c r="D55" i="58"/>
  <c r="D56" i="58"/>
  <c r="D57" i="58"/>
  <c r="D59" i="58"/>
  <c r="D60" i="58"/>
  <c r="D61" i="58"/>
  <c r="D62" i="58"/>
  <c r="D63" i="58"/>
  <c r="D65" i="58"/>
  <c r="D66" i="58"/>
  <c r="D67" i="58"/>
  <c r="D68" i="58"/>
  <c r="D69" i="58"/>
  <c r="D70" i="58"/>
  <c r="D71" i="58"/>
  <c r="D72" i="58"/>
  <c r="D73" i="58"/>
  <c r="D74" i="58"/>
  <c r="E35" i="58"/>
  <c r="D35" i="58"/>
  <c r="G21" i="58"/>
  <c r="G22" i="58"/>
  <c r="G23" i="58"/>
  <c r="G24" i="58"/>
  <c r="H25" i="58"/>
  <c r="D21" i="58"/>
  <c r="E21" i="58"/>
  <c r="D22" i="58"/>
  <c r="E22" i="58"/>
  <c r="D23" i="58"/>
  <c r="E23" i="58"/>
  <c r="H23" i="58" s="1"/>
  <c r="D24" i="58"/>
  <c r="E24" i="58"/>
  <c r="F24" i="58" s="1"/>
  <c r="F20" i="58"/>
  <c r="I65" i="57"/>
  <c r="E13" i="57" s="1"/>
  <c r="I59" i="57"/>
  <c r="E12" i="57" s="1"/>
  <c r="I53" i="57"/>
  <c r="E11" i="57" s="1"/>
  <c r="F39" i="55" s="1"/>
  <c r="I47" i="57"/>
  <c r="E10" i="57" s="1"/>
  <c r="I41" i="57"/>
  <c r="E9" i="57" s="1"/>
  <c r="I35" i="57"/>
  <c r="E8" i="57" s="1"/>
  <c r="F36" i="55" s="1"/>
  <c r="A73" i="57"/>
  <c r="A72" i="57"/>
  <c r="A71" i="57"/>
  <c r="A70" i="57"/>
  <c r="A69" i="57"/>
  <c r="A68" i="57"/>
  <c r="A67" i="57"/>
  <c r="A66" i="57"/>
  <c r="A63" i="57"/>
  <c r="A62" i="57"/>
  <c r="A61" i="57"/>
  <c r="A60" i="57"/>
  <c r="A57" i="57"/>
  <c r="A56" i="57"/>
  <c r="A55" i="57"/>
  <c r="A54" i="57"/>
  <c r="A51" i="57"/>
  <c r="A50" i="57"/>
  <c r="A49" i="57"/>
  <c r="A48" i="57"/>
  <c r="A45" i="57"/>
  <c r="A44" i="57"/>
  <c r="A43" i="57"/>
  <c r="A42" i="57"/>
  <c r="A39" i="57"/>
  <c r="A38" i="57"/>
  <c r="A37" i="57"/>
  <c r="A36" i="57"/>
  <c r="H24" i="57"/>
  <c r="F24" i="57"/>
  <c r="A24" i="57"/>
  <c r="H23" i="57"/>
  <c r="F23" i="57"/>
  <c r="A23" i="57"/>
  <c r="H22" i="57"/>
  <c r="F22" i="57"/>
  <c r="A22" i="57"/>
  <c r="H21" i="57"/>
  <c r="F21" i="57"/>
  <c r="A21" i="57"/>
  <c r="H20" i="57"/>
  <c r="G33" i="61"/>
  <c r="D33" i="55"/>
  <c r="D33" i="61" s="1"/>
  <c r="C33" i="55"/>
  <c r="C31" i="55"/>
  <c r="E30" i="55"/>
  <c r="E30" i="61" s="1"/>
  <c r="C30" i="55"/>
  <c r="C30" i="61" s="1"/>
  <c r="C25" i="55"/>
  <c r="C25" i="61" s="1"/>
  <c r="C26" i="55"/>
  <c r="C26" i="61" s="1"/>
  <c r="C27" i="55"/>
  <c r="C27" i="61" s="1"/>
  <c r="C24" i="55"/>
  <c r="C24" i="61" s="1"/>
  <c r="G23" i="61"/>
  <c r="D23" i="55"/>
  <c r="D23" i="61" s="1"/>
  <c r="C23" i="55"/>
  <c r="C23" i="61" s="1"/>
  <c r="E21" i="55"/>
  <c r="E21" i="61" s="1"/>
  <c r="C21" i="55"/>
  <c r="C21" i="61" s="1"/>
  <c r="E2" i="60"/>
  <c r="C18" i="55"/>
  <c r="C19" i="55"/>
  <c r="C20" i="55"/>
  <c r="C20" i="61" s="1"/>
  <c r="C16" i="55"/>
  <c r="C16" i="61" s="1"/>
  <c r="D15" i="55"/>
  <c r="D15" i="61" s="1"/>
  <c r="C15" i="55"/>
  <c r="E13" i="55"/>
  <c r="C13" i="55"/>
  <c r="C7" i="55"/>
  <c r="B7" i="55"/>
  <c r="H41" i="55"/>
  <c r="H38" i="55"/>
  <c r="H35" i="55"/>
  <c r="D11" i="54"/>
  <c r="F9" i="54"/>
  <c r="F8" i="54"/>
  <c r="F7" i="54"/>
  <c r="H4" i="54"/>
  <c r="K79" i="43"/>
  <c r="C79" i="43"/>
  <c r="K78" i="43"/>
  <c r="C78" i="43"/>
  <c r="K77" i="43"/>
  <c r="C77" i="43"/>
  <c r="K76" i="43"/>
  <c r="C76" i="43"/>
  <c r="K75" i="43"/>
  <c r="C75" i="43"/>
  <c r="K74" i="43"/>
  <c r="C74" i="43"/>
  <c r="K73" i="43"/>
  <c r="C73" i="43"/>
  <c r="K72" i="43"/>
  <c r="C72" i="43"/>
  <c r="K71" i="43"/>
  <c r="C71" i="43"/>
  <c r="K70" i="43"/>
  <c r="C70" i="43"/>
  <c r="K69" i="43"/>
  <c r="C69" i="43"/>
  <c r="K68" i="43"/>
  <c r="C68" i="43"/>
  <c r="K67" i="43"/>
  <c r="C67" i="43"/>
  <c r="K66" i="43"/>
  <c r="C66" i="43"/>
  <c r="K65" i="43"/>
  <c r="C65" i="43"/>
  <c r="K62" i="43"/>
  <c r="C62" i="43"/>
  <c r="K61" i="43"/>
  <c r="C61" i="43"/>
  <c r="K60" i="43"/>
  <c r="C60" i="43"/>
  <c r="K59" i="43"/>
  <c r="C59" i="43"/>
  <c r="K58" i="43"/>
  <c r="C58" i="43"/>
  <c r="K57" i="43"/>
  <c r="C57" i="43"/>
  <c r="K56" i="43"/>
  <c r="C56" i="43"/>
  <c r="K55" i="43"/>
  <c r="C55" i="43"/>
  <c r="K54" i="43"/>
  <c r="C54" i="43"/>
  <c r="K53" i="43"/>
  <c r="C53" i="43"/>
  <c r="K52" i="43"/>
  <c r="C52" i="43"/>
  <c r="K51" i="43"/>
  <c r="C51" i="43"/>
  <c r="K50" i="43"/>
  <c r="C50" i="43"/>
  <c r="K49" i="43"/>
  <c r="C49" i="43"/>
  <c r="K48" i="43"/>
  <c r="C48" i="43"/>
  <c r="K33" i="59" l="1"/>
  <c r="C31" i="61"/>
  <c r="I18" i="67"/>
  <c r="C33" i="61"/>
  <c r="I19" i="67"/>
  <c r="E3" i="60"/>
  <c r="D11" i="62"/>
  <c r="K49" i="59"/>
  <c r="A56" i="58"/>
  <c r="A38" i="58"/>
  <c r="H22" i="58"/>
  <c r="A73" i="58"/>
  <c r="A69" i="58"/>
  <c r="A61" i="58"/>
  <c r="A51" i="58"/>
  <c r="A37" i="58"/>
  <c r="H21" i="58"/>
  <c r="A21" i="58"/>
  <c r="F23" i="58"/>
  <c r="B47" i="59"/>
  <c r="C3" i="58"/>
  <c r="I11" i="65"/>
  <c r="I11" i="64"/>
  <c r="I11" i="63"/>
  <c r="G12" i="64"/>
  <c r="G12" i="63"/>
  <c r="C19" i="61"/>
  <c r="G15" i="64"/>
  <c r="G15" i="65"/>
  <c r="G15" i="63"/>
  <c r="F9" i="62"/>
  <c r="F21" i="58"/>
  <c r="C18" i="61"/>
  <c r="G14" i="64"/>
  <c r="G14" i="65"/>
  <c r="G14" i="63"/>
  <c r="F8" i="62"/>
  <c r="C2" i="58"/>
  <c r="A23" i="58"/>
  <c r="L47" i="60"/>
  <c r="L64" i="60"/>
  <c r="L98" i="60"/>
  <c r="K117" i="59"/>
  <c r="K32" i="59"/>
  <c r="K19" i="59"/>
  <c r="K15" i="59"/>
  <c r="G12" i="65"/>
  <c r="G11" i="64"/>
  <c r="G11" i="63"/>
  <c r="C17" i="61"/>
  <c r="G13" i="64"/>
  <c r="G13" i="63"/>
  <c r="G13" i="65"/>
  <c r="F7" i="62"/>
  <c r="C24" i="64"/>
  <c r="E22" i="63"/>
  <c r="A72" i="58"/>
  <c r="A42" i="58"/>
  <c r="A67" i="58"/>
  <c r="A57" i="58"/>
  <c r="A49" i="58"/>
  <c r="K50" i="59"/>
  <c r="K20" i="59"/>
  <c r="F41" i="55"/>
  <c r="L115" i="60"/>
  <c r="K31" i="59"/>
  <c r="K21" i="59"/>
  <c r="K17" i="59"/>
  <c r="K18" i="59"/>
  <c r="K14" i="59"/>
  <c r="L81" i="60"/>
  <c r="K16" i="59"/>
  <c r="K116" i="59"/>
  <c r="K48" i="59"/>
  <c r="A60" i="58"/>
  <c r="A36" i="58"/>
  <c r="I35" i="58"/>
  <c r="E8" i="58" s="1"/>
  <c r="A44" i="58"/>
  <c r="A71" i="58"/>
  <c r="A45" i="58"/>
  <c r="I41" i="58"/>
  <c r="E9" i="58" s="1"/>
  <c r="I20" i="57"/>
  <c r="I17" i="57" s="1"/>
  <c r="I16" i="57" s="1"/>
  <c r="H24" i="58"/>
  <c r="A62" i="58"/>
  <c r="A50" i="58"/>
  <c r="A68" i="58"/>
  <c r="A55" i="58"/>
  <c r="A43" i="58"/>
  <c r="L30" i="60"/>
  <c r="F9" i="60" s="1"/>
  <c r="L13" i="60"/>
  <c r="F40" i="55"/>
  <c r="I65" i="58"/>
  <c r="E13" i="58" s="1"/>
  <c r="I47" i="58"/>
  <c r="E10" i="58" s="1"/>
  <c r="F38" i="55"/>
  <c r="F37" i="55"/>
  <c r="H20" i="58"/>
  <c r="C29" i="61"/>
  <c r="C24" i="65"/>
  <c r="C3" i="57"/>
  <c r="E3" i="59"/>
  <c r="C2" i="57"/>
  <c r="E2" i="59"/>
  <c r="B48" i="55"/>
  <c r="C15" i="61"/>
  <c r="E13" i="61"/>
  <c r="G11" i="65"/>
  <c r="C13" i="61"/>
  <c r="L64" i="59"/>
  <c r="L81" i="59"/>
  <c r="L98" i="59"/>
  <c r="F8" i="60"/>
  <c r="B30" i="60"/>
  <c r="B13" i="60"/>
  <c r="B47" i="60"/>
  <c r="B81" i="60"/>
  <c r="B115" i="60"/>
  <c r="B64" i="60"/>
  <c r="B98" i="60"/>
  <c r="B81" i="59"/>
  <c r="B30" i="59"/>
  <c r="B98" i="59"/>
  <c r="B115" i="59"/>
  <c r="B13" i="59"/>
  <c r="B64" i="59"/>
  <c r="I53" i="58"/>
  <c r="E11" i="58" s="1"/>
  <c r="I59" i="58"/>
  <c r="E12" i="58" s="1"/>
  <c r="A48" i="58"/>
  <c r="A70" i="58"/>
  <c r="A66" i="58"/>
  <c r="A63" i="58"/>
  <c r="A54" i="58"/>
  <c r="A39" i="58"/>
  <c r="A22" i="58"/>
  <c r="F22" i="58"/>
  <c r="A24" i="58"/>
  <c r="E7" i="57"/>
  <c r="L47" i="43"/>
  <c r="L64" i="43"/>
  <c r="F5" i="60" l="1"/>
  <c r="L30" i="59"/>
  <c r="F9" i="59" s="1"/>
  <c r="L47" i="59"/>
  <c r="L115" i="59"/>
  <c r="F10" i="60"/>
  <c r="J41" i="55" s="1"/>
  <c r="L13" i="59"/>
  <c r="E6" i="57"/>
  <c r="E5" i="57" s="1"/>
  <c r="I20" i="58"/>
  <c r="I17" i="58" s="1"/>
  <c r="I16" i="58" s="1"/>
  <c r="J38" i="55"/>
  <c r="J35" i="55"/>
  <c r="E7" i="58"/>
  <c r="F10" i="59" l="1"/>
  <c r="F5" i="59"/>
  <c r="F6" i="60"/>
  <c r="J44" i="55" s="1"/>
  <c r="F35" i="55"/>
  <c r="F8" i="59"/>
  <c r="F6" i="59" s="1"/>
  <c r="G38" i="61" s="1"/>
  <c r="G37" i="61"/>
  <c r="E6" i="58"/>
  <c r="E5" i="58" s="1"/>
  <c r="J45" i="55"/>
  <c r="F42" i="55"/>
  <c r="G37" i="12" l="1"/>
  <c r="G34" i="12"/>
  <c r="A73" i="14" l="1"/>
  <c r="A37" i="14"/>
  <c r="A38" i="14"/>
  <c r="A39" i="14"/>
  <c r="A42" i="14"/>
  <c r="A43" i="14"/>
  <c r="A44" i="14"/>
  <c r="A45" i="14"/>
  <c r="A48" i="14"/>
  <c r="A49" i="14"/>
  <c r="A50" i="14"/>
  <c r="A51" i="14"/>
  <c r="A54" i="14"/>
  <c r="A55" i="14"/>
  <c r="A56" i="14"/>
  <c r="A57" i="14"/>
  <c r="A60" i="14"/>
  <c r="A61" i="14"/>
  <c r="A62" i="14"/>
  <c r="A63" i="14"/>
  <c r="A66" i="14"/>
  <c r="A67" i="14"/>
  <c r="A68" i="14"/>
  <c r="A69" i="14"/>
  <c r="A70" i="14"/>
  <c r="A71" i="14"/>
  <c r="A72" i="14"/>
  <c r="A36" i="14"/>
  <c r="A22" i="14"/>
  <c r="A23" i="14"/>
  <c r="A24" i="14"/>
  <c r="A21" i="14"/>
  <c r="E2" i="43" l="1"/>
  <c r="I7" i="43" l="1"/>
  <c r="C116" i="43" l="1"/>
  <c r="C2" i="14" l="1"/>
  <c r="C3" i="14" l="1"/>
  <c r="I8" i="43" l="1"/>
  <c r="C117" i="43" l="1"/>
  <c r="C118" i="43"/>
  <c r="C119" i="43"/>
  <c r="C120" i="43"/>
  <c r="C121" i="43"/>
  <c r="C122" i="43"/>
  <c r="C123" i="43"/>
  <c r="C124" i="43"/>
  <c r="C125" i="43"/>
  <c r="C126" i="43"/>
  <c r="C127" i="43"/>
  <c r="C128" i="43"/>
  <c r="C129" i="43"/>
  <c r="C130" i="43"/>
  <c r="C100" i="43"/>
  <c r="C101" i="43"/>
  <c r="C102" i="43"/>
  <c r="C103" i="43"/>
  <c r="C104" i="43"/>
  <c r="C105" i="43"/>
  <c r="C106" i="43"/>
  <c r="C107" i="43"/>
  <c r="C108" i="43"/>
  <c r="C109" i="43"/>
  <c r="C110" i="43"/>
  <c r="C111" i="43"/>
  <c r="C112" i="43"/>
  <c r="C113" i="43"/>
  <c r="C99" i="43"/>
  <c r="C83" i="43"/>
  <c r="C84" i="43"/>
  <c r="C85" i="43"/>
  <c r="C86" i="43"/>
  <c r="C87" i="43"/>
  <c r="C88" i="43"/>
  <c r="C89" i="43"/>
  <c r="C90" i="43"/>
  <c r="C91" i="43"/>
  <c r="C92" i="43"/>
  <c r="C93" i="43"/>
  <c r="C94" i="43"/>
  <c r="C95" i="43"/>
  <c r="C96" i="43"/>
  <c r="C82" i="43"/>
  <c r="C32" i="43"/>
  <c r="C33" i="43"/>
  <c r="C34" i="43"/>
  <c r="C35" i="43"/>
  <c r="C36" i="43"/>
  <c r="C37" i="43"/>
  <c r="C38" i="43"/>
  <c r="C39" i="43"/>
  <c r="C40" i="43"/>
  <c r="C31" i="43"/>
  <c r="C15" i="43"/>
  <c r="C16" i="43"/>
  <c r="C17" i="43"/>
  <c r="C18" i="43"/>
  <c r="C19" i="43"/>
  <c r="C20" i="43"/>
  <c r="C21" i="43"/>
  <c r="C22" i="43"/>
  <c r="C23" i="43"/>
  <c r="C24" i="43"/>
  <c r="C25" i="43"/>
  <c r="C26" i="43"/>
  <c r="C27" i="43"/>
  <c r="C28" i="43"/>
  <c r="C14" i="43"/>
  <c r="K130" i="43"/>
  <c r="K129" i="43"/>
  <c r="K128" i="43"/>
  <c r="K127" i="43"/>
  <c r="K113" i="43"/>
  <c r="K96" i="43"/>
  <c r="K95" i="43"/>
  <c r="K94" i="43"/>
  <c r="K93" i="43"/>
  <c r="K92" i="43"/>
  <c r="K20" i="43"/>
  <c r="K21" i="43"/>
  <c r="K22" i="43"/>
  <c r="K23" i="43"/>
  <c r="K24" i="43"/>
  <c r="K25" i="43"/>
  <c r="K26" i="43"/>
  <c r="K27" i="43"/>
  <c r="K28" i="43"/>
  <c r="B81" i="43"/>
  <c r="K116" i="43" l="1"/>
  <c r="K99" i="43"/>
  <c r="K100" i="43"/>
  <c r="K82" i="43"/>
  <c r="K83" i="43"/>
  <c r="K84" i="43"/>
  <c r="B30" i="43"/>
  <c r="K31" i="43"/>
  <c r="B13" i="43" l="1"/>
  <c r="E3" i="43" l="1"/>
  <c r="G40" i="12"/>
  <c r="B47" i="43"/>
  <c r="B64" i="43"/>
  <c r="B98" i="43"/>
  <c r="B115" i="43"/>
  <c r="K126" i="43"/>
  <c r="K125" i="43"/>
  <c r="K124" i="43"/>
  <c r="K123" i="43"/>
  <c r="K122" i="43"/>
  <c r="K121" i="43"/>
  <c r="K120" i="43"/>
  <c r="K119" i="43"/>
  <c r="K118" i="43"/>
  <c r="K117" i="43"/>
  <c r="K112" i="43"/>
  <c r="K111" i="43"/>
  <c r="K110" i="43"/>
  <c r="K109" i="43"/>
  <c r="K108" i="43"/>
  <c r="K107" i="43"/>
  <c r="K106" i="43"/>
  <c r="K105" i="43"/>
  <c r="K104" i="43"/>
  <c r="K103" i="43"/>
  <c r="K102" i="43"/>
  <c r="K101" i="43"/>
  <c r="K91" i="43"/>
  <c r="K90" i="43"/>
  <c r="K89" i="43"/>
  <c r="K88" i="43"/>
  <c r="K87" i="43"/>
  <c r="K86" i="43"/>
  <c r="K85" i="43"/>
  <c r="K40" i="43"/>
  <c r="K39" i="43"/>
  <c r="K38" i="43"/>
  <c r="K37" i="43"/>
  <c r="K36" i="43"/>
  <c r="K35" i="43"/>
  <c r="K34" i="43"/>
  <c r="K33" i="43"/>
  <c r="K32" i="43"/>
  <c r="K14" i="43"/>
  <c r="K15" i="43"/>
  <c r="K16" i="43"/>
  <c r="K17" i="43"/>
  <c r="K18" i="43"/>
  <c r="K19" i="43"/>
  <c r="L115" i="43" l="1"/>
  <c r="L81" i="43"/>
  <c r="L98" i="43"/>
  <c r="L30" i="43"/>
  <c r="F9" i="43" s="1"/>
  <c r="L13" i="43"/>
  <c r="F5" i="43" l="1"/>
  <c r="H9" i="60"/>
  <c r="I38" i="55" s="1"/>
  <c r="F10" i="43"/>
  <c r="F8" i="43"/>
  <c r="H8" i="60" s="1"/>
  <c r="H9" i="59"/>
  <c r="H37" i="12"/>
  <c r="H5" i="60" l="1"/>
  <c r="I45" i="55" s="1"/>
  <c r="H44" i="12"/>
  <c r="H46" i="12" s="1"/>
  <c r="H10" i="59"/>
  <c r="H10" i="60"/>
  <c r="I41" i="55" s="1"/>
  <c r="H40" i="12"/>
  <c r="H8" i="59"/>
  <c r="I35" i="55"/>
  <c r="H34" i="12"/>
  <c r="H5" i="59"/>
  <c r="D37" i="61" s="1"/>
  <c r="I37" i="61" s="1"/>
  <c r="K13" i="43"/>
  <c r="J47" i="55" l="1"/>
  <c r="B49" i="55"/>
  <c r="A47" i="55"/>
  <c r="F6" i="43"/>
  <c r="H6" i="60" s="1"/>
  <c r="H6" i="59" l="1"/>
  <c r="D38" i="61" s="1"/>
  <c r="I38" i="61" s="1"/>
  <c r="I44" i="55"/>
  <c r="H43" i="12"/>
  <c r="D43" i="12" s="1"/>
  <c r="D44" i="55" l="1"/>
  <c r="D39" i="61"/>
  <c r="F21" i="14"/>
  <c r="F22" i="14"/>
  <c r="F23" i="14"/>
  <c r="F24" i="14"/>
  <c r="F20" i="14"/>
  <c r="H24" i="14"/>
  <c r="H23" i="14"/>
  <c r="H22" i="14"/>
  <c r="H21" i="14"/>
  <c r="H20" i="14"/>
  <c r="I59" i="14"/>
  <c r="E12" i="14" s="1"/>
  <c r="I53" i="14"/>
  <c r="E11" i="14" s="1"/>
  <c r="I35" i="14"/>
  <c r="E8" i="14" s="1"/>
  <c r="H8" i="57" s="1"/>
  <c r="I47" i="14"/>
  <c r="E10" i="14" s="1"/>
  <c r="I65" i="14"/>
  <c r="E13" i="14" s="1"/>
  <c r="I41" i="14"/>
  <c r="E9" i="14" s="1"/>
  <c r="H9" i="57" l="1"/>
  <c r="D37" i="55" s="1"/>
  <c r="H11" i="57"/>
  <c r="D39" i="55" s="1"/>
  <c r="H12" i="57"/>
  <c r="D40" i="55" s="1"/>
  <c r="H13" i="57"/>
  <c r="D41" i="55" s="1"/>
  <c r="H10" i="57"/>
  <c r="D38" i="55" s="1"/>
  <c r="H8" i="58"/>
  <c r="D36" i="55"/>
  <c r="F44" i="55"/>
  <c r="G39" i="61" s="1"/>
  <c r="H13" i="58"/>
  <c r="D40" i="12"/>
  <c r="H12" i="58"/>
  <c r="D39" i="12"/>
  <c r="H11" i="58"/>
  <c r="D38" i="12"/>
  <c r="H10" i="58"/>
  <c r="D37" i="12"/>
  <c r="H9" i="58"/>
  <c r="D36" i="12"/>
  <c r="D35" i="12"/>
  <c r="E7" i="14"/>
  <c r="H7" i="57" s="1"/>
  <c r="I20" i="14"/>
  <c r="I17" i="14" s="1"/>
  <c r="I16" i="14" s="1"/>
  <c r="H7" i="58" l="1"/>
  <c r="I39" i="61"/>
  <c r="E23" i="63"/>
  <c r="F43" i="55"/>
  <c r="F45" i="55" s="1"/>
  <c r="E6" i="14"/>
  <c r="H6" i="57" l="1"/>
  <c r="D35" i="55" s="1"/>
  <c r="H6" i="58"/>
  <c r="D34" i="12"/>
  <c r="E5" i="14"/>
  <c r="H5" i="57" s="1"/>
  <c r="H5" i="58" l="1"/>
  <c r="D42" i="55"/>
  <c r="D41" i="12"/>
  <c r="D42" i="12" s="1"/>
  <c r="D44" i="12" s="1"/>
  <c r="D43" i="55" l="1"/>
  <c r="D4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700-000001000000}">
      <text>
        <r>
          <rPr>
            <b/>
            <sz val="16"/>
            <color indexed="81"/>
            <rFont val="游ゴシック"/>
            <family val="3"/>
            <charset val="128"/>
            <scheme val="minor"/>
          </rPr>
          <t>提出日を西暦で入力してください。
西暦で入力しますと自動で年号表記になります。</t>
        </r>
      </text>
    </comment>
    <comment ref="C27" authorId="0" shapeId="0" xr:uid="{00000000-0006-0000-0700-000002000000}">
      <text>
        <r>
          <rPr>
            <b/>
            <sz val="16"/>
            <color indexed="81"/>
            <rFont val="游ゴシック"/>
            <family val="3"/>
            <charset val="128"/>
            <scheme val="minor"/>
          </rPr>
          <t>提出日を西暦で入力してください。
西暦で入力しますと自動で年号表記になります。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西暦で入力すると自動で年号表記になります。</t>
        </r>
      </text>
    </comment>
    <comment ref="E18" authorId="0" shapeId="0" xr:uid="{00000000-0006-0000-0800-000002000000}">
      <text>
        <r>
          <rPr>
            <b/>
            <sz val="16"/>
            <color indexed="81"/>
            <rFont val="游ゴシック"/>
            <family val="3"/>
            <charset val="128"/>
            <scheme val="minor"/>
          </rPr>
          <t xml:space="preserve">交付決定済みであるか確認し選択してください。
</t>
        </r>
        <r>
          <rPr>
            <b/>
            <sz val="14"/>
            <color indexed="81"/>
            <rFont val="游ゴシック"/>
            <family val="3"/>
            <charset val="128"/>
            <scheme val="minor"/>
          </rPr>
          <t>・交付決定前の場合は
「助成金の交付申請を行った助成対象活動について、」を選択。
・交付決定後の場合は
「により交付決定の通知を受けた助成対象活動について、」を選択。</t>
        </r>
      </text>
    </comment>
    <comment ref="C27" authorId="0" shapeId="0" xr:uid="{00000000-0006-0000-0800-000003000000}">
      <text>
        <r>
          <rPr>
            <b/>
            <sz val="16"/>
            <color indexed="81"/>
            <rFont val="游ゴシック"/>
            <family val="3"/>
            <charset val="128"/>
            <scheme val="minor"/>
          </rPr>
          <t>活動中止の原因となった事実を具体的に記入してください。</t>
        </r>
      </text>
    </comment>
    <comment ref="C30" authorId="0" shapeId="0" xr:uid="{00000000-0006-0000-08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<sst xmlns="http://schemas.openxmlformats.org/spreadsheetml/2006/main" count="971" uniqueCount="344">
  <si>
    <t>団体情報</t>
    <rPh sb="0" eb="2">
      <t>ダンタイ</t>
    </rPh>
    <rPh sb="2" eb="4">
      <t>ジョウホウ</t>
    </rPh>
    <phoneticPr fontId="7"/>
  </si>
  <si>
    <t>活動名（フリガナ）</t>
    <rPh sb="0" eb="2">
      <t>カツドウ</t>
    </rPh>
    <rPh sb="2" eb="3">
      <t>メイ</t>
    </rPh>
    <phoneticPr fontId="7"/>
  </si>
  <si>
    <t>活動名</t>
    <rPh sb="0" eb="2">
      <t>カツドウ</t>
    </rPh>
    <rPh sb="2" eb="3">
      <t>メイ</t>
    </rPh>
    <phoneticPr fontId="7"/>
  </si>
  <si>
    <t>実施時期</t>
    <rPh sb="0" eb="2">
      <t>ジッシ</t>
    </rPh>
    <rPh sb="2" eb="4">
      <t>ジキ</t>
    </rPh>
    <phoneticPr fontId="7"/>
  </si>
  <si>
    <t>収支予算（千円）</t>
    <rPh sb="0" eb="2">
      <t>シュウシ</t>
    </rPh>
    <rPh sb="2" eb="4">
      <t>ヨサン</t>
    </rPh>
    <rPh sb="5" eb="7">
      <t>センエン</t>
    </rPh>
    <phoneticPr fontId="7"/>
  </si>
  <si>
    <t>共催者負担金</t>
    <phoneticPr fontId="7"/>
  </si>
  <si>
    <t>（イ） 収入小計</t>
    <rPh sb="4" eb="6">
      <t>シュウニュウ</t>
    </rPh>
    <phoneticPr fontId="7"/>
  </si>
  <si>
    <t>団体住所（所在地）〒</t>
  </si>
  <si>
    <t>-</t>
  </si>
  <si>
    <t>団体住所（所在地）</t>
  </si>
  <si>
    <t>代表者役職名</t>
  </si>
  <si>
    <t>代表者氏名</t>
  </si>
  <si>
    <t>入場料</t>
  </si>
  <si>
    <t>共催者負担金</t>
  </si>
  <si>
    <t>（ロ） 自己負担金</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</si>
  <si>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</si>
  <si>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</si>
  <si>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</si>
  <si>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</si>
  <si>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</si>
  <si>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小計（千円）</t>
    <rPh sb="0" eb="2">
      <t>ショウケイ</t>
    </rPh>
    <rPh sb="3" eb="5">
      <t>センエン</t>
    </rPh>
    <phoneticPr fontId="7"/>
  </si>
  <si>
    <t>入場料収入</t>
    <phoneticPr fontId="7"/>
  </si>
  <si>
    <t>単価</t>
    <rPh sb="0" eb="2">
      <t>タンカ</t>
    </rPh>
    <phoneticPr fontId="7"/>
  </si>
  <si>
    <t>×</t>
    <phoneticPr fontId="7"/>
  </si>
  <si>
    <t>枚数</t>
    <rPh sb="0" eb="2">
      <t>マイスウ</t>
    </rPh>
    <phoneticPr fontId="7"/>
  </si>
  <si>
    <t>（招待）</t>
    <rPh sb="1" eb="3">
      <t>ショウタイ</t>
    </rPh>
    <phoneticPr fontId="7"/>
  </si>
  <si>
    <t>その他の収入</t>
    <rPh sb="2" eb="3">
      <t>タ</t>
    </rPh>
    <rPh sb="4" eb="6">
      <t>シュウニュウ</t>
    </rPh>
    <phoneticPr fontId="7"/>
  </si>
  <si>
    <t>共催者以外の補助金・助成金</t>
    <phoneticPr fontId="7"/>
  </si>
  <si>
    <t>寄付金・協賛金</t>
    <phoneticPr fontId="7"/>
  </si>
  <si>
    <t>参加費</t>
    <phoneticPr fontId="7"/>
  </si>
  <si>
    <t>広告料・その他の収入</t>
    <phoneticPr fontId="7"/>
  </si>
  <si>
    <t>字幕費・音声ガイド費</t>
  </si>
  <si>
    <t>道具運搬費</t>
  </si>
  <si>
    <t>交通費</t>
  </si>
  <si>
    <t>宿泊費</t>
  </si>
  <si>
    <t>録画費</t>
  </si>
  <si>
    <t>録音費</t>
  </si>
  <si>
    <t>写真費</t>
  </si>
  <si>
    <t>人数または枚数</t>
    <rPh sb="0" eb="2">
      <t>ニンズウ</t>
    </rPh>
    <rPh sb="5" eb="7">
      <t>マイスウ</t>
    </rPh>
    <phoneticPr fontId="7"/>
  </si>
  <si>
    <t>回数または泊数</t>
    <rPh sb="0" eb="2">
      <t>カイスウ</t>
    </rPh>
    <rPh sb="5" eb="6">
      <t>ハク</t>
    </rPh>
    <rPh sb="6" eb="7">
      <t>スウ</t>
    </rPh>
    <phoneticPr fontId="7"/>
  </si>
  <si>
    <t>金額（円）</t>
    <rPh sb="3" eb="4">
      <t>エン</t>
    </rPh>
    <phoneticPr fontId="7"/>
  </si>
  <si>
    <t>金額（円）</t>
    <rPh sb="0" eb="2">
      <t>キンガク</t>
    </rPh>
    <rPh sb="3" eb="4">
      <t>エン</t>
    </rPh>
    <phoneticPr fontId="7"/>
  </si>
  <si>
    <t>～</t>
    <phoneticPr fontId="6"/>
  </si>
  <si>
    <t>収入総額</t>
    <rPh sb="2" eb="4">
      <t>ソウガク</t>
    </rPh>
    <phoneticPr fontId="7"/>
  </si>
  <si>
    <t>記入要領</t>
    <phoneticPr fontId="6"/>
  </si>
  <si>
    <t>入場料収入</t>
    <phoneticPr fontId="6"/>
  </si>
  <si>
    <t>その他の収入</t>
    <rPh sb="2" eb="3">
      <t>タ</t>
    </rPh>
    <rPh sb="4" eb="6">
      <t>シュウニュウ</t>
    </rPh>
    <phoneticPr fontId="6"/>
  </si>
  <si>
    <t>共催者負担金</t>
    <rPh sb="0" eb="2">
      <t>キョウサイ</t>
    </rPh>
    <rPh sb="2" eb="3">
      <t>シャ</t>
    </rPh>
    <rPh sb="3" eb="6">
      <t>フタンキン</t>
    </rPh>
    <phoneticPr fontId="6"/>
  </si>
  <si>
    <t>共催者以外の補助金・助成金</t>
    <rPh sb="0" eb="2">
      <t>キョウサイ</t>
    </rPh>
    <rPh sb="2" eb="3">
      <t>シャ</t>
    </rPh>
    <rPh sb="3" eb="5">
      <t>イガイ</t>
    </rPh>
    <rPh sb="6" eb="9">
      <t>ホジョキン</t>
    </rPh>
    <rPh sb="10" eb="13">
      <t>ジョセイキン</t>
    </rPh>
    <phoneticPr fontId="6"/>
  </si>
  <si>
    <t>寄付金・協賛金</t>
    <rPh sb="0" eb="3">
      <t>キフキン</t>
    </rPh>
    <rPh sb="4" eb="7">
      <t>キョウサンキン</t>
    </rPh>
    <phoneticPr fontId="6"/>
  </si>
  <si>
    <t>プログラム等売上収入</t>
    <phoneticPr fontId="6"/>
  </si>
  <si>
    <t>参加費</t>
    <phoneticPr fontId="6"/>
  </si>
  <si>
    <t>広告料・その他の収入</t>
    <phoneticPr fontId="6"/>
  </si>
  <si>
    <t>都道府県</t>
    <rPh sb="0" eb="4">
      <t>トドウフケン</t>
    </rPh>
    <phoneticPr fontId="6"/>
  </si>
  <si>
    <t>左記以外</t>
    <rPh sb="0" eb="2">
      <t>サキ</t>
    </rPh>
    <rPh sb="2" eb="4">
      <t>イガイ</t>
    </rPh>
    <phoneticPr fontId="6"/>
  </si>
  <si>
    <t>障害者対応に係る経費を含む</t>
    <rPh sb="0" eb="3">
      <t>ショウガイシャ</t>
    </rPh>
    <rPh sb="3" eb="5">
      <t>タイオウ</t>
    </rPh>
    <rPh sb="6" eb="7">
      <t>カカ</t>
    </rPh>
    <rPh sb="8" eb="10">
      <t>ケイヒ</t>
    </rPh>
    <rPh sb="11" eb="12">
      <t>フク</t>
    </rPh>
    <phoneticPr fontId="6"/>
  </si>
  <si>
    <t>細目</t>
    <rPh sb="0" eb="2">
      <t>サイモク</t>
    </rPh>
    <phoneticPr fontId="6"/>
  </si>
  <si>
    <t>（単位）</t>
    <rPh sb="1" eb="3">
      <t>タンイ</t>
    </rPh>
    <phoneticPr fontId="8"/>
  </si>
  <si>
    <t>（単位）</t>
    <phoneticPr fontId="8"/>
  </si>
  <si>
    <t>配信用録音録画・編集費</t>
    <rPh sb="0" eb="2">
      <t>ハイシン</t>
    </rPh>
    <rPh sb="2" eb="3">
      <t>ヨウ</t>
    </rPh>
    <rPh sb="3" eb="5">
      <t>ロクオン</t>
    </rPh>
    <rPh sb="5" eb="7">
      <t>ロクガ</t>
    </rPh>
    <rPh sb="10" eb="11">
      <t>ヒ</t>
    </rPh>
    <phoneticPr fontId="6"/>
  </si>
  <si>
    <t>配信用機材借料</t>
    <rPh sb="0" eb="2">
      <t>ハイシン</t>
    </rPh>
    <rPh sb="2" eb="3">
      <t>ヨウ</t>
    </rPh>
    <rPh sb="3" eb="5">
      <t>キザイ</t>
    </rPh>
    <rPh sb="5" eb="7">
      <t>シャクリョウ</t>
    </rPh>
    <phoneticPr fontId="6"/>
  </si>
  <si>
    <t>配信用サイト作成・利用料</t>
    <rPh sb="2" eb="3">
      <t>ヨウ</t>
    </rPh>
    <rPh sb="6" eb="8">
      <t>サクセイ</t>
    </rPh>
    <rPh sb="9" eb="12">
      <t>リヨウリョウ</t>
    </rPh>
    <phoneticPr fontId="6"/>
  </si>
  <si>
    <t>券種</t>
    <rPh sb="0" eb="1">
      <t>ケン</t>
    </rPh>
    <rPh sb="1" eb="2">
      <t>シュ</t>
    </rPh>
    <phoneticPr fontId="7"/>
  </si>
  <si>
    <t>提出年月日</t>
    <rPh sb="0" eb="2">
      <t>テイシュツ</t>
    </rPh>
    <rPh sb="2" eb="5">
      <t>ネンガッピ</t>
    </rPh>
    <phoneticPr fontId="6"/>
  </si>
  <si>
    <t>単価等（円）</t>
    <rPh sb="0" eb="2">
      <t>タンカ</t>
    </rPh>
    <rPh sb="2" eb="3">
      <t>トウ</t>
    </rPh>
    <rPh sb="4" eb="5">
      <t>エン</t>
    </rPh>
    <phoneticPr fontId="7"/>
  </si>
  <si>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</si>
  <si>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</si>
  <si>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担当者氏名</t>
    <phoneticPr fontId="6"/>
  </si>
  <si>
    <t>担当者電話番号</t>
    <phoneticPr fontId="21"/>
  </si>
  <si>
    <t>E-mail</t>
    <phoneticPr fontId="6"/>
  </si>
  <si>
    <t>収入</t>
    <phoneticPr fontId="7"/>
  </si>
  <si>
    <t>支出</t>
    <phoneticPr fontId="6"/>
  </si>
  <si>
    <t>支払先及び備考</t>
    <phoneticPr fontId="8"/>
  </si>
  <si>
    <t>金額</t>
    <rPh sb="0" eb="2">
      <t>キンガク</t>
    </rPh>
    <phoneticPr fontId="8"/>
  </si>
  <si>
    <t>団体名（主催者）</t>
    <phoneticPr fontId="6"/>
  </si>
  <si>
    <t>活動名：</t>
    <phoneticPr fontId="8"/>
  </si>
  <si>
    <t>①</t>
  </si>
  <si>
    <t>③</t>
  </si>
  <si>
    <t>経費　①</t>
    <phoneticPr fontId="7"/>
  </si>
  <si>
    <t>経費　②</t>
    <phoneticPr fontId="7"/>
  </si>
  <si>
    <t>経費　③</t>
    <phoneticPr fontId="7"/>
  </si>
  <si>
    <t>②</t>
    <phoneticPr fontId="21"/>
  </si>
  <si>
    <t>担当部署名または役職名</t>
    <rPh sb="2" eb="4">
      <t>ブショ</t>
    </rPh>
    <rPh sb="4" eb="5">
      <t>メイ</t>
    </rPh>
    <rPh sb="8" eb="11">
      <t>ヤクショクメイ</t>
    </rPh>
    <phoneticPr fontId="6"/>
  </si>
  <si>
    <t>担当者情報</t>
    <rPh sb="0" eb="3">
      <t>タントウシャ</t>
    </rPh>
    <rPh sb="3" eb="5">
      <t>ジョウホウ</t>
    </rPh>
    <phoneticPr fontId="6"/>
  </si>
  <si>
    <t>-</t>
    <phoneticPr fontId="6"/>
  </si>
  <si>
    <t>団体名（フリガナ）</t>
    <phoneticPr fontId="6"/>
  </si>
  <si>
    <t>小計（千円）</t>
    <rPh sb="0" eb="2">
      <t>ショウケイ</t>
    </rPh>
    <rPh sb="3" eb="4">
      <t>セン</t>
    </rPh>
    <rPh sb="4" eb="5">
      <t>エン</t>
    </rPh>
    <phoneticPr fontId="7"/>
  </si>
  <si>
    <t>項目</t>
    <phoneticPr fontId="21"/>
  </si>
  <si>
    <t>№</t>
    <phoneticPr fontId="8"/>
  </si>
  <si>
    <t>.</t>
    <phoneticPr fontId="6"/>
  </si>
  <si>
    <t>細目</t>
    <rPh sb="0" eb="2">
      <t>サイモク</t>
    </rPh>
    <phoneticPr fontId="8"/>
  </si>
  <si>
    <t>項目</t>
    <rPh sb="0" eb="2">
      <t>コウモク</t>
    </rPh>
    <phoneticPr fontId="6"/>
  </si>
  <si>
    <t>市町村または特別区</t>
    <rPh sb="0" eb="3">
      <t>シチョウソン</t>
    </rPh>
    <rPh sb="6" eb="9">
      <t>トクベツク</t>
    </rPh>
    <phoneticPr fontId="6"/>
  </si>
  <si>
    <t>活動区分</t>
    <phoneticPr fontId="6"/>
  </si>
  <si>
    <t>細目</t>
    <phoneticPr fontId="8"/>
  </si>
  <si>
    <r>
      <rPr>
        <sz val="14"/>
        <color rgb="FF969696"/>
        <rFont val="游ゴシック"/>
        <family val="3"/>
        <charset val="128"/>
        <scheme val="minor"/>
      </rPr>
      <t>.</t>
    </r>
    <r>
      <rPr>
        <sz val="14"/>
        <color theme="1"/>
        <rFont val="游ゴシック"/>
        <family val="3"/>
        <charset val="128"/>
        <scheme val="minor"/>
      </rPr>
      <t>項目</t>
    </r>
    <phoneticPr fontId="21"/>
  </si>
  <si>
    <t>（千円）</t>
  </si>
  <si>
    <r>
      <rPr>
        <u/>
        <sz val="14"/>
        <color rgb="FF969696"/>
        <rFont val="游ゴシック"/>
        <family val="3"/>
        <charset val="128"/>
        <scheme val="minor"/>
      </rPr>
      <t>.</t>
    </r>
    <r>
      <rPr>
        <u/>
        <sz val="14"/>
        <color theme="1"/>
        <rFont val="游ゴシック"/>
        <family val="3"/>
        <charset val="128"/>
        <scheme val="minor"/>
      </rPr>
      <t>項目</t>
    </r>
    <phoneticPr fontId="21"/>
  </si>
  <si>
    <t>電話番号</t>
    <phoneticPr fontId="21"/>
  </si>
  <si>
    <t>本活動の企画意図</t>
    <rPh sb="0" eb="1">
      <t>ホン</t>
    </rPh>
    <rPh sb="1" eb="3">
      <t>カツドウ</t>
    </rPh>
    <rPh sb="4" eb="6">
      <t>キカク</t>
    </rPh>
    <rPh sb="6" eb="8">
      <t>イト</t>
    </rPh>
    <phoneticPr fontId="6"/>
  </si>
  <si>
    <t>実施場所</t>
    <rPh sb="2" eb="4">
      <t>バショ</t>
    </rPh>
    <phoneticPr fontId="6"/>
  </si>
  <si>
    <t>歴史的集落・町並み、文化的景観保存活用活動</t>
    <phoneticPr fontId="6"/>
  </si>
  <si>
    <t>実施場所住所</t>
    <rPh sb="2" eb="4">
      <t>バショ</t>
    </rPh>
    <rPh sb="4" eb="6">
      <t>ジュウショ</t>
    </rPh>
    <phoneticPr fontId="6"/>
  </si>
  <si>
    <t>団体名：</t>
    <phoneticPr fontId="8"/>
  </si>
  <si>
    <t>謝金・旅費</t>
    <rPh sb="0" eb="2">
      <t>シャキン</t>
    </rPh>
    <rPh sb="3" eb="5">
      <t>リョヒ</t>
    </rPh>
    <phoneticPr fontId="6"/>
  </si>
  <si>
    <t>講師謝金</t>
    <rPh sb="0" eb="2">
      <t>コウシ</t>
    </rPh>
    <rPh sb="2" eb="4">
      <t>シャキン</t>
    </rPh>
    <phoneticPr fontId="6"/>
  </si>
  <si>
    <t>指導謝金</t>
    <rPh sb="0" eb="2">
      <t>シドウ</t>
    </rPh>
    <rPh sb="2" eb="4">
      <t>シャキン</t>
    </rPh>
    <phoneticPr fontId="6"/>
  </si>
  <si>
    <t>原稿執筆謝金</t>
    <rPh sb="0" eb="2">
      <t>ゲンコウ</t>
    </rPh>
    <rPh sb="2" eb="4">
      <t>シッピツ</t>
    </rPh>
    <rPh sb="4" eb="6">
      <t>シャキン</t>
    </rPh>
    <phoneticPr fontId="6"/>
  </si>
  <si>
    <t>会場整理謝金</t>
    <rPh sb="0" eb="2">
      <t>カイジョウ</t>
    </rPh>
    <rPh sb="2" eb="4">
      <t>セイリ</t>
    </rPh>
    <rPh sb="4" eb="6">
      <t>シャキン</t>
    </rPh>
    <phoneticPr fontId="6"/>
  </si>
  <si>
    <t>託児謝金</t>
    <rPh sb="0" eb="2">
      <t>タクジ</t>
    </rPh>
    <rPh sb="2" eb="4">
      <t>シャキン</t>
    </rPh>
    <phoneticPr fontId="6"/>
  </si>
  <si>
    <t>駐車場整理謝金</t>
    <rPh sb="0" eb="3">
      <t>チュウシャジョウ</t>
    </rPh>
    <rPh sb="3" eb="5">
      <t>セイリ</t>
    </rPh>
    <rPh sb="5" eb="7">
      <t>シャキン</t>
    </rPh>
    <phoneticPr fontId="6"/>
  </si>
  <si>
    <t>医師・看護師謝金</t>
    <rPh sb="0" eb="2">
      <t>イシ</t>
    </rPh>
    <rPh sb="3" eb="6">
      <t>カンゴシ</t>
    </rPh>
    <rPh sb="6" eb="8">
      <t>シャキン</t>
    </rPh>
    <phoneticPr fontId="6"/>
  </si>
  <si>
    <t>手話通訳謝金</t>
    <rPh sb="0" eb="2">
      <t>シュワ</t>
    </rPh>
    <rPh sb="2" eb="4">
      <t>ツウヤク</t>
    </rPh>
    <rPh sb="4" eb="6">
      <t>シャキン</t>
    </rPh>
    <phoneticPr fontId="6"/>
  </si>
  <si>
    <t>要約筆記謝金</t>
    <rPh sb="0" eb="2">
      <t>ヨウヤク</t>
    </rPh>
    <rPh sb="2" eb="4">
      <t>ヒッキ</t>
    </rPh>
    <rPh sb="4" eb="6">
      <t>シャキン</t>
    </rPh>
    <phoneticPr fontId="6"/>
  </si>
  <si>
    <t>会場使用料</t>
    <rPh sb="0" eb="2">
      <t>カイジョウ</t>
    </rPh>
    <rPh sb="2" eb="5">
      <t>シヨウリョウ</t>
    </rPh>
    <phoneticPr fontId="6"/>
  </si>
  <si>
    <t>付帯設備使用料</t>
    <rPh sb="0" eb="2">
      <t>フタイ</t>
    </rPh>
    <rPh sb="2" eb="4">
      <t>セツビ</t>
    </rPh>
    <rPh sb="4" eb="7">
      <t>シヨウリョウ</t>
    </rPh>
    <phoneticPr fontId="6"/>
  </si>
  <si>
    <t>機材借料</t>
    <rPh sb="0" eb="2">
      <t>キザイ</t>
    </rPh>
    <rPh sb="2" eb="4">
      <t>シャクリョウ</t>
    </rPh>
    <phoneticPr fontId="6"/>
  </si>
  <si>
    <t>会場設営費</t>
    <rPh sb="0" eb="2">
      <t>カイジョウ</t>
    </rPh>
    <rPh sb="2" eb="4">
      <t>セツエイ</t>
    </rPh>
    <rPh sb="4" eb="5">
      <t>ヒ</t>
    </rPh>
    <phoneticPr fontId="6"/>
  </si>
  <si>
    <t>会場撤去費</t>
    <rPh sb="0" eb="2">
      <t>カイジョウ</t>
    </rPh>
    <rPh sb="2" eb="4">
      <t>テッキョ</t>
    </rPh>
    <rPh sb="4" eb="5">
      <t>ヒ</t>
    </rPh>
    <phoneticPr fontId="6"/>
  </si>
  <si>
    <t>保全・補修費</t>
  </si>
  <si>
    <t>調査・資料等作成費</t>
    <rPh sb="0" eb="2">
      <t>チョウサ</t>
    </rPh>
    <rPh sb="3" eb="5">
      <t>シリョウ</t>
    </rPh>
    <rPh sb="5" eb="6">
      <t>トウ</t>
    </rPh>
    <rPh sb="6" eb="8">
      <t>サクセイ</t>
    </rPh>
    <rPh sb="8" eb="9">
      <t>ヒ</t>
    </rPh>
    <phoneticPr fontId="6"/>
  </si>
  <si>
    <t>調査委託費</t>
    <rPh sb="0" eb="2">
      <t>チョウサ</t>
    </rPh>
    <rPh sb="2" eb="4">
      <t>イタク</t>
    </rPh>
    <rPh sb="4" eb="5">
      <t>ヒ</t>
    </rPh>
    <phoneticPr fontId="6"/>
  </si>
  <si>
    <t>資料印刷費</t>
    <rPh sb="0" eb="2">
      <t>シリョウ</t>
    </rPh>
    <rPh sb="2" eb="4">
      <t>インサツ</t>
    </rPh>
    <rPh sb="4" eb="5">
      <t>ヒ</t>
    </rPh>
    <phoneticPr fontId="6"/>
  </si>
  <si>
    <t>点字に係る経費を含む</t>
    <rPh sb="0" eb="2">
      <t>テンジ</t>
    </rPh>
    <rPh sb="3" eb="4">
      <t>カカ</t>
    </rPh>
    <rPh sb="5" eb="7">
      <t>ケイヒ</t>
    </rPh>
    <rPh sb="8" eb="9">
      <t>フク</t>
    </rPh>
    <phoneticPr fontId="6"/>
  </si>
  <si>
    <t>報告書印刷費</t>
    <rPh sb="0" eb="3">
      <t>ホウコクショ</t>
    </rPh>
    <rPh sb="3" eb="5">
      <t>インサツ</t>
    </rPh>
    <rPh sb="5" eb="6">
      <t>ヒ</t>
    </rPh>
    <phoneticPr fontId="6"/>
  </si>
  <si>
    <t>記録・配信費</t>
    <rPh sb="3" eb="5">
      <t>ハイシン</t>
    </rPh>
    <rPh sb="5" eb="6">
      <t>ヒ</t>
    </rPh>
    <phoneticPr fontId="6"/>
  </si>
  <si>
    <t>複製に係る経費は除く。当該活動の成果として記録するものに限る。</t>
    <rPh sb="0" eb="2">
      <t>フクセイ</t>
    </rPh>
    <rPh sb="3" eb="4">
      <t>カカ</t>
    </rPh>
    <rPh sb="5" eb="7">
      <t>ケイヒ</t>
    </rPh>
    <rPh sb="8" eb="9">
      <t>ノゾ</t>
    </rPh>
    <rPh sb="11" eb="13">
      <t>トウガイ</t>
    </rPh>
    <rPh sb="13" eb="15">
      <t>カツドウ</t>
    </rPh>
    <rPh sb="16" eb="18">
      <t>セイカ</t>
    </rPh>
    <rPh sb="21" eb="23">
      <t>キロク</t>
    </rPh>
    <rPh sb="28" eb="29">
      <t>カギ</t>
    </rPh>
    <phoneticPr fontId="6"/>
  </si>
  <si>
    <t>宣伝・印刷費</t>
    <rPh sb="0" eb="2">
      <t>センデン</t>
    </rPh>
    <rPh sb="3" eb="5">
      <t>インサツ</t>
    </rPh>
    <rPh sb="5" eb="6">
      <t>ヒ</t>
    </rPh>
    <phoneticPr fontId="6"/>
  </si>
  <si>
    <t>広告宣伝費</t>
    <rPh sb="0" eb="2">
      <t>コウコク</t>
    </rPh>
    <rPh sb="2" eb="5">
      <t>センデンヒ</t>
    </rPh>
    <phoneticPr fontId="6"/>
  </si>
  <si>
    <t>立看板費</t>
    <rPh sb="0" eb="1">
      <t>タ</t>
    </rPh>
    <rPh sb="1" eb="3">
      <t>カンバン</t>
    </rPh>
    <rPh sb="3" eb="4">
      <t>ヒ</t>
    </rPh>
    <phoneticPr fontId="6"/>
  </si>
  <si>
    <t>ウェブサイト作成料</t>
    <rPh sb="6" eb="9">
      <t>サクセイリョウ</t>
    </rPh>
    <phoneticPr fontId="6"/>
  </si>
  <si>
    <t>当該活動の告知用ウェブサイトに限る</t>
    <rPh sb="0" eb="2">
      <t>トウガイ</t>
    </rPh>
    <rPh sb="2" eb="4">
      <t>カツドウ</t>
    </rPh>
    <rPh sb="5" eb="7">
      <t>コクチ</t>
    </rPh>
    <rPh sb="7" eb="8">
      <t>ヨウ</t>
    </rPh>
    <rPh sb="15" eb="16">
      <t>カギ</t>
    </rPh>
    <phoneticPr fontId="6"/>
  </si>
  <si>
    <t>入場券販売手数料</t>
    <rPh sb="0" eb="3">
      <t>ニュウジョウケン</t>
    </rPh>
    <rPh sb="3" eb="5">
      <t>ハンバイ</t>
    </rPh>
    <rPh sb="5" eb="8">
      <t>テスウリョウ</t>
    </rPh>
    <phoneticPr fontId="6"/>
  </si>
  <si>
    <t>各種デザイン料</t>
    <rPh sb="0" eb="2">
      <t>カクシュ</t>
    </rPh>
    <rPh sb="6" eb="7">
      <t>リョウ</t>
    </rPh>
    <phoneticPr fontId="6"/>
  </si>
  <si>
    <t>チラシ印刷費</t>
    <rPh sb="3" eb="5">
      <t>インサツ</t>
    </rPh>
    <rPh sb="5" eb="6">
      <t>ヒ</t>
    </rPh>
    <phoneticPr fontId="6"/>
  </si>
  <si>
    <t>ポスター印刷費</t>
    <rPh sb="4" eb="6">
      <t>インサツ</t>
    </rPh>
    <rPh sb="6" eb="7">
      <t>ヒ</t>
    </rPh>
    <phoneticPr fontId="6"/>
  </si>
  <si>
    <t>プログラム印刷費</t>
    <rPh sb="5" eb="7">
      <t>インサツ</t>
    </rPh>
    <rPh sb="7" eb="8">
      <t>ヒ</t>
    </rPh>
    <phoneticPr fontId="6"/>
  </si>
  <si>
    <t>入場券印刷費</t>
    <rPh sb="0" eb="3">
      <t>ニュウジョウケン</t>
    </rPh>
    <rPh sb="3" eb="5">
      <t>インサツ</t>
    </rPh>
    <rPh sb="5" eb="6">
      <t>ヒ</t>
    </rPh>
    <phoneticPr fontId="6"/>
  </si>
  <si>
    <t>アンケート用紙印刷費</t>
    <rPh sb="5" eb="6">
      <t>ヨウ</t>
    </rPh>
    <rPh sb="6" eb="7">
      <t>カミ</t>
    </rPh>
    <rPh sb="7" eb="9">
      <t>インサツ</t>
    </rPh>
    <rPh sb="9" eb="10">
      <t>ヒ</t>
    </rPh>
    <phoneticPr fontId="6"/>
  </si>
  <si>
    <t>謝金・旅費</t>
    <phoneticPr fontId="21"/>
  </si>
  <si>
    <t>調査・資料等作成費</t>
  </si>
  <si>
    <t>記録・配信費</t>
  </si>
  <si>
    <t>宣伝・印刷費</t>
  </si>
  <si>
    <t>保全・補修費</t>
    <phoneticPr fontId="21"/>
  </si>
  <si>
    <t>助成対象経費の総額</t>
    <phoneticPr fontId="6"/>
  </si>
  <si>
    <t>助成対象経費の総額</t>
    <rPh sb="0" eb="2">
      <t>ジョセイ</t>
    </rPh>
    <rPh sb="2" eb="4">
      <t>タイショウ</t>
    </rPh>
    <rPh sb="4" eb="6">
      <t>ケイヒ</t>
    </rPh>
    <rPh sb="7" eb="9">
      <t>ソウガク</t>
    </rPh>
    <phoneticPr fontId="6"/>
  </si>
  <si>
    <t>資料等購入費</t>
    <phoneticPr fontId="21"/>
  </si>
  <si>
    <t>資材等購入費</t>
    <rPh sb="0" eb="2">
      <t>シザイ</t>
    </rPh>
    <rPh sb="2" eb="3">
      <t>トウ</t>
    </rPh>
    <phoneticPr fontId="21"/>
  </si>
  <si>
    <t>宣伝物送付料</t>
    <rPh sb="0" eb="2">
      <t>センデン</t>
    </rPh>
    <rPh sb="2" eb="3">
      <t>ブツ</t>
    </rPh>
    <rPh sb="3" eb="5">
      <t>ソウフ</t>
    </rPh>
    <rPh sb="5" eb="6">
      <t>リョウ</t>
    </rPh>
    <phoneticPr fontId="6"/>
  </si>
  <si>
    <t>成果物送付料</t>
    <rPh sb="0" eb="3">
      <t>セイカブツ</t>
    </rPh>
    <rPh sb="3" eb="5">
      <t>ソウフ</t>
    </rPh>
    <rPh sb="5" eb="6">
      <t>リョウ</t>
    </rPh>
    <phoneticPr fontId="6"/>
  </si>
  <si>
    <t>助成金算定基礎経費の合計額</t>
    <rPh sb="0" eb="3">
      <t>ジョセイキン</t>
    </rPh>
    <rPh sb="3" eb="5">
      <t>サンテイ</t>
    </rPh>
    <rPh sb="5" eb="7">
      <t>キソ</t>
    </rPh>
    <rPh sb="7" eb="9">
      <t>ケイヒ</t>
    </rPh>
    <rPh sb="10" eb="12">
      <t>ゴウケイ</t>
    </rPh>
    <rPh sb="12" eb="13">
      <t>ガク</t>
    </rPh>
    <phoneticPr fontId="6"/>
  </si>
  <si>
    <t>助成金算定基礎経費の合計額</t>
    <rPh sb="10" eb="12">
      <t>ゴウケイ</t>
    </rPh>
    <rPh sb="12" eb="13">
      <t>ガク</t>
    </rPh>
    <phoneticPr fontId="21"/>
  </si>
  <si>
    <t>会場・設営・運搬費</t>
    <rPh sb="0" eb="2">
      <t>カイジョウ</t>
    </rPh>
    <rPh sb="3" eb="5">
      <t>セツエイ</t>
    </rPh>
    <rPh sb="6" eb="8">
      <t>ウンパン</t>
    </rPh>
    <rPh sb="8" eb="9">
      <t>ヒ</t>
    </rPh>
    <phoneticPr fontId="6"/>
  </si>
  <si>
    <t>点字に係る経費を含む</t>
    <phoneticPr fontId="21"/>
  </si>
  <si>
    <t>会場・設営・運搬費</t>
    <phoneticPr fontId="21"/>
  </si>
  <si>
    <t>資料等購入・資材等購入費</t>
    <rPh sb="6" eb="8">
      <t>シザイ</t>
    </rPh>
    <rPh sb="8" eb="9">
      <t>トウ</t>
    </rPh>
    <rPh sb="9" eb="11">
      <t>コウニュウ</t>
    </rPh>
    <phoneticPr fontId="21"/>
  </si>
  <si>
    <t>複製に係る経費は除く。当該活動の成果として記録するものに限る。</t>
    <rPh sb="11" eb="13">
      <t>トウガイ</t>
    </rPh>
    <rPh sb="13" eb="15">
      <t>カツドウ</t>
    </rPh>
    <rPh sb="16" eb="18">
      <t>セイカ</t>
    </rPh>
    <rPh sb="21" eb="23">
      <t>キロク</t>
    </rPh>
    <rPh sb="28" eb="29">
      <t>カギ</t>
    </rPh>
    <phoneticPr fontId="6"/>
  </si>
  <si>
    <t>様式第4号（第7条関係）
【総表】</t>
    <phoneticPr fontId="6"/>
  </si>
  <si>
    <t>助　成　金　交　付　申　請　書</t>
    <phoneticPr fontId="6"/>
  </si>
  <si>
    <t>独立行政法人日本芸術文化振興会理事長　殿</t>
    <phoneticPr fontId="6"/>
  </si>
  <si>
    <t>　下記の活動を行いたいので、芸術文化振興基金助成金交付要綱第７条第１項の規定に基づき、助成金の交付を申請します。</t>
    <phoneticPr fontId="6"/>
  </si>
  <si>
    <t>プログラム等売上収入</t>
  </si>
  <si>
    <t>参加費</t>
  </si>
  <si>
    <t>広告料・その他の収入</t>
  </si>
  <si>
    <t>交付を受けようとする助成金の額</t>
    <phoneticPr fontId="6"/>
  </si>
  <si>
    <t>収入総額</t>
    <phoneticPr fontId="6"/>
  </si>
  <si>
    <t>助成金の額</t>
    <phoneticPr fontId="6"/>
  </si>
  <si>
    <t>申請内容</t>
    <rPh sb="0" eb="2">
      <t>シンセイ</t>
    </rPh>
    <rPh sb="2" eb="4">
      <t>ナイヨウ</t>
    </rPh>
    <phoneticPr fontId="7"/>
  </si>
  <si>
    <t>申請書・実績報告書の作成にあたっては、特に以下の点に注意して作成ください。</t>
    <rPh sb="19" eb="20">
      <t>トク</t>
    </rPh>
    <phoneticPr fontId="21"/>
  </si>
  <si>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1"/>
  </si>
  <si>
    <t>・本様式は自動計算やセルの参照機能等を利用しており、「Microsoft Excel」以外の表計算ソフトで</t>
    <rPh sb="1" eb="2">
      <t>ホン</t>
    </rPh>
    <phoneticPr fontId="21"/>
  </si>
  <si>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1"/>
  </si>
  <si>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1"/>
  </si>
  <si>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1"/>
  </si>
  <si>
    <t>【 入力に際しての注意事項 】</t>
    <rPh sb="2" eb="4">
      <t>ニュウリョク</t>
    </rPh>
    <rPh sb="5" eb="6">
      <t>サイ</t>
    </rPh>
    <rPh sb="9" eb="11">
      <t>チュウイ</t>
    </rPh>
    <rPh sb="11" eb="13">
      <t>ジコウ</t>
    </rPh>
    <phoneticPr fontId="21"/>
  </si>
  <si>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1"/>
  </si>
  <si>
    <t>　ダブルクリックし、入力状態にしてから貼り付けてください。</t>
    <phoneticPr fontId="21"/>
  </si>
  <si>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1"/>
  </si>
  <si>
    <t>　をクリックして選択肢を開き、選択してください。</t>
    <rPh sb="8" eb="11">
      <t>センタクシ</t>
    </rPh>
    <rPh sb="12" eb="13">
      <t>ヒラ</t>
    </rPh>
    <rPh sb="15" eb="17">
      <t>センタク</t>
    </rPh>
    <phoneticPr fontId="21"/>
  </si>
  <si>
    <t>例）</t>
    <rPh sb="0" eb="1">
      <t>レイ</t>
    </rPh>
    <phoneticPr fontId="21"/>
  </si>
  <si>
    <t>選択してください。</t>
    <rPh sb="0" eb="2">
      <t>センタク</t>
    </rPh>
    <phoneticPr fontId="21"/>
  </si>
  <si>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1"/>
  </si>
  <si>
    <t>【 よく使う操作について 】</t>
    <rPh sb="4" eb="5">
      <t>ツカ</t>
    </rPh>
    <rPh sb="6" eb="8">
      <t>ソウサ</t>
    </rPh>
    <phoneticPr fontId="21"/>
  </si>
  <si>
    <t>・改行</t>
    <rPh sb="1" eb="3">
      <t>カイギョウ</t>
    </rPh>
    <phoneticPr fontId="21"/>
  </si>
  <si>
    <t>[Alt] + [Enter]</t>
    <phoneticPr fontId="21"/>
  </si>
  <si>
    <t>・全角⇔半角　変換</t>
    <rPh sb="1" eb="3">
      <t>ゼンカク</t>
    </rPh>
    <rPh sb="4" eb="6">
      <t>ハンカク</t>
    </rPh>
    <rPh sb="7" eb="9">
      <t>ヘンカン</t>
    </rPh>
    <phoneticPr fontId="21"/>
  </si>
  <si>
    <t>[半角/全角]</t>
    <rPh sb="1" eb="3">
      <t>ハンカク</t>
    </rPh>
    <rPh sb="4" eb="6">
      <t>ゼンカク</t>
    </rPh>
    <phoneticPr fontId="21"/>
  </si>
  <si>
    <t>キーボードの左上にある【半角/全角】キーを押すたびに、「ひらがな」→「半角英数」→「ひらがな」の順に入力モードが切り替わります。</t>
    <phoneticPr fontId="21"/>
  </si>
  <si>
    <t>助 成 対 象 活 動 変 更 理 由 書</t>
    <phoneticPr fontId="21"/>
  </si>
  <si>
    <t>独立行政法人日本芸術文化振興会理事長　殿</t>
  </si>
  <si>
    <t>団　体　名：</t>
    <phoneticPr fontId="51"/>
  </si>
  <si>
    <t>代表者職名：</t>
    <phoneticPr fontId="51"/>
  </si>
  <si>
    <t>代表者氏名：</t>
    <phoneticPr fontId="51"/>
  </si>
  <si>
    <t>活動名：</t>
    <rPh sb="0" eb="2">
      <t>カツドウ</t>
    </rPh>
    <rPh sb="2" eb="3">
      <t>メイ</t>
    </rPh>
    <phoneticPr fontId="21"/>
  </si>
  <si>
    <t>変更内容：</t>
    <phoneticPr fontId="21"/>
  </si>
  <si>
    <t>変 更 前：</t>
    <phoneticPr fontId="21"/>
  </si>
  <si>
    <t>変 更 後：</t>
    <phoneticPr fontId="21"/>
  </si>
  <si>
    <t>変更理由：</t>
    <phoneticPr fontId="21"/>
  </si>
  <si>
    <t>様式第13号（第15条関係）
【総表】</t>
    <phoneticPr fontId="6"/>
  </si>
  <si>
    <t>助 成 対 象 活 動 実 績 報 告 書</t>
    <phoneticPr fontId="6"/>
  </si>
  <si>
    <t>交付決定通知書により 助成金の交付の決定を受けた助成対象活動の</t>
    <phoneticPr fontId="21"/>
  </si>
  <si>
    <t>実績について、芸術文化振興基金助成金交付要綱第15条第1項の規定に基づき、下記の通り報告します。</t>
    <phoneticPr fontId="21"/>
  </si>
  <si>
    <t>交付決定通知書に
記載の文書番号</t>
    <phoneticPr fontId="6"/>
  </si>
  <si>
    <t>小計（円）</t>
    <rPh sb="0" eb="2">
      <t>ショウケイ</t>
    </rPh>
    <phoneticPr fontId="7"/>
  </si>
  <si>
    <t>金額</t>
    <phoneticPr fontId="21"/>
  </si>
  <si>
    <t>様式第10号（第13条関係）</t>
    <phoneticPr fontId="6"/>
  </si>
  <si>
    <t>助成対象活動計画変更承認申請書</t>
    <phoneticPr fontId="6"/>
  </si>
  <si>
    <t>により交付決定の通知を受けた芸術文化振興基金助成金については、</t>
    <phoneticPr fontId="21"/>
  </si>
  <si>
    <t>下記のとおり内容を変更したいので、承認くださるよう芸術文化振興基金助成金交付要綱第１２条第１項の規定に基づき申請します。</t>
    <phoneticPr fontId="21"/>
  </si>
  <si>
    <t>計画変更承認申請内容</t>
    <rPh sb="0" eb="2">
      <t>ケイカク</t>
    </rPh>
    <rPh sb="2" eb="4">
      <t>ヘンコウ</t>
    </rPh>
    <rPh sb="4" eb="6">
      <t>ショウニン</t>
    </rPh>
    <rPh sb="6" eb="8">
      <t>シンセイ</t>
    </rPh>
    <rPh sb="8" eb="10">
      <t>ナイヨウ</t>
    </rPh>
    <phoneticPr fontId="7"/>
  </si>
  <si>
    <t>助成対象活動の
変更内容</t>
    <phoneticPr fontId="21"/>
  </si>
  <si>
    <t>★</t>
    <phoneticPr fontId="21"/>
  </si>
  <si>
    <t>助成対象活動の
変更理由</t>
    <phoneticPr fontId="21"/>
  </si>
  <si>
    <t>変更承認申請による
増（減）額（千円）</t>
    <phoneticPr fontId="21"/>
  </si>
  <si>
    <t>既交付決定額</t>
    <phoneticPr fontId="21"/>
  </si>
  <si>
    <t>変更承認申請額</t>
    <phoneticPr fontId="21"/>
  </si>
  <si>
    <t>増（減）額</t>
    <phoneticPr fontId="21"/>
  </si>
  <si>
    <t>助成対象経費の総額</t>
    <rPh sb="0" eb="2">
      <t>ジョセイ</t>
    </rPh>
    <rPh sb="2" eb="4">
      <t>タイショウ</t>
    </rPh>
    <rPh sb="4" eb="6">
      <t>ケイヒ</t>
    </rPh>
    <rPh sb="7" eb="9">
      <t>ソウガク</t>
    </rPh>
    <phoneticPr fontId="21"/>
  </si>
  <si>
    <t>助成金算定基礎経費の合計額</t>
    <rPh sb="0" eb="3">
      <t>ジョセイキン</t>
    </rPh>
    <rPh sb="3" eb="5">
      <t>サンテイ</t>
    </rPh>
    <rPh sb="5" eb="7">
      <t>キソ</t>
    </rPh>
    <rPh sb="7" eb="9">
      <t>ケイヒ</t>
    </rPh>
    <rPh sb="10" eb="12">
      <t>ゴウケイ</t>
    </rPh>
    <rPh sb="12" eb="13">
      <t>ガク</t>
    </rPh>
    <phoneticPr fontId="21"/>
  </si>
  <si>
    <t>助成金の額</t>
    <rPh sb="0" eb="3">
      <t>ジョセイキン</t>
    </rPh>
    <rPh sb="4" eb="5">
      <t>ガク</t>
    </rPh>
    <phoneticPr fontId="21"/>
  </si>
  <si>
    <t xml:space="preserve">様式第１２号（第１４条関係）
</t>
    <phoneticPr fontId="6"/>
  </si>
  <si>
    <t>助成金支払申請書</t>
    <rPh sb="0" eb="3">
      <t>ジョセイキン</t>
    </rPh>
    <rPh sb="3" eb="5">
      <t>シハライ</t>
    </rPh>
    <rPh sb="5" eb="8">
      <t>シンセイショ</t>
    </rPh>
    <phoneticPr fontId="6"/>
  </si>
  <si>
    <t/>
  </si>
  <si>
    <t>独立行政法人日本芸術文化振興会理事長 殿</t>
    <phoneticPr fontId="6"/>
  </si>
  <si>
    <t>〒</t>
    <phoneticPr fontId="6"/>
  </si>
  <si>
    <t>団体住所</t>
    <phoneticPr fontId="6"/>
  </si>
  <si>
    <t>団体名</t>
    <phoneticPr fontId="6"/>
  </si>
  <si>
    <t>代表者役職名</t>
    <phoneticPr fontId="6"/>
  </si>
  <si>
    <t>代表者氏名</t>
    <phoneticPr fontId="6"/>
  </si>
  <si>
    <t>　芸術文化振興基金助成金交付要綱第１４条の規定に基づき、下記のとおり助成金の支払を申請します。</t>
    <phoneticPr fontId="6"/>
  </si>
  <si>
    <t>記</t>
    <rPh sb="0" eb="1">
      <t>キ</t>
    </rPh>
    <phoneticPr fontId="6"/>
  </si>
  <si>
    <t>１　助成対象活動名　</t>
  </si>
  <si>
    <t>２　助成金の額 　</t>
    <phoneticPr fontId="21"/>
  </si>
  <si>
    <t>３　助成金振込先</t>
    <phoneticPr fontId="21"/>
  </si>
  <si>
    <t>（１）金融機関名</t>
    <phoneticPr fontId="21"/>
  </si>
  <si>
    <t>金融機関番号（4桁）</t>
    <rPh sb="8" eb="9">
      <t>ケタ</t>
    </rPh>
    <phoneticPr fontId="21"/>
  </si>
  <si>
    <t>（２）支店名</t>
  </si>
  <si>
    <t>店番号（3桁）</t>
    <rPh sb="5" eb="6">
      <t>ケタ</t>
    </rPh>
    <phoneticPr fontId="21"/>
  </si>
  <si>
    <t>（３）口座種別</t>
    <phoneticPr fontId="21"/>
  </si>
  <si>
    <t>（４）口座番号（7桁）</t>
    <rPh sb="9" eb="10">
      <t>ケタ</t>
    </rPh>
    <phoneticPr fontId="21"/>
  </si>
  <si>
    <t>口座名義（ｶﾀｶﾅ）</t>
    <phoneticPr fontId="21"/>
  </si>
  <si>
    <t>（５）口座名義</t>
    <phoneticPr fontId="21"/>
  </si>
  <si>
    <t>（歴史的集落・町並み、文化的景観保存活用活動）</t>
    <phoneticPr fontId="21"/>
  </si>
  <si>
    <t>様式第７号（第１０条関係）</t>
    <phoneticPr fontId="6"/>
  </si>
  <si>
    <t>助成金交付申請取下げ書</t>
    <rPh sb="0" eb="3">
      <t>ジョセイキン</t>
    </rPh>
    <rPh sb="3" eb="5">
      <t>コウフ</t>
    </rPh>
    <rPh sb="5" eb="7">
      <t>シンセイ</t>
    </rPh>
    <rPh sb="7" eb="9">
      <t>トリサ</t>
    </rPh>
    <rPh sb="10" eb="11">
      <t>ショ</t>
    </rPh>
    <phoneticPr fontId="6"/>
  </si>
  <si>
    <t>により交付決定の通知を受けた芸術文化振興基金助成金に</t>
    <phoneticPr fontId="21"/>
  </si>
  <si>
    <t>ついては、芸術文化振興基金助成金交付要綱第１０条の規定に基づき、助成金の交付の申請を下記のとおり取り下げます。</t>
    <phoneticPr fontId="21"/>
  </si>
  <si>
    <t>１　助成対象活動名</t>
  </si>
  <si>
    <t>　　</t>
  </si>
  <si>
    <t>２　交付決定通知書の受領年月日</t>
    <phoneticPr fontId="21"/>
  </si>
  <si>
    <t>３　助成金の交付の申請を取り下げようとする理由</t>
  </si>
  <si>
    <t>様式第１０号（第１３条関係）</t>
    <phoneticPr fontId="6"/>
  </si>
  <si>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6"/>
  </si>
  <si>
    <t>下記のとおり中止・廃止したいので、承認くださるよう芸術文化振興基金助成金交付要綱第１３条第１項の規定に基づき申請します。</t>
    <phoneticPr fontId="21"/>
  </si>
  <si>
    <t>２　助成対象活動の中止・廃止の理由及び内容</t>
    <phoneticPr fontId="21"/>
  </si>
  <si>
    <t>３　助成対象活動の実施状況</t>
    <phoneticPr fontId="21"/>
  </si>
  <si>
    <t>収入の区分</t>
    <rPh sb="3" eb="5">
      <t>クブン</t>
    </rPh>
    <phoneticPr fontId="6"/>
  </si>
  <si>
    <t>報告金額</t>
    <phoneticPr fontId="21"/>
  </si>
  <si>
    <t>支出の区分</t>
    <rPh sb="3" eb="5">
      <t>クブン</t>
    </rPh>
    <phoneticPr fontId="6"/>
  </si>
  <si>
    <t>報告金額</t>
  </si>
  <si>
    <t>報告内容</t>
    <rPh sb="0" eb="2">
      <t>ホウコク</t>
    </rPh>
    <rPh sb="2" eb="4">
      <t>ナイヨウ</t>
    </rPh>
    <phoneticPr fontId="7"/>
  </si>
  <si>
    <t>交付決定通知書の日付</t>
    <rPh sb="0" eb="2">
      <t>コウフ</t>
    </rPh>
    <rPh sb="2" eb="4">
      <t>ケッテイ</t>
    </rPh>
    <rPh sb="4" eb="7">
      <t>ツウチショ</t>
    </rPh>
    <rPh sb="8" eb="10">
      <t>ヒヅケ</t>
    </rPh>
    <phoneticPr fontId="6"/>
  </si>
  <si>
    <t>記入要領</t>
    <rPh sb="0" eb="2">
      <t>キニュウ</t>
    </rPh>
    <rPh sb="2" eb="4">
      <t>ヨウリョウ</t>
    </rPh>
    <phoneticPr fontId="6"/>
  </si>
  <si>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6"/>
  </si>
  <si>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6"/>
  </si>
  <si>
    <t>要望書と同じ活動区分かどうか確認してください。</t>
    <rPh sb="0" eb="3">
      <t>ヨウボウショ</t>
    </rPh>
    <rPh sb="4" eb="5">
      <t>オナ</t>
    </rPh>
    <rPh sb="6" eb="8">
      <t>カツドウ</t>
    </rPh>
    <rPh sb="8" eb="10">
      <t>クブン</t>
    </rPh>
    <rPh sb="14" eb="16">
      <t>カクニン</t>
    </rPh>
    <phoneticPr fontId="6"/>
  </si>
  <si>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6"/>
  </si>
  <si>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6"/>
  </si>
  <si>
    <t>活動の開始日と終了日を記入してください。</t>
    <rPh sb="0" eb="2">
      <t>カツドウ</t>
    </rPh>
    <rPh sb="3" eb="6">
      <t>カイシビ</t>
    </rPh>
    <rPh sb="7" eb="10">
      <t>シュウリョウビ</t>
    </rPh>
    <rPh sb="11" eb="13">
      <t>キニュウ</t>
    </rPh>
    <phoneticPr fontId="21"/>
  </si>
  <si>
    <t>①</t>
    <phoneticPr fontId="21"/>
  </si>
  <si>
    <t>③</t>
    <phoneticPr fontId="21"/>
  </si>
  <si>
    <t xml:space="preserve">
</t>
    <phoneticPr fontId="21"/>
  </si>
  <si>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1"/>
  </si>
  <si>
    <t>助成対象経費の総額</t>
    <rPh sb="2" eb="4">
      <t>タイショウ</t>
    </rPh>
    <phoneticPr fontId="6"/>
  </si>
  <si>
    <t>団体名：</t>
    <phoneticPr fontId="21"/>
  </si>
  <si>
    <t>活動名：</t>
    <phoneticPr fontId="21"/>
  </si>
  <si>
    <t>実施時期　</t>
    <rPh sb="0" eb="2">
      <t>ジッシ</t>
    </rPh>
    <rPh sb="2" eb="4">
      <t>ジキ</t>
    </rPh>
    <phoneticPr fontId="6"/>
  </si>
  <si>
    <t>作成する記録等の活用方法</t>
    <rPh sb="0" eb="2">
      <t>サクセイ</t>
    </rPh>
    <rPh sb="4" eb="6">
      <t>キロク</t>
    </rPh>
    <rPh sb="6" eb="7">
      <t>トウ</t>
    </rPh>
    <rPh sb="8" eb="10">
      <t>カツヨウ</t>
    </rPh>
    <rPh sb="10" eb="12">
      <t>ホウホウ</t>
    </rPh>
    <phoneticPr fontId="6"/>
  </si>
  <si>
    <t>共催者名(役割)・後援者名(役割)・協賛者名(役割)・助成団体</t>
    <phoneticPr fontId="6"/>
  </si>
  <si>
    <t>地域の振興に資する本活動の特色（地域の活動として特に強調したい点をご記入ください）</t>
    <rPh sb="0" eb="2">
      <t>チイキ</t>
    </rPh>
    <rPh sb="3" eb="5">
      <t>シンコウ</t>
    </rPh>
    <rPh sb="6" eb="7">
      <t>シ</t>
    </rPh>
    <rPh sb="9" eb="10">
      <t>ホン</t>
    </rPh>
    <rPh sb="10" eb="12">
      <t>カツドウ</t>
    </rPh>
    <rPh sb="13" eb="15">
      <t>トクショク</t>
    </rPh>
    <rPh sb="16" eb="18">
      <t>チイキ</t>
    </rPh>
    <rPh sb="19" eb="21">
      <t>カツドウ</t>
    </rPh>
    <rPh sb="24" eb="25">
      <t>トク</t>
    </rPh>
    <rPh sb="26" eb="28">
      <t>キョウチョウ</t>
    </rPh>
    <rPh sb="31" eb="32">
      <t>テン</t>
    </rPh>
    <rPh sb="34" eb="36">
      <t>キニュウ</t>
    </rPh>
    <phoneticPr fontId="6"/>
  </si>
  <si>
    <t>助成対象経費の総額　要望時からの増減：</t>
    <rPh sb="10" eb="13">
      <t>ヨウボウジ</t>
    </rPh>
    <rPh sb="16" eb="18">
      <t>ゾウゲン</t>
    </rPh>
    <phoneticPr fontId="6"/>
  </si>
  <si>
    <t>（千円）</t>
    <rPh sb="1" eb="3">
      <t>センエン</t>
    </rPh>
    <phoneticPr fontId="6"/>
  </si>
  <si>
    <t>収入総額</t>
    <rPh sb="0" eb="2">
      <t>シュウニュウ</t>
    </rPh>
    <phoneticPr fontId="6"/>
  </si>
  <si>
    <t>により交付決定の通知を受けた助成対象活動について、</t>
  </si>
  <si>
    <t>　様式の変更ができない仕様になっています。</t>
    <phoneticPr fontId="21"/>
  </si>
  <si>
    <r>
      <t>本活動の内容　※</t>
    </r>
    <r>
      <rPr>
        <sz val="16"/>
        <color theme="1"/>
        <rFont val="游ゴシック"/>
        <family val="3"/>
        <charset val="128"/>
        <scheme val="minor"/>
      </rPr>
      <t>活動内容が複数の内容で構成されている場合には、それぞれの日時（期間）・場所・内容等を</t>
    </r>
    <r>
      <rPr>
        <b/>
        <sz val="16"/>
        <color theme="1"/>
        <rFont val="游ゴシック"/>
        <family val="3"/>
        <charset val="128"/>
        <scheme val="minor"/>
      </rPr>
      <t>箇条書き</t>
    </r>
    <r>
      <rPr>
        <sz val="16"/>
        <color theme="1"/>
        <rFont val="游ゴシック"/>
        <family val="3"/>
        <charset val="128"/>
        <scheme val="minor"/>
      </rPr>
      <t>にして記入してください。</t>
    </r>
    <rPh sb="0" eb="1">
      <t>ホン</t>
    </rPh>
    <rPh sb="1" eb="3">
      <t>カツドウ</t>
    </rPh>
    <rPh sb="4" eb="6">
      <t>ナイヨウ</t>
    </rPh>
    <phoneticPr fontId="6"/>
  </si>
  <si>
    <t>収支決算（円）</t>
    <rPh sb="0" eb="2">
      <t>シュウシ</t>
    </rPh>
    <rPh sb="2" eb="4">
      <t>ケッサン</t>
    </rPh>
    <rPh sb="5" eb="6">
      <t>エン</t>
    </rPh>
    <phoneticPr fontId="7"/>
  </si>
  <si>
    <r>
      <rPr>
        <b/>
        <sz val="16"/>
        <color rgb="FFFF0000"/>
        <rFont val="游ゴシック"/>
        <family val="3"/>
        <charset val="128"/>
        <scheme val="minor"/>
      </rPr>
      <t>★</t>
    </r>
    <r>
      <rPr>
        <b/>
        <sz val="16"/>
        <color rgb="FF000066"/>
        <rFont val="游ゴシック"/>
        <family val="3"/>
        <charset val="128"/>
        <scheme val="minor"/>
      </rPr>
      <t>印の欄に記入してください。</t>
    </r>
    <rPh sb="0" eb="2">
      <t>ホシシルシ</t>
    </rPh>
    <phoneticPr fontId="21"/>
  </si>
  <si>
    <t>計画変更金額（千円）</t>
    <rPh sb="7" eb="8">
      <t>セン</t>
    </rPh>
    <rPh sb="8" eb="9">
      <t>エン</t>
    </rPh>
    <phoneticPr fontId="21"/>
  </si>
  <si>
    <t>申請時金額（千円）</t>
    <rPh sb="6" eb="7">
      <t>セン</t>
    </rPh>
    <rPh sb="7" eb="8">
      <t>エン</t>
    </rPh>
    <phoneticPr fontId="21"/>
  </si>
  <si>
    <t>計画変更金額（千円）</t>
    <rPh sb="7" eb="9">
      <t>センエン</t>
    </rPh>
    <phoneticPr fontId="21"/>
  </si>
  <si>
    <t>申請時金額（千円）</t>
    <rPh sb="6" eb="8">
      <t>センエン</t>
    </rPh>
    <phoneticPr fontId="21"/>
  </si>
  <si>
    <t>（円）</t>
    <rPh sb="1" eb="2">
      <t>エン</t>
    </rPh>
    <phoneticPr fontId="21"/>
  </si>
  <si>
    <r>
      <t>本活動の成果　</t>
    </r>
    <r>
      <rPr>
        <sz val="16"/>
        <color theme="1"/>
        <rFont val="游ゴシック"/>
        <family val="3"/>
        <charset val="128"/>
        <scheme val="minor"/>
      </rPr>
      <t>助成を受けて充実した点をふくめて具体的に記入してください。</t>
    </r>
    <phoneticPr fontId="6"/>
  </si>
  <si>
    <t>左記以外の住所</t>
    <rPh sb="0" eb="2">
      <t>サキ</t>
    </rPh>
    <rPh sb="2" eb="4">
      <t>イガイ</t>
    </rPh>
    <rPh sb="5" eb="7">
      <t>ジュウショ</t>
    </rPh>
    <phoneticPr fontId="6"/>
  </si>
  <si>
    <t>選択してください。</t>
  </si>
  <si>
    <t>人数・枚数</t>
    <rPh sb="0" eb="2">
      <t>ニンズウ</t>
    </rPh>
    <rPh sb="3" eb="5">
      <t>マイスウ</t>
    </rPh>
    <phoneticPr fontId="7"/>
  </si>
  <si>
    <t>単位</t>
    <rPh sb="0" eb="2">
      <t>タンイ</t>
    </rPh>
    <phoneticPr fontId="8"/>
  </si>
  <si>
    <t>回数・泊数</t>
    <rPh sb="0" eb="1">
      <t>カイ</t>
    </rPh>
    <rPh sb="1" eb="2">
      <t>スウ</t>
    </rPh>
    <rPh sb="3" eb="4">
      <t>ハク</t>
    </rPh>
    <rPh sb="4" eb="5">
      <t>スウ</t>
    </rPh>
    <phoneticPr fontId="7"/>
  </si>
  <si>
    <t>単位</t>
    <phoneticPr fontId="8"/>
  </si>
  <si>
    <t>作成した記録等の活用方法</t>
    <rPh sb="0" eb="2">
      <t>サクセイ</t>
    </rPh>
    <rPh sb="4" eb="6">
      <t>キロク</t>
    </rPh>
    <rPh sb="6" eb="7">
      <t>トウ</t>
    </rPh>
    <rPh sb="8" eb="10">
      <t>カツヨウ</t>
    </rPh>
    <rPh sb="10" eb="12">
      <t>ホウホウ</t>
    </rPh>
    <phoneticPr fontId="6"/>
  </si>
  <si>
    <t>内定情報（千円）</t>
    <rPh sb="0" eb="2">
      <t>ナイテイ</t>
    </rPh>
    <rPh sb="2" eb="4">
      <t>ジョウホウ</t>
    </rPh>
    <rPh sb="5" eb="7">
      <t>センエン</t>
    </rPh>
    <phoneticPr fontId="6"/>
  </si>
  <si>
    <t>回数・泊数</t>
    <rPh sb="0" eb="2">
      <t>カイスウ</t>
    </rPh>
    <rPh sb="3" eb="4">
      <t>ハク</t>
    </rPh>
    <rPh sb="4" eb="5">
      <t>スウ</t>
    </rPh>
    <phoneticPr fontId="7"/>
  </si>
  <si>
    <t>単位</t>
  </si>
  <si>
    <t>上段の内定情報、[1-3 収入]、[1-4 支出]のシートを入力すると、
自動で入力されます。</t>
    <rPh sb="0" eb="2">
      <t>ジョウダン</t>
    </rPh>
    <rPh sb="3" eb="5">
      <t>ナイテイ</t>
    </rPh>
    <rPh sb="5" eb="7">
      <t>ジョウホウ</t>
    </rPh>
    <phoneticPr fontId="6"/>
  </si>
  <si>
    <t>日当・食事代は除く</t>
    <rPh sb="0" eb="2">
      <t>ニットウ</t>
    </rPh>
    <rPh sb="3" eb="6">
      <t>ショクジダイ</t>
    </rPh>
    <rPh sb="7" eb="8">
      <t>ノゾ</t>
    </rPh>
    <phoneticPr fontId="6"/>
  </si>
  <si>
    <t>資料等購入・資材等購入費（★）</t>
    <rPh sb="6" eb="8">
      <t>シザイ</t>
    </rPh>
    <rPh sb="8" eb="9">
      <t>トウ</t>
    </rPh>
    <rPh sb="9" eb="11">
      <t>コウニュウ</t>
    </rPh>
    <rPh sb="11" eb="12">
      <t>ヒ</t>
    </rPh>
    <phoneticPr fontId="6"/>
  </si>
  <si>
    <t>★購入等事由書の作成必要</t>
    <rPh sb="1" eb="3">
      <t>コウニュウ</t>
    </rPh>
    <rPh sb="3" eb="4">
      <t>トウ</t>
    </rPh>
    <rPh sb="4" eb="6">
      <t>ジユウ</t>
    </rPh>
    <rPh sb="6" eb="7">
      <t>ショ</t>
    </rPh>
    <rPh sb="8" eb="10">
      <t>サクセイ</t>
    </rPh>
    <rPh sb="10" eb="12">
      <t>ヒツヨウ</t>
    </rPh>
    <phoneticPr fontId="6"/>
  </si>
  <si>
    <t>保全・補修費（★）</t>
    <rPh sb="0" eb="2">
      <t>ホゼン</t>
    </rPh>
    <rPh sb="3" eb="5">
      <t>ホシュウ</t>
    </rPh>
    <rPh sb="5" eb="6">
      <t>ヒ</t>
    </rPh>
    <phoneticPr fontId="6"/>
  </si>
  <si>
    <t xml:space="preserve">全て消費税込で計上してください。
単価×数量で計上するものは税込単価にしてください。
</t>
    <rPh sb="0" eb="1">
      <t>スベ</t>
    </rPh>
    <rPh sb="2" eb="5">
      <t>ショウヒゼイ</t>
    </rPh>
    <rPh sb="5" eb="6">
      <t>コ</t>
    </rPh>
    <phoneticPr fontId="6"/>
  </si>
  <si>
    <t>※資料等購入・資材等購入費、保全・補修費については、要望時に【購入等事由書】を提出し助成対象経費として認められている経費のみ計上可能です。</t>
    <phoneticPr fontId="21"/>
  </si>
  <si>
    <t>★下記の内容について助成金交付申請書より変更があった場合は、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助成対象活動名、実施時期（活動日、活動期間）、実施場所、
　　実施回数、共催者、活動内容に関する重要な事項
　　作成する記録等の活用方法、配信実施の有無　等
○収支予算に関する事項
　　入場券種・単価の大幅な変更、助成団体、
　　助成対象経費の総額（２０％を超える減額があった場合）
　※個々の経費に対する変更については記入不要です。</t>
    <phoneticPr fontId="21"/>
  </si>
  <si>
    <t>★下記の内容について助成金交付要望書より変更があった場合は、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助成対象活動名、実施時期（活動日、活動期間）、実施場所、
　　実施回数、共催者、活動内容に関する重要な事項
　　作成する記録等の活用方法、配信実施の有無　等
○収支予算に関する事項
　　入場券種・単価の大幅な変更、助成団体、
　　助成対象経費の総額（２０％を超える減額があった場合）
　※個々の経費に対する変更については記入不要です。</t>
    <phoneticPr fontId="21"/>
  </si>
  <si>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※押印不要です。
　　②当振興会が発行した「助成金交付決定通知書」の写し
　　（スキャンしてＰＤＦデータ等で保存し、提出してください）
</t>
    <phoneticPr fontId="21"/>
  </si>
  <si>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Ph sb="83" eb="86">
      <t>ジョセイキン</t>
    </rPh>
    <rPh sb="88" eb="90">
      <t>シハラ</t>
    </rPh>
    <rPh sb="94" eb="96">
      <t>バアイ</t>
    </rPh>
    <rPh sb="97" eb="99">
      <t>チュウシ</t>
    </rPh>
    <rPh sb="99" eb="101">
      <t>ハイシ</t>
    </rPh>
    <rPh sb="101" eb="103">
      <t>ショウニン</t>
    </rPh>
    <phoneticPr fontId="21"/>
  </si>
  <si>
    <t>プログラム等売上収入</t>
    <rPh sb="5" eb="6">
      <t>ナド</t>
    </rPh>
    <phoneticPr fontId="7"/>
  </si>
  <si>
    <r>
      <t xml:space="preserve">
</t>
    </r>
    <r>
      <rPr>
        <b/>
        <sz val="14"/>
        <color rgb="FFFF0000"/>
        <rFont val="游ゴシック"/>
        <family val="3"/>
        <charset val="128"/>
        <scheme val="minor"/>
      </rPr>
      <t>消費税込で計上してください。
(単価×数量で計上するものは、税込単価にしてください。）</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※構成団体、構成員に対する支出は計上できません。
※前年度に支払った経費については計上できません。
</t>
    </r>
    <r>
      <rPr>
        <b/>
        <sz val="14"/>
        <color rgb="FF000066"/>
        <rFont val="游ゴシック"/>
        <family val="3"/>
        <charset val="128"/>
        <scheme val="minor"/>
      </rPr>
      <t xml:space="preserve">※金額の根拠が明確になるように、可能な限り単価や日数等を
　具体的に入力してください。
※積算根拠となる数量等は1-2個表の内容と齟齬がないように注意してください。
※単価欄は整数のみ入力できます。小数点以下が発生する場合は、
　一式金額で入力した上で、備考欄に数量を記入してください。
※印刷物は作成部数、送付物は通数を明記してください。
※成果物送付料は、目的や送付先について1-2個表の（作成する記録等の活用方法）に記入した上で計上してください。
</t>
    </r>
    <phoneticPr fontId="6"/>
  </si>
  <si>
    <r>
      <t xml:space="preserve">
</t>
    </r>
    <r>
      <rPr>
        <b/>
        <sz val="14"/>
        <color rgb="FFFF0000"/>
        <rFont val="游ゴシック"/>
        <family val="3"/>
        <charset val="128"/>
        <scheme val="minor"/>
      </rPr>
      <t>消費税込で計上してください。
(単価×数量で計上するものは、税込単価にしてください。）</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※構成団体、構成員に対する支出は計上できません。
※前年度に支払った経費については計上できません。
</t>
    </r>
    <r>
      <rPr>
        <b/>
        <sz val="14"/>
        <color rgb="FF000066"/>
        <rFont val="游ゴシック"/>
        <family val="3"/>
        <charset val="128"/>
        <scheme val="minor"/>
      </rPr>
      <t xml:space="preserve">※金額の根拠が明確になるように、可能な限り単価や日数等を
　具体的に入力してください。
※積算根拠となる数量等は5-2個表の内容と齟齬がないように注意してください。
※単価欄は整数のみ入力できます。小数点以下が発生する場合は、
　一式金額で入力した上で、備考欄に数量を記入してください。
※印刷物は作成部数、送付物は通数を明記してください。
※成果物送付料は、目的や送付先について5-2個表の（作成した記録等の活用方法）に記入した上で計上してください。
</t>
    </r>
    <phoneticPr fontId="6"/>
  </si>
  <si>
    <t>入場料無料の場合、または招待がある場合は必ず理由を記入</t>
    <rPh sb="12" eb="14">
      <t>ショウタイ</t>
    </rPh>
    <rPh sb="17" eb="19">
      <t>バアイ</t>
    </rPh>
    <phoneticPr fontId="6"/>
  </si>
  <si>
    <t xml:space="preserve">「内定通知書」及びお手元の「助成金交付要望書」に
記載されている金額を選択または入力（半角数字）してください。
</t>
    <rPh sb="1" eb="3">
      <t>ナイテイ</t>
    </rPh>
    <rPh sb="3" eb="6">
      <t>ツウチショ</t>
    </rPh>
    <rPh sb="7" eb="8">
      <t>オヨ</t>
    </rPh>
    <rPh sb="10" eb="12">
      <t>テモト</t>
    </rPh>
    <rPh sb="14" eb="17">
      <t>ジョセイキン</t>
    </rPh>
    <rPh sb="17" eb="19">
      <t>コウフ</t>
    </rPh>
    <rPh sb="19" eb="22">
      <t>ヨウボウショ</t>
    </rPh>
    <rPh sb="25" eb="27">
      <t>キサイ</t>
    </rPh>
    <rPh sb="32" eb="34">
      <t>キンガク</t>
    </rPh>
    <rPh sb="35" eb="37">
      <t>センタク</t>
    </rPh>
    <rPh sb="40" eb="42">
      <t>ニュウリョク</t>
    </rPh>
    <rPh sb="43" eb="47">
      <t>ハンカクスウジ</t>
    </rPh>
    <phoneticPr fontId="6"/>
  </si>
  <si>
    <t>・1-1総表「内定情報」の「助成金の額」、「助成金算定基礎経費の合計額」は、3月にお送りした内定通知書の額を選択または記載してください。
「助成対象経費の総額」は、お手元の要望書の額を記載してください。なお、内定にあたり「助成対象経費の総額」に変更が生じている場合、申請書を提出いただいた後、当振興会から修正の上ご連絡します。</t>
    <rPh sb="4" eb="6">
      <t>ソウヒョウ</t>
    </rPh>
    <rPh sb="9" eb="11">
      <t>ジョウホウ</t>
    </rPh>
    <phoneticPr fontId="21"/>
  </si>
  <si>
    <t>【共催者名、助成団体】
要望書より変更があった場合は、当振興会に連絡の上、
[1-5変更理由書（申請）] を提出してください。</t>
    <rPh sb="27" eb="31">
      <t>トウシンコウカイ</t>
    </rPh>
    <phoneticPr fontId="21"/>
  </si>
  <si>
    <r>
      <t xml:space="preserve">助成金交付要望書で選択した項目を入力してください。
</t>
    </r>
    <r>
      <rPr>
        <b/>
        <sz val="14"/>
        <color rgb="FFFF0000"/>
        <rFont val="游ゴシック"/>
        <family val="3"/>
        <charset val="128"/>
        <scheme val="minor"/>
      </rPr>
      <t xml:space="preserve">要望時に選択した助成金算定基礎経費の項目①～③を選び直すことはできません。
</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6" eb="28">
      <t>ヨウボウ</t>
    </rPh>
    <rPh sb="28" eb="29">
      <t>ジ</t>
    </rPh>
    <rPh sb="30" eb="32">
      <t>センタク</t>
    </rPh>
    <rPh sb="34" eb="37">
      <t>ジョセイキン</t>
    </rPh>
    <rPh sb="37" eb="39">
      <t>サンテイ</t>
    </rPh>
    <rPh sb="39" eb="41">
      <t>キソ</t>
    </rPh>
    <rPh sb="41" eb="43">
      <t>ケイヒ</t>
    </rPh>
    <rPh sb="44" eb="46">
      <t>コウモク</t>
    </rPh>
    <rPh sb="50" eb="51">
      <t>エラ</t>
    </rPh>
    <rPh sb="52" eb="53">
      <t>ナオ</t>
    </rPh>
    <rPh sb="65" eb="67">
      <t>タイショウ</t>
    </rPh>
    <rPh sb="70" eb="72">
      <t>ケイヒ</t>
    </rPh>
    <rPh sb="73" eb="75">
      <t>ハッセイ</t>
    </rPh>
    <rPh sb="81" eb="83">
      <t>バアイ</t>
    </rPh>
    <rPh sb="84" eb="86">
      <t>ドウヨウ</t>
    </rPh>
    <phoneticPr fontId="6"/>
  </si>
  <si>
    <r>
      <t xml:space="preserve">申請書より変更があった場合は、当振興会に連絡の上、
</t>
    </r>
    <r>
      <rPr>
        <b/>
        <sz val="14"/>
        <color rgb="FFFF0000"/>
        <rFont val="游ゴシック"/>
        <family val="3"/>
        <charset val="128"/>
        <scheme val="minor"/>
      </rPr>
      <t>該当箇所を変更後の内容に上書きし、</t>
    </r>
    <r>
      <rPr>
        <b/>
        <sz val="14"/>
        <color rgb="FF000066"/>
        <rFont val="游ゴシック"/>
        <family val="3"/>
        <charset val="128"/>
        <scheme val="minor"/>
      </rPr>
      <t xml:space="preserve">
[5-5変更理由書] を提出してください。
</t>
    </r>
    <rPh sb="0" eb="2">
      <t>シンセイ</t>
    </rPh>
    <rPh sb="15" eb="16">
      <t>トウ</t>
    </rPh>
    <rPh sb="16" eb="19">
      <t>シンコウカイ</t>
    </rPh>
    <rPh sb="26" eb="28">
      <t>ガイトウ</t>
    </rPh>
    <rPh sb="28" eb="30">
      <t>カショ</t>
    </rPh>
    <rPh sb="31" eb="33">
      <t>ヘンコウ</t>
    </rPh>
    <rPh sb="33" eb="34">
      <t>ゴ</t>
    </rPh>
    <rPh sb="35" eb="37">
      <t>ナイヨウ</t>
    </rPh>
    <rPh sb="38" eb="40">
      <t>ウワガ</t>
    </rPh>
    <phoneticPr fontId="6"/>
  </si>
  <si>
    <t>【共催者名、助成団体】
申請書より変更があった場合は、当振興会に連絡の上、
[5-5変更理由書] を提出してください。</t>
    <rPh sb="12" eb="14">
      <t>シンセイ</t>
    </rPh>
    <rPh sb="27" eb="31">
      <t>トウシンコウカイ</t>
    </rPh>
    <phoneticPr fontId="21"/>
  </si>
  <si>
    <r>
      <t xml:space="preserve">
※セル内で改行される場合は、「Alt+Enter」キーで改行してください。
※「スペース」キーでの改行はしないでください。
申請書の内容から変更が発生した場合は、当振興会に連絡の上、
[5-5変更理由書] を提出してください。
</t>
    </r>
    <r>
      <rPr>
        <b/>
        <sz val="16"/>
        <color rgb="FFFF0000"/>
        <rFont val="游ゴシック"/>
        <family val="3"/>
        <charset val="128"/>
        <scheme val="minor"/>
      </rPr>
      <t>集客を伴う活動を実施した場合には、参加人数を記入してください。
（シンポジウム、展覧会、ワークショップ等）</t>
    </r>
    <rPh sb="64" eb="66">
      <t>シンセイ</t>
    </rPh>
    <rPh sb="68" eb="70">
      <t>ナイヨウ</t>
    </rPh>
    <rPh sb="75" eb="77">
      <t>ハッセイ</t>
    </rPh>
    <rPh sb="83" eb="87">
      <t>トウシンコウカイ</t>
    </rPh>
    <phoneticPr fontId="6"/>
  </si>
  <si>
    <t>地域の振興に資する本活動の特色</t>
    <rPh sb="0" eb="2">
      <t>チイキ</t>
    </rPh>
    <rPh sb="3" eb="5">
      <t>シンコウ</t>
    </rPh>
    <rPh sb="6" eb="7">
      <t>シ</t>
    </rPh>
    <rPh sb="9" eb="10">
      <t>ホン</t>
    </rPh>
    <rPh sb="10" eb="12">
      <t>カツドウ</t>
    </rPh>
    <rPh sb="13" eb="15">
      <t>トクショク</t>
    </rPh>
    <phoneticPr fontId="6"/>
  </si>
  <si>
    <r>
      <t>←提出年月日は、活動開始前で変更内容が最後に決定した日を</t>
    </r>
    <r>
      <rPr>
        <b/>
        <u/>
        <sz val="14"/>
        <color rgb="FFFF0000"/>
        <rFont val="游ゴシック"/>
        <family val="3"/>
        <charset val="128"/>
      </rPr>
      <t>西暦</t>
    </r>
    <r>
      <rPr>
        <b/>
        <sz val="14"/>
        <color rgb="FFFF0000"/>
        <rFont val="游ゴシック"/>
        <family val="3"/>
        <charset val="128"/>
      </rPr>
      <t>で入力</t>
    </r>
    <r>
      <rPr>
        <b/>
        <sz val="14"/>
        <color rgb="FF000066"/>
        <rFont val="游ゴシック"/>
        <family val="3"/>
        <charset val="128"/>
      </rPr>
      <t>してください。
　自動入力ではありませんので、忘れずに入力してください。
　※　西暦で入力すると和暦に自動で変換されます。
　　</t>
    </r>
    <rPh sb="42" eb="44">
      <t>ジドウ</t>
    </rPh>
    <rPh sb="44" eb="46">
      <t>ニュウリョク</t>
    </rPh>
    <rPh sb="56" eb="57">
      <t>ワス</t>
    </rPh>
    <rPh sb="60" eb="62">
      <t>ニュウリョク</t>
    </rPh>
    <rPh sb="73" eb="75">
      <t>セイレキ</t>
    </rPh>
    <rPh sb="76" eb="78">
      <t>ニュウリョク</t>
    </rPh>
    <rPh sb="81" eb="83">
      <t>ワレキ</t>
    </rPh>
    <rPh sb="84" eb="86">
      <t>ジドウ</t>
    </rPh>
    <rPh sb="87" eb="89">
      <t>ヘンカン</t>
    </rPh>
    <phoneticPr fontId="21"/>
  </si>
  <si>
    <t>【令和7年度　記載可能経費一覧（歴史的集落・町並み、文化的景観保存活用活動）】</t>
    <phoneticPr fontId="21"/>
  </si>
  <si>
    <t>テレビ、ラジオ、新聞、雑誌、駅貼り、ウェブ広告等</t>
    <rPh sb="8" eb="10">
      <t>シンブン</t>
    </rPh>
    <rPh sb="11" eb="13">
      <t>ザッシ</t>
    </rPh>
    <rPh sb="14" eb="16">
      <t>エキバ</t>
    </rPh>
    <rPh sb="21" eb="23">
      <t>コウコク</t>
    </rPh>
    <rPh sb="23" eb="24">
      <t>トウ</t>
    </rPh>
    <phoneticPr fontId="6"/>
  </si>
  <si>
    <r>
      <rPr>
        <b/>
        <sz val="12"/>
        <rFont val="游ゴシック"/>
        <family val="3"/>
        <charset val="128"/>
        <scheme val="minor"/>
      </rPr>
      <t>令和7年度　芸術文化振興基金　地域の文化振興等の活動</t>
    </r>
    <r>
      <rPr>
        <sz val="12"/>
        <rFont val="游ゴシック"/>
        <family val="3"/>
        <charset val="128"/>
        <scheme val="minor"/>
      </rPr>
      <t xml:space="preserve">
助成金交付申請書・助成対象活動実績報告書の作成にあたっての注意事項</t>
    </r>
    <rPh sb="15" eb="17">
      <t>チイキ</t>
    </rPh>
    <rPh sb="18" eb="20">
      <t>ブンカ</t>
    </rPh>
    <rPh sb="20" eb="22">
      <t>シンコウ</t>
    </rPh>
    <rPh sb="22" eb="23">
      <t>トウ</t>
    </rPh>
    <rPh sb="24" eb="26">
      <t>カツドウ</t>
    </rPh>
    <rPh sb="32" eb="35">
      <t>シンセイショ</t>
    </rPh>
    <rPh sb="36" eb="40">
      <t>ジョセイタイショウ</t>
    </rPh>
    <rPh sb="40" eb="42">
      <t>カツドウ</t>
    </rPh>
    <rPh sb="42" eb="47">
      <t>ジッセキホウコクショ</t>
    </rPh>
    <phoneticPr fontId="21"/>
  </si>
  <si>
    <t>令和7年度　芸術文化振興基金</t>
    <phoneticPr fontId="21"/>
  </si>
  <si>
    <t>活動の開始日と終了日を記入してください。
（2025/4/1～2026/3/31）</t>
    <phoneticPr fontId="6"/>
  </si>
  <si>
    <t>【令和7年度　助成金交付申請書　個表（歴史的集落・町並み、文化的景観保存活用活動）】</t>
    <rPh sb="12" eb="14">
      <t>シンセイ</t>
    </rPh>
    <phoneticPr fontId="21"/>
  </si>
  <si>
    <t>【令和7年度　助成金交付申請書　収入（歴史的集落・町並み、文化的景観保存活用活動）】</t>
    <phoneticPr fontId="6"/>
  </si>
  <si>
    <t>【令和7年度　助成金交付申請書　支出（歴史的集落・町並み、文化的景観保存活用活動）】</t>
    <rPh sb="12" eb="14">
      <t>シンセイ</t>
    </rPh>
    <phoneticPr fontId="21"/>
  </si>
  <si>
    <t>活動の開始日と終了日を記入してください。
(2025/4/1～2026/3/31）</t>
    <phoneticPr fontId="21"/>
  </si>
  <si>
    <t>【令和7年度　助成対象活動実績報告書　収入（歴史的集落・町並み、文化的景観保存活用活動）】</t>
    <phoneticPr fontId="6"/>
  </si>
  <si>
    <t>【令和7年度　助成対象活動実績報告書　支出（歴史的集落・町並み、文化的景観保存活用活動）】</t>
    <phoneticPr fontId="21"/>
  </si>
  <si>
    <t>令和7年度芸術文化振興基金</t>
    <rPh sb="0" eb="2">
      <t>レイワ</t>
    </rPh>
    <rPh sb="3" eb="5">
      <t>ネンド</t>
    </rPh>
    <rPh sb="5" eb="7">
      <t>ゲイジュツ</t>
    </rPh>
    <rPh sb="7" eb="9">
      <t>ブンカ</t>
    </rPh>
    <rPh sb="9" eb="11">
      <t>シンコウ</t>
    </rPh>
    <rPh sb="11" eb="13">
      <t>キキン</t>
    </rPh>
    <phoneticPr fontId="6"/>
  </si>
  <si>
    <t>別紙【令和7年度　助成対象活動変更承認内訳　収入（歴史的集落・町並み、文化的景観保存活用活動）】</t>
    <phoneticPr fontId="6"/>
  </si>
  <si>
    <t>別紙【令和7年度　助成対象活動変更承認内訳　支出（歴史的集落・町並み、文化的景観保存活用活動）】</t>
    <phoneticPr fontId="21"/>
  </si>
  <si>
    <r>
      <t xml:space="preserve">
※セル内で改行される場合は、「Alt+Enter」キーで改行してください。
※「スペース」キーでの改行はしないでください。
要望書の内容から変更が発生した場合は、当振興会に連絡の上、
[1-5変更理由書（申請）] を提出してください。
</t>
    </r>
    <r>
      <rPr>
        <b/>
        <sz val="16"/>
        <color rgb="FFFF0000"/>
        <rFont val="游ゴシック"/>
        <family val="3"/>
        <charset val="128"/>
        <scheme val="minor"/>
      </rPr>
      <t>集客を伴う活動を実施する場合には、見込み参加人数を記入してください。
（シンポジウム、展覧会、ワークショップ等）</t>
    </r>
    <rPh sb="68" eb="70">
      <t>ナイヨウ</t>
    </rPh>
    <rPh sb="75" eb="77">
      <t>ハッセイ</t>
    </rPh>
    <rPh sb="83" eb="87">
      <t>トウシンコウカイ</t>
    </rPh>
    <rPh sb="138" eb="140">
      <t>ミコ</t>
    </rPh>
    <phoneticPr fontId="6"/>
  </si>
  <si>
    <t>【令和7年度　助成対象活動実績報告書　個表（歴史的集落・町並み、文化的景観保存活用活動）】</t>
    <rPh sb="9" eb="13">
      <t>タイショウカツドウ</t>
    </rPh>
    <rPh sb="13" eb="15">
      <t>ジッセキ</t>
    </rPh>
    <rPh sb="15" eb="17">
      <t>ホウコク</t>
    </rPh>
    <rPh sb="17" eb="18">
      <t>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</si>
</sst>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
    <numFmt numFmtId="182" formatCode="[$-411]ggge&quot;年&quot;m&quot;月&quot;d&quot;日&quot;;@"/>
    <numFmt numFmtId="183" formatCode="[$-411]ggge&quot;年&quot;m&quot;月&quot;d&quot;日付け&quot;"/>
    <numFmt numFmtId="184" formatCode="yyyy/m/d;@"/>
    <numFmt numFmtId="185" formatCode="#,##0&quot;円&quot;"/>
    <numFmt numFmtId="186" formatCode="0000000"/>
    <numFmt numFmtId="187" formatCode="0.0%"/>
  </numFmts>
  <fonts count="8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1"/>
      <color theme="1"/>
      <name val="游ゴシック"/>
      <family val="2"/>
      <scheme val="minor"/>
    </font>
    <font>
      <b/>
      <u/>
      <sz val="14"/>
      <color rgb="FFFF0000"/>
      <name val="游ゴシック"/>
      <family val="3"/>
      <charset val="128"/>
      <scheme val="minor"/>
    </font>
    <font>
      <b/>
      <sz val="14"/>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sz val="12"/>
      <color theme="1"/>
      <name val="游ゴシック"/>
      <family val="3"/>
      <charset val="128"/>
    </font>
    <font>
      <sz val="6"/>
      <name val="游ゴシック"/>
      <family val="2"/>
      <charset val="128"/>
      <scheme val="minor"/>
    </font>
    <font>
      <sz val="10.5"/>
      <color theme="1"/>
      <name val="游ゴシック"/>
      <family val="3"/>
      <charset val="128"/>
    </font>
    <font>
      <sz val="14"/>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6"/>
      <color rgb="FF002060"/>
      <name val="游ゴシック"/>
      <family val="3"/>
      <charset val="128"/>
      <scheme val="minor"/>
    </font>
    <font>
      <b/>
      <sz val="18"/>
      <color rgb="FF000066"/>
      <name val="游ゴシック"/>
      <family val="3"/>
      <charset val="128"/>
      <scheme val="minor"/>
    </font>
    <font>
      <b/>
      <sz val="16"/>
      <color rgb="FF000066"/>
      <name val="游ゴシック"/>
      <family val="3"/>
      <charset val="128"/>
    </font>
    <font>
      <b/>
      <sz val="14"/>
      <color rgb="FF000066"/>
      <name val="游ゴシック"/>
      <family val="3"/>
      <charset val="128"/>
    </font>
    <font>
      <b/>
      <sz val="14"/>
      <color rgb="FFFF0000"/>
      <name val="游ゴシック"/>
      <family val="3"/>
      <charset val="128"/>
    </font>
    <font>
      <b/>
      <sz val="11"/>
      <color rgb="FF000066"/>
      <name val="游ゴシック"/>
      <family val="3"/>
      <charset val="128"/>
    </font>
    <font>
      <b/>
      <sz val="12"/>
      <color rgb="FF000066"/>
      <name val="游ゴシック"/>
      <family val="3"/>
      <charset val="128"/>
    </font>
    <font>
      <b/>
      <sz val="16"/>
      <color rgb="FFFF0000"/>
      <name val="游ゴシック"/>
      <family val="3"/>
      <charset val="128"/>
    </font>
    <font>
      <b/>
      <sz val="14"/>
      <color indexed="81"/>
      <name val="游ゴシック"/>
      <family val="3"/>
      <charset val="128"/>
      <scheme val="minor"/>
    </font>
    <font>
      <u/>
      <sz val="16"/>
      <color theme="1"/>
      <name val="游ゴシック"/>
      <family val="3"/>
      <charset val="128"/>
      <scheme val="minor"/>
    </font>
    <font>
      <b/>
      <sz val="12"/>
      <color rgb="FFFF0000"/>
      <name val="游ゴシック"/>
      <family val="3"/>
      <charset val="128"/>
      <scheme val="minor"/>
    </font>
    <font>
      <b/>
      <sz val="11"/>
      <color theme="0"/>
      <name val="游ゴシック"/>
      <family val="3"/>
      <charset val="128"/>
      <scheme val="minor"/>
    </font>
    <font>
      <sz val="11"/>
      <color theme="0"/>
      <name val="游ゴシック"/>
      <family val="3"/>
      <charset val="128"/>
      <scheme val="minor"/>
    </font>
    <font>
      <b/>
      <u/>
      <sz val="14"/>
      <color rgb="FFFF0000"/>
      <name val="游ゴシック"/>
      <family val="3"/>
      <charset val="128"/>
    </font>
  </fonts>
  <fills count="12">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medium">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s>
  <cellStyleXfs count="11">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5" fillId="0" borderId="0">
      <alignment vertical="center"/>
    </xf>
    <xf numFmtId="0" fontId="38"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9" fillId="0" borderId="0" xfId="3">
      <alignment vertical="center"/>
    </xf>
    <xf numFmtId="0" fontId="10" fillId="2" borderId="1" xfId="3" applyFont="1" applyFill="1" applyBorder="1" applyAlignment="1">
      <alignment horizontal="center" vertical="center"/>
    </xf>
    <xf numFmtId="179" fontId="0" fillId="0" borderId="116" xfId="0" applyNumberFormat="1" applyBorder="1" applyAlignment="1" applyProtection="1">
      <alignment horizontal="center" vertical="center"/>
      <protection locked="0"/>
    </xf>
    <xf numFmtId="180" fontId="0" fillId="0" borderId="97" xfId="0" applyNumberFormat="1" applyBorder="1" applyAlignment="1" applyProtection="1">
      <alignment horizontal="center" vertical="center"/>
      <protection locked="0"/>
    </xf>
    <xf numFmtId="0" fontId="20" fillId="4" borderId="117" xfId="0" applyFont="1" applyFill="1" applyBorder="1" applyAlignment="1" applyProtection="1">
      <alignment vertical="center" wrapText="1"/>
      <protection locked="0"/>
    </xf>
    <xf numFmtId="14" fontId="0" fillId="0" borderId="99" xfId="0" applyNumberFormat="1" applyBorder="1" applyAlignment="1" applyProtection="1">
      <alignment horizontal="center" vertical="center"/>
      <protection locked="0"/>
    </xf>
    <xf numFmtId="14" fontId="0" fillId="0" borderId="100" xfId="0" applyNumberFormat="1" applyBorder="1" applyAlignment="1" applyProtection="1">
      <alignment horizontal="center" vertical="center"/>
      <protection locked="0"/>
    </xf>
    <xf numFmtId="177" fontId="9" fillId="0" borderId="7" xfId="3" applyNumberFormat="1" applyBorder="1" applyAlignment="1" applyProtection="1">
      <alignment horizontal="right" vertical="center"/>
      <protection locked="0"/>
    </xf>
    <xf numFmtId="177" fontId="9" fillId="0" borderId="8" xfId="3" applyNumberFormat="1" applyBorder="1" applyAlignment="1" applyProtection="1">
      <alignment horizontal="right" vertical="center"/>
      <protection locked="0"/>
    </xf>
    <xf numFmtId="177" fontId="9" fillId="0" borderId="4" xfId="3" applyNumberFormat="1" applyBorder="1" applyAlignment="1" applyProtection="1">
      <alignment horizontal="right" vertical="center"/>
      <protection locked="0"/>
    </xf>
    <xf numFmtId="177" fontId="9" fillId="0" borderId="5" xfId="3" applyNumberFormat="1" applyBorder="1" applyAlignment="1" applyProtection="1">
      <alignment horizontal="right" vertical="center"/>
      <protection locked="0"/>
    </xf>
    <xf numFmtId="177" fontId="9" fillId="0" borderId="36" xfId="3" applyNumberFormat="1" applyBorder="1" applyAlignment="1" applyProtection="1">
      <alignment horizontal="right" vertical="center"/>
      <protection locked="0"/>
    </xf>
    <xf numFmtId="0" fontId="22" fillId="0" borderId="1" xfId="3" applyFont="1" applyBorder="1" applyAlignment="1">
      <alignment horizontal="left" vertical="top" wrapText="1"/>
    </xf>
    <xf numFmtId="179" fontId="0" fillId="0" borderId="94" xfId="0" applyNumberFormat="1" applyBorder="1" applyAlignment="1" applyProtection="1">
      <alignment horizontal="center" vertical="center"/>
      <protection locked="0"/>
    </xf>
    <xf numFmtId="180" fontId="0" fillId="0" borderId="128" xfId="0" applyNumberFormat="1" applyBorder="1" applyAlignment="1" applyProtection="1">
      <alignment horizontal="center" vertical="center"/>
      <protection locked="0"/>
    </xf>
    <xf numFmtId="0" fontId="0" fillId="0" borderId="0" xfId="0" applyAlignment="1"/>
    <xf numFmtId="178" fontId="10"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1"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7" borderId="59" xfId="0" applyNumberFormat="1" applyFill="1" applyBorder="1" applyAlignment="1">
      <alignment vertical="top"/>
    </xf>
    <xf numFmtId="0" fontId="0" fillId="7" borderId="59" xfId="0" applyFill="1" applyBorder="1" applyAlignment="1">
      <alignment vertical="top"/>
    </xf>
    <xf numFmtId="0" fontId="9" fillId="0" borderId="0" xfId="3" applyAlignment="1">
      <alignment horizontal="left" vertical="center"/>
    </xf>
    <xf numFmtId="0" fontId="22" fillId="0" borderId="0" xfId="3" applyFont="1" applyAlignment="1">
      <alignment horizontal="center" vertical="center" wrapText="1"/>
    </xf>
    <xf numFmtId="177" fontId="9" fillId="0" borderId="0" xfId="2" applyNumberFormat="1" applyFont="1" applyFill="1" applyBorder="1" applyAlignment="1" applyProtection="1">
      <alignment horizontal="left" vertical="top"/>
    </xf>
    <xf numFmtId="177" fontId="9" fillId="0" borderId="0" xfId="2" applyNumberFormat="1" applyFont="1" applyFill="1" applyBorder="1" applyAlignment="1" applyProtection="1">
      <alignment horizontal="right" vertical="top"/>
    </xf>
    <xf numFmtId="0" fontId="19" fillId="0" borderId="0" xfId="0" applyFont="1" applyAlignment="1">
      <alignment horizontal="right" vertical="top"/>
    </xf>
    <xf numFmtId="0" fontId="9" fillId="0" borderId="0" xfId="0" applyFont="1">
      <alignment vertical="center"/>
    </xf>
    <xf numFmtId="178" fontId="11" fillId="0" borderId="0" xfId="2" applyNumberFormat="1" applyFont="1" applyFill="1" applyBorder="1" applyProtection="1">
      <alignment vertical="center"/>
    </xf>
    <xf numFmtId="0" fontId="11" fillId="0" borderId="0" xfId="3" applyFont="1">
      <alignment vertical="center"/>
    </xf>
    <xf numFmtId="0" fontId="11" fillId="0" borderId="0" xfId="0" applyFont="1">
      <alignment vertical="center"/>
    </xf>
    <xf numFmtId="0" fontId="15" fillId="8" borderId="38" xfId="3" applyFont="1" applyFill="1" applyBorder="1" applyAlignment="1">
      <alignment horizontal="left" vertical="center"/>
    </xf>
    <xf numFmtId="0" fontId="11" fillId="8" borderId="14" xfId="3" applyFont="1" applyFill="1" applyBorder="1" applyAlignment="1">
      <alignment horizontal="left" vertical="center"/>
    </xf>
    <xf numFmtId="0" fontId="28" fillId="0" borderId="0" xfId="3" applyFont="1">
      <alignment vertical="center"/>
    </xf>
    <xf numFmtId="0" fontId="11" fillId="8" borderId="15" xfId="3" applyFont="1" applyFill="1" applyBorder="1" applyAlignment="1">
      <alignment horizontal="left" vertical="center"/>
    </xf>
    <xf numFmtId="0" fontId="27" fillId="0" borderId="0" xfId="0" applyFont="1" applyAlignment="1">
      <alignment vertical="center" wrapText="1" shrinkToFit="1"/>
    </xf>
    <xf numFmtId="0" fontId="11" fillId="8" borderId="15" xfId="3" applyFont="1" applyFill="1" applyBorder="1">
      <alignment vertical="center"/>
    </xf>
    <xf numFmtId="0" fontId="27" fillId="0" borderId="0" xfId="0" applyFont="1">
      <alignment vertical="center"/>
    </xf>
    <xf numFmtId="177" fontId="11" fillId="0" borderId="0" xfId="2" applyNumberFormat="1" applyFont="1" applyBorder="1" applyAlignment="1" applyProtection="1">
      <alignment vertical="top" wrapText="1" shrinkToFit="1"/>
    </xf>
    <xf numFmtId="177" fontId="11" fillId="0" borderId="0" xfId="2" applyNumberFormat="1" applyFont="1" applyBorder="1" applyAlignment="1" applyProtection="1">
      <alignment horizontal="right" vertical="top" wrapText="1" shrinkToFit="1"/>
    </xf>
    <xf numFmtId="0" fontId="11" fillId="0" borderId="0" xfId="0" applyFont="1" applyAlignment="1">
      <alignment horizontal="center" vertical="center"/>
    </xf>
    <xf numFmtId="0" fontId="11" fillId="2" borderId="133" xfId="0" applyFont="1" applyFill="1" applyBorder="1" applyAlignment="1">
      <alignment horizontal="center" vertical="center" shrinkToFit="1"/>
    </xf>
    <xf numFmtId="181" fontId="12" fillId="2" borderId="81" xfId="0" applyNumberFormat="1" applyFont="1" applyFill="1" applyBorder="1" applyAlignment="1">
      <alignment horizontal="center" vertical="center" shrinkToFit="1"/>
    </xf>
    <xf numFmtId="0" fontId="26" fillId="8" borderId="15" xfId="0" applyFont="1" applyFill="1" applyBorder="1">
      <alignment vertical="center"/>
    </xf>
    <xf numFmtId="177" fontId="0" fillId="8" borderId="25" xfId="0" applyNumberFormat="1" applyFill="1" applyBorder="1" applyAlignment="1">
      <alignment horizontal="right" vertical="center" shrinkToFit="1"/>
    </xf>
    <xf numFmtId="0" fontId="11" fillId="2" borderId="115" xfId="0" applyFont="1" applyFill="1" applyBorder="1" applyAlignment="1">
      <alignment horizontal="center" vertical="center" shrinkToFit="1"/>
    </xf>
    <xf numFmtId="177" fontId="11" fillId="2" borderId="115" xfId="0" applyNumberFormat="1" applyFont="1" applyFill="1" applyBorder="1" applyAlignment="1">
      <alignment horizontal="center" vertical="center" shrinkToFit="1"/>
    </xf>
    <xf numFmtId="177" fontId="11" fillId="2" borderId="96" xfId="0" applyNumberFormat="1" applyFont="1" applyFill="1" applyBorder="1" applyAlignment="1">
      <alignment horizontal="center" vertical="center" shrinkToFit="1"/>
    </xf>
    <xf numFmtId="177" fontId="11" fillId="2" borderId="135" xfId="0" applyNumberFormat="1" applyFont="1" applyFill="1" applyBorder="1" applyAlignment="1">
      <alignment horizontal="center" vertical="center" shrinkToFit="1"/>
    </xf>
    <xf numFmtId="177" fontId="11" fillId="2" borderId="134" xfId="0" applyNumberFormat="1" applyFont="1" applyFill="1" applyBorder="1" applyAlignment="1">
      <alignment horizontal="center" vertical="center" shrinkToFit="1"/>
    </xf>
    <xf numFmtId="0" fontId="0" fillId="8" borderId="136" xfId="0" applyFill="1" applyBorder="1" applyAlignment="1">
      <alignment vertical="center" shrinkToFit="1"/>
    </xf>
    <xf numFmtId="0" fontId="0" fillId="8" borderId="136" xfId="0" applyFill="1" applyBorder="1" applyAlignment="1">
      <alignment horizontal="left" vertical="center" wrapText="1"/>
    </xf>
    <xf numFmtId="177" fontId="0" fillId="8" borderId="136" xfId="0" applyNumberFormat="1" applyFill="1" applyBorder="1" applyAlignment="1">
      <alignment horizontal="right" vertical="center" shrinkToFit="1"/>
    </xf>
    <xf numFmtId="177" fontId="0" fillId="8" borderId="136" xfId="0" applyNumberFormat="1" applyFill="1" applyBorder="1">
      <alignment vertical="center"/>
    </xf>
    <xf numFmtId="177" fontId="0" fillId="8" borderId="132" xfId="0" applyNumberFormat="1" applyFill="1" applyBorder="1">
      <alignment vertical="center"/>
    </xf>
    <xf numFmtId="0" fontId="11" fillId="2" borderId="120" xfId="0" applyFont="1" applyFill="1" applyBorder="1" applyAlignment="1">
      <alignment vertical="center" shrinkToFit="1"/>
    </xf>
    <xf numFmtId="177" fontId="12" fillId="7" borderId="134" xfId="0" applyNumberFormat="1" applyFont="1" applyFill="1" applyBorder="1" applyAlignment="1">
      <alignment vertical="top"/>
    </xf>
    <xf numFmtId="0" fontId="29" fillId="8" borderId="121" xfId="0" applyFont="1" applyFill="1" applyBorder="1" applyAlignment="1">
      <alignment horizontal="left" vertical="center"/>
    </xf>
    <xf numFmtId="0" fontId="29" fillId="8" borderId="121" xfId="0" applyFont="1" applyFill="1" applyBorder="1">
      <alignment vertical="center"/>
    </xf>
    <xf numFmtId="0" fontId="30" fillId="8" borderId="24" xfId="0" applyFont="1" applyFill="1" applyBorder="1" applyAlignment="1">
      <alignment vertical="center" shrinkToFit="1"/>
    </xf>
    <xf numFmtId="0" fontId="30" fillId="8" borderId="24" xfId="0" applyFont="1" applyFill="1" applyBorder="1">
      <alignment vertical="center"/>
    </xf>
    <xf numFmtId="0" fontId="30" fillId="8" borderId="24" xfId="0" applyFont="1" applyFill="1" applyBorder="1" applyAlignment="1">
      <alignment horizontal="left" vertical="center"/>
    </xf>
    <xf numFmtId="0" fontId="13" fillId="0" borderId="0" xfId="3" applyFont="1">
      <alignment vertical="center"/>
    </xf>
    <xf numFmtId="0" fontId="15" fillId="9" borderId="29" xfId="3" applyFont="1" applyFill="1" applyBorder="1" applyAlignment="1">
      <alignment horizontal="left" vertical="center"/>
    </xf>
    <xf numFmtId="0" fontId="11" fillId="9" borderId="29" xfId="3" applyFont="1" applyFill="1" applyBorder="1" applyAlignment="1">
      <alignment horizontal="left" vertical="center"/>
    </xf>
    <xf numFmtId="0" fontId="11" fillId="2" borderId="49" xfId="3" applyFont="1" applyFill="1" applyBorder="1" applyAlignment="1">
      <alignment horizontal="center" vertical="center"/>
    </xf>
    <xf numFmtId="0" fontId="11" fillId="8" borderId="34" xfId="3" applyFont="1" applyFill="1" applyBorder="1">
      <alignment vertical="center"/>
    </xf>
    <xf numFmtId="0" fontId="13" fillId="0" borderId="0" xfId="0" applyFont="1">
      <alignment vertical="center"/>
    </xf>
    <xf numFmtId="0" fontId="34" fillId="0" borderId="0" xfId="0" applyFont="1" applyAlignment="1">
      <alignment vertical="center" shrinkToFit="1"/>
    </xf>
    <xf numFmtId="0" fontId="0" fillId="0" borderId="0" xfId="3" applyFont="1">
      <alignment vertical="center"/>
    </xf>
    <xf numFmtId="0" fontId="10" fillId="9" borderId="30" xfId="3" applyFont="1" applyFill="1" applyBorder="1" applyAlignment="1">
      <alignment horizontal="left" vertical="center"/>
    </xf>
    <xf numFmtId="0" fontId="0" fillId="9" borderId="30" xfId="3" applyFont="1" applyFill="1" applyBorder="1" applyAlignment="1">
      <alignment horizontal="left" vertical="center"/>
    </xf>
    <xf numFmtId="0" fontId="0" fillId="9" borderId="30" xfId="3" applyFont="1" applyFill="1" applyBorder="1">
      <alignment vertical="center"/>
    </xf>
    <xf numFmtId="0" fontId="0" fillId="9" borderId="31" xfId="3" applyFont="1" applyFill="1" applyBorder="1">
      <alignment vertical="center"/>
    </xf>
    <xf numFmtId="181" fontId="0" fillId="0" borderId="0" xfId="3" applyNumberFormat="1" applyFont="1" applyAlignment="1">
      <alignment horizontal="center" vertical="center"/>
    </xf>
    <xf numFmtId="181" fontId="0" fillId="2" borderId="81" xfId="0" applyNumberFormat="1" applyFill="1" applyBorder="1" applyAlignment="1">
      <alignment horizontal="center" vertical="top" shrinkToFit="1"/>
    </xf>
    <xf numFmtId="181" fontId="0" fillId="2" borderId="81" xfId="0" applyNumberFormat="1" applyFill="1" applyBorder="1" applyAlignment="1">
      <alignment horizontal="center" vertical="center" shrinkToFit="1"/>
    </xf>
    <xf numFmtId="181" fontId="0" fillId="2" borderId="82" xfId="0" applyNumberFormat="1" applyFill="1" applyBorder="1" applyAlignment="1">
      <alignment horizontal="center" vertical="center" shrinkToFit="1"/>
    </xf>
    <xf numFmtId="0" fontId="11" fillId="2" borderId="137" xfId="0" applyFont="1" applyFill="1" applyBorder="1" applyAlignment="1">
      <alignment horizontal="center" vertical="center" shrinkToFit="1"/>
    </xf>
    <xf numFmtId="177" fontId="11" fillId="2" borderId="137" xfId="0" applyNumberFormat="1" applyFont="1" applyFill="1" applyBorder="1" applyAlignment="1">
      <alignment horizontal="center" vertical="center" shrinkToFit="1"/>
    </xf>
    <xf numFmtId="177" fontId="11" fillId="2" borderId="111" xfId="0" applyNumberFormat="1" applyFont="1" applyFill="1" applyBorder="1" applyAlignment="1">
      <alignment horizontal="center" vertical="center" shrinkToFit="1"/>
    </xf>
    <xf numFmtId="0" fontId="35" fillId="2" borderId="137" xfId="0" applyFont="1" applyFill="1" applyBorder="1" applyAlignment="1">
      <alignment horizontal="center" vertical="center" shrinkToFit="1"/>
    </xf>
    <xf numFmtId="0" fontId="0" fillId="0" borderId="0" xfId="0" applyAlignment="1">
      <alignment vertical="center" shrinkToFit="1"/>
    </xf>
    <xf numFmtId="0" fontId="13" fillId="0" borderId="0" xfId="3" applyFont="1" applyAlignment="1">
      <alignment vertical="center" shrinkToFit="1"/>
    </xf>
    <xf numFmtId="0" fontId="11" fillId="9" borderId="29" xfId="3" applyFont="1" applyFill="1" applyBorder="1" applyAlignment="1">
      <alignment horizontal="left" vertical="center" shrinkToFit="1"/>
    </xf>
    <xf numFmtId="0" fontId="11" fillId="8" borderId="14" xfId="3" applyFont="1" applyFill="1" applyBorder="1" applyAlignment="1">
      <alignment horizontal="left" vertical="center" shrinkToFit="1"/>
    </xf>
    <xf numFmtId="0" fontId="11" fillId="2" borderId="54" xfId="3" applyFont="1" applyFill="1" applyBorder="1" applyAlignment="1">
      <alignment vertical="center" shrinkToFit="1"/>
    </xf>
    <xf numFmtId="181" fontId="11" fillId="7" borderId="39" xfId="3" applyNumberFormat="1" applyFont="1" applyFill="1" applyBorder="1" applyAlignment="1">
      <alignment horizontal="center" vertical="center" shrinkToFit="1"/>
    </xf>
    <xf numFmtId="181" fontId="11" fillId="7" borderId="15" xfId="3" applyNumberFormat="1" applyFont="1" applyFill="1" applyBorder="1" applyAlignment="1">
      <alignment horizontal="center" vertical="center" shrinkToFit="1"/>
    </xf>
    <xf numFmtId="181" fontId="11" fillId="7" borderId="35" xfId="3" applyNumberFormat="1" applyFont="1" applyFill="1" applyBorder="1" applyAlignment="1">
      <alignment horizontal="center" vertical="center" shrinkToFit="1"/>
    </xf>
    <xf numFmtId="0" fontId="9" fillId="0" borderId="0" xfId="3" applyAlignment="1">
      <alignment horizontal="left" vertical="center" shrinkToFit="1"/>
    </xf>
    <xf numFmtId="0" fontId="20" fillId="8" borderId="25" xfId="0" applyFont="1" applyFill="1" applyBorder="1" applyAlignment="1">
      <alignment vertical="center" shrinkToFit="1"/>
    </xf>
    <xf numFmtId="0" fontId="0" fillId="4" borderId="2"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1" xfId="0" applyBorder="1" applyAlignment="1" applyProtection="1">
      <alignment horizontal="left" vertical="center" wrapText="1"/>
      <protection locked="0"/>
    </xf>
    <xf numFmtId="177" fontId="0" fillId="0" borderId="11" xfId="0" applyNumberFormat="1" applyBorder="1" applyAlignment="1" applyProtection="1">
      <alignment horizontal="right" vertical="center" shrinkToFit="1"/>
      <protection locked="0"/>
    </xf>
    <xf numFmtId="177" fontId="0" fillId="5" borderId="4" xfId="0" applyNumberFormat="1" applyFill="1" applyBorder="1">
      <alignment vertical="center"/>
    </xf>
    <xf numFmtId="177" fontId="0" fillId="5" borderId="5" xfId="0" applyNumberFormat="1" applyFill="1" applyBorder="1">
      <alignment vertical="center"/>
    </xf>
    <xf numFmtId="0" fontId="9" fillId="2" borderId="1" xfId="3" applyFill="1" applyBorder="1" applyAlignment="1">
      <alignment vertical="center" wrapText="1"/>
    </xf>
    <xf numFmtId="0" fontId="9" fillId="0" borderId="1" xfId="3" applyBorder="1" applyAlignment="1">
      <alignment vertical="center" wrapText="1"/>
    </xf>
    <xf numFmtId="0" fontId="0" fillId="0" borderId="1" xfId="3" applyFont="1" applyBorder="1" applyAlignment="1">
      <alignment vertical="center" wrapText="1"/>
    </xf>
    <xf numFmtId="0" fontId="9" fillId="0" borderId="0" xfId="3" applyAlignment="1">
      <alignment vertical="top"/>
    </xf>
    <xf numFmtId="0" fontId="9" fillId="0" borderId="0" xfId="3" applyAlignment="1">
      <alignment vertical="center" wrapText="1"/>
    </xf>
    <xf numFmtId="0" fontId="0" fillId="0" borderId="0" xfId="0" applyAlignment="1">
      <alignment vertical="center" wrapText="1"/>
    </xf>
    <xf numFmtId="0" fontId="0" fillId="5" borderId="120" xfId="0" applyFill="1" applyBorder="1">
      <alignment vertical="center"/>
    </xf>
    <xf numFmtId="0" fontId="0" fillId="5" borderId="97" xfId="0" applyFill="1" applyBorder="1" applyAlignment="1">
      <alignment horizontal="center" vertical="center"/>
    </xf>
    <xf numFmtId="0" fontId="0" fillId="0" borderId="0" xfId="0" applyAlignment="1">
      <alignment vertical="top" wrapText="1"/>
    </xf>
    <xf numFmtId="0" fontId="20" fillId="5" borderId="55" xfId="0" applyFont="1" applyFill="1" applyBorder="1" applyAlignment="1">
      <alignment vertical="center" wrapText="1"/>
    </xf>
    <xf numFmtId="0" fontId="0" fillId="5" borderId="55" xfId="0" applyFill="1" applyBorder="1">
      <alignment vertical="center"/>
    </xf>
    <xf numFmtId="0" fontId="0" fillId="5" borderId="45" xfId="0" applyFill="1" applyBorder="1">
      <alignment vertical="center"/>
    </xf>
    <xf numFmtId="0" fontId="0" fillId="6" borderId="85" xfId="0" applyFill="1" applyBorder="1">
      <alignment vertical="center"/>
    </xf>
    <xf numFmtId="0" fontId="0" fillId="6" borderId="132" xfId="0" applyFill="1" applyBorder="1" applyAlignment="1">
      <alignment vertical="center" shrinkToFit="1"/>
    </xf>
    <xf numFmtId="0" fontId="0" fillId="5" borderId="128" xfId="0" applyFill="1" applyBorder="1" applyAlignment="1">
      <alignment horizontal="center" vertical="center"/>
    </xf>
    <xf numFmtId="0" fontId="20" fillId="6" borderId="55" xfId="0" applyFont="1" applyFill="1" applyBorder="1" applyAlignment="1">
      <alignment vertical="center" shrinkToFit="1"/>
    </xf>
    <xf numFmtId="0" fontId="0" fillId="6" borderId="55" xfId="0" applyFill="1" applyBorder="1">
      <alignment vertical="center"/>
    </xf>
    <xf numFmtId="0" fontId="0" fillId="5" borderId="50" xfId="0" applyFill="1" applyBorder="1">
      <alignment vertical="center"/>
    </xf>
    <xf numFmtId="0" fontId="0" fillId="5" borderId="18" xfId="0" applyFill="1" applyBorder="1" applyAlignment="1">
      <alignment vertical="center" wrapText="1"/>
    </xf>
    <xf numFmtId="0" fontId="0" fillId="5" borderId="24" xfId="0" applyFill="1" applyBorder="1">
      <alignment vertical="center"/>
    </xf>
    <xf numFmtId="0" fontId="0" fillId="5" borderId="100" xfId="0" applyFill="1" applyBorder="1" applyAlignment="1">
      <alignment horizontal="center" vertical="center"/>
    </xf>
    <xf numFmtId="0" fontId="0" fillId="5" borderId="1" xfId="0" applyFill="1" applyBorder="1">
      <alignment vertical="center"/>
    </xf>
    <xf numFmtId="176" fontId="10" fillId="5" borderId="131" xfId="0" applyNumberFormat="1" applyFont="1" applyFill="1" applyBorder="1" applyAlignment="1">
      <alignment horizontal="right" vertical="center"/>
    </xf>
    <xf numFmtId="0" fontId="19" fillId="0" borderId="0" xfId="0" applyFont="1">
      <alignment vertical="center"/>
    </xf>
    <xf numFmtId="0" fontId="10"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11" fillId="4" borderId="3" xfId="0" applyFont="1" applyFill="1" applyBorder="1" applyAlignment="1" applyProtection="1">
      <alignment vertical="center" shrinkToFit="1"/>
      <protection locked="0"/>
    </xf>
    <xf numFmtId="0" fontId="11" fillId="4" borderId="8" xfId="3" applyFont="1" applyFill="1" applyBorder="1" applyProtection="1">
      <alignment vertical="center"/>
      <protection locked="0"/>
    </xf>
    <xf numFmtId="0" fontId="11" fillId="4" borderId="114" xfId="3" applyFont="1" applyFill="1" applyBorder="1" applyProtection="1">
      <alignment vertical="center"/>
      <protection locked="0"/>
    </xf>
    <xf numFmtId="0" fontId="0" fillId="0" borderId="2" xfId="3" applyFont="1" applyBorder="1" applyAlignment="1" applyProtection="1">
      <alignment horizontal="left" vertical="center" wrapText="1"/>
      <protection locked="0"/>
    </xf>
    <xf numFmtId="0" fontId="0" fillId="0" borderId="17" xfId="3" applyFont="1" applyBorder="1" applyAlignment="1" applyProtection="1">
      <alignment horizontal="left" vertical="center" wrapText="1"/>
      <protection locked="0"/>
    </xf>
    <xf numFmtId="0" fontId="9" fillId="0" borderId="17" xfId="3" applyBorder="1" applyAlignment="1" applyProtection="1">
      <alignment horizontal="left" vertical="center" wrapText="1"/>
      <protection locked="0"/>
    </xf>
    <xf numFmtId="0" fontId="9" fillId="0" borderId="6" xfId="3" applyBorder="1" applyAlignment="1" applyProtection="1">
      <alignment horizontal="left" vertical="center" wrapText="1"/>
      <protection locked="0"/>
    </xf>
    <xf numFmtId="0" fontId="9" fillId="0" borderId="35" xfId="3" applyBorder="1" applyAlignment="1" applyProtection="1">
      <alignment horizontal="left" vertical="center" wrapText="1"/>
      <protection locked="0"/>
    </xf>
    <xf numFmtId="0" fontId="9" fillId="0" borderId="0" xfId="3" applyAlignment="1">
      <alignment vertical="center" textRotation="255"/>
    </xf>
    <xf numFmtId="177" fontId="9" fillId="0" borderId="0" xfId="3" applyNumberFormat="1">
      <alignment vertical="center"/>
    </xf>
    <xf numFmtId="0" fontId="16" fillId="0" borderId="0" xfId="3" applyFont="1">
      <alignment vertical="center"/>
    </xf>
    <xf numFmtId="0" fontId="17" fillId="2" borderId="28" xfId="3" applyFont="1" applyFill="1" applyBorder="1">
      <alignment vertical="center"/>
    </xf>
    <xf numFmtId="0" fontId="17" fillId="2" borderId="29" xfId="3" applyFont="1" applyFill="1" applyBorder="1">
      <alignment vertical="center"/>
    </xf>
    <xf numFmtId="0" fontId="17" fillId="2" borderId="29" xfId="3" applyFont="1" applyFill="1" applyBorder="1" applyAlignment="1">
      <alignment vertical="center" wrapText="1"/>
    </xf>
    <xf numFmtId="177" fontId="9" fillId="0" borderId="0" xfId="2" applyNumberFormat="1" applyFont="1" applyBorder="1" applyProtection="1">
      <alignment vertical="center"/>
    </xf>
    <xf numFmtId="0" fontId="17" fillId="2" borderId="30" xfId="3" applyFont="1" applyFill="1" applyBorder="1">
      <alignment vertical="center"/>
    </xf>
    <xf numFmtId="177" fontId="13" fillId="0" borderId="0" xfId="2" applyNumberFormat="1" applyFont="1" applyBorder="1" applyAlignment="1" applyProtection="1">
      <alignment horizontal="left" vertical="top"/>
    </xf>
    <xf numFmtId="0" fontId="17" fillId="3" borderId="38" xfId="3" applyFont="1" applyFill="1" applyBorder="1">
      <alignment vertical="center"/>
    </xf>
    <xf numFmtId="0" fontId="17" fillId="3" borderId="14" xfId="3" applyFont="1" applyFill="1" applyBorder="1" applyAlignment="1">
      <alignment vertical="center" wrapText="1"/>
    </xf>
    <xf numFmtId="0" fontId="17" fillId="3" borderId="15" xfId="3" applyFont="1" applyFill="1" applyBorder="1">
      <alignment vertical="center"/>
    </xf>
    <xf numFmtId="0" fontId="17" fillId="2" borderId="39" xfId="3" applyFont="1" applyFill="1" applyBorder="1" applyAlignment="1">
      <alignment vertical="center" wrapText="1"/>
    </xf>
    <xf numFmtId="0" fontId="17" fillId="2" borderId="17" xfId="3" applyFont="1" applyFill="1" applyBorder="1" applyAlignment="1">
      <alignment vertical="center" wrapText="1"/>
    </xf>
    <xf numFmtId="0" fontId="17" fillId="2" borderId="17" xfId="3" applyFont="1" applyFill="1" applyBorder="1" applyAlignment="1">
      <alignment horizontal="left" vertical="center" wrapText="1"/>
    </xf>
    <xf numFmtId="0" fontId="17" fillId="2" borderId="31" xfId="3" applyFont="1" applyFill="1" applyBorder="1">
      <alignment vertical="center"/>
    </xf>
    <xf numFmtId="0" fontId="17" fillId="3" borderId="34" xfId="3" applyFont="1" applyFill="1" applyBorder="1">
      <alignment vertical="center"/>
    </xf>
    <xf numFmtId="0" fontId="17" fillId="2" borderId="35" xfId="3" applyFont="1" applyFill="1" applyBorder="1" applyAlignment="1">
      <alignment horizontal="left" vertical="center" wrapText="1"/>
    </xf>
    <xf numFmtId="0" fontId="23" fillId="2" borderId="37" xfId="3" applyFont="1" applyFill="1" applyBorder="1" applyAlignment="1">
      <alignment horizontal="center" vertical="center"/>
    </xf>
    <xf numFmtId="0" fontId="9" fillId="2" borderId="26" xfId="3" applyFill="1" applyBorder="1" applyAlignment="1">
      <alignment horizontal="center" vertical="center"/>
    </xf>
    <xf numFmtId="0" fontId="9" fillId="2" borderId="26" xfId="3" applyFill="1" applyBorder="1" applyAlignment="1">
      <alignment horizontal="center" vertical="center" wrapText="1"/>
    </xf>
    <xf numFmtId="177" fontId="9" fillId="2" borderId="26" xfId="3" applyNumberFormat="1" applyFill="1" applyBorder="1" applyAlignment="1">
      <alignment horizontal="center" vertical="center"/>
    </xf>
    <xf numFmtId="177" fontId="9" fillId="2" borderId="27" xfId="3" applyNumberFormat="1" applyFill="1" applyBorder="1" applyAlignment="1">
      <alignment horizontal="center" vertical="center"/>
    </xf>
    <xf numFmtId="0" fontId="9" fillId="0" borderId="0" xfId="3" applyAlignment="1">
      <alignment horizontal="center" vertical="center"/>
    </xf>
    <xf numFmtId="177" fontId="9" fillId="2" borderId="29" xfId="3" applyNumberFormat="1" applyFill="1" applyBorder="1" applyAlignment="1">
      <alignment horizontal="center" vertical="center"/>
    </xf>
    <xf numFmtId="0" fontId="31" fillId="2" borderId="30" xfId="3" applyFont="1" applyFill="1" applyBorder="1" applyAlignment="1">
      <alignment horizontal="left" vertical="center" textRotation="255"/>
    </xf>
    <xf numFmtId="0" fontId="14" fillId="3" borderId="38" xfId="3" applyFont="1" applyFill="1" applyBorder="1" applyAlignment="1">
      <alignment horizontal="left" vertical="center"/>
    </xf>
    <xf numFmtId="0" fontId="9" fillId="3" borderId="14" xfId="3" applyFill="1" applyBorder="1" applyAlignment="1">
      <alignment horizontal="center" vertical="center" textRotation="255"/>
    </xf>
    <xf numFmtId="0" fontId="9" fillId="3" borderId="14" xfId="3" applyFill="1" applyBorder="1" applyAlignment="1">
      <alignment horizontal="center" vertical="center" wrapText="1"/>
    </xf>
    <xf numFmtId="177" fontId="9" fillId="3" borderId="14" xfId="3" applyNumberFormat="1" applyFill="1" applyBorder="1" applyAlignment="1">
      <alignment horizontal="center" vertical="center"/>
    </xf>
    <xf numFmtId="0" fontId="15" fillId="5" borderId="38" xfId="3" applyFont="1" applyFill="1" applyBorder="1" applyAlignment="1">
      <alignment horizontal="left" vertical="center"/>
    </xf>
    <xf numFmtId="0" fontId="9" fillId="3" borderId="15" xfId="3" applyFill="1" applyBorder="1" applyAlignment="1">
      <alignment vertical="center" textRotation="255"/>
    </xf>
    <xf numFmtId="0" fontId="9" fillId="5" borderId="15" xfId="3" applyFill="1" applyBorder="1" applyAlignment="1">
      <alignment vertical="center" textRotation="255" shrinkToFit="1"/>
    </xf>
    <xf numFmtId="0" fontId="9" fillId="5" borderId="14" xfId="3" applyFill="1" applyBorder="1" applyAlignment="1">
      <alignment vertical="center" wrapText="1"/>
    </xf>
    <xf numFmtId="177" fontId="9" fillId="5" borderId="14" xfId="1" applyNumberFormat="1" applyFont="1" applyFill="1" applyBorder="1" applyAlignment="1" applyProtection="1">
      <alignment vertical="center"/>
    </xf>
    <xf numFmtId="177" fontId="9" fillId="5" borderId="32" xfId="3" applyNumberFormat="1" applyFill="1" applyBorder="1" applyAlignment="1">
      <alignment vertical="top"/>
    </xf>
    <xf numFmtId="0" fontId="9" fillId="5" borderId="15" xfId="3" applyFill="1" applyBorder="1" applyAlignment="1">
      <alignment vertical="center" textRotation="255"/>
    </xf>
    <xf numFmtId="0" fontId="0" fillId="5" borderId="0" xfId="3" applyFont="1" applyFill="1" applyAlignment="1">
      <alignment horizontal="center" vertical="center" wrapText="1"/>
    </xf>
    <xf numFmtId="177" fontId="9" fillId="5" borderId="0" xfId="3" applyNumberFormat="1" applyFill="1" applyAlignment="1">
      <alignment horizontal="center" vertical="center"/>
    </xf>
    <xf numFmtId="177" fontId="9" fillId="5" borderId="33" xfId="3" applyNumberFormat="1" applyFill="1" applyBorder="1" applyAlignment="1">
      <alignment vertical="top"/>
    </xf>
    <xf numFmtId="177" fontId="9" fillId="5" borderId="61" xfId="3" applyNumberFormat="1" applyFill="1" applyBorder="1" applyAlignment="1">
      <alignment vertical="top"/>
    </xf>
    <xf numFmtId="177" fontId="9" fillId="5" borderId="59" xfId="3" applyNumberFormat="1" applyFill="1" applyBorder="1" applyAlignment="1">
      <alignment vertical="top"/>
    </xf>
    <xf numFmtId="0" fontId="9" fillId="5" borderId="16" xfId="3" applyFill="1" applyBorder="1" applyAlignment="1">
      <alignment vertical="center" textRotation="255"/>
    </xf>
    <xf numFmtId="0" fontId="9" fillId="5" borderId="6" xfId="3" applyFill="1" applyBorder="1" applyAlignment="1">
      <alignment vertical="center" wrapText="1"/>
    </xf>
    <xf numFmtId="177" fontId="9" fillId="5" borderId="9" xfId="3" applyNumberFormat="1" applyFill="1" applyBorder="1">
      <alignment vertical="center"/>
    </xf>
    <xf numFmtId="177" fontId="9" fillId="5" borderId="60" xfId="3" applyNumberFormat="1" applyFill="1" applyBorder="1" applyAlignment="1">
      <alignment vertical="top"/>
    </xf>
    <xf numFmtId="0" fontId="15" fillId="5" borderId="38" xfId="3" applyFont="1" applyFill="1" applyBorder="1">
      <alignment vertical="center"/>
    </xf>
    <xf numFmtId="0" fontId="9" fillId="5" borderId="38" xfId="3" applyFill="1" applyBorder="1" applyAlignment="1">
      <alignment vertical="center" wrapText="1"/>
    </xf>
    <xf numFmtId="0" fontId="9" fillId="5" borderId="14" xfId="3" applyFill="1" applyBorder="1">
      <alignment vertical="center"/>
    </xf>
    <xf numFmtId="0" fontId="9" fillId="3" borderId="24" xfId="3" applyFill="1" applyBorder="1" applyAlignment="1">
      <alignment vertical="center" textRotation="255"/>
    </xf>
    <xf numFmtId="0" fontId="9" fillId="5" borderId="80" xfId="3" applyFill="1" applyBorder="1" applyAlignment="1">
      <alignment vertical="center" textRotation="255"/>
    </xf>
    <xf numFmtId="0" fontId="14" fillId="3" borderId="38" xfId="3" applyFont="1" applyFill="1" applyBorder="1">
      <alignment vertical="center"/>
    </xf>
    <xf numFmtId="0" fontId="9" fillId="3" borderId="14" xfId="3" applyFill="1" applyBorder="1" applyAlignment="1">
      <alignment horizontal="left" vertical="center"/>
    </xf>
    <xf numFmtId="0" fontId="9" fillId="3" borderId="14" xfId="3" applyFill="1" applyBorder="1" applyAlignment="1">
      <alignment horizontal="left" vertical="center" wrapText="1"/>
    </xf>
    <xf numFmtId="177" fontId="9" fillId="3" borderId="0" xfId="3" applyNumberFormat="1" applyFill="1" applyAlignment="1">
      <alignment horizontal="left" vertical="center"/>
    </xf>
    <xf numFmtId="177" fontId="9" fillId="3" borderId="32" xfId="3" applyNumberFormat="1" applyFill="1" applyBorder="1" applyAlignment="1">
      <alignment horizontal="right" vertical="top"/>
    </xf>
    <xf numFmtId="0" fontId="32" fillId="2" borderId="30" xfId="3" applyFont="1" applyFill="1" applyBorder="1" applyAlignment="1">
      <alignment horizontal="left" vertical="center" textRotation="255"/>
    </xf>
    <xf numFmtId="0" fontId="18" fillId="3" borderId="15" xfId="3" applyFont="1" applyFill="1" applyBorder="1">
      <alignment vertical="center"/>
    </xf>
    <xf numFmtId="0" fontId="18" fillId="0" borderId="0" xfId="3" applyFont="1">
      <alignment vertical="center"/>
    </xf>
    <xf numFmtId="0" fontId="9" fillId="3" borderId="15" xfId="3" applyFill="1" applyBorder="1">
      <alignment vertical="center"/>
    </xf>
    <xf numFmtId="0" fontId="9" fillId="5" borderId="14" xfId="3" applyFill="1" applyBorder="1" applyAlignment="1">
      <alignment horizontal="left" vertical="center" wrapText="1"/>
    </xf>
    <xf numFmtId="177" fontId="9" fillId="5" borderId="47" xfId="3" applyNumberFormat="1" applyFill="1" applyBorder="1" applyAlignment="1">
      <alignment horizontal="left" vertical="center"/>
    </xf>
    <xf numFmtId="177" fontId="9" fillId="5" borderId="57" xfId="3" applyNumberFormat="1" applyFill="1" applyBorder="1" applyAlignment="1">
      <alignment horizontal="right" vertical="top"/>
    </xf>
    <xf numFmtId="177" fontId="9" fillId="5" borderId="14" xfId="3" applyNumberFormat="1" applyFill="1" applyBorder="1">
      <alignment vertical="center"/>
    </xf>
    <xf numFmtId="177" fontId="9" fillId="5" borderId="32" xfId="3" applyNumberFormat="1" applyFill="1" applyBorder="1" applyAlignment="1">
      <alignment horizontal="right" vertical="top"/>
    </xf>
    <xf numFmtId="0" fontId="9" fillId="3" borderId="34" xfId="3" applyFill="1" applyBorder="1" applyAlignment="1">
      <alignment vertical="center" textRotation="255"/>
    </xf>
    <xf numFmtId="0" fontId="9" fillId="5" borderId="34" xfId="3" applyFill="1" applyBorder="1" applyAlignment="1">
      <alignment vertical="center" textRotation="255" shrinkToFit="1"/>
    </xf>
    <xf numFmtId="0" fontId="9" fillId="0" borderId="29" xfId="3" applyBorder="1" applyAlignment="1">
      <alignment vertical="center" textRotation="255"/>
    </xf>
    <xf numFmtId="0" fontId="20" fillId="0" borderId="0" xfId="0" applyFont="1" applyAlignment="1">
      <alignment vertical="top"/>
    </xf>
    <xf numFmtId="0" fontId="20" fillId="0" borderId="0" xfId="0" applyFont="1" applyAlignment="1">
      <alignment vertical="top" wrapText="1"/>
    </xf>
    <xf numFmtId="0" fontId="17" fillId="0" borderId="0" xfId="0" applyFont="1">
      <alignment vertical="center"/>
    </xf>
    <xf numFmtId="0" fontId="9" fillId="0" borderId="0" xfId="3" applyAlignment="1">
      <alignment vertical="center" shrinkToFit="1"/>
    </xf>
    <xf numFmtId="0" fontId="9" fillId="2" borderId="29" xfId="3" applyFill="1" applyBorder="1" applyAlignment="1">
      <alignment horizontal="center" vertical="center" shrinkToFit="1"/>
    </xf>
    <xf numFmtId="0" fontId="9" fillId="3" borderId="14" xfId="3" applyFill="1" applyBorder="1" applyAlignment="1">
      <alignment horizontal="center" vertical="center" shrinkToFit="1"/>
    </xf>
    <xf numFmtId="0" fontId="9" fillId="5" borderId="14" xfId="3" applyFill="1" applyBorder="1" applyAlignment="1">
      <alignment horizontal="center" vertical="center" shrinkToFit="1"/>
    </xf>
    <xf numFmtId="1" fontId="9" fillId="5" borderId="14" xfId="1" applyNumberFormat="1" applyFont="1" applyFill="1" applyBorder="1" applyAlignment="1" applyProtection="1">
      <alignment horizontal="right" vertical="center" shrinkToFit="1"/>
    </xf>
    <xf numFmtId="0" fontId="9" fillId="5" borderId="0" xfId="3" applyFill="1" applyAlignment="1">
      <alignment horizontal="center" vertical="center" shrinkToFit="1"/>
    </xf>
    <xf numFmtId="176" fontId="9" fillId="0" borderId="3" xfId="3" applyNumberFormat="1" applyBorder="1" applyAlignment="1" applyProtection="1">
      <alignment horizontal="right" vertical="center" shrinkToFit="1"/>
      <protection locked="0"/>
    </xf>
    <xf numFmtId="0" fontId="9" fillId="5" borderId="3" xfId="3" applyFill="1" applyBorder="1" applyAlignment="1">
      <alignment horizontal="center" vertical="center" shrinkToFit="1"/>
    </xf>
    <xf numFmtId="176" fontId="9" fillId="0" borderId="11" xfId="3" applyNumberFormat="1" applyBorder="1" applyAlignment="1" applyProtection="1">
      <alignment horizontal="right" vertical="center" shrinkToFit="1"/>
      <protection locked="0"/>
    </xf>
    <xf numFmtId="0" fontId="9" fillId="5" borderId="11" xfId="3" applyFill="1" applyBorder="1" applyAlignment="1">
      <alignment horizontal="center" vertical="center" shrinkToFit="1"/>
    </xf>
    <xf numFmtId="0" fontId="9" fillId="5" borderId="12" xfId="3" applyFill="1" applyBorder="1" applyAlignment="1">
      <alignment vertical="center" shrinkToFit="1"/>
    </xf>
    <xf numFmtId="0" fontId="9" fillId="5" borderId="12" xfId="3" applyFill="1" applyBorder="1" applyAlignment="1">
      <alignment horizontal="center" vertical="center" shrinkToFit="1"/>
    </xf>
    <xf numFmtId="176" fontId="9" fillId="0" borderId="12" xfId="3" applyNumberFormat="1" applyBorder="1" applyAlignment="1" applyProtection="1">
      <alignment horizontal="right" vertical="center" shrinkToFit="1"/>
      <protection locked="0"/>
    </xf>
    <xf numFmtId="0" fontId="9" fillId="5" borderId="14" xfId="3" applyFill="1" applyBorder="1" applyAlignment="1">
      <alignment vertical="center" shrinkToFit="1"/>
    </xf>
    <xf numFmtId="0" fontId="9" fillId="3" borderId="14" xfId="3" applyFill="1" applyBorder="1" applyAlignment="1">
      <alignment horizontal="left" vertical="center" shrinkToFit="1"/>
    </xf>
    <xf numFmtId="0" fontId="9" fillId="3" borderId="0" xfId="3" applyFill="1" applyAlignment="1">
      <alignment horizontal="left" vertical="center" shrinkToFit="1"/>
    </xf>
    <xf numFmtId="0" fontId="9" fillId="5" borderId="14" xfId="3" applyFill="1" applyBorder="1" applyAlignment="1">
      <alignment horizontal="left" vertical="center" shrinkToFit="1"/>
    </xf>
    <xf numFmtId="0" fontId="9" fillId="5" borderId="47" xfId="3" applyFill="1" applyBorder="1" applyAlignment="1">
      <alignment horizontal="left" vertical="center" shrinkToFit="1"/>
    </xf>
    <xf numFmtId="0" fontId="29" fillId="9" borderId="28" xfId="3" applyFont="1" applyFill="1" applyBorder="1" applyAlignment="1">
      <alignment horizontal="left" vertical="center"/>
    </xf>
    <xf numFmtId="0" fontId="39" fillId="0" borderId="0" xfId="0" applyFont="1" applyAlignment="1">
      <alignment vertical="top"/>
    </xf>
    <xf numFmtId="0" fontId="20" fillId="0" borderId="0" xfId="0" applyFont="1">
      <alignment vertical="center"/>
    </xf>
    <xf numFmtId="0" fontId="0" fillId="0" borderId="0" xfId="0" applyProtection="1">
      <alignment vertical="center"/>
      <protection locked="0"/>
    </xf>
    <xf numFmtId="0" fontId="40"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42" fillId="0" borderId="0" xfId="9" applyFont="1" applyProtection="1">
      <alignment vertical="center"/>
      <protection locked="0"/>
    </xf>
    <xf numFmtId="0" fontId="0" fillId="5" borderId="17" xfId="0" applyFill="1" applyBorder="1" applyAlignment="1">
      <alignment vertical="center" shrinkToFit="1"/>
    </xf>
    <xf numFmtId="0" fontId="0" fillId="5" borderId="35" xfId="0" applyFill="1" applyBorder="1" applyAlignment="1">
      <alignment vertical="center" shrinkToFit="1"/>
    </xf>
    <xf numFmtId="176" fontId="10" fillId="5" borderId="113" xfId="0" applyNumberFormat="1" applyFont="1" applyFill="1" applyBorder="1" applyAlignment="1">
      <alignment horizontal="right" vertical="center"/>
    </xf>
    <xf numFmtId="0" fontId="34" fillId="0" borderId="0" xfId="0" applyFont="1">
      <alignment vertical="center"/>
    </xf>
    <xf numFmtId="0" fontId="45" fillId="0" borderId="0" xfId="0" applyFont="1">
      <alignment vertical="center"/>
    </xf>
    <xf numFmtId="0" fontId="46" fillId="0" borderId="0" xfId="0" applyFont="1">
      <alignment vertical="center"/>
    </xf>
    <xf numFmtId="0" fontId="47" fillId="0" borderId="39" xfId="0" applyFont="1" applyBorder="1">
      <alignment vertical="center"/>
    </xf>
    <xf numFmtId="0" fontId="34" fillId="0" borderId="70" xfId="0" applyFont="1" applyBorder="1">
      <alignment vertical="center"/>
    </xf>
    <xf numFmtId="0" fontId="34" fillId="0" borderId="106" xfId="0" applyFont="1" applyBorder="1">
      <alignment vertical="center"/>
    </xf>
    <xf numFmtId="0" fontId="13" fillId="0" borderId="76" xfId="0" applyFont="1" applyBorder="1">
      <alignment vertical="center"/>
    </xf>
    <xf numFmtId="0" fontId="13" fillId="0" borderId="77" xfId="0" applyFont="1" applyBorder="1">
      <alignment vertical="center"/>
    </xf>
    <xf numFmtId="0" fontId="13" fillId="0" borderId="102" xfId="0" applyFont="1" applyBorder="1">
      <alignment vertical="center"/>
    </xf>
    <xf numFmtId="0" fontId="13" fillId="0" borderId="122" xfId="0" applyFont="1" applyBorder="1">
      <alignment vertical="center"/>
    </xf>
    <xf numFmtId="0" fontId="13" fillId="0" borderId="145" xfId="0" applyFont="1" applyBorder="1">
      <alignment vertical="center"/>
    </xf>
    <xf numFmtId="0" fontId="13" fillId="0" borderId="146" xfId="0" applyFont="1" applyBorder="1">
      <alignment vertical="center"/>
    </xf>
    <xf numFmtId="0" fontId="13" fillId="0" borderId="16" xfId="0" applyFont="1" applyBorder="1">
      <alignment vertical="center"/>
    </xf>
    <xf numFmtId="0" fontId="13" fillId="0" borderId="25" xfId="0" applyFont="1" applyBorder="1">
      <alignment vertical="center"/>
    </xf>
    <xf numFmtId="0" fontId="13" fillId="0" borderId="86" xfId="0" applyFont="1" applyBorder="1">
      <alignment vertical="center"/>
    </xf>
    <xf numFmtId="0" fontId="25" fillId="0" borderId="39" xfId="0" applyFont="1" applyBorder="1">
      <alignment vertical="center"/>
    </xf>
    <xf numFmtId="0" fontId="13" fillId="0" borderId="70" xfId="0" applyFont="1" applyBorder="1">
      <alignment vertical="center"/>
    </xf>
    <xf numFmtId="0" fontId="13" fillId="0" borderId="106" xfId="0" applyFont="1" applyBorder="1">
      <alignment vertical="center"/>
    </xf>
    <xf numFmtId="0" fontId="13" fillId="0" borderId="77" xfId="0" applyFont="1" applyBorder="1" applyAlignment="1">
      <alignment vertical="center" wrapText="1"/>
    </xf>
    <xf numFmtId="0" fontId="13" fillId="0" borderId="102" xfId="0" applyFont="1" applyBorder="1" applyAlignment="1">
      <alignment vertical="center" wrapText="1"/>
    </xf>
    <xf numFmtId="0" fontId="13" fillId="0" borderId="145" xfId="0" applyFont="1" applyBorder="1" applyAlignment="1">
      <alignment vertical="center" wrapText="1"/>
    </xf>
    <xf numFmtId="0" fontId="13" fillId="0" borderId="146" xfId="0" applyFont="1" applyBorder="1" applyAlignment="1">
      <alignment vertical="center" wrapText="1"/>
    </xf>
    <xf numFmtId="0" fontId="13" fillId="0" borderId="76" xfId="0" applyFont="1" applyBorder="1" applyAlignment="1">
      <alignment horizontal="left" vertical="center"/>
    </xf>
    <xf numFmtId="0" fontId="13" fillId="0" borderId="77" xfId="0" applyFont="1" applyBorder="1" applyAlignment="1">
      <alignment horizontal="left" vertical="center"/>
    </xf>
    <xf numFmtId="0" fontId="13" fillId="0" borderId="102" xfId="0" applyFont="1" applyBorder="1" applyAlignment="1">
      <alignment horizontal="left" vertical="center"/>
    </xf>
    <xf numFmtId="0" fontId="13" fillId="0" borderId="15" xfId="0" applyFont="1" applyBorder="1" applyAlignment="1">
      <alignment horizontal="right" vertical="center"/>
    </xf>
    <xf numFmtId="0" fontId="13" fillId="0" borderId="0" xfId="0" applyFont="1" applyAlignment="1">
      <alignment horizontal="left" vertical="center"/>
    </xf>
    <xf numFmtId="0" fontId="13" fillId="0" borderId="46"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25" xfId="0" applyFont="1" applyBorder="1" applyAlignment="1">
      <alignment horizontal="left" vertical="center"/>
    </xf>
    <xf numFmtId="0" fontId="13" fillId="0" borderId="86" xfId="0" applyFont="1" applyBorder="1" applyAlignment="1">
      <alignment horizontal="left" vertical="center"/>
    </xf>
    <xf numFmtId="0" fontId="25" fillId="0" borderId="38" xfId="0" applyFont="1" applyBorder="1">
      <alignment vertical="center"/>
    </xf>
    <xf numFmtId="0" fontId="13" fillId="0" borderId="14" xfId="0" applyFont="1" applyBorder="1">
      <alignment vertical="center"/>
    </xf>
    <xf numFmtId="0" fontId="13" fillId="0" borderId="45" xfId="0" applyFont="1" applyBorder="1">
      <alignment vertical="center"/>
    </xf>
    <xf numFmtId="0" fontId="13" fillId="0" borderId="39" xfId="0" applyFont="1" applyBorder="1">
      <alignment vertical="center"/>
    </xf>
    <xf numFmtId="0" fontId="13" fillId="0" borderId="71" xfId="0" applyFont="1" applyBorder="1">
      <alignment vertical="center"/>
    </xf>
    <xf numFmtId="0" fontId="13" fillId="0" borderId="141" xfId="0" applyFont="1" applyBorder="1">
      <alignment vertical="center"/>
    </xf>
    <xf numFmtId="0" fontId="13" fillId="0" borderId="42" xfId="0" applyFont="1" applyBorder="1">
      <alignment vertical="center"/>
    </xf>
    <xf numFmtId="0" fontId="13" fillId="0" borderId="127" xfId="0" applyFont="1" applyBorder="1">
      <alignment vertical="center"/>
    </xf>
    <xf numFmtId="0" fontId="13" fillId="0" borderId="15" xfId="0" applyFont="1" applyBorder="1" applyAlignment="1">
      <alignment vertical="center" wrapText="1"/>
    </xf>
    <xf numFmtId="0" fontId="13" fillId="0" borderId="142" xfId="0" applyFont="1" applyBorder="1" applyAlignment="1">
      <alignment vertical="center" wrapText="1"/>
    </xf>
    <xf numFmtId="0" fontId="13" fillId="0" borderId="16" xfId="0" applyFont="1" applyBorder="1" applyAlignment="1">
      <alignment vertical="center" wrapText="1"/>
    </xf>
    <xf numFmtId="0" fontId="13" fillId="0" borderId="107" xfId="0" applyFont="1" applyBorder="1" applyAlignment="1">
      <alignment vertical="center" wrapText="1"/>
    </xf>
    <xf numFmtId="177" fontId="0" fillId="0" borderId="10" xfId="0" applyNumberFormat="1" applyBorder="1" applyAlignment="1" applyProtection="1">
      <alignment horizontal="right" vertical="center" shrinkToFit="1"/>
      <protection locked="0"/>
    </xf>
    <xf numFmtId="177" fontId="0" fillId="8" borderId="136" xfId="0" applyNumberFormat="1" applyFill="1" applyBorder="1" applyAlignment="1">
      <alignment vertical="center" shrinkToFit="1"/>
    </xf>
    <xf numFmtId="177" fontId="0" fillId="5" borderId="148" xfId="0" applyNumberFormat="1" applyFill="1" applyBorder="1">
      <alignment vertical="center"/>
    </xf>
    <xf numFmtId="177" fontId="0" fillId="8" borderId="132" xfId="0" applyNumberFormat="1" applyFill="1" applyBorder="1" applyAlignment="1">
      <alignment vertical="center" shrinkToFit="1"/>
    </xf>
    <xf numFmtId="0" fontId="42" fillId="0" borderId="0" xfId="10" applyFont="1" applyProtection="1">
      <alignment vertical="center"/>
      <protection locked="0"/>
    </xf>
    <xf numFmtId="0" fontId="50" fillId="0" borderId="0" xfId="10" applyFont="1" applyProtection="1">
      <alignment vertical="center"/>
      <protection locked="0"/>
    </xf>
    <xf numFmtId="0" fontId="41"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Protection="1">
      <alignment vertical="center"/>
      <protection locked="0"/>
    </xf>
    <xf numFmtId="0" fontId="42" fillId="0" borderId="0" xfId="0" applyFont="1" applyAlignment="1" applyProtection="1">
      <alignment horizontal="right" vertical="center"/>
      <protection locked="0"/>
    </xf>
    <xf numFmtId="0" fontId="42" fillId="10" borderId="0" xfId="0" applyFont="1" applyFill="1" applyAlignment="1" applyProtection="1">
      <alignment horizontal="right" vertical="top"/>
      <protection locked="0"/>
    </xf>
    <xf numFmtId="0" fontId="41" fillId="0" borderId="0" xfId="0" applyFont="1" applyAlignment="1" applyProtection="1">
      <alignment horizontal="center" vertical="top"/>
      <protection locked="0"/>
    </xf>
    <xf numFmtId="0" fontId="52" fillId="0" borderId="0" xfId="0" applyFont="1" applyAlignment="1" applyProtection="1">
      <alignment horizontal="right" vertical="top"/>
      <protection locked="0"/>
    </xf>
    <xf numFmtId="0" fontId="42" fillId="0" borderId="0" xfId="0" applyFont="1" applyAlignment="1" applyProtection="1">
      <alignment horizontal="left" vertical="top" wrapText="1"/>
      <protection locked="0"/>
    </xf>
    <xf numFmtId="0" fontId="52" fillId="0" borderId="0" xfId="0" applyFont="1" applyAlignment="1" applyProtection="1">
      <alignment vertical="top"/>
      <protection locked="0"/>
    </xf>
    <xf numFmtId="0" fontId="41" fillId="0" borderId="0" xfId="0" applyFont="1" applyProtection="1">
      <alignment vertical="center"/>
      <protection locked="0"/>
    </xf>
    <xf numFmtId="0" fontId="42" fillId="0" borderId="0" xfId="0" applyFont="1" applyAlignment="1" applyProtection="1">
      <alignment horizontal="right" vertical="top"/>
      <protection locked="0"/>
    </xf>
    <xf numFmtId="0" fontId="10" fillId="5" borderId="140" xfId="0" applyFont="1" applyFill="1" applyBorder="1" applyAlignment="1">
      <alignment vertical="center" shrinkToFit="1"/>
    </xf>
    <xf numFmtId="0" fontId="10" fillId="5" borderId="108" xfId="0" applyFont="1" applyFill="1" applyBorder="1" applyAlignment="1">
      <alignment vertical="center" shrinkToFit="1"/>
    </xf>
    <xf numFmtId="0" fontId="10" fillId="5" borderId="17" xfId="0" applyFont="1" applyFill="1" applyBorder="1" applyAlignment="1">
      <alignment vertical="center" shrinkToFit="1"/>
    </xf>
    <xf numFmtId="176" fontId="0" fillId="5" borderId="36" xfId="0" applyNumberFormat="1" applyFill="1" applyBorder="1">
      <alignment vertical="center"/>
    </xf>
    <xf numFmtId="176" fontId="0" fillId="5" borderId="5" xfId="0" applyNumberFormat="1" applyFill="1" applyBorder="1">
      <alignment vertical="center"/>
    </xf>
    <xf numFmtId="176" fontId="10" fillId="5" borderId="5" xfId="0" applyNumberFormat="1" applyFont="1" applyFill="1" applyBorder="1">
      <alignment vertical="center"/>
    </xf>
    <xf numFmtId="177" fontId="9" fillId="5" borderId="139" xfId="2" applyNumberFormat="1" applyFont="1" applyFill="1" applyBorder="1" applyAlignment="1" applyProtection="1">
      <alignment horizontal="right" vertical="center"/>
    </xf>
    <xf numFmtId="177" fontId="13" fillId="5" borderId="33" xfId="2" applyNumberFormat="1" applyFont="1" applyFill="1" applyBorder="1" applyAlignment="1" applyProtection="1">
      <alignment horizontal="right" vertical="top"/>
    </xf>
    <xf numFmtId="177" fontId="13" fillId="5" borderId="138" xfId="2" applyNumberFormat="1" applyFont="1" applyFill="1" applyBorder="1" applyAlignment="1" applyProtection="1">
      <alignment horizontal="right" vertical="top"/>
    </xf>
    <xf numFmtId="177" fontId="13" fillId="5" borderId="150" xfId="2" applyNumberFormat="1" applyFont="1" applyFill="1" applyBorder="1" applyAlignment="1" applyProtection="1">
      <alignment horizontal="right" vertical="top"/>
    </xf>
    <xf numFmtId="177" fontId="13" fillId="5" borderId="151" xfId="2" applyNumberFormat="1" applyFont="1" applyFill="1" applyBorder="1" applyAlignment="1" applyProtection="1">
      <alignment horizontal="right" vertical="top"/>
    </xf>
    <xf numFmtId="0" fontId="0" fillId="0" borderId="0" xfId="0" applyAlignment="1">
      <alignment horizontal="left" vertical="top"/>
    </xf>
    <xf numFmtId="0" fontId="41" fillId="0" borderId="0" xfId="10" applyFont="1" applyAlignment="1">
      <alignment horizontal="center" vertical="center"/>
    </xf>
    <xf numFmtId="0" fontId="43" fillId="0" borderId="0" xfId="10" applyFont="1" applyAlignment="1">
      <alignment vertical="top"/>
    </xf>
    <xf numFmtId="0" fontId="0" fillId="0" borderId="0" xfId="0" applyAlignment="1">
      <alignment vertical="top"/>
    </xf>
    <xf numFmtId="183" fontId="0" fillId="0" borderId="0" xfId="0" applyNumberFormat="1">
      <alignment vertical="center"/>
    </xf>
    <xf numFmtId="0" fontId="11" fillId="0" borderId="0" xfId="0" applyFont="1" applyAlignment="1">
      <alignment horizontal="left" vertical="top" wrapText="1"/>
    </xf>
    <xf numFmtId="0" fontId="56" fillId="0" borderId="0" xfId="0" applyFont="1">
      <alignment vertical="center"/>
    </xf>
    <xf numFmtId="0" fontId="56" fillId="0" borderId="0" xfId="0" applyFont="1" applyAlignment="1">
      <alignment horizontal="center" vertical="center"/>
    </xf>
    <xf numFmtId="182" fontId="12"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wrapText="1" shrinkToFit="1"/>
    </xf>
    <xf numFmtId="0" fontId="12" fillId="0" borderId="0" xfId="0" applyFont="1" applyAlignment="1">
      <alignment horizontal="right" vertical="center" shrinkToFit="1"/>
    </xf>
    <xf numFmtId="0" fontId="12"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center" vertical="center" wrapText="1"/>
    </xf>
    <xf numFmtId="0" fontId="12" fillId="0" borderId="0" xfId="0" applyFont="1" applyAlignment="1">
      <alignment horizontal="left" vertical="center"/>
    </xf>
    <xf numFmtId="185" fontId="12" fillId="0" borderId="0" xfId="0" applyNumberFormat="1" applyFont="1">
      <alignment vertical="center"/>
    </xf>
    <xf numFmtId="0" fontId="12" fillId="0" borderId="0" xfId="0" applyFont="1" applyAlignment="1">
      <alignment horizontal="left" vertical="top" wrapText="1"/>
    </xf>
    <xf numFmtId="0" fontId="59" fillId="0" borderId="0" xfId="0" applyFont="1">
      <alignment vertical="center"/>
    </xf>
    <xf numFmtId="0" fontId="60" fillId="0" borderId="0" xfId="0" applyFont="1">
      <alignment vertical="center"/>
    </xf>
    <xf numFmtId="0" fontId="59" fillId="0" borderId="0" xfId="0" applyFont="1" applyAlignment="1">
      <alignment horizontal="left" vertical="top" wrapText="1"/>
    </xf>
    <xf numFmtId="0" fontId="61" fillId="0" borderId="0" xfId="0" applyFont="1">
      <alignment vertical="center"/>
    </xf>
    <xf numFmtId="0" fontId="62" fillId="0" borderId="0" xfId="0" applyFont="1">
      <alignment vertical="center"/>
    </xf>
    <xf numFmtId="0" fontId="61" fillId="0" borderId="0" xfId="0" applyFont="1" applyAlignment="1">
      <alignment horizontal="center" vertical="center"/>
    </xf>
    <xf numFmtId="0" fontId="62" fillId="0" borderId="0" xfId="0" applyFont="1" applyAlignment="1">
      <alignment vertical="center" wrapText="1"/>
    </xf>
    <xf numFmtId="0" fontId="62" fillId="0" borderId="0" xfId="0" applyFont="1" applyAlignment="1">
      <alignment vertical="center" shrinkToFit="1"/>
    </xf>
    <xf numFmtId="0" fontId="59" fillId="0" borderId="0" xfId="0" applyFont="1" applyAlignment="1">
      <alignment horizontal="center" vertical="center"/>
    </xf>
    <xf numFmtId="182" fontId="63" fillId="0" borderId="0" xfId="0" applyNumberFormat="1" applyFont="1">
      <alignment vertical="center"/>
    </xf>
    <xf numFmtId="182" fontId="63" fillId="0" borderId="0" xfId="0" applyNumberFormat="1" applyFont="1" applyAlignment="1">
      <alignment horizontal="right" vertical="center"/>
    </xf>
    <xf numFmtId="0" fontId="63" fillId="0" borderId="0" xfId="0" applyFont="1" applyAlignment="1">
      <alignment vertical="top"/>
    </xf>
    <xf numFmtId="0" fontId="63" fillId="0" borderId="0" xfId="0" applyFont="1" applyAlignment="1">
      <alignment horizontal="right" vertical="center"/>
    </xf>
    <xf numFmtId="0" fontId="63" fillId="0" borderId="0" xfId="0" applyFont="1">
      <alignment vertical="center"/>
    </xf>
    <xf numFmtId="0" fontId="63" fillId="0" borderId="0" xfId="0" applyFont="1" applyAlignment="1">
      <alignment horizontal="right" vertical="center" wrapText="1" shrinkToFit="1"/>
    </xf>
    <xf numFmtId="0" fontId="63" fillId="0" borderId="0" xfId="0" applyFont="1" applyAlignment="1">
      <alignment horizontal="right" vertical="center" shrinkToFit="1"/>
    </xf>
    <xf numFmtId="0" fontId="63" fillId="0" borderId="0" xfId="0" applyFont="1" applyAlignment="1">
      <alignment vertical="center" wrapText="1"/>
    </xf>
    <xf numFmtId="183" fontId="63" fillId="0" borderId="0" xfId="0" applyNumberFormat="1" applyFont="1" applyAlignment="1">
      <alignment horizontal="right" vertical="center" shrinkToFit="1"/>
    </xf>
    <xf numFmtId="0" fontId="63" fillId="0" borderId="0" xfId="0" applyFont="1" applyAlignment="1">
      <alignment horizontal="center" vertical="center" shrinkToFit="1"/>
    </xf>
    <xf numFmtId="0" fontId="63"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center" vertical="center" wrapText="1"/>
    </xf>
    <xf numFmtId="0" fontId="65" fillId="0" borderId="0" xfId="0" applyFont="1" applyAlignment="1">
      <alignment horizontal="justify" vertical="center"/>
    </xf>
    <xf numFmtId="0" fontId="65" fillId="0" borderId="0" xfId="0" applyFont="1" applyAlignment="1">
      <alignment horizontal="left" vertical="center"/>
    </xf>
    <xf numFmtId="0" fontId="60" fillId="0" borderId="0" xfId="0" applyFont="1" applyAlignment="1">
      <alignment horizontal="left" vertical="center"/>
    </xf>
    <xf numFmtId="0" fontId="67" fillId="0" borderId="0" xfId="0" applyFont="1">
      <alignment vertical="center"/>
    </xf>
    <xf numFmtId="0" fontId="0" fillId="5" borderId="39" xfId="0" applyFill="1" applyBorder="1" applyAlignment="1">
      <alignment horizontal="center" vertical="center"/>
    </xf>
    <xf numFmtId="0" fontId="10" fillId="5" borderId="106" xfId="0" applyFont="1" applyFill="1" applyBorder="1" applyAlignment="1">
      <alignment horizontal="center" vertical="center"/>
    </xf>
    <xf numFmtId="177" fontId="9" fillId="0" borderId="0" xfId="3" applyNumberFormat="1" applyAlignment="1">
      <alignment horizontal="center" vertical="center"/>
    </xf>
    <xf numFmtId="0" fontId="69" fillId="0" borderId="0" xfId="0" applyFont="1">
      <alignment vertical="center"/>
    </xf>
    <xf numFmtId="0" fontId="70" fillId="0" borderId="0" xfId="0" applyFont="1">
      <alignment vertical="center"/>
    </xf>
    <xf numFmtId="0" fontId="69" fillId="0" borderId="159" xfId="0" applyFont="1" applyBorder="1">
      <alignment vertical="center"/>
    </xf>
    <xf numFmtId="0" fontId="0" fillId="0" borderId="160" xfId="0" applyBorder="1">
      <alignment vertical="center"/>
    </xf>
    <xf numFmtId="0" fontId="12" fillId="5" borderId="0" xfId="0" applyFont="1" applyFill="1" applyAlignment="1">
      <alignment horizontal="left" vertical="center" wrapText="1"/>
    </xf>
    <xf numFmtId="0" fontId="54" fillId="0" borderId="0" xfId="0" applyFont="1" applyAlignment="1">
      <alignment vertical="top" wrapText="1"/>
    </xf>
    <xf numFmtId="0" fontId="50" fillId="0" borderId="0" xfId="9" applyFont="1" applyProtection="1">
      <alignment vertical="center"/>
      <protection locked="0"/>
    </xf>
    <xf numFmtId="177" fontId="0" fillId="5" borderId="77" xfId="0" applyNumberFormat="1" applyFill="1" applyBorder="1" applyAlignment="1">
      <alignment horizontal="right" vertical="center" shrinkToFit="1"/>
    </xf>
    <xf numFmtId="177" fontId="10" fillId="5" borderId="131" xfId="0" applyNumberFormat="1" applyFont="1" applyFill="1" applyBorder="1" applyAlignment="1">
      <alignment horizontal="right" vertical="center"/>
    </xf>
    <xf numFmtId="177" fontId="0" fillId="5" borderId="73" xfId="0" applyNumberFormat="1" applyFill="1" applyBorder="1" applyAlignment="1">
      <alignment horizontal="right" vertical="center"/>
    </xf>
    <xf numFmtId="177" fontId="10" fillId="5" borderId="113" xfId="0" applyNumberFormat="1" applyFont="1" applyFill="1" applyBorder="1" applyAlignment="1">
      <alignment horizontal="right" vertical="center"/>
    </xf>
    <xf numFmtId="177" fontId="9" fillId="5" borderId="33" xfId="2" applyNumberFormat="1" applyFont="1" applyFill="1" applyBorder="1" applyAlignment="1" applyProtection="1">
      <alignment horizontal="right" vertical="top"/>
    </xf>
    <xf numFmtId="177" fontId="9" fillId="5" borderId="150" xfId="2" applyNumberFormat="1" applyFont="1" applyFill="1" applyBorder="1" applyAlignment="1" applyProtection="1">
      <alignment horizontal="right" vertical="top"/>
    </xf>
    <xf numFmtId="177" fontId="9" fillId="5" borderId="151" xfId="2" applyNumberFormat="1" applyFont="1" applyFill="1" applyBorder="1" applyAlignment="1" applyProtection="1">
      <alignment horizontal="right" vertical="top"/>
    </xf>
    <xf numFmtId="179" fontId="12" fillId="5" borderId="0" xfId="0" applyNumberFormat="1" applyFont="1" applyFill="1" applyAlignment="1">
      <alignment horizontal="center" vertical="center"/>
    </xf>
    <xf numFmtId="180" fontId="12" fillId="5" borderId="0" xfId="0" applyNumberFormat="1" applyFont="1" applyFill="1" applyAlignment="1">
      <alignment horizontal="center" vertical="center"/>
    </xf>
    <xf numFmtId="180" fontId="12" fillId="0" borderId="0" xfId="0" applyNumberFormat="1" applyFont="1" applyAlignment="1">
      <alignment horizontal="center" vertical="center"/>
    </xf>
    <xf numFmtId="179" fontId="12" fillId="0" borderId="0" xfId="0" applyNumberFormat="1" applyFont="1" applyAlignment="1">
      <alignment horizontal="center" vertical="center"/>
    </xf>
    <xf numFmtId="0" fontId="9" fillId="0" borderId="1" xfId="3" applyBorder="1" applyAlignment="1">
      <alignment vertical="top"/>
    </xf>
    <xf numFmtId="0" fontId="20" fillId="0" borderId="1" xfId="3" applyFont="1" applyBorder="1" applyAlignment="1">
      <alignment horizontal="left" vertical="top"/>
    </xf>
    <xf numFmtId="0" fontId="20" fillId="0" borderId="1" xfId="3" applyFont="1" applyBorder="1" applyAlignment="1">
      <alignment vertical="top"/>
    </xf>
    <xf numFmtId="0" fontId="40" fillId="0" borderId="0" xfId="0" applyFont="1" applyAlignment="1">
      <alignment horizontal="left" vertical="center" wrapText="1"/>
    </xf>
    <xf numFmtId="0" fontId="82" fillId="0" borderId="0" xfId="0" applyFont="1" applyAlignment="1">
      <alignment horizontal="center" vertical="center" shrinkToFit="1"/>
    </xf>
    <xf numFmtId="0" fontId="82" fillId="0" borderId="0" xfId="0" applyFont="1" applyAlignment="1">
      <alignment horizontal="left" vertical="center" shrinkToFit="1"/>
    </xf>
    <xf numFmtId="0" fontId="40" fillId="0" borderId="0" xfId="0" applyFont="1" applyAlignment="1">
      <alignment vertical="center" wrapText="1"/>
    </xf>
    <xf numFmtId="0" fontId="40" fillId="0" borderId="30" xfId="0" applyFont="1" applyBorder="1" applyAlignment="1">
      <alignment horizontal="left" vertical="center"/>
    </xf>
    <xf numFmtId="0" fontId="40" fillId="0" borderId="30" xfId="0" applyFont="1" applyBorder="1" applyAlignment="1">
      <alignment vertical="center" wrapText="1"/>
    </xf>
    <xf numFmtId="0" fontId="40" fillId="0" borderId="30" xfId="0" applyFont="1" applyBorder="1" applyAlignment="1">
      <alignment vertical="top" wrapText="1"/>
    </xf>
    <xf numFmtId="0" fontId="71" fillId="0" borderId="0" xfId="0" applyFont="1">
      <alignment vertical="center"/>
    </xf>
    <xf numFmtId="0" fontId="72" fillId="0" borderId="0" xfId="0" applyFont="1" applyAlignment="1">
      <alignment horizontal="left" vertical="center" wrapText="1"/>
    </xf>
    <xf numFmtId="0" fontId="10" fillId="0" borderId="0" xfId="0" applyFont="1" applyAlignment="1">
      <alignment horizontal="right" vertical="center"/>
    </xf>
    <xf numFmtId="0" fontId="84" fillId="0" borderId="0" xfId="0" applyFont="1">
      <alignment vertical="center"/>
    </xf>
    <xf numFmtId="0" fontId="85" fillId="0" borderId="0" xfId="0" applyFont="1">
      <alignment vertical="center"/>
    </xf>
    <xf numFmtId="0" fontId="0" fillId="0" borderId="0" xfId="3" applyFont="1" applyAlignment="1">
      <alignment horizontal="right" vertical="center" shrinkToFit="1"/>
    </xf>
    <xf numFmtId="176" fontId="0" fillId="5" borderId="70" xfId="0" applyNumberFormat="1" applyFill="1" applyBorder="1" applyAlignment="1">
      <alignment horizontal="center" vertical="center" shrinkToFit="1"/>
    </xf>
    <xf numFmtId="0" fontId="41" fillId="0" borderId="0" xfId="9" applyFont="1" applyAlignment="1">
      <alignment horizontal="center" vertical="center"/>
    </xf>
    <xf numFmtId="0" fontId="43" fillId="0" borderId="0" xfId="9" applyFont="1" applyAlignment="1">
      <alignment vertical="top"/>
    </xf>
    <xf numFmtId="0" fontId="42" fillId="0" borderId="0" xfId="9" applyFont="1">
      <alignment vertical="center"/>
    </xf>
    <xf numFmtId="0" fontId="0" fillId="0" borderId="31" xfId="0" applyBorder="1" applyAlignment="1">
      <alignment horizontal="left" vertical="center"/>
    </xf>
    <xf numFmtId="0" fontId="19" fillId="0" borderId="30" xfId="0" applyFont="1" applyBorder="1" applyAlignment="1">
      <alignment vertical="center" wrapText="1"/>
    </xf>
    <xf numFmtId="0" fontId="42" fillId="0" borderId="0" xfId="10" applyFont="1">
      <alignment vertical="center"/>
    </xf>
    <xf numFmtId="0" fontId="50" fillId="0" borderId="0" xfId="10" applyFont="1" applyAlignment="1">
      <alignment horizontal="right" vertical="center"/>
    </xf>
    <xf numFmtId="0" fontId="42" fillId="0" borderId="0" xfId="10" applyFont="1" applyAlignment="1">
      <alignment horizontal="center" vertical="center"/>
    </xf>
    <xf numFmtId="182" fontId="42" fillId="7" borderId="0" xfId="10" applyNumberFormat="1" applyFont="1" applyFill="1" applyAlignment="1">
      <alignment horizontal="right" vertical="center"/>
    </xf>
    <xf numFmtId="0" fontId="50" fillId="0" borderId="0" xfId="10" applyFont="1">
      <alignment vertical="center"/>
    </xf>
    <xf numFmtId="0" fontId="50" fillId="7" borderId="0" xfId="10" applyFont="1" applyFill="1" applyAlignment="1">
      <alignment horizontal="right" vertical="center"/>
    </xf>
    <xf numFmtId="0" fontId="50" fillId="7" borderId="0" xfId="10" applyFont="1" applyFill="1" applyAlignment="1">
      <alignment horizontal="left" vertical="center"/>
    </xf>
    <xf numFmtId="0" fontId="42" fillId="0" borderId="0" xfId="0" applyFont="1">
      <alignment vertical="center"/>
    </xf>
    <xf numFmtId="0" fontId="41" fillId="0" borderId="0" xfId="0" applyFont="1" applyAlignment="1">
      <alignment horizontal="center" vertical="center"/>
    </xf>
    <xf numFmtId="0" fontId="42" fillId="0" borderId="0" xfId="0" applyFont="1" applyAlignment="1">
      <alignment horizontal="center" vertical="center"/>
    </xf>
    <xf numFmtId="58" fontId="42" fillId="0" borderId="0" xfId="0" applyNumberFormat="1" applyFont="1" applyAlignment="1">
      <alignment horizontal="right" vertical="center"/>
    </xf>
    <xf numFmtId="0" fontId="42" fillId="0" borderId="0" xfId="0" applyFont="1" applyAlignment="1">
      <alignment horizontal="right" vertical="center"/>
    </xf>
    <xf numFmtId="0" fontId="42" fillId="0" borderId="0" xfId="9" applyFont="1" applyAlignment="1">
      <alignment vertical="top" wrapText="1"/>
    </xf>
    <xf numFmtId="0" fontId="76" fillId="0" borderId="0" xfId="9" applyFont="1" applyAlignment="1">
      <alignment vertical="center" wrapText="1"/>
    </xf>
    <xf numFmtId="0" fontId="14" fillId="0" borderId="0" xfId="0" applyFont="1" applyAlignment="1">
      <alignment horizontal="left" vertical="center"/>
    </xf>
    <xf numFmtId="0" fontId="11" fillId="5" borderId="3" xfId="0" applyFont="1" applyFill="1" applyBorder="1" applyAlignment="1">
      <alignment vertical="center" shrinkToFit="1"/>
    </xf>
    <xf numFmtId="0" fontId="11" fillId="5" borderId="8" xfId="3" applyFont="1" applyFill="1" applyBorder="1">
      <alignment vertical="center"/>
    </xf>
    <xf numFmtId="0" fontId="11" fillId="5" borderId="114" xfId="3" applyFont="1" applyFill="1" applyBorder="1">
      <alignment vertical="center"/>
    </xf>
    <xf numFmtId="0" fontId="19" fillId="0" borderId="0" xfId="0" applyFont="1" applyAlignment="1">
      <alignment vertical="center" wrapText="1"/>
    </xf>
    <xf numFmtId="182" fontId="0" fillId="11" borderId="0" xfId="0" applyNumberFormat="1" applyFill="1" applyAlignment="1">
      <alignment horizontal="right" vertical="center"/>
    </xf>
    <xf numFmtId="0" fontId="50" fillId="0" borderId="0" xfId="9" applyFont="1">
      <alignment vertical="center"/>
    </xf>
    <xf numFmtId="0" fontId="75" fillId="0" borderId="0" xfId="9" applyFont="1" applyAlignment="1">
      <alignment vertical="top" wrapText="1"/>
    </xf>
    <xf numFmtId="0" fontId="14" fillId="0" borderId="25" xfId="0" applyFont="1" applyBorder="1" applyAlignment="1">
      <alignment vertical="center" wrapText="1"/>
    </xf>
    <xf numFmtId="176" fontId="10" fillId="5" borderId="40" xfId="0" applyNumberFormat="1" applyFont="1" applyFill="1" applyBorder="1" applyAlignment="1">
      <alignment horizontal="center" vertical="center" shrinkToFit="1"/>
    </xf>
    <xf numFmtId="187" fontId="10" fillId="0" borderId="0" xfId="0" applyNumberFormat="1" applyFont="1">
      <alignment vertical="center"/>
    </xf>
    <xf numFmtId="0" fontId="9" fillId="3" borderId="25" xfId="3" applyFill="1" applyBorder="1" applyAlignment="1">
      <alignment horizontal="center" vertical="center"/>
    </xf>
    <xf numFmtId="0" fontId="9" fillId="3" borderId="25" xfId="3" applyFill="1" applyBorder="1" applyAlignment="1">
      <alignment horizontal="center" vertical="center" wrapText="1"/>
    </xf>
    <xf numFmtId="177" fontId="9" fillId="3" borderId="25" xfId="3" applyNumberFormat="1" applyFill="1" applyBorder="1" applyAlignment="1">
      <alignment horizontal="center" vertical="center"/>
    </xf>
    <xf numFmtId="177" fontId="9" fillId="3" borderId="44" xfId="3" applyNumberFormat="1" applyFill="1" applyBorder="1" applyAlignment="1">
      <alignment horizontal="center" vertical="center"/>
    </xf>
    <xf numFmtId="177" fontId="11" fillId="2" borderId="23" xfId="3" applyNumberFormat="1" applyFont="1" applyFill="1" applyBorder="1">
      <alignment vertical="center"/>
    </xf>
    <xf numFmtId="177" fontId="11" fillId="3" borderId="23" xfId="3" applyNumberFormat="1" applyFont="1" applyFill="1" applyBorder="1">
      <alignment vertical="center"/>
    </xf>
    <xf numFmtId="0" fontId="15" fillId="0" borderId="0" xfId="3" applyFont="1" applyAlignment="1">
      <alignment vertical="center" wrapText="1"/>
    </xf>
    <xf numFmtId="181" fontId="0" fillId="2" borderId="126" xfId="0" applyNumberFormat="1" applyFill="1" applyBorder="1" applyAlignment="1">
      <alignment horizontal="center" vertical="center" shrinkToFit="1"/>
    </xf>
    <xf numFmtId="0" fontId="30" fillId="8" borderId="118" xfId="0" applyFont="1" applyFill="1" applyBorder="1" applyAlignment="1">
      <alignment horizontal="left" vertical="center"/>
    </xf>
    <xf numFmtId="0" fontId="0" fillId="4" borderId="35" xfId="0" applyFill="1" applyBorder="1" applyAlignment="1" applyProtection="1">
      <alignment vertical="center" shrinkToFit="1"/>
      <protection locked="0"/>
    </xf>
    <xf numFmtId="0" fontId="0" fillId="0" borderId="87" xfId="0" applyBorder="1" applyAlignment="1" applyProtection="1">
      <alignment horizontal="left" vertical="center" wrapText="1"/>
      <protection locked="0"/>
    </xf>
    <xf numFmtId="177" fontId="0" fillId="0" borderId="87" xfId="0" applyNumberFormat="1" applyBorder="1" applyAlignment="1" applyProtection="1">
      <alignment horizontal="right" vertical="center" shrinkToFit="1"/>
      <protection locked="0"/>
    </xf>
    <xf numFmtId="177" fontId="0" fillId="5" borderId="36" xfId="0" applyNumberFormat="1" applyFill="1" applyBorder="1">
      <alignment vertical="center"/>
    </xf>
    <xf numFmtId="177" fontId="0" fillId="7" borderId="91" xfId="0" applyNumberFormat="1" applyFill="1" applyBorder="1" applyAlignment="1">
      <alignment vertical="top"/>
    </xf>
    <xf numFmtId="0" fontId="0" fillId="5" borderId="69" xfId="0" applyFill="1" applyBorder="1">
      <alignment vertical="center"/>
    </xf>
    <xf numFmtId="0" fontId="69" fillId="0" borderId="0" xfId="0" applyFont="1" applyAlignment="1">
      <alignment horizontal="left" vertical="center" wrapText="1"/>
    </xf>
    <xf numFmtId="0" fontId="28" fillId="0" borderId="0" xfId="0" applyFont="1" applyAlignment="1">
      <alignment horizontal="left" vertical="center" wrapText="1"/>
    </xf>
    <xf numFmtId="179" fontId="16" fillId="5" borderId="71" xfId="0" applyNumberFormat="1" applyFont="1" applyFill="1" applyBorder="1" applyAlignment="1">
      <alignment horizontal="left" vertical="center"/>
    </xf>
    <xf numFmtId="181" fontId="9" fillId="5" borderId="7" xfId="3" applyNumberFormat="1" applyFill="1" applyBorder="1">
      <alignment vertical="center"/>
    </xf>
    <xf numFmtId="181" fontId="9" fillId="5" borderId="8" xfId="3" applyNumberFormat="1" applyFill="1" applyBorder="1">
      <alignment vertical="center"/>
    </xf>
    <xf numFmtId="0" fontId="74" fillId="0" borderId="0" xfId="0" applyFont="1">
      <alignment vertical="center"/>
    </xf>
    <xf numFmtId="0" fontId="40" fillId="0" borderId="0" xfId="0" applyFont="1" applyAlignment="1">
      <alignment vertical="top"/>
    </xf>
    <xf numFmtId="0" fontId="40" fillId="0" borderId="0" xfId="0" applyFont="1" applyAlignment="1">
      <alignment horizontal="left" vertical="top" wrapText="1"/>
    </xf>
    <xf numFmtId="0" fontId="28" fillId="0" borderId="0" xfId="0" applyFont="1">
      <alignment vertical="center"/>
    </xf>
    <xf numFmtId="0" fontId="69" fillId="0" borderId="0" xfId="0" applyFont="1" applyAlignment="1">
      <alignment vertical="top" wrapText="1"/>
    </xf>
    <xf numFmtId="179" fontId="0" fillId="0" borderId="116" xfId="0" applyNumberFormat="1" applyBorder="1" applyAlignment="1">
      <alignment horizontal="center" vertical="center"/>
    </xf>
    <xf numFmtId="0" fontId="20" fillId="4" borderId="117" xfId="0" applyFont="1" applyFill="1" applyBorder="1" applyAlignment="1">
      <alignment vertical="center" wrapText="1"/>
    </xf>
    <xf numFmtId="179" fontId="0" fillId="0" borderId="94" xfId="0" applyNumberFormat="1" applyBorder="1" applyAlignment="1">
      <alignment horizontal="center" vertical="center"/>
    </xf>
    <xf numFmtId="14" fontId="0" fillId="0" borderId="99" xfId="0" applyNumberFormat="1" applyBorder="1" applyAlignment="1">
      <alignment horizontal="center" vertical="center"/>
    </xf>
    <xf numFmtId="0" fontId="10" fillId="0" borderId="0" xfId="0" applyFont="1" applyAlignment="1">
      <alignment vertical="top"/>
    </xf>
    <xf numFmtId="0" fontId="10" fillId="5" borderId="1" xfId="0" applyFont="1" applyFill="1" applyBorder="1" applyAlignment="1">
      <alignment vertical="center" wrapText="1"/>
    </xf>
    <xf numFmtId="0" fontId="27" fillId="0" borderId="0" xfId="0" applyFont="1" applyAlignment="1">
      <alignment vertical="top" wrapText="1"/>
    </xf>
    <xf numFmtId="0" fontId="15" fillId="0" borderId="0" xfId="0" applyFont="1" applyAlignment="1">
      <alignment wrapText="1"/>
    </xf>
    <xf numFmtId="0" fontId="20" fillId="0" borderId="0" xfId="0" applyFont="1" applyAlignment="1">
      <alignment horizontal="left" vertical="top"/>
    </xf>
    <xf numFmtId="0" fontId="15" fillId="0" borderId="0" xfId="0" applyFont="1" applyAlignment="1">
      <alignment horizontal="left" vertical="center" wrapText="1"/>
    </xf>
    <xf numFmtId="0" fontId="0" fillId="5" borderId="157" xfId="0" applyFill="1" applyBorder="1">
      <alignment vertical="center"/>
    </xf>
    <xf numFmtId="0" fontId="0" fillId="5" borderId="68" xfId="0" applyFill="1" applyBorder="1">
      <alignment vertical="center"/>
    </xf>
    <xf numFmtId="0" fontId="0" fillId="5" borderId="68" xfId="0" applyFill="1" applyBorder="1" applyAlignment="1">
      <alignment vertical="center" wrapText="1" shrinkToFit="1"/>
    </xf>
    <xf numFmtId="177" fontId="0" fillId="0" borderId="0" xfId="3" applyNumberFormat="1" applyFont="1" applyAlignment="1">
      <alignment horizontal="center" vertical="center"/>
    </xf>
    <xf numFmtId="177" fontId="11" fillId="2" borderId="23" xfId="3" applyNumberFormat="1" applyFont="1" applyFill="1" applyBorder="1" applyAlignment="1">
      <alignment horizontal="right" vertical="center"/>
    </xf>
    <xf numFmtId="177" fontId="11" fillId="3" borderId="23" xfId="3" applyNumberFormat="1" applyFont="1" applyFill="1" applyBorder="1" applyAlignment="1">
      <alignment horizontal="right" vertical="center"/>
    </xf>
    <xf numFmtId="0" fontId="0" fillId="0" borderId="2" xfId="3" applyFont="1" applyBorder="1" applyAlignment="1">
      <alignment horizontal="left" vertical="center" wrapText="1"/>
    </xf>
    <xf numFmtId="176" fontId="9" fillId="0" borderId="3" xfId="3" applyNumberFormat="1" applyBorder="1" applyAlignment="1">
      <alignment horizontal="right" vertical="center" shrinkToFit="1"/>
    </xf>
    <xf numFmtId="177" fontId="9" fillId="5" borderId="7" xfId="3" applyNumberFormat="1" applyFill="1" applyBorder="1">
      <alignment vertical="center"/>
    </xf>
    <xf numFmtId="0" fontId="0" fillId="0" borderId="17" xfId="3" applyFont="1" applyBorder="1" applyAlignment="1">
      <alignment horizontal="left" vertical="center" wrapText="1"/>
    </xf>
    <xf numFmtId="176" fontId="9" fillId="0" borderId="11" xfId="3" applyNumberFormat="1" applyBorder="1" applyAlignment="1">
      <alignment horizontal="right" vertical="center" shrinkToFit="1"/>
    </xf>
    <xf numFmtId="177" fontId="9" fillId="5" borderId="8" xfId="3" applyNumberFormat="1" applyFill="1" applyBorder="1">
      <alignment vertical="center"/>
    </xf>
    <xf numFmtId="176" fontId="9" fillId="0" borderId="12" xfId="3" applyNumberFormat="1" applyBorder="1" applyAlignment="1">
      <alignment horizontal="right" vertical="center" shrinkToFit="1"/>
    </xf>
    <xf numFmtId="0" fontId="18" fillId="3" borderId="25" xfId="3" applyFont="1" applyFill="1" applyBorder="1" applyAlignment="1">
      <alignment horizontal="center" vertical="center"/>
    </xf>
    <xf numFmtId="177" fontId="18" fillId="3" borderId="44" xfId="3" applyNumberFormat="1" applyFont="1" applyFill="1" applyBorder="1" applyAlignment="1">
      <alignment horizontal="center" vertical="center"/>
    </xf>
    <xf numFmtId="177" fontId="9" fillId="0" borderId="7" xfId="3" applyNumberFormat="1" applyBorder="1" applyAlignment="1">
      <alignment horizontal="right" vertical="center"/>
    </xf>
    <xf numFmtId="177" fontId="9" fillId="0" borderId="8" xfId="3" applyNumberFormat="1" applyBorder="1" applyAlignment="1">
      <alignment horizontal="right" vertical="center"/>
    </xf>
    <xf numFmtId="0" fontId="9" fillId="0" borderId="17" xfId="3" applyBorder="1" applyAlignment="1">
      <alignment horizontal="left" vertical="center" wrapText="1"/>
    </xf>
    <xf numFmtId="177" fontId="9" fillId="0" borderId="4" xfId="3" applyNumberFormat="1" applyBorder="1" applyAlignment="1">
      <alignment horizontal="right" vertical="center"/>
    </xf>
    <xf numFmtId="177" fontId="9" fillId="0" borderId="5" xfId="3" applyNumberFormat="1" applyBorder="1" applyAlignment="1">
      <alignment horizontal="right" vertical="center"/>
    </xf>
    <xf numFmtId="0" fontId="9" fillId="0" borderId="35" xfId="3" applyBorder="1" applyAlignment="1">
      <alignment horizontal="left" vertical="center" wrapText="1"/>
    </xf>
    <xf numFmtId="177" fontId="9" fillId="0" borderId="36" xfId="3" applyNumberFormat="1" applyBorder="1" applyAlignment="1">
      <alignment horizontal="right" vertical="center"/>
    </xf>
    <xf numFmtId="0" fontId="0" fillId="0" borderId="2" xfId="0" applyBorder="1" applyAlignment="1">
      <alignment vertical="center" shrinkToFit="1"/>
    </xf>
    <xf numFmtId="0" fontId="0" fillId="0" borderId="3" xfId="0" applyBorder="1" applyAlignment="1">
      <alignment horizontal="left" vertical="center" wrapText="1"/>
    </xf>
    <xf numFmtId="0" fontId="0" fillId="0" borderId="3" xfId="0" applyBorder="1" applyAlignment="1">
      <alignment horizontal="right" vertical="center" wrapText="1"/>
    </xf>
    <xf numFmtId="0" fontId="0" fillId="0" borderId="17" xfId="0" applyBorder="1" applyAlignment="1">
      <alignment vertical="center" shrinkToFit="1"/>
    </xf>
    <xf numFmtId="0" fontId="0" fillId="0" borderId="11" xfId="0" applyBorder="1" applyAlignment="1">
      <alignment horizontal="left" vertical="center" wrapText="1"/>
    </xf>
    <xf numFmtId="177" fontId="0" fillId="0" borderId="11" xfId="0" applyNumberFormat="1" applyBorder="1" applyAlignment="1">
      <alignment horizontal="right" vertical="center" shrinkToFit="1"/>
    </xf>
    <xf numFmtId="177" fontId="0" fillId="0" borderId="3" xfId="0" applyNumberFormat="1" applyBorder="1" applyAlignment="1">
      <alignment horizontal="right" vertical="center" shrinkToFit="1"/>
    </xf>
    <xf numFmtId="177" fontId="0" fillId="0" borderId="10" xfId="0" applyNumberFormat="1" applyBorder="1" applyAlignment="1">
      <alignment horizontal="right" vertical="center" shrinkToFit="1"/>
    </xf>
    <xf numFmtId="0" fontId="0" fillId="0" borderId="35" xfId="0" applyBorder="1" applyAlignment="1">
      <alignment vertical="center" shrinkToFit="1"/>
    </xf>
    <xf numFmtId="0" fontId="0" fillId="0" borderId="87" xfId="0" applyBorder="1" applyAlignment="1">
      <alignment horizontal="left" vertical="center" wrapText="1"/>
    </xf>
    <xf numFmtId="177" fontId="0" fillId="0" borderId="87" xfId="0" applyNumberFormat="1" applyBorder="1" applyAlignment="1">
      <alignment horizontal="right" vertical="center" shrinkToFit="1"/>
    </xf>
    <xf numFmtId="0" fontId="12" fillId="0" borderId="0" xfId="3" applyFont="1">
      <alignment vertical="center"/>
    </xf>
    <xf numFmtId="176" fontId="0" fillId="0" borderId="3" xfId="0" applyNumberFormat="1" applyBorder="1" applyAlignment="1">
      <alignment horizontal="right" vertical="center" wrapText="1"/>
    </xf>
    <xf numFmtId="0" fontId="28" fillId="0" borderId="0" xfId="0" applyFont="1" applyAlignment="1">
      <alignment vertical="center" wrapText="1"/>
    </xf>
    <xf numFmtId="0" fontId="69" fillId="0" borderId="0" xfId="3" applyFont="1" applyAlignment="1">
      <alignment vertical="center" wrapText="1"/>
    </xf>
    <xf numFmtId="0" fontId="69" fillId="0" borderId="0" xfId="3" applyFont="1">
      <alignment vertical="center"/>
    </xf>
    <xf numFmtId="0" fontId="79" fillId="0" borderId="0" xfId="9" applyFont="1" applyAlignment="1">
      <alignment vertical="center" wrapText="1"/>
    </xf>
    <xf numFmtId="0" fontId="69" fillId="0" borderId="0" xfId="0" applyFont="1" applyAlignment="1">
      <alignment vertical="center" wrapText="1"/>
    </xf>
    <xf numFmtId="0" fontId="71" fillId="0" borderId="0" xfId="0" applyFont="1" applyAlignment="1">
      <alignment vertical="center" wrapText="1"/>
    </xf>
    <xf numFmtId="0" fontId="71" fillId="0" borderId="158" xfId="0" applyFont="1" applyBorder="1" applyAlignment="1">
      <alignment vertical="center" wrapText="1"/>
    </xf>
    <xf numFmtId="0" fontId="72" fillId="0" borderId="0" xfId="0" applyFont="1" applyAlignment="1">
      <alignment vertical="center" wrapText="1"/>
    </xf>
    <xf numFmtId="0" fontId="55" fillId="0" borderId="0" xfId="0" applyFont="1" applyAlignment="1">
      <alignment vertical="center" wrapText="1"/>
    </xf>
    <xf numFmtId="0" fontId="75" fillId="0" borderId="0" xfId="9" applyFont="1" applyAlignment="1">
      <alignment vertical="center" wrapText="1"/>
    </xf>
    <xf numFmtId="0" fontId="75" fillId="0" borderId="158" xfId="9" applyFont="1" applyBorder="1" applyAlignment="1">
      <alignment vertical="center" wrapText="1"/>
    </xf>
    <xf numFmtId="0" fontId="9" fillId="0" borderId="29" xfId="3" applyBorder="1" applyAlignment="1">
      <alignment vertical="center" wrapText="1"/>
    </xf>
    <xf numFmtId="0" fontId="9" fillId="0" borderId="29" xfId="3" applyBorder="1" applyAlignment="1">
      <alignment vertical="center" shrinkToFit="1"/>
    </xf>
    <xf numFmtId="177" fontId="9" fillId="0" borderId="29" xfId="3" applyNumberFormat="1" applyBorder="1">
      <alignment vertical="center"/>
    </xf>
    <xf numFmtId="181" fontId="0" fillId="0" borderId="29" xfId="0" applyNumberFormat="1" applyBorder="1" applyAlignment="1">
      <alignment horizontal="center" vertical="center"/>
    </xf>
    <xf numFmtId="0" fontId="0" fillId="0" borderId="29" xfId="0" applyBorder="1">
      <alignment vertical="center"/>
    </xf>
    <xf numFmtId="0" fontId="0" fillId="0" borderId="29" xfId="0" applyBorder="1" applyAlignment="1">
      <alignment vertical="center" shrinkToFit="1"/>
    </xf>
    <xf numFmtId="0" fontId="0" fillId="0" borderId="29" xfId="0" applyBorder="1" applyAlignment="1">
      <alignment vertical="center" wrapText="1" shrinkToFit="1"/>
    </xf>
    <xf numFmtId="177" fontId="0" fillId="0" borderId="29" xfId="0" applyNumberFormat="1" applyBorder="1">
      <alignment vertical="center"/>
    </xf>
    <xf numFmtId="177" fontId="0" fillId="0" borderId="29" xfId="0" applyNumberFormat="1" applyBorder="1" applyAlignment="1">
      <alignment horizontal="right" vertical="center"/>
    </xf>
    <xf numFmtId="0" fontId="0" fillId="0" borderId="29" xfId="0" applyBorder="1" applyAlignment="1">
      <alignment horizontal="right" vertical="top"/>
    </xf>
    <xf numFmtId="0" fontId="24" fillId="0" borderId="47" xfId="0" applyFont="1" applyBorder="1" applyAlignment="1">
      <alignment horizontal="center" vertical="center" wrapText="1"/>
    </xf>
    <xf numFmtId="0" fontId="24" fillId="0" borderId="47" xfId="0" applyFont="1" applyBorder="1" applyAlignment="1">
      <alignment horizontal="center" vertical="center"/>
    </xf>
    <xf numFmtId="0" fontId="34" fillId="0" borderId="76" xfId="0" applyFont="1" applyBorder="1" applyAlignment="1">
      <alignment horizontal="left" vertical="top" wrapText="1"/>
    </xf>
    <xf numFmtId="0" fontId="34" fillId="0" borderId="77" xfId="0" applyFont="1" applyBorder="1" applyAlignment="1">
      <alignment horizontal="left" vertical="top" wrapText="1"/>
    </xf>
    <xf numFmtId="0" fontId="34" fillId="0" borderId="102" xfId="0" applyFont="1" applyBorder="1" applyAlignment="1">
      <alignment horizontal="left" vertical="top" wrapText="1"/>
    </xf>
    <xf numFmtId="0" fontId="34" fillId="0" borderId="122" xfId="0" applyFont="1" applyBorder="1" applyAlignment="1">
      <alignment horizontal="left" vertical="top" wrapText="1"/>
    </xf>
    <xf numFmtId="0" fontId="34" fillId="0" borderId="145" xfId="0" applyFont="1" applyBorder="1" applyAlignment="1">
      <alignment horizontal="left" vertical="top" wrapText="1"/>
    </xf>
    <xf numFmtId="0" fontId="34" fillId="0" borderId="146" xfId="0" applyFont="1" applyBorder="1" applyAlignment="1">
      <alignment horizontal="left" vertical="top"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0" borderId="42" xfId="0" applyFont="1" applyBorder="1" applyAlignment="1">
      <alignment horizontal="left" vertical="center" wrapText="1"/>
    </xf>
    <xf numFmtId="0" fontId="13" fillId="0" borderId="127" xfId="0" applyFont="1" applyBorder="1" applyAlignment="1">
      <alignment horizontal="left" vertical="center" wrapText="1"/>
    </xf>
    <xf numFmtId="0" fontId="13" fillId="0" borderId="89" xfId="0" applyFont="1" applyBorder="1" applyAlignment="1">
      <alignment horizontal="left" vertical="center" wrapText="1"/>
    </xf>
    <xf numFmtId="0" fontId="13" fillId="0" borderId="105" xfId="0" applyFont="1" applyBorder="1" applyAlignment="1">
      <alignment horizontal="left" vertical="center" wrapText="1"/>
    </xf>
    <xf numFmtId="176" fontId="0" fillId="5" borderId="131" xfId="0" applyNumberFormat="1" applyFill="1" applyBorder="1" applyAlignment="1">
      <alignment horizontal="right" vertical="center"/>
    </xf>
    <xf numFmtId="176" fontId="0" fillId="5" borderId="144" xfId="0" applyNumberFormat="1" applyFill="1" applyBorder="1" applyAlignment="1">
      <alignment horizontal="right" vertical="center"/>
    </xf>
    <xf numFmtId="176" fontId="0" fillId="5" borderId="19" xfId="0" applyNumberFormat="1" applyFill="1" applyBorder="1" applyAlignment="1">
      <alignment horizontal="right" vertical="center"/>
    </xf>
    <xf numFmtId="0" fontId="0" fillId="5" borderId="76" xfId="0" applyFill="1" applyBorder="1" applyAlignment="1">
      <alignment horizontal="center" vertical="center"/>
    </xf>
    <xf numFmtId="0" fontId="0" fillId="5" borderId="15" xfId="0" applyFill="1" applyBorder="1" applyAlignment="1">
      <alignment horizontal="center" vertical="center"/>
    </xf>
    <xf numFmtId="0" fontId="0" fillId="5" borderId="122" xfId="0" applyFill="1" applyBorder="1" applyAlignment="1">
      <alignment horizontal="center" vertical="center"/>
    </xf>
    <xf numFmtId="0" fontId="10" fillId="5" borderId="141" xfId="0" applyFont="1" applyFill="1" applyBorder="1" applyAlignment="1">
      <alignment horizontal="left" vertical="center" wrapText="1" shrinkToFit="1"/>
    </xf>
    <xf numFmtId="0" fontId="10" fillId="5" borderId="142" xfId="0" applyFont="1" applyFill="1" applyBorder="1" applyAlignment="1">
      <alignment horizontal="left" vertical="center" wrapText="1" shrinkToFit="1"/>
    </xf>
    <xf numFmtId="0" fontId="10" fillId="5" borderId="143" xfId="0" applyFont="1" applyFill="1" applyBorder="1" applyAlignment="1">
      <alignment horizontal="left" vertical="center" wrapText="1" shrinkToFit="1"/>
    </xf>
    <xf numFmtId="0" fontId="0" fillId="5" borderId="76"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22" xfId="0" applyFill="1" applyBorder="1" applyAlignment="1">
      <alignment horizontal="center" vertical="center" wrapText="1"/>
    </xf>
    <xf numFmtId="0" fontId="10" fillId="5" borderId="141" xfId="0" applyFont="1" applyFill="1" applyBorder="1" applyAlignment="1">
      <alignment horizontal="center" vertical="center" wrapText="1" shrinkToFit="1"/>
    </xf>
    <xf numFmtId="0" fontId="10" fillId="5" borderId="142" xfId="0" applyFont="1" applyFill="1" applyBorder="1" applyAlignment="1">
      <alignment horizontal="center" vertical="center" wrapText="1" shrinkToFit="1"/>
    </xf>
    <xf numFmtId="0" fontId="10" fillId="5" borderId="143" xfId="0" applyFont="1" applyFill="1" applyBorder="1" applyAlignment="1">
      <alignment horizontal="center" vertical="center" wrapText="1" shrinkToFit="1"/>
    </xf>
    <xf numFmtId="177" fontId="26" fillId="0" borderId="16" xfId="0" applyNumberFormat="1" applyFont="1" applyBorder="1" applyAlignment="1" applyProtection="1">
      <alignment horizontal="right" vertical="center"/>
      <protection locked="0"/>
    </xf>
    <xf numFmtId="177" fontId="26" fillId="0" borderId="86" xfId="0" applyNumberFormat="1" applyFont="1" applyBorder="1" applyAlignment="1" applyProtection="1">
      <alignment horizontal="right" vertical="center"/>
      <protection locked="0"/>
    </xf>
    <xf numFmtId="177" fontId="26" fillId="0" borderId="88" xfId="0" applyNumberFormat="1" applyFont="1" applyBorder="1" applyAlignment="1" applyProtection="1">
      <alignment horizontal="right" vertical="center" shrinkToFit="1"/>
      <protection locked="0"/>
    </xf>
    <xf numFmtId="177" fontId="26" fillId="0" borderId="90" xfId="0" applyNumberFormat="1" applyFont="1" applyBorder="1" applyAlignment="1" applyProtection="1">
      <alignment horizontal="right" vertical="center" shrinkToFit="1"/>
      <protection locked="0"/>
    </xf>
    <xf numFmtId="0" fontId="0" fillId="5" borderId="79" xfId="0" applyFill="1" applyBorder="1" applyAlignment="1">
      <alignment horizontal="left" vertical="center"/>
    </xf>
    <xf numFmtId="0" fontId="0" fillId="5" borderId="16" xfId="0" applyFill="1" applyBorder="1" applyAlignment="1">
      <alignment horizontal="left" vertical="center"/>
    </xf>
    <xf numFmtId="14" fontId="0" fillId="5" borderId="39" xfId="0" applyNumberFormat="1" applyFill="1" applyBorder="1" applyAlignment="1">
      <alignment horizontal="center" vertical="center" shrinkToFit="1"/>
    </xf>
    <xf numFmtId="14" fontId="0" fillId="5" borderId="106" xfId="0" applyNumberFormat="1" applyFill="1" applyBorder="1" applyAlignment="1">
      <alignment horizontal="center" vertical="center" shrinkToFit="1"/>
    </xf>
    <xf numFmtId="14" fontId="0" fillId="5" borderId="39" xfId="0" applyNumberFormat="1" applyFill="1" applyBorder="1" applyAlignment="1">
      <alignment horizontal="center" vertical="center"/>
    </xf>
    <xf numFmtId="14" fontId="0" fillId="5" borderId="106" xfId="0" applyNumberFormat="1" applyFill="1" applyBorder="1" applyAlignment="1">
      <alignment horizontal="center" vertical="center"/>
    </xf>
    <xf numFmtId="177" fontId="26" fillId="4" borderId="16" xfId="0" applyNumberFormat="1" applyFont="1" applyFill="1" applyBorder="1" applyAlignment="1" applyProtection="1">
      <alignment horizontal="right" vertical="center" shrinkToFit="1"/>
      <protection locked="0"/>
    </xf>
    <xf numFmtId="177" fontId="26" fillId="4" borderId="86" xfId="0" applyNumberFormat="1" applyFont="1" applyFill="1" applyBorder="1" applyAlignment="1" applyProtection="1">
      <alignment horizontal="right" vertical="center" shrinkToFit="1"/>
      <protection locked="0"/>
    </xf>
    <xf numFmtId="0" fontId="20" fillId="0" borderId="83" xfId="0" applyFont="1" applyBorder="1" applyAlignment="1" applyProtection="1">
      <alignment horizontal="left" vertical="center" wrapText="1"/>
      <protection locked="0"/>
    </xf>
    <xf numFmtId="0" fontId="20" fillId="0" borderId="84" xfId="0" applyFont="1" applyBorder="1" applyAlignment="1" applyProtection="1">
      <alignment horizontal="left" vertical="center" wrapText="1"/>
      <protection locked="0"/>
    </xf>
    <xf numFmtId="0" fontId="20" fillId="0" borderId="125"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89" xfId="0" applyNumberFormat="1" applyBorder="1" applyAlignment="1" applyProtection="1">
      <alignment horizontal="left" vertical="center" wrapText="1"/>
      <protection locked="0"/>
    </xf>
    <xf numFmtId="49" fontId="0" fillId="0" borderId="90" xfId="0" applyNumberFormat="1" applyBorder="1" applyAlignment="1" applyProtection="1">
      <alignment horizontal="left" vertical="center" wrapText="1"/>
      <protection locked="0"/>
    </xf>
    <xf numFmtId="0" fontId="16" fillId="5" borderId="7" xfId="0" applyFont="1" applyFill="1" applyBorder="1" applyAlignment="1">
      <alignment horizontal="left" vertical="center"/>
    </xf>
    <xf numFmtId="0" fontId="16" fillId="5" borderId="70" xfId="0" applyFont="1" applyFill="1" applyBorder="1" applyAlignment="1">
      <alignment horizontal="left" vertical="center"/>
    </xf>
    <xf numFmtId="0" fontId="16" fillId="5" borderId="40" xfId="0" applyFont="1" applyFill="1" applyBorder="1" applyAlignment="1">
      <alignment horizontal="left" vertical="center"/>
    </xf>
    <xf numFmtId="0" fontId="0" fillId="5" borderId="128" xfId="0" applyFill="1" applyBorder="1" applyAlignment="1">
      <alignment horizontal="left" vertical="center"/>
    </xf>
    <xf numFmtId="0" fontId="0" fillId="5" borderId="95" xfId="0" applyFill="1" applyBorder="1" applyAlignment="1">
      <alignment horizontal="left" vertical="center"/>
    </xf>
    <xf numFmtId="0" fontId="0" fillId="5" borderId="56" xfId="0" applyFill="1" applyBorder="1" applyAlignment="1">
      <alignment horizontal="left" vertical="center"/>
    </xf>
    <xf numFmtId="0" fontId="0" fillId="0" borderId="103"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0" fillId="0" borderId="103"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75"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0" fillId="5" borderId="45" xfId="0" applyFill="1" applyBorder="1" applyAlignment="1">
      <alignment horizontal="left" vertical="center"/>
    </xf>
    <xf numFmtId="0" fontId="0" fillId="5" borderId="86" xfId="0" applyFill="1" applyBorder="1" applyAlignment="1">
      <alignment horizontal="left" vertical="center"/>
    </xf>
    <xf numFmtId="0" fontId="0" fillId="5" borderId="92" xfId="0" applyFill="1" applyBorder="1" applyAlignment="1">
      <alignment horizontal="left" vertical="center"/>
    </xf>
    <xf numFmtId="0" fontId="0" fillId="5" borderId="93" xfId="0" applyFill="1" applyBorder="1" applyAlignment="1">
      <alignment horizontal="left" vertical="center"/>
    </xf>
    <xf numFmtId="14" fontId="0" fillId="0" borderId="110" xfId="0" applyNumberFormat="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5" borderId="119" xfId="0" applyFill="1" applyBorder="1" applyAlignment="1">
      <alignment horizontal="left" vertical="center"/>
    </xf>
    <xf numFmtId="0" fontId="12" fillId="5" borderId="62" xfId="0" applyFont="1" applyFill="1" applyBorder="1" applyAlignment="1">
      <alignment horizontal="left" vertical="center"/>
    </xf>
    <xf numFmtId="0" fontId="12" fillId="5" borderId="63" xfId="0" applyFont="1" applyFill="1" applyBorder="1" applyAlignment="1">
      <alignment horizontal="left" vertical="center"/>
    </xf>
    <xf numFmtId="0" fontId="12" fillId="5" borderId="64" xfId="0" applyFont="1" applyFill="1" applyBorder="1" applyAlignment="1">
      <alignment horizontal="left" vertical="center"/>
    </xf>
    <xf numFmtId="0" fontId="37" fillId="5" borderId="7" xfId="0" applyFont="1" applyFill="1" applyBorder="1" applyAlignment="1">
      <alignment horizontal="left" vertical="center"/>
    </xf>
    <xf numFmtId="0" fontId="37" fillId="5" borderId="71" xfId="0" applyFont="1" applyFill="1" applyBorder="1" applyAlignment="1">
      <alignment horizontal="left" vertical="center"/>
    </xf>
    <xf numFmtId="0" fontId="20" fillId="5" borderId="81" xfId="0" applyFont="1" applyFill="1" applyBorder="1" applyAlignment="1">
      <alignment horizontal="center" vertical="center" textRotation="255"/>
    </xf>
    <xf numFmtId="0" fontId="20" fillId="5" borderId="82" xfId="0" applyFont="1" applyFill="1" applyBorder="1" applyAlignment="1">
      <alignment horizontal="center" vertical="center" textRotation="255"/>
    </xf>
    <xf numFmtId="0" fontId="20" fillId="5" borderId="126" xfId="0" applyFont="1" applyFill="1" applyBorder="1" applyAlignment="1">
      <alignment horizontal="center" vertical="center" textRotation="255"/>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5" borderId="97" xfId="0" applyFill="1" applyBorder="1" applyAlignment="1">
      <alignment horizontal="left" vertical="center"/>
    </xf>
    <xf numFmtId="0" fontId="0" fillId="5" borderId="129" xfId="0" applyFill="1" applyBorder="1" applyAlignment="1">
      <alignment horizontal="left" vertical="center"/>
    </xf>
    <xf numFmtId="0" fontId="0" fillId="5" borderId="98" xfId="0" applyFill="1" applyBorder="1" applyAlignment="1">
      <alignment horizontal="left" vertical="center"/>
    </xf>
    <xf numFmtId="0" fontId="0" fillId="0" borderId="114" xfId="0" applyBorder="1" applyAlignment="1">
      <alignment horizontal="center" vertical="center"/>
    </xf>
    <xf numFmtId="0" fontId="0" fillId="0" borderId="0" xfId="0" applyAlignment="1">
      <alignment horizontal="left" vertical="top" wrapText="1"/>
    </xf>
    <xf numFmtId="0" fontId="41" fillId="0" borderId="0" xfId="9" applyFont="1" applyAlignment="1">
      <alignment horizontal="center" vertical="center"/>
    </xf>
    <xf numFmtId="0" fontId="0" fillId="0" borderId="0" xfId="0" applyAlignment="1">
      <alignment horizontal="left" vertical="center"/>
    </xf>
    <xf numFmtId="0" fontId="0" fillId="0" borderId="114" xfId="0" applyBorder="1" applyAlignment="1">
      <alignment horizontal="left" vertical="center" wrapText="1"/>
    </xf>
    <xf numFmtId="0" fontId="0" fillId="0" borderId="0" xfId="0" applyAlignment="1">
      <alignment horizontal="left" vertical="center" wrapText="1"/>
    </xf>
    <xf numFmtId="0" fontId="0" fillId="6" borderId="45" xfId="0" applyFill="1" applyBorder="1" applyAlignment="1">
      <alignment horizontal="left" vertical="center"/>
    </xf>
    <xf numFmtId="0" fontId="0" fillId="6" borderId="86" xfId="0" applyFill="1" applyBorder="1" applyAlignment="1">
      <alignment horizontal="left" vertical="center"/>
    </xf>
    <xf numFmtId="0" fontId="0" fillId="5" borderId="28" xfId="0" applyFill="1" applyBorder="1" applyAlignment="1">
      <alignment horizontal="center" vertical="center" textRotation="255"/>
    </xf>
    <xf numFmtId="0" fontId="0" fillId="5" borderId="30" xfId="0" applyFill="1" applyBorder="1" applyAlignment="1">
      <alignment horizontal="center" vertical="center" textRotation="255"/>
    </xf>
    <xf numFmtId="0" fontId="0" fillId="5" borderId="31" xfId="0" applyFill="1" applyBorder="1" applyAlignment="1">
      <alignment horizontal="center" vertical="center" textRotation="255"/>
    </xf>
    <xf numFmtId="0" fontId="0" fillId="5" borderId="53" xfId="0" applyFill="1" applyBorder="1">
      <alignment vertical="center"/>
    </xf>
    <xf numFmtId="0" fontId="0" fillId="5" borderId="51" xfId="0" applyFill="1" applyBorder="1">
      <alignment vertical="center"/>
    </xf>
    <xf numFmtId="0" fontId="0" fillId="5" borderId="52" xfId="0" applyFill="1" applyBorder="1">
      <alignment vertical="center"/>
    </xf>
    <xf numFmtId="0" fontId="0" fillId="5" borderId="69" xfId="0" applyFill="1" applyBorder="1">
      <alignment vertical="center"/>
    </xf>
    <xf numFmtId="176" fontId="10" fillId="5" borderId="8" xfId="0" applyNumberFormat="1" applyFont="1" applyFill="1" applyBorder="1" applyAlignment="1">
      <alignment horizontal="right" vertical="center"/>
    </xf>
    <xf numFmtId="176" fontId="10" fillId="5" borderId="127" xfId="0" applyNumberFormat="1" applyFont="1" applyFill="1" applyBorder="1" applyAlignment="1">
      <alignment horizontal="right" vertical="center"/>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39" xfId="0" applyFill="1" applyBorder="1" applyAlignment="1">
      <alignment horizontal="center" vertical="center"/>
    </xf>
    <xf numFmtId="0" fontId="0" fillId="5" borderId="70" xfId="0" applyFill="1" applyBorder="1" applyAlignment="1">
      <alignment horizontal="center" vertical="center"/>
    </xf>
    <xf numFmtId="0" fontId="0" fillId="5" borderId="106" xfId="0" applyFill="1" applyBorder="1" applyAlignment="1">
      <alignment horizontal="center" vertical="center"/>
    </xf>
    <xf numFmtId="0" fontId="0" fillId="0" borderId="3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5" borderId="80" xfId="0" applyFill="1" applyBorder="1" applyAlignment="1">
      <alignment horizontal="left" vertical="center"/>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176" fontId="0" fillId="5" borderId="39" xfId="0" applyNumberFormat="1" applyFill="1" applyBorder="1" applyAlignment="1">
      <alignment horizontal="center" vertical="center" shrinkToFit="1"/>
    </xf>
    <xf numFmtId="176" fontId="0" fillId="5" borderId="70" xfId="0" applyNumberFormat="1" applyFill="1" applyBorder="1" applyAlignment="1">
      <alignment horizontal="center" vertical="center" shrinkToFit="1"/>
    </xf>
    <xf numFmtId="176" fontId="0" fillId="5" borderId="40" xfId="0" applyNumberFormat="1" applyFill="1" applyBorder="1" applyAlignment="1">
      <alignment horizontal="center" vertical="center" shrinkToFit="1"/>
    </xf>
    <xf numFmtId="0" fontId="0" fillId="0" borderId="6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6" fontId="0" fillId="5" borderId="87" xfId="0" applyNumberFormat="1" applyFill="1" applyBorder="1" applyAlignment="1">
      <alignment horizontal="right" vertical="center"/>
    </xf>
    <xf numFmtId="176" fontId="0" fillId="5" borderId="36" xfId="0" applyNumberFormat="1" applyFill="1" applyBorder="1" applyAlignment="1">
      <alignment horizontal="right" vertical="center"/>
    </xf>
    <xf numFmtId="176" fontId="10" fillId="5" borderId="11" xfId="0" applyNumberFormat="1" applyFont="1" applyFill="1" applyBorder="1" applyAlignment="1">
      <alignment horizontal="right" vertical="center"/>
    </xf>
    <xf numFmtId="176" fontId="10" fillId="5" borderId="5" xfId="0" applyNumberFormat="1" applyFont="1" applyFill="1" applyBorder="1" applyAlignment="1">
      <alignment horizontal="right" vertical="center"/>
    </xf>
    <xf numFmtId="176" fontId="0" fillId="5" borderId="11" xfId="0" applyNumberFormat="1" applyFill="1" applyBorder="1" applyAlignment="1">
      <alignment horizontal="right" vertical="center"/>
    </xf>
    <xf numFmtId="176" fontId="0" fillId="5" borderId="5" xfId="0" applyNumberFormat="1" applyFill="1" applyBorder="1" applyAlignment="1">
      <alignment horizontal="right" vertical="center"/>
    </xf>
    <xf numFmtId="0" fontId="34" fillId="5" borderId="100" xfId="0" applyFont="1" applyFill="1" applyBorder="1" applyAlignment="1">
      <alignment horizontal="left" vertical="center" wrapText="1"/>
    </xf>
    <xf numFmtId="0" fontId="34" fillId="5" borderId="104" xfId="0" applyFont="1" applyFill="1" applyBorder="1" applyAlignment="1">
      <alignment horizontal="left" vertical="center" wrapText="1"/>
    </xf>
    <xf numFmtId="0" fontId="34" fillId="5" borderId="101" xfId="0" applyFont="1" applyFill="1" applyBorder="1" applyAlignment="1">
      <alignment horizontal="left" vertical="center" wrapText="1"/>
    </xf>
    <xf numFmtId="0" fontId="10" fillId="5" borderId="72" xfId="0" applyFont="1" applyFill="1" applyBorder="1" applyAlignment="1">
      <alignment horizontal="left" vertical="center"/>
    </xf>
    <xf numFmtId="0" fontId="10" fillId="5" borderId="123" xfId="0" applyFont="1" applyFill="1" applyBorder="1" applyAlignment="1">
      <alignment horizontal="left" vertical="center"/>
    </xf>
    <xf numFmtId="0" fontId="10" fillId="5" borderId="41" xfId="0" applyFont="1" applyFill="1" applyBorder="1" applyAlignment="1">
      <alignment horizontal="left" vertical="center" shrinkToFit="1"/>
    </xf>
    <xf numFmtId="0" fontId="10" fillId="5" borderId="66" xfId="0" applyFont="1" applyFill="1" applyBorder="1" applyAlignment="1">
      <alignment horizontal="left" vertical="center" shrinkToFit="1"/>
    </xf>
    <xf numFmtId="0" fontId="20" fillId="5" borderId="70"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69" fillId="0" borderId="160" xfId="0" applyFont="1" applyBorder="1" applyAlignment="1">
      <alignment horizontal="left" vertical="center" wrapText="1"/>
    </xf>
    <xf numFmtId="0" fontId="69" fillId="0" borderId="0" xfId="0" applyFont="1" applyAlignment="1">
      <alignment horizontal="left" vertical="center" wrapText="1"/>
    </xf>
    <xf numFmtId="0" fontId="69" fillId="0" borderId="158" xfId="0" applyFont="1" applyBorder="1" applyAlignment="1">
      <alignment horizontal="left" vertical="center" wrapText="1"/>
    </xf>
    <xf numFmtId="0" fontId="69" fillId="0" borderId="160" xfId="0" applyFont="1" applyBorder="1" applyAlignment="1">
      <alignment horizontal="left" vertical="center"/>
    </xf>
    <xf numFmtId="0" fontId="69" fillId="0" borderId="0" xfId="0" applyFont="1" applyAlignment="1">
      <alignment horizontal="left" vertical="center"/>
    </xf>
    <xf numFmtId="0" fontId="68" fillId="0" borderId="0" xfId="0" applyFont="1" applyAlignment="1">
      <alignment horizontal="left"/>
    </xf>
    <xf numFmtId="0" fontId="69" fillId="0" borderId="158" xfId="0" applyFont="1" applyBorder="1" applyAlignment="1">
      <alignment horizontal="left" vertical="center"/>
    </xf>
    <xf numFmtId="0" fontId="71" fillId="0" borderId="160" xfId="0" applyFont="1" applyBorder="1" applyAlignment="1">
      <alignment horizontal="left" vertical="center" wrapText="1"/>
    </xf>
    <xf numFmtId="0" fontId="71" fillId="0" borderId="0" xfId="0" applyFont="1" applyAlignment="1">
      <alignment horizontal="left" vertical="center" wrapText="1"/>
    </xf>
    <xf numFmtId="0" fontId="12" fillId="5" borderId="15" xfId="0" applyFont="1" applyFill="1" applyBorder="1" applyAlignment="1">
      <alignment horizontal="left" vertical="center"/>
    </xf>
    <xf numFmtId="0" fontId="12" fillId="5" borderId="0" xfId="0" applyFont="1" applyFill="1" applyAlignment="1">
      <alignment horizontal="left" vertical="center"/>
    </xf>
    <xf numFmtId="0" fontId="12" fillId="5" borderId="33" xfId="0" applyFont="1" applyFill="1" applyBorder="1" applyAlignment="1">
      <alignment horizontal="left" vertical="center"/>
    </xf>
    <xf numFmtId="0" fontId="29" fillId="8" borderId="164" xfId="0" applyFont="1" applyFill="1" applyBorder="1" applyAlignment="1">
      <alignment horizontal="left" vertical="center" shrinkToFit="1"/>
    </xf>
    <xf numFmtId="0" fontId="29" fillId="8" borderId="165" xfId="0" applyFont="1" applyFill="1" applyBorder="1" applyAlignment="1">
      <alignment horizontal="left" vertical="center" shrinkToFit="1"/>
    </xf>
    <xf numFmtId="0" fontId="29" fillId="8" borderId="166" xfId="0" applyFont="1" applyFill="1" applyBorder="1" applyAlignment="1">
      <alignment horizontal="left" vertical="center" shrinkToFit="1"/>
    </xf>
    <xf numFmtId="0" fontId="82" fillId="0" borderId="0" xfId="0" applyFont="1" applyAlignment="1">
      <alignment horizontal="center" vertical="center" shrinkToFit="1"/>
    </xf>
    <xf numFmtId="0" fontId="82" fillId="0" borderId="0" xfId="0" applyFont="1" applyAlignment="1">
      <alignment horizontal="left" vertical="center" shrinkToFit="1"/>
    </xf>
    <xf numFmtId="0" fontId="29" fillId="5" borderId="161" xfId="0" applyFont="1" applyFill="1" applyBorder="1" applyAlignment="1">
      <alignment horizontal="left" vertical="center"/>
    </xf>
    <xf numFmtId="0" fontId="29" fillId="5" borderId="164" xfId="0" applyFont="1" applyFill="1" applyBorder="1" applyAlignment="1">
      <alignment horizontal="left" vertical="center"/>
    </xf>
    <xf numFmtId="0" fontId="29" fillId="5" borderId="165" xfId="0" applyFont="1" applyFill="1" applyBorder="1" applyAlignment="1">
      <alignment horizontal="left" vertical="center"/>
    </xf>
    <xf numFmtId="0" fontId="29" fillId="5" borderId="166" xfId="0" applyFont="1" applyFill="1" applyBorder="1" applyAlignment="1">
      <alignment horizontal="left" vertical="center"/>
    </xf>
    <xf numFmtId="0" fontId="12" fillId="0" borderId="167"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168"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12" fillId="0" borderId="74" xfId="0" applyFont="1" applyBorder="1" applyAlignment="1" applyProtection="1">
      <alignment horizontal="left" vertical="top" wrapText="1"/>
      <protection locked="0"/>
    </xf>
    <xf numFmtId="0" fontId="71" fillId="0" borderId="160" xfId="0" applyFont="1" applyBorder="1" applyAlignment="1">
      <alignment horizontal="left" vertical="center"/>
    </xf>
    <xf numFmtId="0" fontId="71" fillId="0" borderId="0" xfId="0" applyFont="1" applyAlignment="1">
      <alignment horizontal="left" vertical="center"/>
    </xf>
    <xf numFmtId="0" fontId="71" fillId="0" borderId="158" xfId="0" applyFont="1" applyBorder="1" applyAlignment="1">
      <alignment horizontal="left" vertical="center"/>
    </xf>
    <xf numFmtId="0" fontId="29" fillId="5" borderId="164" xfId="0" applyFont="1" applyFill="1" applyBorder="1" applyAlignment="1">
      <alignment horizontal="left" vertical="center" wrapText="1"/>
    </xf>
    <xf numFmtId="0" fontId="12" fillId="0" borderId="169" xfId="0" applyFont="1" applyBorder="1" applyAlignment="1" applyProtection="1">
      <alignment horizontal="left" vertical="top" wrapText="1"/>
      <protection locked="0"/>
    </xf>
    <xf numFmtId="0" fontId="12" fillId="0" borderId="77" xfId="0" applyFont="1" applyBorder="1" applyAlignment="1" applyProtection="1">
      <alignment horizontal="left" vertical="top" wrapText="1"/>
      <protection locked="0"/>
    </xf>
    <xf numFmtId="0" fontId="12" fillId="0" borderId="78" xfId="0" applyFont="1" applyBorder="1" applyAlignment="1" applyProtection="1">
      <alignment horizontal="left" vertical="top" wrapText="1"/>
      <protection locked="0"/>
    </xf>
    <xf numFmtId="0" fontId="40" fillId="0" borderId="30" xfId="0" applyFont="1" applyBorder="1" applyAlignment="1">
      <alignment horizontal="left" vertical="center" wrapText="1"/>
    </xf>
    <xf numFmtId="0" fontId="71" fillId="0" borderId="158" xfId="0" applyFont="1" applyBorder="1" applyAlignment="1">
      <alignment horizontal="left" vertical="center" wrapText="1"/>
    </xf>
    <xf numFmtId="0" fontId="73" fillId="0" borderId="160" xfId="0" applyFont="1" applyBorder="1" applyAlignment="1">
      <alignment horizontal="left" vertical="center"/>
    </xf>
    <xf numFmtId="0" fontId="73" fillId="0" borderId="0" xfId="0" applyFont="1" applyAlignment="1">
      <alignment horizontal="left" vertical="center"/>
    </xf>
    <xf numFmtId="0" fontId="12" fillId="0" borderId="162" xfId="0" applyFont="1" applyBorder="1" applyAlignment="1" applyProtection="1">
      <alignment horizontal="left" vertical="center" wrapText="1"/>
      <protection locked="0"/>
    </xf>
    <xf numFmtId="0" fontId="12" fillId="0" borderId="163" xfId="0" applyFont="1" applyBorder="1" applyAlignment="1" applyProtection="1">
      <alignment horizontal="left" vertical="center" wrapText="1"/>
      <protection locked="0"/>
    </xf>
    <xf numFmtId="0" fontId="12" fillId="5" borderId="162" xfId="0" applyFont="1" applyFill="1" applyBorder="1" applyAlignment="1">
      <alignment horizontal="left" vertical="center" wrapText="1"/>
    </xf>
    <xf numFmtId="0" fontId="23" fillId="0" borderId="0" xfId="0" applyFont="1" applyAlignment="1">
      <alignment horizontal="right" vertical="center" shrinkToFit="1"/>
    </xf>
    <xf numFmtId="0" fontId="23" fillId="0" borderId="0" xfId="0" applyFont="1" applyAlignment="1">
      <alignment horizontal="left" vertical="center" shrinkToFit="1"/>
    </xf>
    <xf numFmtId="0" fontId="9" fillId="2" borderId="26" xfId="3" applyFill="1" applyBorder="1" applyAlignment="1">
      <alignment horizontal="center" vertical="center" shrinkToFit="1"/>
    </xf>
    <xf numFmtId="38" fontId="9" fillId="2" borderId="10" xfId="4" applyFont="1" applyFill="1" applyBorder="1" applyAlignment="1" applyProtection="1">
      <alignment horizontal="right" vertical="center" shrinkToFit="1"/>
    </xf>
    <xf numFmtId="38" fontId="9" fillId="2" borderId="19" xfId="4" applyFont="1" applyFill="1" applyBorder="1" applyAlignment="1" applyProtection="1">
      <alignment horizontal="right" vertical="center" shrinkToFit="1"/>
    </xf>
    <xf numFmtId="38" fontId="9" fillId="2" borderId="11" xfId="4" applyFont="1" applyFill="1" applyBorder="1" applyAlignment="1" applyProtection="1">
      <alignment horizontal="right" vertical="center" shrinkToFit="1"/>
    </xf>
    <xf numFmtId="38" fontId="9" fillId="2" borderId="20" xfId="4" applyFont="1" applyFill="1" applyBorder="1" applyAlignment="1" applyProtection="1">
      <alignment horizontal="right" vertical="center" shrinkToFit="1"/>
    </xf>
    <xf numFmtId="38" fontId="9" fillId="2" borderId="87" xfId="4" applyFont="1" applyFill="1" applyBorder="1" applyAlignment="1" applyProtection="1">
      <alignment horizontal="right" vertical="center" shrinkToFit="1"/>
    </xf>
    <xf numFmtId="38" fontId="9" fillId="2" borderId="113" xfId="4" applyFont="1" applyFill="1" applyBorder="1" applyAlignment="1" applyProtection="1">
      <alignment horizontal="right" vertical="center" shrinkToFit="1"/>
    </xf>
    <xf numFmtId="38" fontId="10" fillId="2" borderId="29" xfId="4" applyFont="1" applyFill="1" applyBorder="1" applyAlignment="1" applyProtection="1">
      <alignment horizontal="right" vertical="center" shrinkToFit="1"/>
    </xf>
    <xf numFmtId="38" fontId="10" fillId="2" borderId="112" xfId="4" applyFont="1" applyFill="1" applyBorder="1" applyAlignment="1" applyProtection="1">
      <alignment horizontal="right" vertical="center" shrinkToFit="1"/>
    </xf>
    <xf numFmtId="0" fontId="17" fillId="3" borderId="54" xfId="3" applyFont="1" applyFill="1" applyBorder="1" applyAlignment="1">
      <alignment horizontal="left" vertical="center"/>
    </xf>
    <xf numFmtId="0" fontId="17" fillId="3" borderId="47" xfId="3" applyFont="1" applyFill="1" applyBorder="1" applyAlignment="1">
      <alignment horizontal="left" vertical="center"/>
    </xf>
    <xf numFmtId="0" fontId="0" fillId="0" borderId="3" xfId="3" applyFont="1" applyBorder="1" applyAlignment="1" applyProtection="1">
      <alignment horizontal="center" vertical="center" shrinkToFit="1"/>
      <protection locked="0"/>
    </xf>
    <xf numFmtId="0" fontId="9" fillId="0" borderId="3" xfId="3" applyBorder="1" applyAlignment="1" applyProtection="1">
      <alignment horizontal="center" vertical="center" shrinkToFit="1"/>
      <protection locked="0"/>
    </xf>
    <xf numFmtId="0" fontId="9" fillId="0" borderId="8" xfId="3" applyBorder="1" applyAlignment="1" applyProtection="1">
      <alignment horizontal="center" vertical="center" shrinkToFit="1"/>
      <protection locked="0"/>
    </xf>
    <xf numFmtId="0" fontId="9" fillId="0" borderId="42" xfId="3" applyBorder="1" applyAlignment="1" applyProtection="1">
      <alignment horizontal="center" vertical="center" shrinkToFit="1"/>
      <protection locked="0"/>
    </xf>
    <xf numFmtId="0" fontId="9" fillId="0" borderId="66" xfId="3" applyBorder="1" applyAlignment="1" applyProtection="1">
      <alignment horizontal="center" vertical="center" shrinkToFit="1"/>
      <protection locked="0"/>
    </xf>
    <xf numFmtId="0" fontId="9" fillId="0" borderId="109" xfId="3" applyBorder="1" applyAlignment="1" applyProtection="1">
      <alignment horizontal="center" vertical="center" shrinkToFit="1"/>
      <protection locked="0"/>
    </xf>
    <xf numFmtId="0" fontId="9" fillId="0" borderId="73" xfId="3" applyBorder="1" applyAlignment="1" applyProtection="1">
      <alignment horizontal="center" vertical="center" shrinkToFit="1"/>
      <protection locked="0"/>
    </xf>
    <xf numFmtId="0" fontId="9" fillId="0" borderId="123" xfId="3" applyBorder="1" applyAlignment="1" applyProtection="1">
      <alignment horizontal="center" vertical="center" shrinkToFit="1"/>
      <protection locked="0"/>
    </xf>
    <xf numFmtId="177" fontId="9" fillId="5" borderId="61" xfId="3" applyNumberFormat="1" applyFill="1" applyBorder="1" applyAlignment="1">
      <alignment horizontal="right" vertical="top"/>
    </xf>
    <xf numFmtId="177" fontId="9" fillId="5" borderId="59" xfId="3" applyNumberFormat="1" applyFill="1" applyBorder="1" applyAlignment="1">
      <alignment horizontal="right" vertical="top"/>
    </xf>
    <xf numFmtId="0" fontId="18" fillId="3" borderId="24" xfId="3" applyFont="1" applyFill="1" applyBorder="1" applyAlignment="1">
      <alignment horizontal="center" vertical="top" textRotation="255"/>
    </xf>
    <xf numFmtId="0" fontId="14" fillId="2" borderId="28" xfId="3" applyFont="1" applyFill="1" applyBorder="1" applyAlignment="1">
      <alignment horizontal="left" vertical="center"/>
    </xf>
    <xf numFmtId="0" fontId="14" fillId="2" borderId="29" xfId="3" applyFont="1" applyFill="1" applyBorder="1" applyAlignment="1">
      <alignment horizontal="left" vertical="center"/>
    </xf>
    <xf numFmtId="0" fontId="9" fillId="5" borderId="15" xfId="3" applyFill="1" applyBorder="1" applyAlignment="1">
      <alignment horizontal="center" vertical="center" textRotation="255"/>
    </xf>
    <xf numFmtId="0" fontId="0" fillId="0" borderId="38" xfId="3" applyFont="1" applyBorder="1" applyAlignment="1" applyProtection="1">
      <alignment horizontal="left" vertical="top" wrapText="1"/>
      <protection locked="0"/>
    </xf>
    <xf numFmtId="0" fontId="9" fillId="0" borderId="14" xfId="3" applyBorder="1" applyAlignment="1" applyProtection="1">
      <alignment horizontal="left" vertical="top" wrapText="1"/>
      <protection locked="0"/>
    </xf>
    <xf numFmtId="0" fontId="9" fillId="0" borderId="32" xfId="3" applyBorder="1" applyAlignment="1" applyProtection="1">
      <alignment horizontal="left" vertical="top" wrapText="1"/>
      <protection locked="0"/>
    </xf>
    <xf numFmtId="0" fontId="9" fillId="0" borderId="15" xfId="3"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9" fillId="0" borderId="33" xfId="3" applyBorder="1" applyAlignment="1" applyProtection="1">
      <alignment horizontal="left" vertical="top" wrapText="1"/>
      <protection locked="0"/>
    </xf>
    <xf numFmtId="0" fontId="9" fillId="0" borderId="16" xfId="3" applyBorder="1" applyAlignment="1" applyProtection="1">
      <alignment horizontal="left" vertical="top" wrapText="1"/>
      <protection locked="0"/>
    </xf>
    <xf numFmtId="0" fontId="9" fillId="0" borderId="25" xfId="3" applyBorder="1" applyAlignment="1" applyProtection="1">
      <alignment horizontal="left" vertical="top" wrapText="1"/>
      <protection locked="0"/>
    </xf>
    <xf numFmtId="0" fontId="9" fillId="0" borderId="44" xfId="3" applyBorder="1" applyAlignment="1" applyProtection="1">
      <alignment horizontal="left" vertical="top" wrapText="1"/>
      <protection locked="0"/>
    </xf>
    <xf numFmtId="177" fontId="9" fillId="5" borderId="60" xfId="3" applyNumberFormat="1" applyFill="1" applyBorder="1" applyAlignment="1">
      <alignment horizontal="right" vertical="top"/>
    </xf>
    <xf numFmtId="0" fontId="9" fillId="3" borderId="107" xfId="3" applyFill="1" applyBorder="1" applyAlignment="1">
      <alignment horizontal="center" vertical="center" shrinkToFit="1"/>
    </xf>
    <xf numFmtId="0" fontId="9" fillId="3" borderId="100" xfId="3" applyFill="1" applyBorder="1" applyAlignment="1">
      <alignment horizontal="center" vertical="center" shrinkToFit="1"/>
    </xf>
    <xf numFmtId="0" fontId="9" fillId="3" borderId="104" xfId="3" applyFill="1" applyBorder="1" applyAlignment="1">
      <alignment horizontal="center" vertical="center" shrinkToFit="1"/>
    </xf>
    <xf numFmtId="0" fontId="9" fillId="5" borderId="14" xfId="3" applyFill="1" applyBorder="1" applyAlignment="1">
      <alignment horizontal="center" vertical="center" shrinkToFit="1"/>
    </xf>
    <xf numFmtId="177" fontId="9" fillId="5" borderId="91" xfId="3" applyNumberFormat="1" applyFill="1" applyBorder="1" applyAlignment="1">
      <alignment horizontal="right" vertical="top"/>
    </xf>
    <xf numFmtId="0" fontId="72" fillId="0" borderId="0" xfId="0" applyFont="1" applyAlignment="1">
      <alignment horizontal="left" vertical="center" wrapText="1"/>
    </xf>
    <xf numFmtId="0" fontId="9" fillId="0" borderId="9" xfId="3" applyBorder="1" applyAlignment="1" applyProtection="1">
      <alignment horizontal="center" vertical="center" shrinkToFit="1"/>
      <protection locked="0"/>
    </xf>
    <xf numFmtId="0" fontId="9" fillId="0" borderId="89" xfId="3" applyBorder="1" applyAlignment="1" applyProtection="1">
      <alignment horizontal="center" vertical="center" shrinkToFit="1"/>
      <protection locked="0"/>
    </xf>
    <xf numFmtId="0" fontId="9" fillId="0" borderId="117" xfId="3" applyBorder="1" applyAlignment="1" applyProtection="1">
      <alignment horizontal="center" vertical="center" shrinkToFit="1"/>
      <protection locked="0"/>
    </xf>
    <xf numFmtId="38" fontId="9" fillId="3" borderId="0" xfId="4" applyFont="1" applyFill="1" applyBorder="1" applyAlignment="1" applyProtection="1">
      <alignment horizontal="right" vertical="center" shrinkToFit="1"/>
    </xf>
    <xf numFmtId="38" fontId="9" fillId="3" borderId="33" xfId="4" applyFont="1" applyFill="1" applyBorder="1" applyAlignment="1" applyProtection="1">
      <alignment horizontal="right" vertical="center" shrinkToFit="1"/>
    </xf>
    <xf numFmtId="38" fontId="9" fillId="2" borderId="37" xfId="4" applyFont="1" applyFill="1" applyBorder="1" applyAlignment="1" applyProtection="1">
      <alignment horizontal="right" vertical="center" shrinkToFit="1"/>
    </xf>
    <xf numFmtId="38" fontId="9" fillId="2" borderId="26" xfId="4" applyFont="1" applyFill="1" applyBorder="1" applyAlignment="1" applyProtection="1">
      <alignment horizontal="right" vertical="center" shrinkToFit="1"/>
    </xf>
    <xf numFmtId="38" fontId="9" fillId="2" borderId="27" xfId="4" applyFont="1" applyFill="1" applyBorder="1" applyAlignment="1" applyProtection="1">
      <alignment horizontal="right" vertical="center" shrinkToFit="1"/>
    </xf>
    <xf numFmtId="38" fontId="9" fillId="3" borderId="92" xfId="4" applyFont="1" applyFill="1" applyBorder="1" applyAlignment="1" applyProtection="1">
      <alignment horizontal="right" vertical="center" shrinkToFit="1"/>
    </xf>
    <xf numFmtId="38" fontId="9" fillId="3" borderId="63" xfId="4" applyFont="1" applyFill="1" applyBorder="1" applyAlignment="1" applyProtection="1">
      <alignment horizontal="right" vertical="center" shrinkToFit="1"/>
    </xf>
    <xf numFmtId="38" fontId="9" fillId="3" borderId="64" xfId="4" applyFont="1" applyFill="1" applyBorder="1" applyAlignment="1" applyProtection="1">
      <alignment horizontal="right" vertical="center" shrinkToFit="1"/>
    </xf>
    <xf numFmtId="0" fontId="69" fillId="0" borderId="0" xfId="0" applyFont="1" applyAlignment="1">
      <alignment horizontal="left" vertical="top" wrapText="1"/>
    </xf>
    <xf numFmtId="0" fontId="28" fillId="0" borderId="0" xfId="0" applyFont="1" applyAlignment="1">
      <alignment horizontal="left" vertical="center" wrapText="1"/>
    </xf>
    <xf numFmtId="176" fontId="11" fillId="5" borderId="109" xfId="0" applyNumberFormat="1" applyFont="1" applyFill="1" applyBorder="1" applyAlignment="1">
      <alignment horizontal="right" vertical="center" shrinkToFit="1"/>
    </xf>
    <xf numFmtId="176" fontId="11" fillId="5" borderId="74" xfId="0" applyNumberFormat="1" applyFont="1" applyFill="1" applyBorder="1" applyAlignment="1">
      <alignment horizontal="right" vertical="center" shrinkToFit="1"/>
    </xf>
    <xf numFmtId="176" fontId="13" fillId="0" borderId="0" xfId="3" applyNumberFormat="1" applyFont="1" applyAlignment="1">
      <alignment horizontal="right" vertical="center"/>
    </xf>
    <xf numFmtId="176" fontId="15" fillId="9" borderId="29" xfId="3" applyNumberFormat="1" applyFont="1" applyFill="1" applyBorder="1" applyAlignment="1">
      <alignment horizontal="right" vertical="center"/>
    </xf>
    <xf numFmtId="176" fontId="15" fillId="9" borderId="112" xfId="3" applyNumberFormat="1" applyFont="1" applyFill="1" applyBorder="1" applyAlignment="1">
      <alignment horizontal="right" vertical="center"/>
    </xf>
    <xf numFmtId="177" fontId="15" fillId="8" borderId="14" xfId="4" applyNumberFormat="1" applyFont="1" applyFill="1" applyBorder="1" applyAlignment="1" applyProtection="1">
      <alignment horizontal="right" vertical="center"/>
    </xf>
    <xf numFmtId="177" fontId="15" fillId="8" borderId="32" xfId="4" applyNumberFormat="1" applyFont="1" applyFill="1" applyBorder="1" applyAlignment="1" applyProtection="1">
      <alignment horizontal="right" vertical="center"/>
    </xf>
    <xf numFmtId="0" fontId="11" fillId="2" borderId="47" xfId="3" applyFont="1" applyFill="1" applyBorder="1" applyAlignment="1">
      <alignment horizontal="center" vertical="center"/>
    </xf>
    <xf numFmtId="0" fontId="11" fillId="2" borderId="57" xfId="3" applyFont="1" applyFill="1" applyBorder="1" applyAlignment="1">
      <alignment horizontal="center" vertical="center"/>
    </xf>
    <xf numFmtId="176" fontId="11" fillId="5" borderId="70" xfId="0" applyNumberFormat="1" applyFont="1" applyFill="1" applyBorder="1" applyAlignment="1">
      <alignment horizontal="right" vertical="center" shrinkToFit="1"/>
    </xf>
    <xf numFmtId="176" fontId="11" fillId="5" borderId="40" xfId="0" applyNumberFormat="1" applyFont="1" applyFill="1" applyBorder="1" applyAlignment="1">
      <alignment horizontal="right" vertical="center" shrinkToFit="1"/>
    </xf>
    <xf numFmtId="176" fontId="11" fillId="5" borderId="8" xfId="0" applyNumberFormat="1" applyFont="1" applyFill="1" applyBorder="1" applyAlignment="1">
      <alignment horizontal="right" vertical="center" shrinkToFit="1"/>
    </xf>
    <xf numFmtId="176" fontId="11" fillId="5" borderId="43" xfId="0" applyNumberFormat="1" applyFont="1" applyFill="1" applyBorder="1" applyAlignment="1">
      <alignment horizontal="right" vertical="center" shrinkToFit="1"/>
    </xf>
    <xf numFmtId="0" fontId="41" fillId="10" borderId="0" xfId="0" applyFont="1" applyFill="1" applyAlignment="1" applyProtection="1">
      <alignment horizontal="center" vertical="top"/>
      <protection locked="0"/>
    </xf>
    <xf numFmtId="0" fontId="42" fillId="0" borderId="0" xfId="0" applyFont="1" applyAlignment="1" applyProtection="1">
      <alignment horizontal="left" vertical="top" wrapText="1"/>
      <protection locked="0"/>
    </xf>
    <xf numFmtId="0" fontId="52" fillId="10" borderId="0" xfId="0" applyFont="1" applyFill="1" applyAlignment="1" applyProtection="1">
      <alignment horizontal="right" vertical="top"/>
      <protection locked="0"/>
    </xf>
    <xf numFmtId="0" fontId="78" fillId="0" borderId="0" xfId="9" applyFont="1" applyAlignment="1">
      <alignment horizontal="left" vertical="center" wrapText="1"/>
    </xf>
    <xf numFmtId="0" fontId="79" fillId="0" borderId="0" xfId="9" applyFont="1" applyAlignment="1" applyProtection="1">
      <alignment horizontal="left" vertical="top" wrapText="1"/>
      <protection locked="0"/>
    </xf>
    <xf numFmtId="0" fontId="50" fillId="7" borderId="0" xfId="10" applyFont="1" applyFill="1" applyAlignment="1">
      <alignment horizontal="left" vertical="center"/>
    </xf>
    <xf numFmtId="0" fontId="41" fillId="0" borderId="0" xfId="10" applyFont="1" applyAlignment="1">
      <alignment horizontal="center" vertical="center"/>
    </xf>
    <xf numFmtId="182" fontId="42" fillId="7" borderId="0" xfId="10" applyNumberFormat="1" applyFont="1" applyFill="1" applyAlignment="1">
      <alignment horizontal="right" vertical="center"/>
    </xf>
    <xf numFmtId="0" fontId="50" fillId="10" borderId="0" xfId="0" applyFont="1" applyFill="1" applyAlignment="1">
      <alignment horizontal="right" vertical="center"/>
    </xf>
    <xf numFmtId="0" fontId="50" fillId="10" borderId="0" xfId="0" applyFont="1" applyFill="1" applyAlignment="1">
      <alignment horizontal="left" vertical="center"/>
    </xf>
    <xf numFmtId="0" fontId="42" fillId="0" borderId="0" xfId="0" applyFont="1" applyAlignment="1">
      <alignment horizontal="right" vertical="center"/>
    </xf>
    <xf numFmtId="0" fontId="42" fillId="0" borderId="0" xfId="0" applyFont="1" applyAlignment="1">
      <alignment horizontal="left" vertical="center"/>
    </xf>
    <xf numFmtId="177" fontId="0" fillId="5" borderId="147" xfId="0" applyNumberFormat="1" applyFill="1" applyBorder="1" applyAlignment="1">
      <alignment horizontal="right" vertical="center" shrinkToFit="1"/>
    </xf>
    <xf numFmtId="177" fontId="0" fillId="5" borderId="124" xfId="0" applyNumberFormat="1" applyFill="1" applyBorder="1" applyAlignment="1">
      <alignment horizontal="right" vertical="center" shrinkToFit="1"/>
    </xf>
    <xf numFmtId="177" fontId="0" fillId="5" borderId="10" xfId="0" applyNumberFormat="1" applyFill="1" applyBorder="1" applyAlignment="1">
      <alignment horizontal="right" vertical="center" shrinkToFit="1"/>
    </xf>
    <xf numFmtId="0" fontId="0" fillId="6" borderId="92" xfId="0" applyFill="1" applyBorder="1" applyAlignment="1">
      <alignment horizontal="left" vertical="center"/>
    </xf>
    <xf numFmtId="0" fontId="0" fillId="6" borderId="93" xfId="0" applyFill="1" applyBorder="1" applyAlignment="1">
      <alignment horizontal="left" vertical="center"/>
    </xf>
    <xf numFmtId="14" fontId="0" fillId="0" borderId="64" xfId="0" applyNumberFormat="1" applyBorder="1" applyAlignment="1" applyProtection="1">
      <alignment horizontal="center" vertical="center"/>
      <protection locked="0"/>
    </xf>
    <xf numFmtId="0" fontId="0" fillId="0" borderId="114" xfId="0" applyBorder="1" applyAlignment="1">
      <alignment horizontal="left" vertical="center"/>
    </xf>
    <xf numFmtId="177" fontId="0" fillId="5" borderId="131" xfId="0" applyNumberFormat="1" applyFill="1" applyBorder="1" applyAlignment="1">
      <alignment horizontal="right" vertical="center"/>
    </xf>
    <xf numFmtId="177" fontId="0" fillId="5" borderId="144" xfId="0" applyNumberFormat="1" applyFill="1" applyBorder="1" applyAlignment="1">
      <alignment horizontal="right" vertical="center"/>
    </xf>
    <xf numFmtId="177" fontId="0" fillId="5" borderId="19" xfId="0" applyNumberFormat="1" applyFill="1" applyBorder="1" applyAlignment="1">
      <alignment horizontal="right" vertical="center"/>
    </xf>
    <xf numFmtId="176" fontId="0" fillId="5" borderId="8" xfId="0" applyNumberFormat="1" applyFill="1" applyBorder="1" applyAlignment="1">
      <alignment horizontal="right" vertical="center"/>
    </xf>
    <xf numFmtId="176" fontId="0" fillId="5" borderId="42" xfId="0" applyNumberFormat="1" applyFill="1" applyBorder="1" applyAlignment="1">
      <alignment horizontal="right" vertical="center"/>
    </xf>
    <xf numFmtId="180" fontId="0" fillId="0" borderId="95" xfId="0" applyNumberFormat="1" applyBorder="1" applyAlignment="1" applyProtection="1">
      <alignment horizontal="center" vertical="center"/>
      <protection locked="0"/>
    </xf>
    <xf numFmtId="180" fontId="0" fillId="0" borderId="149" xfId="0" applyNumberFormat="1" applyBorder="1" applyAlignment="1" applyProtection="1">
      <alignment horizontal="center" vertical="center"/>
      <protection locked="0"/>
    </xf>
    <xf numFmtId="0" fontId="0" fillId="5" borderId="62" xfId="0" applyFill="1" applyBorder="1" applyAlignment="1">
      <alignment horizontal="left" vertical="center" wrapText="1"/>
    </xf>
    <xf numFmtId="0" fontId="0" fillId="0" borderId="89"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4" fontId="0" fillId="0" borderId="75" xfId="0" applyNumberFormat="1" applyBorder="1" applyAlignment="1" applyProtection="1">
      <alignment horizontal="center" vertical="center"/>
      <protection locked="0"/>
    </xf>
    <xf numFmtId="14" fontId="0" fillId="0" borderId="103" xfId="0" applyNumberFormat="1" applyBorder="1" applyAlignment="1" applyProtection="1">
      <alignment horizontal="center" vertical="center"/>
      <protection locked="0"/>
    </xf>
    <xf numFmtId="176" fontId="0" fillId="5" borderId="109" xfId="0" applyNumberFormat="1" applyFill="1" applyBorder="1" applyAlignment="1">
      <alignment horizontal="right" vertical="center"/>
    </xf>
    <xf numFmtId="176" fontId="0" fillId="5" borderId="123" xfId="0" applyNumberFormat="1" applyFill="1" applyBorder="1" applyAlignment="1">
      <alignment horizontal="right" vertical="center"/>
    </xf>
    <xf numFmtId="176" fontId="0" fillId="5" borderId="66" xfId="0" applyNumberFormat="1" applyFill="1" applyBorder="1" applyAlignment="1">
      <alignment horizontal="right" vertical="center"/>
    </xf>
    <xf numFmtId="0" fontId="37" fillId="5" borderId="70" xfId="0" applyFont="1" applyFill="1" applyBorder="1" applyAlignment="1">
      <alignment horizontal="left" vertical="center"/>
    </xf>
    <xf numFmtId="14" fontId="0" fillId="0" borderId="110" xfId="0" applyNumberFormat="1" applyBorder="1" applyAlignment="1">
      <alignment horizontal="center" vertical="center"/>
    </xf>
    <xf numFmtId="14" fontId="0" fillId="0" borderId="119" xfId="0" applyNumberFormat="1" applyBorder="1" applyAlignment="1">
      <alignment horizontal="center" vertical="center"/>
    </xf>
    <xf numFmtId="0" fontId="0" fillId="0" borderId="11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2" fillId="6" borderId="167" xfId="0" applyFont="1" applyFill="1" applyBorder="1" applyAlignment="1">
      <alignment horizontal="left" vertical="top" wrapText="1"/>
    </xf>
    <xf numFmtId="0" fontId="12" fillId="6" borderId="42" xfId="0" applyFont="1" applyFill="1" applyBorder="1" applyAlignment="1">
      <alignment horizontal="left" vertical="top" wrapText="1"/>
    </xf>
    <xf numFmtId="0" fontId="12" fillId="6" borderId="43" xfId="0" applyFont="1" applyFill="1" applyBorder="1" applyAlignment="1">
      <alignment horizontal="left" vertical="top" wrapText="1"/>
    </xf>
    <xf numFmtId="0" fontId="12" fillId="6" borderId="168" xfId="0" applyFont="1" applyFill="1" applyBorder="1" applyAlignment="1">
      <alignment horizontal="left" vertical="top" wrapText="1"/>
    </xf>
    <xf numFmtId="0" fontId="12" fillId="6" borderId="73" xfId="0" applyFont="1" applyFill="1" applyBorder="1" applyAlignment="1">
      <alignment horizontal="left" vertical="top" wrapText="1"/>
    </xf>
    <xf numFmtId="0" fontId="12" fillId="6" borderId="74" xfId="0" applyFont="1" applyFill="1" applyBorder="1" applyAlignment="1">
      <alignment horizontal="left" vertical="top" wrapText="1"/>
    </xf>
    <xf numFmtId="0" fontId="40" fillId="0" borderId="0" xfId="0" applyFont="1" applyAlignment="1">
      <alignment horizontal="left" vertical="center" wrapText="1"/>
    </xf>
    <xf numFmtId="38" fontId="10" fillId="2" borderId="136" xfId="4" applyFont="1" applyFill="1" applyBorder="1" applyAlignment="1" applyProtection="1">
      <alignment horizontal="right" vertical="center" shrinkToFit="1"/>
    </xf>
    <xf numFmtId="38" fontId="10" fillId="2" borderId="132" xfId="4" applyFont="1" applyFill="1" applyBorder="1" applyAlignment="1" applyProtection="1">
      <alignment horizontal="right" vertical="center" shrinkToFit="1"/>
    </xf>
    <xf numFmtId="38" fontId="9" fillId="3" borderId="47" xfId="4" applyFont="1" applyFill="1" applyBorder="1" applyAlignment="1" applyProtection="1">
      <alignment horizontal="right" vertical="center" shrinkToFit="1"/>
    </xf>
    <xf numFmtId="38" fontId="9" fillId="3" borderId="55" xfId="4" applyFont="1" applyFill="1" applyBorder="1" applyAlignment="1" applyProtection="1">
      <alignment horizontal="right" vertical="center" shrinkToFit="1"/>
    </xf>
    <xf numFmtId="38" fontId="9" fillId="2" borderId="3" xfId="4" applyFont="1" applyFill="1" applyBorder="1" applyAlignment="1" applyProtection="1">
      <alignment horizontal="right" vertical="center" shrinkToFit="1"/>
    </xf>
    <xf numFmtId="38" fontId="9" fillId="2" borderId="4" xfId="4" applyFont="1" applyFill="1" applyBorder="1" applyAlignment="1" applyProtection="1">
      <alignment horizontal="right" vertical="center" shrinkToFit="1"/>
    </xf>
    <xf numFmtId="38" fontId="9" fillId="2" borderId="148" xfId="4" applyFont="1" applyFill="1" applyBorder="1" applyAlignment="1" applyProtection="1">
      <alignment horizontal="right" vertical="center" shrinkToFit="1"/>
    </xf>
    <xf numFmtId="38" fontId="9" fillId="2" borderId="5" xfId="4" applyFont="1" applyFill="1" applyBorder="1" applyAlignment="1" applyProtection="1">
      <alignment horizontal="right" vertical="center" shrinkToFit="1"/>
    </xf>
    <xf numFmtId="38" fontId="9" fillId="2" borderId="36" xfId="4" applyFont="1" applyFill="1" applyBorder="1" applyAlignment="1" applyProtection="1">
      <alignment horizontal="right" vertical="center" shrinkToFit="1"/>
    </xf>
    <xf numFmtId="177" fontId="11" fillId="5" borderId="8" xfId="0" applyNumberFormat="1" applyFont="1" applyFill="1" applyBorder="1" applyAlignment="1">
      <alignment horizontal="right" vertical="center" shrinkToFit="1"/>
    </xf>
    <xf numFmtId="177" fontId="11" fillId="5" borderId="127" xfId="0" applyNumberFormat="1" applyFont="1" applyFill="1" applyBorder="1" applyAlignment="1">
      <alignment horizontal="right" vertical="center" shrinkToFit="1"/>
    </xf>
    <xf numFmtId="177" fontId="53" fillId="5" borderId="41" xfId="0" applyNumberFormat="1" applyFont="1" applyFill="1" applyBorder="1" applyAlignment="1">
      <alignment horizontal="right" vertical="center"/>
    </xf>
    <xf numFmtId="177" fontId="53" fillId="5" borderId="42" xfId="0" applyNumberFormat="1" applyFont="1" applyFill="1" applyBorder="1" applyAlignment="1">
      <alignment horizontal="right" vertical="center"/>
    </xf>
    <xf numFmtId="177" fontId="53" fillId="5" borderId="43" xfId="0" applyNumberFormat="1" applyFont="1" applyFill="1" applyBorder="1" applyAlignment="1">
      <alignment horizontal="right" vertical="center"/>
    </xf>
    <xf numFmtId="177" fontId="11" fillId="5" borderId="109" xfId="0" applyNumberFormat="1" applyFont="1" applyFill="1" applyBorder="1" applyAlignment="1">
      <alignment horizontal="right" vertical="center" shrinkToFit="1"/>
    </xf>
    <xf numFmtId="177" fontId="11" fillId="5" borderId="152" xfId="0" applyNumberFormat="1" applyFont="1" applyFill="1" applyBorder="1" applyAlignment="1">
      <alignment horizontal="right" vertical="center" shrinkToFit="1"/>
    </xf>
    <xf numFmtId="177" fontId="53" fillId="5" borderId="72" xfId="3" applyNumberFormat="1" applyFont="1" applyFill="1" applyBorder="1" applyAlignment="1">
      <alignment horizontal="right" vertical="center"/>
    </xf>
    <xf numFmtId="177" fontId="53" fillId="5" borderId="73" xfId="3" applyNumberFormat="1" applyFont="1" applyFill="1" applyBorder="1" applyAlignment="1">
      <alignment horizontal="right" vertical="center"/>
    </xf>
    <xf numFmtId="177" fontId="53" fillId="5" borderId="74" xfId="3" applyNumberFormat="1" applyFont="1" applyFill="1" applyBorder="1" applyAlignment="1">
      <alignment horizontal="right" vertical="center"/>
    </xf>
    <xf numFmtId="0" fontId="34" fillId="0" borderId="0" xfId="0" applyFont="1" applyAlignment="1">
      <alignment horizontal="center" vertical="center" shrinkToFit="1"/>
    </xf>
    <xf numFmtId="176" fontId="15" fillId="9" borderId="120" xfId="3" applyNumberFormat="1" applyFont="1" applyFill="1" applyBorder="1" applyAlignment="1">
      <alignment horizontal="right" vertical="center"/>
    </xf>
    <xf numFmtId="178" fontId="53" fillId="5" borderId="153" xfId="2" applyNumberFormat="1" applyFont="1" applyFill="1" applyBorder="1" applyAlignment="1" applyProtection="1">
      <alignment horizontal="right" vertical="center"/>
    </xf>
    <xf numFmtId="178" fontId="53" fillId="5" borderId="136" xfId="2" applyNumberFormat="1" applyFont="1" applyFill="1" applyBorder="1" applyAlignment="1" applyProtection="1">
      <alignment horizontal="right" vertical="center"/>
    </xf>
    <xf numFmtId="178" fontId="53" fillId="5" borderId="154" xfId="2" applyNumberFormat="1" applyFont="1" applyFill="1" applyBorder="1" applyAlignment="1" applyProtection="1">
      <alignment horizontal="right" vertical="center"/>
    </xf>
    <xf numFmtId="177" fontId="15" fillId="8" borderId="45" xfId="4" applyNumberFormat="1" applyFont="1" applyFill="1" applyBorder="1" applyAlignment="1" applyProtection="1">
      <alignment horizontal="right" vertical="center"/>
    </xf>
    <xf numFmtId="178" fontId="53" fillId="5" borderId="54" xfId="2" applyNumberFormat="1" applyFont="1" applyFill="1" applyBorder="1" applyAlignment="1" applyProtection="1">
      <alignment horizontal="right" vertical="center"/>
    </xf>
    <xf numFmtId="178" fontId="53" fillId="5" borderId="47" xfId="2" applyNumberFormat="1" applyFont="1" applyFill="1" applyBorder="1" applyAlignment="1" applyProtection="1">
      <alignment horizontal="right" vertical="center"/>
    </xf>
    <xf numFmtId="178" fontId="53" fillId="5" borderId="57" xfId="2" applyNumberFormat="1" applyFont="1" applyFill="1" applyBorder="1" applyAlignment="1" applyProtection="1">
      <alignment horizontal="right" vertical="center"/>
    </xf>
    <xf numFmtId="0" fontId="11" fillId="2" borderId="55" xfId="3" applyFont="1" applyFill="1" applyBorder="1" applyAlignment="1">
      <alignment horizontal="center" vertical="center"/>
    </xf>
    <xf numFmtId="0" fontId="53" fillId="5" borderId="54" xfId="3" applyFont="1" applyFill="1" applyBorder="1" applyAlignment="1">
      <alignment horizontal="center" vertical="center"/>
    </xf>
    <xf numFmtId="0" fontId="53" fillId="5" borderId="47" xfId="3" applyFont="1" applyFill="1" applyBorder="1" applyAlignment="1">
      <alignment horizontal="center" vertical="center"/>
    </xf>
    <xf numFmtId="0" fontId="53" fillId="5" borderId="57" xfId="3" applyFont="1" applyFill="1" applyBorder="1" applyAlignment="1">
      <alignment horizontal="center" vertical="center"/>
    </xf>
    <xf numFmtId="177" fontId="11" fillId="5" borderId="70" xfId="0" applyNumberFormat="1" applyFont="1" applyFill="1" applyBorder="1" applyAlignment="1">
      <alignment horizontal="right" vertical="center" shrinkToFit="1"/>
    </xf>
    <xf numFmtId="177" fontId="11" fillId="5" borderId="106" xfId="0" applyNumberFormat="1" applyFont="1" applyFill="1" applyBorder="1" applyAlignment="1">
      <alignment horizontal="right" vertical="center" shrinkToFit="1"/>
    </xf>
    <xf numFmtId="177" fontId="53" fillId="5" borderId="39" xfId="3" applyNumberFormat="1" applyFont="1" applyFill="1" applyBorder="1" applyAlignment="1">
      <alignment horizontal="right" vertical="center"/>
    </xf>
    <xf numFmtId="177" fontId="53" fillId="5" borderId="70" xfId="3" applyNumberFormat="1" applyFont="1" applyFill="1" applyBorder="1" applyAlignment="1">
      <alignment horizontal="right" vertical="center"/>
    </xf>
    <xf numFmtId="177" fontId="53" fillId="5" borderId="40" xfId="3" applyNumberFormat="1" applyFont="1" applyFill="1" applyBorder="1" applyAlignment="1">
      <alignment horizontal="right" vertical="center"/>
    </xf>
    <xf numFmtId="0" fontId="76" fillId="0" borderId="0" xfId="9" applyFont="1" applyAlignment="1">
      <alignment horizontal="left" vertical="top" wrapText="1"/>
    </xf>
    <xf numFmtId="182" fontId="0" fillId="11" borderId="0" xfId="0" applyNumberFormat="1" applyFill="1" applyAlignment="1" applyProtection="1">
      <alignment horizontal="right" vertical="center"/>
      <protection locked="0"/>
    </xf>
    <xf numFmtId="0" fontId="42" fillId="10" borderId="0" xfId="0" applyFont="1" applyFill="1" applyAlignment="1">
      <alignment horizontal="right" vertical="center"/>
    </xf>
    <xf numFmtId="0" fontId="42" fillId="10" borderId="0" xfId="0" applyFont="1" applyFill="1" applyAlignment="1">
      <alignment horizontal="left" vertical="center"/>
    </xf>
    <xf numFmtId="0" fontId="14" fillId="0" borderId="54" xfId="0" applyFont="1" applyBorder="1">
      <alignment vertical="center"/>
    </xf>
    <xf numFmtId="0" fontId="14" fillId="0" borderId="55" xfId="0" applyFont="1" applyBorder="1">
      <alignment vertical="center"/>
    </xf>
    <xf numFmtId="0" fontId="14" fillId="0" borderId="54"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55" xfId="0" applyFont="1" applyBorder="1" applyAlignment="1" applyProtection="1">
      <alignment horizontal="left" vertical="center" wrapText="1"/>
      <protection locked="0"/>
    </xf>
    <xf numFmtId="0" fontId="12" fillId="0" borderId="0" xfId="0" applyFont="1" applyAlignment="1">
      <alignment horizontal="left" vertical="center"/>
    </xf>
    <xf numFmtId="186" fontId="58" fillId="0" borderId="54" xfId="0" applyNumberFormat="1" applyFont="1" applyBorder="1" applyAlignment="1" applyProtection="1">
      <alignment horizontal="left" vertical="center"/>
      <protection locked="0"/>
    </xf>
    <xf numFmtId="186" fontId="58" fillId="0" borderId="47" xfId="0" applyNumberFormat="1" applyFont="1" applyBorder="1" applyAlignment="1" applyProtection="1">
      <alignment horizontal="left" vertical="center"/>
      <protection locked="0"/>
    </xf>
    <xf numFmtId="186" fontId="58" fillId="0" borderId="55" xfId="0" applyNumberFormat="1" applyFont="1" applyBorder="1" applyAlignment="1" applyProtection="1">
      <alignment horizontal="left" vertical="center"/>
      <protection locked="0"/>
    </xf>
    <xf numFmtId="0" fontId="11" fillId="0" borderId="54" xfId="0" applyFont="1" applyBorder="1" applyAlignment="1">
      <alignment horizontal="right" vertical="center"/>
    </xf>
    <xf numFmtId="0" fontId="14" fillId="0" borderId="55" xfId="0" applyFont="1" applyBorder="1" applyAlignment="1">
      <alignment horizontal="right" vertical="center"/>
    </xf>
    <xf numFmtId="0" fontId="14" fillId="0" borderId="47" xfId="0" applyFont="1" applyBorder="1">
      <alignment vertical="center"/>
    </xf>
    <xf numFmtId="0" fontId="14" fillId="4" borderId="54" xfId="0" applyFont="1" applyFill="1" applyBorder="1" applyAlignment="1" applyProtection="1">
      <alignment horizontal="left" vertical="center"/>
      <protection locked="0"/>
    </xf>
    <xf numFmtId="0" fontId="14" fillId="4" borderId="47" xfId="0" applyFont="1" applyFill="1" applyBorder="1" applyAlignment="1" applyProtection="1">
      <alignment horizontal="left" vertical="center"/>
      <protection locked="0"/>
    </xf>
    <xf numFmtId="0" fontId="14" fillId="4" borderId="103" xfId="0" applyFont="1" applyFill="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185" fontId="58" fillId="5" borderId="0" xfId="0" applyNumberFormat="1" applyFont="1" applyFill="1" applyAlignment="1">
      <alignment horizontal="left" vertical="center"/>
    </xf>
    <xf numFmtId="0" fontId="14" fillId="0" borderId="54" xfId="0" applyFont="1" applyBorder="1" applyAlignment="1" applyProtection="1">
      <alignment horizontal="left" vertical="center"/>
      <protection locked="0"/>
    </xf>
    <xf numFmtId="0" fontId="14" fillId="0" borderId="54" xfId="0" applyFont="1" applyBorder="1" applyAlignment="1">
      <alignment horizontal="left" vertical="center" shrinkToFit="1"/>
    </xf>
    <xf numFmtId="0" fontId="14" fillId="0" borderId="55" xfId="0" applyFont="1" applyBorder="1" applyAlignment="1">
      <alignment horizontal="left" vertical="center" shrinkToFit="1"/>
    </xf>
    <xf numFmtId="180" fontId="58" fillId="0" borderId="54" xfId="0" applyNumberFormat="1" applyFont="1" applyBorder="1" applyAlignment="1" applyProtection="1">
      <alignment horizontal="left" vertical="center"/>
      <protection locked="0"/>
    </xf>
    <xf numFmtId="180" fontId="58" fillId="0" borderId="55" xfId="0" applyNumberFormat="1" applyFont="1" applyBorder="1" applyAlignment="1" applyProtection="1">
      <alignment horizontal="left" vertical="center"/>
      <protection locked="0"/>
    </xf>
    <xf numFmtId="0" fontId="14" fillId="0" borderId="54" xfId="0" applyFont="1" applyBorder="1" applyAlignment="1">
      <alignment horizontal="left" vertical="center"/>
    </xf>
    <xf numFmtId="0" fontId="14" fillId="0" borderId="55" xfId="0" applyFont="1" applyBorder="1" applyAlignment="1">
      <alignment horizontal="left" vertical="center"/>
    </xf>
    <xf numFmtId="179" fontId="58" fillId="0" borderId="47" xfId="0" applyNumberFormat="1" applyFont="1" applyBorder="1" applyAlignment="1" applyProtection="1">
      <alignment horizontal="left" vertical="center"/>
      <protection locked="0"/>
    </xf>
    <xf numFmtId="179" fontId="58" fillId="0" borderId="55" xfId="0" applyNumberFormat="1" applyFont="1" applyBorder="1" applyAlignment="1" applyProtection="1">
      <alignment horizontal="left" vertical="center"/>
      <protection locked="0"/>
    </xf>
    <xf numFmtId="0" fontId="75" fillId="0" borderId="0" xfId="9" applyFont="1" applyAlignment="1">
      <alignment horizontal="left" vertical="center" wrapText="1"/>
    </xf>
    <xf numFmtId="0" fontId="75" fillId="0" borderId="158" xfId="9" applyFont="1" applyBorder="1" applyAlignment="1">
      <alignment horizontal="left" vertical="center" wrapText="1"/>
    </xf>
    <xf numFmtId="0" fontId="12" fillId="5" borderId="0" xfId="0" applyFont="1" applyFill="1" applyAlignment="1">
      <alignment horizontal="left" vertical="center" wrapText="1"/>
    </xf>
    <xf numFmtId="0" fontId="11" fillId="0" borderId="0" xfId="0" applyFont="1" applyAlignment="1">
      <alignment horizontal="left" vertical="top" wrapText="1"/>
    </xf>
    <xf numFmtId="0" fontId="57" fillId="0" borderId="0" xfId="0" applyFont="1" applyAlignment="1">
      <alignment horizontal="distributed" vertical="center"/>
    </xf>
    <xf numFmtId="0" fontId="57" fillId="0" borderId="0" xfId="0" applyFont="1" applyAlignment="1">
      <alignment horizontal="distributed" vertical="center" wrapText="1"/>
    </xf>
    <xf numFmtId="0" fontId="57" fillId="0" borderId="0" xfId="0" applyFont="1" applyAlignment="1">
      <alignment horizontal="center" vertical="center" shrinkToFit="1"/>
    </xf>
    <xf numFmtId="0" fontId="12" fillId="0" borderId="0" xfId="0" applyFont="1" applyAlignment="1">
      <alignment horizontal="right" vertical="center"/>
    </xf>
    <xf numFmtId="182" fontId="12" fillId="5" borderId="0" xfId="0" applyNumberFormat="1" applyFont="1" applyFill="1" applyAlignment="1">
      <alignment horizontal="right" vertical="center"/>
    </xf>
    <xf numFmtId="0" fontId="12" fillId="0" borderId="0" xfId="0" applyFont="1" applyAlignment="1">
      <alignment horizontal="left" vertical="center" wrapText="1"/>
    </xf>
    <xf numFmtId="0" fontId="14" fillId="0" borderId="0" xfId="0" applyFont="1" applyAlignment="1">
      <alignment horizontal="center" vertical="center" wrapText="1"/>
    </xf>
    <xf numFmtId="0" fontId="63" fillId="11" borderId="0" xfId="0" applyFont="1" applyFill="1" applyAlignment="1" applyProtection="1">
      <alignment horizontal="left" vertical="top" wrapText="1"/>
      <protection locked="0"/>
    </xf>
    <xf numFmtId="0" fontId="63"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center" vertical="center" wrapText="1"/>
    </xf>
    <xf numFmtId="182" fontId="63" fillId="11" borderId="0" xfId="0" applyNumberFormat="1" applyFont="1" applyFill="1" applyAlignment="1" applyProtection="1">
      <alignment horizontal="left" vertical="center"/>
      <protection locked="0"/>
    </xf>
    <xf numFmtId="0" fontId="59" fillId="0" borderId="0" xfId="0" applyFont="1" applyAlignment="1">
      <alignment horizontal="left" vertical="center" wrapText="1"/>
    </xf>
    <xf numFmtId="0" fontId="29" fillId="0" borderId="0" xfId="0" applyFont="1" applyAlignment="1">
      <alignment horizontal="left" vertical="top" wrapText="1"/>
    </xf>
    <xf numFmtId="0" fontId="62" fillId="0" borderId="0" xfId="0" applyFont="1" applyAlignment="1">
      <alignment horizontal="distributed" vertical="center"/>
    </xf>
    <xf numFmtId="0" fontId="62" fillId="0" borderId="0" xfId="0" applyFont="1" applyAlignment="1">
      <alignment horizontal="distributed" vertical="center" wrapText="1"/>
    </xf>
    <xf numFmtId="0" fontId="62" fillId="0" borderId="0" xfId="0" applyFont="1" applyAlignment="1">
      <alignment horizontal="center" vertical="center" shrinkToFit="1"/>
    </xf>
    <xf numFmtId="0" fontId="63" fillId="0" borderId="0" xfId="0" applyFont="1" applyAlignment="1">
      <alignment horizontal="right" vertical="center"/>
    </xf>
    <xf numFmtId="182" fontId="63" fillId="11" borderId="0" xfId="0" applyNumberFormat="1" applyFont="1" applyFill="1" applyAlignment="1" applyProtection="1">
      <alignment horizontal="right" vertical="center"/>
      <protection locked="0"/>
    </xf>
    <xf numFmtId="0" fontId="63" fillId="4" borderId="0" xfId="0" applyFont="1" applyFill="1" applyAlignment="1">
      <alignment horizontal="left" vertical="center"/>
    </xf>
    <xf numFmtId="0" fontId="0" fillId="0" borderId="103" xfId="0" applyBorder="1" applyAlignment="1">
      <alignment horizontal="left" vertical="center" wrapText="1"/>
    </xf>
    <xf numFmtId="0" fontId="0" fillId="0" borderId="49" xfId="0" applyBorder="1" applyAlignment="1">
      <alignment horizontal="left" vertical="center" wrapText="1"/>
    </xf>
    <xf numFmtId="0" fontId="0" fillId="0" borderId="75" xfId="0" applyBorder="1" applyAlignment="1">
      <alignment horizontal="left" vertical="center" wrapText="1"/>
    </xf>
    <xf numFmtId="0" fontId="0" fillId="0" borderId="22" xfId="0" applyBorder="1" applyAlignment="1">
      <alignment horizontal="left" vertical="center" wrapText="1"/>
    </xf>
    <xf numFmtId="0" fontId="0" fillId="5" borderId="79"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18" xfId="0" applyFill="1" applyBorder="1" applyAlignment="1">
      <alignment horizontal="center" vertical="center" wrapText="1"/>
    </xf>
    <xf numFmtId="184" fontId="0" fillId="6" borderId="54" xfId="0" applyNumberFormat="1" applyFill="1" applyBorder="1" applyAlignment="1">
      <alignment horizontal="center" vertical="center"/>
    </xf>
    <xf numFmtId="184" fontId="0" fillId="6" borderId="47" xfId="0" applyNumberFormat="1" applyFill="1" applyBorder="1" applyAlignment="1">
      <alignment horizontal="center" vertical="center"/>
    </xf>
    <xf numFmtId="184" fontId="0" fillId="6" borderId="55" xfId="0" applyNumberFormat="1" applyFill="1" applyBorder="1" applyAlignment="1">
      <alignment horizontal="center" vertical="center"/>
    </xf>
    <xf numFmtId="176" fontId="0" fillId="5" borderId="72"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152" xfId="0" applyNumberFormat="1" applyFill="1" applyBorder="1" applyAlignment="1">
      <alignment horizontal="right" vertical="center"/>
    </xf>
    <xf numFmtId="176" fontId="0" fillId="5" borderId="114" xfId="0" applyNumberFormat="1" applyFill="1" applyBorder="1" applyAlignment="1">
      <alignment horizontal="right" vertical="center"/>
    </xf>
    <xf numFmtId="176" fontId="0" fillId="5" borderId="58" xfId="0" applyNumberFormat="1" applyFill="1" applyBorder="1" applyAlignment="1">
      <alignment horizontal="right" vertical="center"/>
    </xf>
    <xf numFmtId="14" fontId="0" fillId="0" borderId="75" xfId="0" applyNumberFormat="1" applyBorder="1" applyAlignment="1">
      <alignment horizontal="center" vertical="center"/>
    </xf>
    <xf numFmtId="14" fontId="0" fillId="0" borderId="103" xfId="0" applyNumberFormat="1" applyBorder="1" applyAlignment="1">
      <alignment horizontal="center" vertical="center"/>
    </xf>
    <xf numFmtId="0" fontId="37" fillId="5" borderId="100" xfId="0" applyFont="1" applyFill="1" applyBorder="1" applyAlignment="1">
      <alignment horizontal="left" vertical="center" wrapText="1"/>
    </xf>
    <xf numFmtId="0" fontId="37" fillId="5" borderId="104" xfId="0" applyFont="1" applyFill="1" applyBorder="1" applyAlignment="1">
      <alignment horizontal="left" vertical="center" wrapText="1"/>
    </xf>
    <xf numFmtId="0" fontId="20" fillId="5" borderId="101" xfId="0" applyFont="1" applyFill="1" applyBorder="1" applyAlignment="1">
      <alignment horizontal="left" vertical="center" wrapText="1"/>
    </xf>
    <xf numFmtId="0" fontId="0" fillId="0" borderId="39" xfId="0"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9" xfId="0" applyBorder="1" applyAlignment="1">
      <alignment horizontal="left" vertical="center" wrapText="1"/>
    </xf>
    <xf numFmtId="0" fontId="0" fillId="0" borderId="89" xfId="0" applyBorder="1" applyAlignment="1">
      <alignment horizontal="left" vertical="center" wrapText="1"/>
    </xf>
    <xf numFmtId="0" fontId="0" fillId="0" borderId="117" xfId="0" applyBorder="1" applyAlignment="1">
      <alignment horizontal="left" vertical="center" wrapText="1"/>
    </xf>
    <xf numFmtId="0" fontId="0" fillId="0" borderId="90" xfId="0" applyBorder="1" applyAlignment="1">
      <alignment horizontal="left" vertical="center" wrapText="1"/>
    </xf>
    <xf numFmtId="176" fontId="0" fillId="5" borderId="122" xfId="0" applyNumberFormat="1" applyFill="1" applyBorder="1" applyAlignment="1">
      <alignment horizontal="right" vertical="center"/>
    </xf>
    <xf numFmtId="176" fontId="0" fillId="5" borderId="145" xfId="0" applyNumberFormat="1" applyFill="1" applyBorder="1" applyAlignment="1">
      <alignment horizontal="right" vertical="center"/>
    </xf>
    <xf numFmtId="176" fontId="0" fillId="5" borderId="146" xfId="0" applyNumberFormat="1" applyFill="1" applyBorder="1" applyAlignment="1">
      <alignment horizontal="right" vertical="center"/>
    </xf>
    <xf numFmtId="176" fontId="0" fillId="5" borderId="41" xfId="0" applyNumberFormat="1" applyFill="1" applyBorder="1" applyAlignment="1">
      <alignment horizontal="right" vertical="center"/>
    </xf>
    <xf numFmtId="176" fontId="0" fillId="5" borderId="43" xfId="0" applyNumberFormat="1" applyFill="1" applyBorder="1" applyAlignment="1">
      <alignment horizontal="right" vertical="center"/>
    </xf>
    <xf numFmtId="184" fontId="0" fillId="0" borderId="1" xfId="0" applyNumberFormat="1" applyBorder="1" applyAlignment="1" applyProtection="1">
      <alignment horizontal="left" vertical="top" wrapText="1"/>
      <protection locked="0"/>
    </xf>
    <xf numFmtId="184" fontId="0" fillId="0" borderId="156" xfId="0" applyNumberFormat="1" applyBorder="1" applyAlignment="1" applyProtection="1">
      <alignment horizontal="left" vertical="top" wrapText="1"/>
      <protection locked="0"/>
    </xf>
    <xf numFmtId="184" fontId="0" fillId="6" borderId="57" xfId="0" applyNumberFormat="1" applyFill="1" applyBorder="1" applyAlignment="1">
      <alignment horizontal="center" vertical="center"/>
    </xf>
    <xf numFmtId="176" fontId="0" fillId="5" borderId="39" xfId="0" applyNumberFormat="1" applyFill="1" applyBorder="1" applyAlignment="1">
      <alignment horizontal="right" vertical="center"/>
    </xf>
    <xf numFmtId="176" fontId="0" fillId="5" borderId="70" xfId="0" applyNumberFormat="1" applyFill="1" applyBorder="1" applyAlignment="1">
      <alignment horizontal="right" vertical="center"/>
    </xf>
    <xf numFmtId="176" fontId="0" fillId="5" borderId="106" xfId="0" applyNumberFormat="1" applyFill="1" applyBorder="1" applyAlignment="1">
      <alignment horizontal="right" vertical="center"/>
    </xf>
    <xf numFmtId="176" fontId="0" fillId="5" borderId="38" xfId="0" applyNumberFormat="1" applyFill="1" applyBorder="1" applyAlignment="1">
      <alignment horizontal="right" vertical="center"/>
    </xf>
    <xf numFmtId="176" fontId="0" fillId="5" borderId="32" xfId="0" applyNumberFormat="1" applyFill="1" applyBorder="1" applyAlignment="1">
      <alignment horizontal="right" vertical="center"/>
    </xf>
    <xf numFmtId="0" fontId="20" fillId="0" borderId="103" xfId="0" applyFont="1" applyBorder="1" applyAlignment="1">
      <alignment horizontal="left" vertical="center" wrapText="1"/>
    </xf>
    <xf numFmtId="0" fontId="20" fillId="0" borderId="49" xfId="0" applyFont="1" applyBorder="1" applyAlignment="1">
      <alignment horizontal="left" vertical="center" wrapText="1"/>
    </xf>
    <xf numFmtId="0" fontId="20" fillId="0" borderId="75" xfId="0" applyFont="1" applyBorder="1" applyAlignment="1">
      <alignment horizontal="left" vertical="center" wrapText="1"/>
    </xf>
    <xf numFmtId="0" fontId="20" fillId="0" borderId="22" xfId="0" applyFont="1" applyBorder="1" applyAlignment="1">
      <alignment horizontal="left" vertical="center" wrapText="1"/>
    </xf>
    <xf numFmtId="180" fontId="0" fillId="0" borderId="95" xfId="0" applyNumberFormat="1" applyBorder="1" applyAlignment="1">
      <alignment horizontal="center" vertical="center"/>
    </xf>
    <xf numFmtId="180" fontId="0" fillId="0" borderId="149" xfId="0" applyNumberFormat="1" applyBorder="1" applyAlignment="1">
      <alignment horizontal="center" vertical="center"/>
    </xf>
    <xf numFmtId="0" fontId="0" fillId="5" borderId="81" xfId="0" applyFill="1" applyBorder="1" applyAlignment="1">
      <alignment horizontal="center" vertical="center" textRotation="255"/>
    </xf>
    <xf numFmtId="0" fontId="0" fillId="5" borderId="82" xfId="0" applyFill="1" applyBorder="1" applyAlignment="1">
      <alignment horizontal="center" vertical="center" textRotation="255"/>
    </xf>
    <xf numFmtId="0" fontId="0" fillId="5" borderId="126" xfId="0" applyFill="1" applyBorder="1" applyAlignment="1">
      <alignment horizontal="center" vertical="center" textRotation="255"/>
    </xf>
    <xf numFmtId="0" fontId="0" fillId="0" borderId="67" xfId="0" applyBorder="1" applyAlignment="1">
      <alignment horizontal="left" vertical="center" wrapText="1"/>
    </xf>
    <xf numFmtId="0" fontId="0" fillId="0" borderId="13" xfId="0" applyBorder="1" applyAlignment="1">
      <alignment horizontal="left" vertical="center" wrapText="1"/>
    </xf>
    <xf numFmtId="0" fontId="0" fillId="0" borderId="130" xfId="0" applyBorder="1" applyAlignment="1">
      <alignment horizontal="left" vertical="center" wrapText="1"/>
    </xf>
    <xf numFmtId="0" fontId="0" fillId="0" borderId="65"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21" xfId="0" applyBorder="1" applyAlignment="1">
      <alignment horizontal="left" vertical="center" wrapText="1"/>
    </xf>
    <xf numFmtId="14" fontId="0" fillId="0" borderId="63" xfId="0" applyNumberFormat="1" applyBorder="1" applyAlignment="1" applyProtection="1">
      <alignment horizontal="center" vertical="center"/>
      <protection locked="0"/>
    </xf>
    <xf numFmtId="0" fontId="0" fillId="0" borderId="31" xfId="0" applyBorder="1" applyAlignment="1">
      <alignment horizontal="left" vertical="center"/>
    </xf>
    <xf numFmtId="0" fontId="0" fillId="0" borderId="7" xfId="3" applyFont="1" applyBorder="1" applyAlignment="1">
      <alignment horizontal="center" vertical="center" shrinkToFit="1"/>
    </xf>
    <xf numFmtId="0" fontId="0" fillId="0" borderId="70" xfId="3" applyFont="1" applyBorder="1" applyAlignment="1">
      <alignment horizontal="center" vertical="center" shrinkToFit="1"/>
    </xf>
    <xf numFmtId="0" fontId="0" fillId="0" borderId="71" xfId="3" applyFont="1" applyBorder="1" applyAlignment="1">
      <alignment horizontal="center" vertical="center" shrinkToFit="1"/>
    </xf>
    <xf numFmtId="0" fontId="9" fillId="0" borderId="8" xfId="3" applyBorder="1" applyAlignment="1">
      <alignment horizontal="center" vertical="center" shrinkToFit="1"/>
    </xf>
    <xf numFmtId="0" fontId="9" fillId="0" borderId="42" xfId="3" applyBorder="1" applyAlignment="1">
      <alignment horizontal="center" vertical="center" shrinkToFit="1"/>
    </xf>
    <xf numFmtId="0" fontId="9" fillId="0" borderId="66" xfId="3" applyBorder="1" applyAlignment="1">
      <alignment horizontal="center" vertical="center" shrinkToFit="1"/>
    </xf>
    <xf numFmtId="0" fontId="9" fillId="0" borderId="109" xfId="3" applyBorder="1" applyAlignment="1">
      <alignment horizontal="center" vertical="center" shrinkToFit="1"/>
    </xf>
    <xf numFmtId="0" fontId="9" fillId="0" borderId="73" xfId="3" applyBorder="1" applyAlignment="1">
      <alignment horizontal="center" vertical="center" shrinkToFit="1"/>
    </xf>
    <xf numFmtId="0" fontId="9" fillId="0" borderId="123" xfId="3" applyBorder="1" applyAlignment="1">
      <alignment horizontal="center" vertical="center" shrinkToFit="1"/>
    </xf>
    <xf numFmtId="0" fontId="0" fillId="0" borderId="3" xfId="3" applyFont="1" applyBorder="1" applyAlignment="1">
      <alignment horizontal="center" vertical="center" shrinkToFit="1"/>
    </xf>
    <xf numFmtId="0" fontId="9" fillId="0" borderId="3" xfId="3" applyBorder="1" applyAlignment="1">
      <alignment horizontal="center" vertical="center" shrinkToFit="1"/>
    </xf>
    <xf numFmtId="0" fontId="0" fillId="0" borderId="38" xfId="3" applyFont="1" applyBorder="1" applyAlignment="1">
      <alignment horizontal="left" vertical="top" wrapText="1"/>
    </xf>
    <xf numFmtId="0" fontId="9" fillId="0" borderId="14" xfId="3" applyBorder="1" applyAlignment="1">
      <alignment horizontal="left" vertical="top" wrapText="1"/>
    </xf>
    <xf numFmtId="0" fontId="9" fillId="0" borderId="32" xfId="3" applyBorder="1" applyAlignment="1">
      <alignment horizontal="left" vertical="top" wrapText="1"/>
    </xf>
    <xf numFmtId="0" fontId="9" fillId="0" borderId="15" xfId="3" applyBorder="1" applyAlignment="1">
      <alignment horizontal="left" vertical="top" wrapText="1"/>
    </xf>
    <xf numFmtId="0" fontId="9" fillId="0" borderId="0" xfId="3" applyAlignment="1">
      <alignment horizontal="left" vertical="top" wrapText="1"/>
    </xf>
    <xf numFmtId="0" fontId="9" fillId="0" borderId="33" xfId="3" applyBorder="1" applyAlignment="1">
      <alignment horizontal="left" vertical="top" wrapText="1"/>
    </xf>
    <xf numFmtId="0" fontId="9" fillId="0" borderId="16" xfId="3" applyBorder="1" applyAlignment="1">
      <alignment horizontal="left" vertical="top" wrapText="1"/>
    </xf>
    <xf numFmtId="0" fontId="9" fillId="0" borderId="25" xfId="3" applyBorder="1" applyAlignment="1">
      <alignment horizontal="left" vertical="top" wrapText="1"/>
    </xf>
    <xf numFmtId="0" fontId="9" fillId="0" borderId="44" xfId="3" applyBorder="1" applyAlignment="1">
      <alignment horizontal="left" vertical="top" wrapText="1"/>
    </xf>
    <xf numFmtId="0" fontId="0" fillId="0" borderId="114" xfId="3" applyFont="1" applyBorder="1" applyAlignment="1">
      <alignment horizontal="center" vertical="center" shrinkToFit="1"/>
    </xf>
    <xf numFmtId="0" fontId="9" fillId="0" borderId="114" xfId="3" applyBorder="1" applyAlignment="1">
      <alignment horizontal="center" vertical="center" shrinkToFit="1"/>
    </xf>
    <xf numFmtId="0" fontId="83" fillId="0" borderId="30" xfId="0" applyFont="1" applyBorder="1" applyAlignment="1">
      <alignment horizontal="left" vertical="center" wrapText="1"/>
    </xf>
    <xf numFmtId="0" fontId="83" fillId="0" borderId="0" xfId="0" applyFont="1" applyAlignment="1">
      <alignment horizontal="left" vertical="center" wrapText="1"/>
    </xf>
    <xf numFmtId="176" fontId="11" fillId="5" borderId="127" xfId="0" applyNumberFormat="1" applyFont="1" applyFill="1" applyBorder="1" applyAlignment="1">
      <alignment horizontal="right" vertical="center" shrinkToFit="1"/>
    </xf>
    <xf numFmtId="176" fontId="11" fillId="5" borderId="152" xfId="0" applyNumberFormat="1" applyFont="1" applyFill="1" applyBorder="1" applyAlignment="1">
      <alignment horizontal="right" vertical="center" shrinkToFit="1"/>
    </xf>
    <xf numFmtId="0" fontId="53" fillId="5" borderId="114" xfId="3" applyFont="1" applyFill="1" applyBorder="1" applyAlignment="1">
      <alignment horizontal="right" vertical="center"/>
    </xf>
    <xf numFmtId="0" fontId="53" fillId="5" borderId="58" xfId="3" applyFont="1" applyFill="1" applyBorder="1" applyAlignment="1">
      <alignment horizontal="right" vertical="center"/>
    </xf>
    <xf numFmtId="0" fontId="53" fillId="5" borderId="41" xfId="0" applyFont="1" applyFill="1" applyBorder="1" applyAlignment="1">
      <alignment horizontal="right" vertical="center"/>
    </xf>
    <xf numFmtId="0" fontId="53" fillId="5" borderId="42" xfId="0" applyFont="1" applyFill="1" applyBorder="1" applyAlignment="1">
      <alignment horizontal="right" vertical="center"/>
    </xf>
    <xf numFmtId="0" fontId="53" fillId="5" borderId="43" xfId="0" applyFont="1" applyFill="1" applyBorder="1" applyAlignment="1">
      <alignment horizontal="right" vertical="center"/>
    </xf>
    <xf numFmtId="178" fontId="53" fillId="5" borderId="15" xfId="2" applyNumberFormat="1" applyFont="1" applyFill="1" applyBorder="1" applyAlignment="1" applyProtection="1">
      <alignment horizontal="right" vertical="center"/>
    </xf>
    <xf numFmtId="178" fontId="53" fillId="5" borderId="0" xfId="2" applyNumberFormat="1" applyFont="1" applyFill="1" applyBorder="1" applyAlignment="1" applyProtection="1">
      <alignment horizontal="right" vertical="center"/>
    </xf>
    <xf numFmtId="178" fontId="53" fillId="5" borderId="33" xfId="2" applyNumberFormat="1" applyFont="1" applyFill="1" applyBorder="1" applyAlignment="1" applyProtection="1">
      <alignment horizontal="right" vertical="center"/>
    </xf>
    <xf numFmtId="176" fontId="11" fillId="5" borderId="106" xfId="0" applyNumberFormat="1" applyFont="1" applyFill="1" applyBorder="1" applyAlignment="1">
      <alignment horizontal="right" vertical="center" shrinkToFit="1"/>
    </xf>
    <xf numFmtId="0" fontId="53" fillId="5" borderId="122" xfId="3" applyFont="1" applyFill="1" applyBorder="1" applyAlignment="1">
      <alignment horizontal="right" vertical="center"/>
    </xf>
    <xf numFmtId="0" fontId="53" fillId="5" borderId="145" xfId="3" applyFont="1" applyFill="1" applyBorder="1" applyAlignment="1">
      <alignment horizontal="right" vertical="center"/>
    </xf>
    <xf numFmtId="0" fontId="53" fillId="5" borderId="155" xfId="3" applyFont="1" applyFill="1" applyBorder="1" applyAlignment="1">
      <alignment horizontal="right" vertical="center"/>
    </xf>
    <xf numFmtId="176" fontId="13" fillId="0" borderId="0" xfId="3" applyNumberFormat="1" applyFont="1" applyAlignment="1">
      <alignment horizontal="center" vertical="center"/>
    </xf>
  </cellXfs>
  <cellStyles count="11">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 name="標準 5 2" xfId="9" xr:uid="{00000000-0005-0000-0000-000009000000}"/>
    <cellStyle name="標準 5 2 2" xfId="10" xr:uid="{00000000-0005-0000-0000-00000A000000}"/>
  </cellStyles>
  <dxfs count="5">
    <dxf>
      <font>
        <b/>
        <i val="0"/>
        <strike val="0"/>
        <color rgb="FFFF0000"/>
      </font>
    </dxf>
    <dxf>
      <font>
        <b/>
        <i val="0"/>
        <strike val="0"/>
        <color rgb="FFFF0000"/>
      </font>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
    </tableStyle>
    <tableStyle name="ピボットテーブル スタイル 1" table="0" count="2" xr9:uid="{00000000-0011-0000-FFFF-FFFF01000000}">
      <tableStyleElement type="wholeTable" dxfId="3"/>
      <tableStyleElement type="headerRow" dxfId="2"/>
    </tableStyle>
  </tableStyles>
  <colors>
    <mruColors>
      <color rgb="FFFF0066"/>
      <color rgb="FFF7C1D4"/>
      <color rgb="FFEAEAEA"/>
      <color rgb="FFCCFFFF"/>
      <color rgb="FFC7F7C1"/>
      <color rgb="FFDDDDDD"/>
      <color rgb="FFFF66FF"/>
      <color rgb="FFE8C1F7"/>
      <color rgb="FF96969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15</xdr:row>
      <xdr:rowOff>14411</xdr:rowOff>
    </xdr:from>
    <xdr:to>
      <xdr:col>4</xdr:col>
      <xdr:colOff>69756</xdr:colOff>
      <xdr:row>15</xdr:row>
      <xdr:rowOff>224182</xdr:rowOff>
    </xdr:to>
    <xdr:sp macro="" textlink="">
      <xdr:nvSpPr>
        <xdr:cNvPr id="3" name="テキスト ボックス 2">
          <a:extLst>
            <a:ext uri="{FF2B5EF4-FFF2-40B4-BE49-F238E27FC236}">
              <a16:creationId xmlns:a16="http://schemas.microsoft.com/office/drawing/2014/main" id="{EEC2F60C-7119-4814-8803-161272532229}"/>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18</xdr:row>
      <xdr:rowOff>63744</xdr:rowOff>
    </xdr:from>
    <xdr:to>
      <xdr:col>4</xdr:col>
      <xdr:colOff>380057</xdr:colOff>
      <xdr:row>23</xdr:row>
      <xdr:rowOff>168516</xdr:rowOff>
    </xdr:to>
    <xdr:pic>
      <xdr:nvPicPr>
        <xdr:cNvPr id="4" name="図 3">
          <a:extLst>
            <a:ext uri="{FF2B5EF4-FFF2-40B4-BE49-F238E27FC236}">
              <a16:creationId xmlns:a16="http://schemas.microsoft.com/office/drawing/2014/main" id="{1B7DC944-B000-4F4E-AA1A-FDF98C9DDAB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21</xdr:row>
      <xdr:rowOff>78283</xdr:rowOff>
    </xdr:from>
    <xdr:to>
      <xdr:col>4</xdr:col>
      <xdr:colOff>380229</xdr:colOff>
      <xdr:row>22</xdr:row>
      <xdr:rowOff>18125</xdr:rowOff>
    </xdr:to>
    <xdr:sp macro="" textlink="">
      <xdr:nvSpPr>
        <xdr:cNvPr id="5" name="正方形/長方形 4">
          <a:extLst>
            <a:ext uri="{FF2B5EF4-FFF2-40B4-BE49-F238E27FC236}">
              <a16:creationId xmlns:a16="http://schemas.microsoft.com/office/drawing/2014/main" id="{3FDF1169-61A6-4E30-8ABE-C627F1219E25}"/>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21</xdr:row>
      <xdr:rowOff>28151</xdr:rowOff>
    </xdr:from>
    <xdr:to>
      <xdr:col>2</xdr:col>
      <xdr:colOff>673306</xdr:colOff>
      <xdr:row>22</xdr:row>
      <xdr:rowOff>73269</xdr:rowOff>
    </xdr:to>
    <xdr:sp macro="" textlink="">
      <xdr:nvSpPr>
        <xdr:cNvPr id="6" name="テキスト ボックス 5">
          <a:extLst>
            <a:ext uri="{FF2B5EF4-FFF2-40B4-BE49-F238E27FC236}">
              <a16:creationId xmlns:a16="http://schemas.microsoft.com/office/drawing/2014/main" id="{A2EAEC85-9826-42DD-ABD6-F9BE0C30D2E3}"/>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18</xdr:row>
      <xdr:rowOff>73269</xdr:rowOff>
    </xdr:from>
    <xdr:to>
      <xdr:col>8</xdr:col>
      <xdr:colOff>7327</xdr:colOff>
      <xdr:row>23</xdr:row>
      <xdr:rowOff>193644</xdr:rowOff>
    </xdr:to>
    <xdr:pic>
      <xdr:nvPicPr>
        <xdr:cNvPr id="7" name="図 6">
          <a:extLst>
            <a:ext uri="{FF2B5EF4-FFF2-40B4-BE49-F238E27FC236}">
              <a16:creationId xmlns:a16="http://schemas.microsoft.com/office/drawing/2014/main" id="{21C75F7E-E779-4D34-A6DD-B9F9F6F45B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22</xdr:row>
      <xdr:rowOff>176762</xdr:rowOff>
    </xdr:from>
    <xdr:to>
      <xdr:col>6</xdr:col>
      <xdr:colOff>310020</xdr:colOff>
      <xdr:row>23</xdr:row>
      <xdr:rowOff>185471</xdr:rowOff>
    </xdr:to>
    <xdr:sp macro="" textlink="">
      <xdr:nvSpPr>
        <xdr:cNvPr id="8" name="上下矢印 7">
          <a:extLst>
            <a:ext uri="{FF2B5EF4-FFF2-40B4-BE49-F238E27FC236}">
              <a16:creationId xmlns:a16="http://schemas.microsoft.com/office/drawing/2014/main" id="{FAE9C46E-5809-4FA0-9E6A-C2766E88955C}"/>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20</xdr:row>
      <xdr:rowOff>198742</xdr:rowOff>
    </xdr:from>
    <xdr:to>
      <xdr:col>8</xdr:col>
      <xdr:colOff>494109</xdr:colOff>
      <xdr:row>23</xdr:row>
      <xdr:rowOff>147454</xdr:rowOff>
    </xdr:to>
    <xdr:sp macro="" textlink="">
      <xdr:nvSpPr>
        <xdr:cNvPr id="9" name="テキスト ボックス 8">
          <a:extLst>
            <a:ext uri="{FF2B5EF4-FFF2-40B4-BE49-F238E27FC236}">
              <a16:creationId xmlns:a16="http://schemas.microsoft.com/office/drawing/2014/main" id="{73B08BC6-DD09-40F7-88CC-E7A68E30385C}"/>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22</xdr:row>
      <xdr:rowOff>168887</xdr:rowOff>
    </xdr:from>
    <xdr:to>
      <xdr:col>8</xdr:col>
      <xdr:colOff>190500</xdr:colOff>
      <xdr:row>23</xdr:row>
      <xdr:rowOff>210341</xdr:rowOff>
    </xdr:to>
    <xdr:sp macro="" textlink="">
      <xdr:nvSpPr>
        <xdr:cNvPr id="10" name="テキスト ボックス 9">
          <a:extLst>
            <a:ext uri="{FF2B5EF4-FFF2-40B4-BE49-F238E27FC236}">
              <a16:creationId xmlns:a16="http://schemas.microsoft.com/office/drawing/2014/main" id="{92DD342E-3952-469B-B380-CC10B7E41AE7}"/>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C1F7"/>
  </sheetPr>
  <dimension ref="A1:I29"/>
  <sheetViews>
    <sheetView showGridLines="0" tabSelected="1" view="pageBreakPreview" zoomScaleNormal="100" zoomScaleSheetLayoutView="100" workbookViewId="0">
      <selection activeCell="A2" sqref="A2"/>
    </sheetView>
  </sheetViews>
  <sheetFormatPr defaultColWidth="8.75" defaultRowHeight="18.75"/>
  <cols>
    <col min="1" max="9" width="8.75" style="72" customWidth="1"/>
  </cols>
  <sheetData>
    <row r="1" spans="1:9" ht="39.75" customHeight="1">
      <c r="A1" s="517" t="s">
        <v>330</v>
      </c>
      <c r="B1" s="518"/>
      <c r="C1" s="518"/>
      <c r="D1" s="518"/>
      <c r="E1" s="518"/>
      <c r="F1" s="518"/>
      <c r="G1" s="518"/>
      <c r="H1" s="518"/>
      <c r="I1" s="518"/>
    </row>
    <row r="2" spans="1:9" ht="5.25" customHeight="1">
      <c r="A2" s="240"/>
      <c r="B2" s="240"/>
      <c r="C2" s="240"/>
      <c r="D2" s="240"/>
      <c r="E2" s="240"/>
      <c r="F2" s="240"/>
      <c r="G2" s="240"/>
      <c r="H2" s="241"/>
      <c r="I2" s="241"/>
    </row>
    <row r="3" spans="1:9" ht="18.75" customHeight="1">
      <c r="A3" s="242" t="s">
        <v>168</v>
      </c>
      <c r="B3" s="240"/>
      <c r="C3" s="240"/>
      <c r="D3" s="240"/>
      <c r="E3" s="240"/>
      <c r="F3" s="240"/>
      <c r="G3" s="240"/>
      <c r="H3" s="241"/>
      <c r="I3" s="241"/>
    </row>
    <row r="4" spans="1:9" ht="5.25" customHeight="1">
      <c r="A4" s="240"/>
      <c r="B4" s="240"/>
      <c r="C4" s="240"/>
      <c r="D4" s="240"/>
      <c r="E4" s="240"/>
      <c r="F4" s="240"/>
      <c r="G4" s="240"/>
      <c r="H4" s="240"/>
      <c r="I4" s="240"/>
    </row>
    <row r="5" spans="1:9">
      <c r="A5" s="243" t="s">
        <v>169</v>
      </c>
      <c r="B5" s="244"/>
      <c r="C5" s="244"/>
      <c r="D5" s="244"/>
      <c r="E5" s="244"/>
      <c r="F5" s="244"/>
      <c r="G5" s="244"/>
      <c r="H5" s="244"/>
      <c r="I5" s="245"/>
    </row>
    <row r="6" spans="1:9">
      <c r="A6" s="246" t="s">
        <v>170</v>
      </c>
      <c r="B6" s="247"/>
      <c r="C6" s="247"/>
      <c r="E6" s="247"/>
      <c r="F6" s="247"/>
      <c r="G6" s="247"/>
      <c r="H6" s="247"/>
      <c r="I6" s="248"/>
    </row>
    <row r="7" spans="1:9">
      <c r="A7" s="249" t="s">
        <v>171</v>
      </c>
      <c r="B7" s="250"/>
      <c r="C7" s="250"/>
      <c r="D7" s="250"/>
      <c r="E7" s="250"/>
      <c r="F7" s="250"/>
      <c r="G7" s="250"/>
      <c r="H7" s="250"/>
      <c r="I7" s="251"/>
    </row>
    <row r="8" spans="1:9">
      <c r="A8" s="249" t="s">
        <v>172</v>
      </c>
      <c r="B8" s="250"/>
      <c r="C8" s="250"/>
      <c r="D8" s="250"/>
      <c r="E8" s="250"/>
      <c r="F8" s="250"/>
      <c r="G8" s="250"/>
      <c r="H8" s="250"/>
      <c r="I8" s="251"/>
    </row>
    <row r="9" spans="1:9" ht="18" customHeight="1">
      <c r="A9" s="519" t="s">
        <v>320</v>
      </c>
      <c r="B9" s="520"/>
      <c r="C9" s="520"/>
      <c r="D9" s="520"/>
      <c r="E9" s="520"/>
      <c r="F9" s="520"/>
      <c r="G9" s="520"/>
      <c r="H9" s="520"/>
      <c r="I9" s="521"/>
    </row>
    <row r="10" spans="1:9" ht="64.150000000000006" customHeight="1">
      <c r="A10" s="522"/>
      <c r="B10" s="523"/>
      <c r="C10" s="523"/>
      <c r="D10" s="523"/>
      <c r="E10" s="523"/>
      <c r="F10" s="523"/>
      <c r="G10" s="523"/>
      <c r="H10" s="523"/>
      <c r="I10" s="524"/>
    </row>
    <row r="11" spans="1:9">
      <c r="A11" s="246" t="s">
        <v>173</v>
      </c>
      <c r="B11" s="247"/>
      <c r="C11" s="247"/>
      <c r="D11" s="247"/>
      <c r="E11" s="247"/>
      <c r="F11" s="247"/>
      <c r="G11" s="247"/>
      <c r="H11" s="247"/>
      <c r="I11" s="248"/>
    </row>
    <row r="12" spans="1:9">
      <c r="A12" s="252" t="s">
        <v>284</v>
      </c>
      <c r="B12" s="253"/>
      <c r="C12" s="253"/>
      <c r="D12" s="253"/>
      <c r="E12" s="253"/>
      <c r="F12" s="253"/>
      <c r="G12" s="253"/>
      <c r="H12" s="253"/>
      <c r="I12" s="254"/>
    </row>
    <row r="13" spans="1:9">
      <c r="A13" s="255" t="s">
        <v>174</v>
      </c>
      <c r="B13" s="256"/>
      <c r="C13" s="256"/>
      <c r="D13" s="256"/>
      <c r="E13" s="256"/>
      <c r="F13" s="256"/>
      <c r="G13" s="256"/>
      <c r="H13" s="256"/>
      <c r="I13" s="257"/>
    </row>
    <row r="14" spans="1:9" ht="18.75" customHeight="1">
      <c r="A14" s="246" t="s">
        <v>175</v>
      </c>
      <c r="B14" s="258"/>
      <c r="C14" s="258"/>
      <c r="D14" s="258"/>
      <c r="E14" s="258"/>
      <c r="F14" s="258"/>
      <c r="G14" s="258"/>
      <c r="H14" s="258"/>
      <c r="I14" s="259"/>
    </row>
    <row r="15" spans="1:9">
      <c r="A15" s="249" t="s">
        <v>176</v>
      </c>
      <c r="B15" s="260"/>
      <c r="C15" s="260"/>
      <c r="D15" s="260"/>
      <c r="E15" s="260"/>
      <c r="F15" s="260"/>
      <c r="G15" s="260"/>
      <c r="H15" s="260"/>
      <c r="I15" s="261"/>
    </row>
    <row r="16" spans="1:9">
      <c r="A16" s="262" t="s">
        <v>177</v>
      </c>
      <c r="B16" s="263"/>
      <c r="C16" s="263"/>
      <c r="D16" s="263"/>
      <c r="E16" s="263" t="s">
        <v>178</v>
      </c>
      <c r="F16" s="263"/>
      <c r="G16" s="263"/>
      <c r="H16" s="263"/>
      <c r="I16" s="264"/>
    </row>
    <row r="17" spans="1:9">
      <c r="A17" s="265" t="s">
        <v>179</v>
      </c>
      <c r="B17" s="525" t="s">
        <v>180</v>
      </c>
      <c r="C17" s="526"/>
      <c r="D17" s="266"/>
      <c r="E17" s="266"/>
      <c r="F17" s="266"/>
      <c r="G17" s="266"/>
      <c r="H17" s="266"/>
      <c r="I17" s="267"/>
    </row>
    <row r="18" spans="1:9">
      <c r="A18" s="262" t="s">
        <v>181</v>
      </c>
      <c r="B18" s="263"/>
      <c r="C18" s="263"/>
      <c r="D18" s="263"/>
      <c r="E18" s="263"/>
      <c r="F18" s="263"/>
      <c r="G18" s="263"/>
      <c r="H18" s="263"/>
      <c r="I18" s="264"/>
    </row>
    <row r="19" spans="1:9">
      <c r="A19" s="268"/>
      <c r="B19" s="266"/>
      <c r="C19" s="266"/>
      <c r="D19" s="266"/>
      <c r="E19" s="266"/>
      <c r="F19" s="266"/>
      <c r="G19" s="266"/>
      <c r="H19" s="266"/>
      <c r="I19" s="267"/>
    </row>
    <row r="20" spans="1:9">
      <c r="A20" s="268"/>
      <c r="B20" s="266"/>
      <c r="C20" s="266"/>
      <c r="D20" s="266"/>
      <c r="E20" s="266"/>
      <c r="F20" s="266"/>
      <c r="G20" s="266"/>
      <c r="H20" s="266"/>
      <c r="I20" s="267"/>
    </row>
    <row r="21" spans="1:9">
      <c r="A21" s="268"/>
      <c r="B21" s="266"/>
      <c r="C21" s="266"/>
      <c r="D21" s="266"/>
      <c r="E21" s="266"/>
      <c r="F21" s="266"/>
      <c r="G21" s="266"/>
      <c r="H21" s="266"/>
      <c r="I21" s="267"/>
    </row>
    <row r="22" spans="1:9">
      <c r="A22" s="268"/>
      <c r="B22" s="266"/>
      <c r="C22" s="266"/>
      <c r="D22" s="266"/>
      <c r="E22" s="266"/>
      <c r="F22" s="266"/>
      <c r="G22" s="266"/>
      <c r="H22" s="266"/>
      <c r="I22" s="267"/>
    </row>
    <row r="23" spans="1:9">
      <c r="A23" s="268"/>
      <c r="B23" s="266"/>
      <c r="C23" s="266"/>
      <c r="D23" s="266"/>
      <c r="E23" s="266"/>
      <c r="F23" s="266"/>
      <c r="G23" s="266"/>
      <c r="H23" s="266"/>
      <c r="I23" s="267"/>
    </row>
    <row r="24" spans="1:9">
      <c r="A24" s="269"/>
      <c r="B24" s="270"/>
      <c r="C24" s="270"/>
      <c r="D24" s="270"/>
      <c r="E24" s="270"/>
      <c r="F24" s="270"/>
      <c r="G24" s="270"/>
      <c r="H24" s="270"/>
      <c r="I24" s="271"/>
    </row>
    <row r="25" spans="1:9">
      <c r="A25" s="272" t="s">
        <v>182</v>
      </c>
      <c r="B25" s="273"/>
      <c r="C25" s="273"/>
      <c r="D25" s="273"/>
      <c r="E25" s="273"/>
      <c r="F25" s="273"/>
      <c r="G25" s="273"/>
      <c r="H25" s="273"/>
      <c r="I25" s="274"/>
    </row>
    <row r="26" spans="1:9">
      <c r="A26" s="275" t="s">
        <v>183</v>
      </c>
      <c r="B26" s="276"/>
      <c r="C26" s="256" t="s">
        <v>184</v>
      </c>
      <c r="D26" s="256"/>
      <c r="E26" s="256"/>
      <c r="F26" s="256"/>
      <c r="G26" s="256"/>
      <c r="H26" s="256"/>
      <c r="I26" s="257"/>
    </row>
    <row r="27" spans="1:9">
      <c r="A27" s="246" t="s">
        <v>185</v>
      </c>
      <c r="B27" s="277"/>
      <c r="C27" s="278" t="s">
        <v>186</v>
      </c>
      <c r="D27" s="278"/>
      <c r="E27" s="278"/>
      <c r="F27" s="278"/>
      <c r="G27" s="278"/>
      <c r="H27" s="278"/>
      <c r="I27" s="279"/>
    </row>
    <row r="28" spans="1:9" ht="18.75" customHeight="1">
      <c r="A28" s="280"/>
      <c r="B28" s="281"/>
      <c r="C28" s="527" t="s">
        <v>187</v>
      </c>
      <c r="D28" s="527"/>
      <c r="E28" s="527"/>
      <c r="F28" s="527"/>
      <c r="G28" s="527"/>
      <c r="H28" s="527"/>
      <c r="I28" s="528"/>
    </row>
    <row r="29" spans="1:9">
      <c r="A29" s="282"/>
      <c r="B29" s="283"/>
      <c r="C29" s="529"/>
      <c r="D29" s="529"/>
      <c r="E29" s="529"/>
      <c r="F29" s="529"/>
      <c r="G29" s="529"/>
      <c r="H29" s="529"/>
      <c r="I29" s="530"/>
    </row>
  </sheetData>
  <sheetProtection algorithmName="SHA-512" hashValue="tECRz8VEO0pUl6lLAHc4rwbd9yrTcEQLvQPERiQulp3p6ZOYwQljd+M9yB0kZPUEfhn5vsK8k1yhpYF1rBVjeQ==" saltValue="I5SLDfmrFjKM20GWwgBQnA==" spinCount="100000" sheet="1" objects="1" scenarios="1"/>
  <mergeCells count="4">
    <mergeCell ref="A1:I1"/>
    <mergeCell ref="A9:I10"/>
    <mergeCell ref="B17:C17"/>
    <mergeCell ref="C28:I29"/>
  </mergeCells>
  <phoneticPr fontId="21"/>
  <dataValidations count="1">
    <dataValidation type="list" allowBlank="1" showInputMessage="1" showErrorMessage="1" sqref="B17:C17" xr:uid="{00000000-0002-0000-0000-000000000000}">
      <formula1>"　　,    ,"</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4E702-7945-4E70-BB06-A807D6711B68}">
  <sheetPr>
    <pageSetUpPr fitToPage="1"/>
  </sheetPr>
  <dimension ref="A1:C44"/>
  <sheetViews>
    <sheetView view="pageBreakPreview" zoomScaleNormal="100" zoomScaleSheetLayoutView="100" workbookViewId="0"/>
  </sheetViews>
  <sheetFormatPr defaultColWidth="9" defaultRowHeight="18.75"/>
  <cols>
    <col min="1" max="1" width="34.625" style="1" customWidth="1"/>
    <col min="2" max="2" width="25.25" style="108" bestFit="1" customWidth="1"/>
    <col min="3" max="3" width="59.75" style="109" customWidth="1"/>
    <col min="4" max="16384" width="9" style="1"/>
  </cols>
  <sheetData>
    <row r="1" spans="1:3" ht="25.5">
      <c r="A1" s="494" t="s">
        <v>328</v>
      </c>
    </row>
    <row r="2" spans="1:3">
      <c r="A2" s="2" t="s">
        <v>91</v>
      </c>
      <c r="B2" s="2" t="s">
        <v>56</v>
      </c>
      <c r="C2" s="105" t="s">
        <v>44</v>
      </c>
    </row>
    <row r="3" spans="1:3">
      <c r="A3" s="23" t="s">
        <v>104</v>
      </c>
      <c r="B3" s="379" t="s">
        <v>105</v>
      </c>
      <c r="C3" s="106"/>
    </row>
    <row r="4" spans="1:3">
      <c r="A4" s="23" t="s">
        <v>104</v>
      </c>
      <c r="B4" s="379" t="s">
        <v>106</v>
      </c>
      <c r="C4" s="106"/>
    </row>
    <row r="5" spans="1:3">
      <c r="A5" s="23" t="s">
        <v>104</v>
      </c>
      <c r="B5" s="379" t="s">
        <v>107</v>
      </c>
      <c r="C5" s="106"/>
    </row>
    <row r="6" spans="1:3">
      <c r="A6" s="23" t="s">
        <v>104</v>
      </c>
      <c r="B6" s="379" t="s">
        <v>108</v>
      </c>
      <c r="C6" s="106"/>
    </row>
    <row r="7" spans="1:3">
      <c r="A7" s="23" t="s">
        <v>104</v>
      </c>
      <c r="B7" s="379" t="s">
        <v>109</v>
      </c>
      <c r="C7" s="106"/>
    </row>
    <row r="8" spans="1:3">
      <c r="A8" s="23" t="s">
        <v>104</v>
      </c>
      <c r="B8" s="379" t="s">
        <v>110</v>
      </c>
      <c r="C8" s="106"/>
    </row>
    <row r="9" spans="1:3">
      <c r="A9" s="23" t="s">
        <v>104</v>
      </c>
      <c r="B9" s="23" t="s">
        <v>111</v>
      </c>
      <c r="C9" s="106"/>
    </row>
    <row r="10" spans="1:3">
      <c r="A10" s="23" t="s">
        <v>104</v>
      </c>
      <c r="B10" s="379" t="s">
        <v>112</v>
      </c>
      <c r="C10" s="106"/>
    </row>
    <row r="11" spans="1:3">
      <c r="A11" s="23" t="s">
        <v>104</v>
      </c>
      <c r="B11" s="379" t="s">
        <v>113</v>
      </c>
      <c r="C11" s="106"/>
    </row>
    <row r="12" spans="1:3">
      <c r="A12" s="23" t="s">
        <v>104</v>
      </c>
      <c r="B12" s="379" t="s">
        <v>33</v>
      </c>
      <c r="C12" s="106" t="s">
        <v>305</v>
      </c>
    </row>
    <row r="13" spans="1:3">
      <c r="A13" s="23" t="s">
        <v>104</v>
      </c>
      <c r="B13" s="379" t="s">
        <v>34</v>
      </c>
      <c r="C13" s="106" t="s">
        <v>305</v>
      </c>
    </row>
    <row r="14" spans="1:3">
      <c r="A14" s="23" t="s">
        <v>152</v>
      </c>
      <c r="B14" s="379" t="s">
        <v>114</v>
      </c>
      <c r="C14" s="106"/>
    </row>
    <row r="15" spans="1:3">
      <c r="A15" s="23" t="s">
        <v>152</v>
      </c>
      <c r="B15" s="379" t="s">
        <v>115</v>
      </c>
      <c r="C15" s="106"/>
    </row>
    <row r="16" spans="1:3">
      <c r="A16" s="23" t="s">
        <v>152</v>
      </c>
      <c r="B16" s="379" t="s">
        <v>116</v>
      </c>
      <c r="C16" s="106" t="s">
        <v>55</v>
      </c>
    </row>
    <row r="17" spans="1:3">
      <c r="A17" s="23" t="s">
        <v>152</v>
      </c>
      <c r="B17" s="379" t="s">
        <v>117</v>
      </c>
      <c r="C17" s="106"/>
    </row>
    <row r="18" spans="1:3">
      <c r="A18" s="23" t="s">
        <v>152</v>
      </c>
      <c r="B18" s="379" t="s">
        <v>118</v>
      </c>
      <c r="C18" s="106"/>
    </row>
    <row r="19" spans="1:3">
      <c r="A19" s="23" t="s">
        <v>152</v>
      </c>
      <c r="B19" s="379" t="s">
        <v>31</v>
      </c>
      <c r="C19" s="106" t="s">
        <v>55</v>
      </c>
    </row>
    <row r="20" spans="1:3">
      <c r="A20" s="23" t="s">
        <v>152</v>
      </c>
      <c r="B20" s="379" t="s">
        <v>32</v>
      </c>
      <c r="C20" s="106"/>
    </row>
    <row r="21" spans="1:3">
      <c r="A21" s="23" t="s">
        <v>306</v>
      </c>
      <c r="B21" s="23" t="s">
        <v>146</v>
      </c>
      <c r="C21" s="106" t="s">
        <v>307</v>
      </c>
    </row>
    <row r="22" spans="1:3">
      <c r="A22" s="23" t="s">
        <v>306</v>
      </c>
      <c r="B22" s="23" t="s">
        <v>147</v>
      </c>
      <c r="C22" s="106" t="s">
        <v>307</v>
      </c>
    </row>
    <row r="23" spans="1:3">
      <c r="A23" s="379" t="s">
        <v>308</v>
      </c>
      <c r="B23" s="379" t="s">
        <v>119</v>
      </c>
      <c r="C23" s="106" t="s">
        <v>307</v>
      </c>
    </row>
    <row r="24" spans="1:3">
      <c r="A24" s="23" t="s">
        <v>120</v>
      </c>
      <c r="B24" s="23" t="s">
        <v>121</v>
      </c>
      <c r="C24" s="106"/>
    </row>
    <row r="25" spans="1:3">
      <c r="A25" s="23" t="s">
        <v>120</v>
      </c>
      <c r="B25" s="379" t="s">
        <v>122</v>
      </c>
      <c r="C25" s="107" t="s">
        <v>123</v>
      </c>
    </row>
    <row r="26" spans="1:3">
      <c r="A26" s="23" t="s">
        <v>120</v>
      </c>
      <c r="B26" s="379" t="s">
        <v>124</v>
      </c>
      <c r="C26" s="107" t="s">
        <v>153</v>
      </c>
    </row>
    <row r="27" spans="1:3">
      <c r="A27" s="23" t="s">
        <v>125</v>
      </c>
      <c r="B27" s="379" t="s">
        <v>35</v>
      </c>
      <c r="C27" s="107" t="s">
        <v>156</v>
      </c>
    </row>
    <row r="28" spans="1:3">
      <c r="A28" s="23" t="s">
        <v>125</v>
      </c>
      <c r="B28" s="379" t="s">
        <v>36</v>
      </c>
      <c r="C28" s="107" t="s">
        <v>156</v>
      </c>
    </row>
    <row r="29" spans="1:3">
      <c r="A29" s="23" t="s">
        <v>125</v>
      </c>
      <c r="B29" s="379" t="s">
        <v>37</v>
      </c>
      <c r="C29" s="107" t="s">
        <v>126</v>
      </c>
    </row>
    <row r="30" spans="1:3">
      <c r="A30" s="23" t="s">
        <v>125</v>
      </c>
      <c r="B30" s="380" t="s">
        <v>59</v>
      </c>
      <c r="C30" s="13"/>
    </row>
    <row r="31" spans="1:3">
      <c r="A31" s="23" t="s">
        <v>125</v>
      </c>
      <c r="B31" s="380" t="s">
        <v>60</v>
      </c>
      <c r="C31" s="13"/>
    </row>
    <row r="32" spans="1:3">
      <c r="A32" s="23" t="s">
        <v>125</v>
      </c>
      <c r="B32" s="380" t="s">
        <v>61</v>
      </c>
      <c r="C32" s="13"/>
    </row>
    <row r="33" spans="1:3">
      <c r="A33" s="23" t="s">
        <v>127</v>
      </c>
      <c r="B33" s="381" t="s">
        <v>148</v>
      </c>
      <c r="C33" s="106"/>
    </row>
    <row r="34" spans="1:3">
      <c r="A34" s="23" t="s">
        <v>127</v>
      </c>
      <c r="B34" s="23" t="s">
        <v>149</v>
      </c>
      <c r="C34" s="106"/>
    </row>
    <row r="35" spans="1:3">
      <c r="A35" s="23" t="s">
        <v>127</v>
      </c>
      <c r="B35" s="23" t="s">
        <v>128</v>
      </c>
      <c r="C35" s="107" t="s">
        <v>329</v>
      </c>
    </row>
    <row r="36" spans="1:3">
      <c r="A36" s="23" t="s">
        <v>127</v>
      </c>
      <c r="B36" s="379" t="s">
        <v>129</v>
      </c>
      <c r="C36" s="106"/>
    </row>
    <row r="37" spans="1:3">
      <c r="A37" s="23" t="s">
        <v>127</v>
      </c>
      <c r="B37" s="379" t="s">
        <v>130</v>
      </c>
      <c r="C37" s="106" t="s">
        <v>131</v>
      </c>
    </row>
    <row r="38" spans="1:3">
      <c r="A38" s="23" t="s">
        <v>127</v>
      </c>
      <c r="B38" s="23" t="s">
        <v>132</v>
      </c>
      <c r="C38" s="107"/>
    </row>
    <row r="39" spans="1:3">
      <c r="A39" s="23" t="s">
        <v>127</v>
      </c>
      <c r="B39" s="23" t="s">
        <v>133</v>
      </c>
      <c r="C39" s="107"/>
    </row>
    <row r="40" spans="1:3">
      <c r="A40" s="23" t="s">
        <v>127</v>
      </c>
      <c r="B40" s="379" t="s">
        <v>134</v>
      </c>
      <c r="C40" s="107" t="s">
        <v>123</v>
      </c>
    </row>
    <row r="41" spans="1:3">
      <c r="A41" s="23" t="s">
        <v>127</v>
      </c>
      <c r="B41" s="379" t="s">
        <v>135</v>
      </c>
      <c r="C41" s="107" t="s">
        <v>123</v>
      </c>
    </row>
    <row r="42" spans="1:3">
      <c r="A42" s="23" t="s">
        <v>127</v>
      </c>
      <c r="B42" s="23" t="s">
        <v>136</v>
      </c>
      <c r="C42" s="107" t="s">
        <v>123</v>
      </c>
    </row>
    <row r="43" spans="1:3">
      <c r="A43" s="23" t="s">
        <v>127</v>
      </c>
      <c r="B43" s="379" t="s">
        <v>137</v>
      </c>
      <c r="C43" s="107" t="s">
        <v>123</v>
      </c>
    </row>
    <row r="44" spans="1:3">
      <c r="A44" s="23" t="s">
        <v>127</v>
      </c>
      <c r="B44" s="381" t="s">
        <v>138</v>
      </c>
      <c r="C44" s="107" t="s">
        <v>123</v>
      </c>
    </row>
  </sheetData>
  <sheetProtection algorithmName="SHA-512" hashValue="FqQkf2p4PHrwUBttL+5DoZ0Y43w/ry4kADS3qYmvOZFDxyixJkwr1TnRNt6T71NkoveVVIZoKxwptVxVqyURXA==" saltValue="v/M/PBmY8D/F7zHFPR1BfA==" spinCount="100000" sheet="1" objects="1" scenarios="1"/>
  <autoFilter ref="A2:C44" xr:uid="{00000000-0009-0000-0000-000001000000}"/>
  <phoneticPr fontId="21"/>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CFFFF"/>
    <pageSetUpPr fitToPage="1"/>
  </sheetPr>
  <dimension ref="A1:X50"/>
  <sheetViews>
    <sheetView view="pageBreakPreview" zoomScale="70" zoomScaleNormal="70" zoomScaleSheetLayoutView="70" workbookViewId="0">
      <selection activeCell="K47" sqref="K47"/>
    </sheetView>
  </sheetViews>
  <sheetFormatPr defaultColWidth="9" defaultRowHeight="18.75"/>
  <cols>
    <col min="1" max="1" width="5.625" customWidth="1"/>
    <col min="2" max="3" width="19.625" customWidth="1"/>
    <col min="4" max="4" width="3.125" customWidth="1"/>
    <col min="5" max="5" width="19.625" customWidth="1"/>
    <col min="6" max="6" width="8.625" customWidth="1"/>
    <col min="7" max="7" width="11.625" customWidth="1"/>
    <col min="8" max="8" width="25.75" customWidth="1"/>
    <col min="9" max="9" width="1.125" customWidth="1"/>
  </cols>
  <sheetData>
    <row r="1" spans="1:24" s="232" customFormat="1" ht="35.65" customHeight="1">
      <c r="A1" s="603" t="s">
        <v>157</v>
      </c>
      <c r="B1" s="603"/>
      <c r="C1" s="603"/>
      <c r="D1"/>
      <c r="E1"/>
      <c r="F1" s="312"/>
      <c r="G1"/>
      <c r="H1"/>
      <c r="I1"/>
      <c r="J1" s="659" t="s">
        <v>262</v>
      </c>
      <c r="K1" s="659"/>
      <c r="L1"/>
      <c r="M1"/>
      <c r="N1" s="233"/>
      <c r="O1" s="110"/>
      <c r="P1" s="110"/>
      <c r="Q1"/>
      <c r="R1"/>
      <c r="S1"/>
      <c r="T1"/>
      <c r="U1"/>
      <c r="V1"/>
      <c r="W1"/>
      <c r="X1"/>
    </row>
    <row r="2" spans="1:24" s="236" customFormat="1" ht="25.5">
      <c r="A2" s="604" t="s">
        <v>331</v>
      </c>
      <c r="B2" s="604"/>
      <c r="C2" s="604"/>
      <c r="D2" s="604"/>
      <c r="E2" s="604"/>
      <c r="F2" s="604"/>
      <c r="G2" s="604"/>
      <c r="H2" s="604"/>
      <c r="I2"/>
      <c r="J2" s="659"/>
      <c r="K2" s="659"/>
      <c r="L2"/>
      <c r="M2"/>
      <c r="N2" s="233"/>
      <c r="O2" s="113"/>
      <c r="P2" s="110"/>
      <c r="Q2" s="398"/>
      <c r="R2" s="398"/>
      <c r="S2" s="398"/>
      <c r="T2" s="398"/>
      <c r="U2" s="398"/>
      <c r="V2" s="398"/>
      <c r="W2" s="398"/>
      <c r="X2" s="398"/>
    </row>
    <row r="3" spans="1:24" s="236" customFormat="1" ht="25.5">
      <c r="A3" s="604" t="s">
        <v>158</v>
      </c>
      <c r="B3" s="604"/>
      <c r="C3" s="604"/>
      <c r="D3" s="604"/>
      <c r="E3" s="604"/>
      <c r="F3" s="604"/>
      <c r="G3" s="604"/>
      <c r="H3" s="604"/>
      <c r="I3"/>
      <c r="J3" s="361" t="s">
        <v>263</v>
      </c>
      <c r="K3" s="362"/>
      <c r="L3"/>
      <c r="M3"/>
      <c r="N3" s="233"/>
      <c r="O3" s="113"/>
      <c r="P3" s="398"/>
      <c r="Q3" s="398"/>
      <c r="R3" s="398"/>
      <c r="S3" s="398"/>
      <c r="T3" s="398"/>
      <c r="U3" s="398"/>
      <c r="V3" s="398"/>
      <c r="W3" s="398"/>
      <c r="X3" s="398"/>
    </row>
    <row r="4" spans="1:24" s="236" customFormat="1" ht="6.6" customHeight="1">
      <c r="A4" s="396"/>
      <c r="B4" s="396"/>
      <c r="C4" s="396"/>
      <c r="D4" s="396"/>
      <c r="E4" s="396"/>
      <c r="F4" s="396"/>
      <c r="G4" s="396"/>
      <c r="H4" s="397"/>
      <c r="I4"/>
      <c r="J4" s="361"/>
      <c r="K4" s="362"/>
      <c r="L4"/>
      <c r="M4"/>
      <c r="N4" s="233"/>
      <c r="O4" s="398"/>
      <c r="P4" s="398"/>
      <c r="Q4" s="398"/>
      <c r="R4" s="398"/>
      <c r="S4" s="398"/>
      <c r="T4" s="398"/>
      <c r="U4" s="398"/>
      <c r="V4" s="398"/>
      <c r="W4" s="398"/>
      <c r="X4" s="398"/>
    </row>
    <row r="5" spans="1:24" s="232" customFormat="1" ht="24">
      <c r="A5" s="605" t="s">
        <v>159</v>
      </c>
      <c r="B5" s="605"/>
      <c r="C5" s="605"/>
      <c r="D5" s="605"/>
      <c r="E5" s="605"/>
      <c r="F5" s="605"/>
      <c r="G5" s="605"/>
      <c r="H5" s="605"/>
      <c r="I5"/>
      <c r="J5" s="361" t="s">
        <v>264</v>
      </c>
      <c r="K5" s="362"/>
      <c r="L5"/>
      <c r="M5"/>
      <c r="N5" s="233"/>
      <c r="O5"/>
      <c r="P5"/>
      <c r="Q5"/>
      <c r="R5"/>
      <c r="S5"/>
      <c r="T5"/>
      <c r="U5"/>
      <c r="V5"/>
      <c r="W5"/>
      <c r="X5"/>
    </row>
    <row r="6" spans="1:24" s="232" customFormat="1" ht="8.25" customHeight="1">
      <c r="A6"/>
      <c r="B6"/>
      <c r="C6"/>
      <c r="D6"/>
      <c r="E6"/>
      <c r="F6"/>
      <c r="G6"/>
      <c r="H6"/>
      <c r="I6"/>
      <c r="J6"/>
      <c r="K6"/>
      <c r="L6"/>
      <c r="M6"/>
      <c r="N6" s="233"/>
      <c r="O6"/>
      <c r="P6"/>
      <c r="Q6"/>
      <c r="R6"/>
      <c r="S6"/>
      <c r="T6"/>
      <c r="U6"/>
      <c r="V6"/>
      <c r="W6"/>
      <c r="X6"/>
    </row>
    <row r="7" spans="1:24" s="232" customFormat="1" ht="29.25" customHeight="1" thickBot="1">
      <c r="A7" s="606" t="s">
        <v>160</v>
      </c>
      <c r="B7" s="606"/>
      <c r="C7" s="606"/>
      <c r="D7" s="606"/>
      <c r="E7" s="607"/>
      <c r="F7" s="607"/>
      <c r="G7" s="607"/>
      <c r="H7" s="607"/>
      <c r="I7"/>
      <c r="J7"/>
      <c r="K7"/>
      <c r="L7"/>
      <c r="M7"/>
      <c r="N7" s="233"/>
      <c r="O7"/>
      <c r="P7"/>
      <c r="Q7"/>
      <c r="R7"/>
      <c r="S7"/>
      <c r="T7"/>
      <c r="U7"/>
      <c r="V7"/>
      <c r="W7"/>
      <c r="X7"/>
    </row>
    <row r="8" spans="1:24" ht="30.75" customHeight="1" thickBot="1">
      <c r="A8" s="582" t="s">
        <v>63</v>
      </c>
      <c r="B8" s="583"/>
      <c r="C8" s="584"/>
      <c r="D8" s="585"/>
      <c r="E8" s="399"/>
      <c r="F8" s="602"/>
      <c r="G8" s="602"/>
      <c r="H8" s="602"/>
      <c r="J8" s="660"/>
      <c r="K8" s="660"/>
      <c r="L8" s="660"/>
      <c r="M8" s="660"/>
      <c r="N8" s="660"/>
      <c r="O8" s="660"/>
      <c r="P8" s="660"/>
      <c r="Q8" s="660"/>
      <c r="R8" s="660"/>
      <c r="S8" s="660"/>
      <c r="T8" s="660"/>
      <c r="U8" s="660"/>
    </row>
    <row r="9" spans="1:24" ht="36" customHeight="1" thickBot="1">
      <c r="A9" s="582" t="s">
        <v>93</v>
      </c>
      <c r="B9" s="586"/>
      <c r="C9" s="587" t="s">
        <v>101</v>
      </c>
      <c r="D9" s="588"/>
      <c r="E9" s="588"/>
      <c r="F9" s="588"/>
      <c r="G9" s="588"/>
      <c r="H9" s="589"/>
      <c r="J9" s="363" t="s">
        <v>265</v>
      </c>
      <c r="K9" s="363"/>
      <c r="L9" s="363"/>
      <c r="M9" s="363"/>
      <c r="N9" s="363"/>
      <c r="O9" s="363"/>
      <c r="P9" s="363"/>
      <c r="Q9" s="363"/>
      <c r="R9" s="363"/>
      <c r="S9" s="363"/>
      <c r="T9" s="363"/>
      <c r="U9" s="363"/>
    </row>
    <row r="10" spans="1:24" ht="32.1" customHeight="1">
      <c r="A10" s="592" t="s">
        <v>0</v>
      </c>
      <c r="B10" s="111" t="s">
        <v>7</v>
      </c>
      <c r="C10" s="3"/>
      <c r="D10" s="112" t="s">
        <v>8</v>
      </c>
      <c r="E10" s="4"/>
      <c r="F10" s="599"/>
      <c r="G10" s="600"/>
      <c r="H10" s="601"/>
      <c r="I10" s="113"/>
      <c r="J10" s="654" t="s">
        <v>266</v>
      </c>
      <c r="K10" s="654"/>
      <c r="L10" s="654"/>
      <c r="M10" s="654"/>
      <c r="N10" s="654"/>
      <c r="O10" s="654"/>
      <c r="P10" s="654"/>
      <c r="Q10" s="654"/>
      <c r="R10" s="654"/>
      <c r="S10" s="654"/>
      <c r="T10" s="654"/>
      <c r="U10" s="654"/>
    </row>
    <row r="11" spans="1:24" ht="12" customHeight="1">
      <c r="A11" s="593"/>
      <c r="B11" s="580" t="s">
        <v>9</v>
      </c>
      <c r="C11" s="443" t="s">
        <v>53</v>
      </c>
      <c r="D11" s="590" t="s">
        <v>92</v>
      </c>
      <c r="E11" s="591"/>
      <c r="F11" s="566" t="s">
        <v>294</v>
      </c>
      <c r="G11" s="567"/>
      <c r="H11" s="568"/>
      <c r="I11" s="113"/>
      <c r="J11" s="655"/>
      <c r="K11" s="655"/>
      <c r="L11" s="655"/>
      <c r="M11" s="655"/>
      <c r="N11" s="655"/>
      <c r="O11" s="655"/>
      <c r="P11" s="655"/>
      <c r="Q11" s="655"/>
      <c r="R11" s="655"/>
      <c r="S11" s="655"/>
      <c r="T11" s="655"/>
      <c r="U11" s="655"/>
    </row>
    <row r="12" spans="1:24" ht="40.5" customHeight="1">
      <c r="A12" s="593"/>
      <c r="B12" s="581"/>
      <c r="C12" s="5" t="s">
        <v>295</v>
      </c>
      <c r="D12" s="561"/>
      <c r="E12" s="562"/>
      <c r="F12" s="563"/>
      <c r="G12" s="564"/>
      <c r="H12" s="565"/>
      <c r="I12" s="113"/>
      <c r="J12" s="655"/>
      <c r="K12" s="655"/>
      <c r="L12" s="655"/>
      <c r="M12" s="655"/>
      <c r="N12" s="655"/>
      <c r="O12" s="655"/>
      <c r="P12" s="655"/>
      <c r="Q12" s="655"/>
      <c r="R12" s="655"/>
      <c r="S12" s="655"/>
      <c r="T12" s="655"/>
      <c r="U12" s="655"/>
    </row>
    <row r="13" spans="1:24" ht="22.5" customHeight="1">
      <c r="A13" s="593"/>
      <c r="B13" s="114" t="s">
        <v>85</v>
      </c>
      <c r="C13" s="572"/>
      <c r="D13" s="573"/>
      <c r="E13" s="573"/>
      <c r="F13" s="573"/>
      <c r="G13" s="574"/>
      <c r="H13" s="575"/>
      <c r="I13" s="113"/>
      <c r="J13" s="655"/>
      <c r="K13" s="655"/>
      <c r="L13" s="655"/>
      <c r="M13" s="655"/>
      <c r="N13" s="655"/>
      <c r="O13" s="655"/>
      <c r="P13" s="655"/>
      <c r="Q13" s="655"/>
      <c r="R13" s="655"/>
      <c r="S13" s="655"/>
      <c r="T13" s="655"/>
      <c r="U13" s="655"/>
    </row>
    <row r="14" spans="1:24" ht="32.1" customHeight="1">
      <c r="A14" s="593"/>
      <c r="B14" s="115" t="s">
        <v>74</v>
      </c>
      <c r="C14" s="572"/>
      <c r="D14" s="573"/>
      <c r="E14" s="573"/>
      <c r="F14" s="573"/>
      <c r="G14" s="574"/>
      <c r="H14" s="575"/>
      <c r="I14" s="113"/>
      <c r="J14" s="655"/>
      <c r="K14" s="655"/>
      <c r="L14" s="655"/>
      <c r="M14" s="655"/>
      <c r="N14" s="655"/>
      <c r="O14" s="655"/>
      <c r="P14" s="655"/>
      <c r="Q14" s="655"/>
      <c r="R14" s="655"/>
      <c r="S14" s="655"/>
      <c r="T14" s="655"/>
      <c r="U14" s="655"/>
    </row>
    <row r="15" spans="1:24" ht="32.1" customHeight="1">
      <c r="A15" s="593"/>
      <c r="B15" s="115" t="s">
        <v>10</v>
      </c>
      <c r="C15" s="572"/>
      <c r="D15" s="573"/>
      <c r="E15" s="573"/>
      <c r="F15" s="573"/>
      <c r="G15" s="574"/>
      <c r="H15" s="575"/>
      <c r="I15" s="113"/>
      <c r="J15" s="655"/>
      <c r="K15" s="655"/>
      <c r="L15" s="655"/>
      <c r="M15" s="655"/>
      <c r="N15" s="655"/>
      <c r="O15" s="655"/>
      <c r="P15" s="655"/>
      <c r="Q15" s="655"/>
      <c r="R15" s="655"/>
      <c r="S15" s="655"/>
      <c r="T15" s="655"/>
      <c r="U15" s="655"/>
    </row>
    <row r="16" spans="1:24" ht="32.1" customHeight="1">
      <c r="A16" s="593"/>
      <c r="B16" s="116" t="s">
        <v>11</v>
      </c>
      <c r="C16" s="598"/>
      <c r="D16" s="573"/>
      <c r="E16" s="573"/>
      <c r="F16" s="573"/>
      <c r="G16" s="574"/>
      <c r="H16" s="575"/>
      <c r="I16" s="113"/>
      <c r="J16" s="655"/>
      <c r="K16" s="655"/>
      <c r="L16" s="655"/>
      <c r="M16" s="655"/>
      <c r="N16" s="655"/>
      <c r="O16" s="655"/>
      <c r="P16" s="655"/>
      <c r="Q16" s="655"/>
      <c r="R16" s="655"/>
      <c r="S16" s="655"/>
      <c r="T16" s="655"/>
      <c r="U16" s="655"/>
    </row>
    <row r="17" spans="1:21" ht="32.1" customHeight="1" thickBot="1">
      <c r="A17" s="594"/>
      <c r="B17" s="117" t="s">
        <v>98</v>
      </c>
      <c r="C17" s="595"/>
      <c r="D17" s="596"/>
      <c r="E17" s="596"/>
      <c r="F17" s="596"/>
      <c r="G17" s="596"/>
      <c r="H17" s="597"/>
      <c r="I17" s="113"/>
      <c r="J17" s="655"/>
      <c r="K17" s="655"/>
      <c r="L17" s="655"/>
      <c r="M17" s="655"/>
      <c r="N17" s="655"/>
      <c r="O17" s="655"/>
      <c r="P17" s="655"/>
      <c r="Q17" s="655"/>
      <c r="R17" s="655"/>
      <c r="S17" s="655"/>
      <c r="T17" s="655"/>
      <c r="U17" s="655"/>
    </row>
    <row r="18" spans="1:21" ht="32.1" customHeight="1">
      <c r="A18" s="592" t="s">
        <v>83</v>
      </c>
      <c r="B18" s="118" t="s">
        <v>65</v>
      </c>
      <c r="C18" s="14"/>
      <c r="D18" s="119" t="s">
        <v>84</v>
      </c>
      <c r="E18" s="15"/>
      <c r="F18" s="569"/>
      <c r="G18" s="570"/>
      <c r="H18" s="571"/>
      <c r="J18" s="655"/>
      <c r="K18" s="655"/>
      <c r="L18" s="655"/>
      <c r="M18" s="655"/>
      <c r="N18" s="655"/>
      <c r="O18" s="655"/>
      <c r="P18" s="655"/>
      <c r="Q18" s="655"/>
      <c r="R18" s="655"/>
      <c r="S18" s="655"/>
      <c r="T18" s="655"/>
      <c r="U18" s="655"/>
    </row>
    <row r="19" spans="1:21" ht="12" customHeight="1">
      <c r="A19" s="593"/>
      <c r="B19" s="608" t="s">
        <v>66</v>
      </c>
      <c r="C19" s="443" t="s">
        <v>53</v>
      </c>
      <c r="D19" s="590" t="s">
        <v>92</v>
      </c>
      <c r="E19" s="591"/>
      <c r="F19" s="566" t="s">
        <v>294</v>
      </c>
      <c r="G19" s="567"/>
      <c r="H19" s="568"/>
      <c r="J19" s="655"/>
      <c r="K19" s="655"/>
      <c r="L19" s="655"/>
      <c r="M19" s="655"/>
      <c r="N19" s="655"/>
      <c r="O19" s="655"/>
      <c r="P19" s="655"/>
      <c r="Q19" s="655"/>
      <c r="R19" s="655"/>
      <c r="S19" s="655"/>
      <c r="T19" s="655"/>
      <c r="U19" s="655"/>
    </row>
    <row r="20" spans="1:21" ht="40.5" customHeight="1">
      <c r="A20" s="593"/>
      <c r="B20" s="609"/>
      <c r="C20" s="5" t="s">
        <v>295</v>
      </c>
      <c r="D20" s="561"/>
      <c r="E20" s="562"/>
      <c r="F20" s="563"/>
      <c r="G20" s="564"/>
      <c r="H20" s="565"/>
      <c r="J20" s="655"/>
      <c r="K20" s="655"/>
      <c r="L20" s="655"/>
      <c r="M20" s="655"/>
      <c r="N20" s="655"/>
      <c r="O20" s="655"/>
      <c r="P20" s="655"/>
      <c r="Q20" s="655"/>
      <c r="R20" s="655"/>
      <c r="S20" s="655"/>
      <c r="T20" s="655"/>
      <c r="U20" s="655"/>
    </row>
    <row r="21" spans="1:21" ht="32.1" customHeight="1">
      <c r="A21" s="593"/>
      <c r="B21" s="120" t="s">
        <v>82</v>
      </c>
      <c r="C21" s="576"/>
      <c r="D21" s="577"/>
      <c r="E21" s="577"/>
      <c r="F21" s="577"/>
      <c r="G21" s="578"/>
      <c r="H21" s="579"/>
      <c r="J21" s="655"/>
      <c r="K21" s="655"/>
      <c r="L21" s="655"/>
      <c r="M21" s="655"/>
      <c r="N21" s="655"/>
      <c r="O21" s="655"/>
      <c r="P21" s="655"/>
      <c r="Q21" s="655"/>
      <c r="R21" s="655"/>
      <c r="S21" s="655"/>
      <c r="T21" s="655"/>
      <c r="U21" s="655"/>
    </row>
    <row r="22" spans="1:21" ht="32.1" customHeight="1">
      <c r="A22" s="593"/>
      <c r="B22" s="121" t="s">
        <v>67</v>
      </c>
      <c r="C22" s="572"/>
      <c r="D22" s="573"/>
      <c r="E22" s="573"/>
      <c r="F22" s="573"/>
      <c r="G22" s="574"/>
      <c r="H22" s="575"/>
      <c r="J22" s="655"/>
      <c r="K22" s="655"/>
      <c r="L22" s="655"/>
      <c r="M22" s="655"/>
      <c r="N22" s="655"/>
      <c r="O22" s="655"/>
      <c r="P22" s="655"/>
      <c r="Q22" s="655"/>
      <c r="R22" s="655"/>
      <c r="S22" s="655"/>
      <c r="T22" s="655"/>
      <c r="U22" s="655"/>
    </row>
    <row r="23" spans="1:21" ht="32.1" customHeight="1">
      <c r="A23" s="593"/>
      <c r="B23" s="121" t="s">
        <v>68</v>
      </c>
      <c r="C23" s="629"/>
      <c r="D23" s="630"/>
      <c r="E23" s="630"/>
      <c r="F23" s="630"/>
      <c r="G23" s="630"/>
      <c r="H23" s="631"/>
      <c r="J23" s="655"/>
      <c r="K23" s="655"/>
      <c r="L23" s="655"/>
      <c r="M23" s="655"/>
      <c r="N23" s="655"/>
      <c r="O23" s="655"/>
      <c r="P23" s="655"/>
      <c r="Q23" s="655"/>
      <c r="R23" s="655"/>
      <c r="S23" s="655"/>
      <c r="T23" s="655"/>
      <c r="U23" s="655"/>
    </row>
    <row r="24" spans="1:21" ht="32.1" customHeight="1" thickBot="1">
      <c r="A24" s="594"/>
      <c r="B24" s="117" t="s">
        <v>69</v>
      </c>
      <c r="C24" s="558"/>
      <c r="D24" s="559"/>
      <c r="E24" s="559"/>
      <c r="F24" s="559"/>
      <c r="G24" s="559"/>
      <c r="H24" s="560"/>
      <c r="J24" s="655"/>
      <c r="K24" s="655"/>
      <c r="L24" s="655"/>
      <c r="M24" s="655"/>
      <c r="N24" s="655"/>
      <c r="O24" s="655"/>
      <c r="P24" s="655"/>
      <c r="Q24" s="655"/>
      <c r="R24" s="655"/>
      <c r="S24" s="655"/>
      <c r="T24" s="655"/>
      <c r="U24" s="655"/>
    </row>
    <row r="25" spans="1:21" ht="36" customHeight="1">
      <c r="A25" s="610" t="s">
        <v>167</v>
      </c>
      <c r="B25" s="122" t="s">
        <v>1</v>
      </c>
      <c r="C25" s="635"/>
      <c r="D25" s="636"/>
      <c r="E25" s="636"/>
      <c r="F25" s="636"/>
      <c r="G25" s="637"/>
      <c r="H25" s="638"/>
      <c r="I25" s="113"/>
      <c r="J25" s="655"/>
      <c r="K25" s="655"/>
      <c r="L25" s="655"/>
      <c r="M25" s="655"/>
      <c r="N25" s="655"/>
      <c r="O25" s="655"/>
      <c r="P25" s="655"/>
      <c r="Q25" s="655"/>
      <c r="R25" s="655"/>
      <c r="S25" s="655"/>
      <c r="T25" s="655"/>
      <c r="U25" s="655"/>
    </row>
    <row r="26" spans="1:21" s="110" customFormat="1" ht="36" customHeight="1">
      <c r="A26" s="611"/>
      <c r="B26" s="123" t="s">
        <v>2</v>
      </c>
      <c r="C26" s="619"/>
      <c r="D26" s="620"/>
      <c r="E26" s="620"/>
      <c r="F26" s="620"/>
      <c r="G26" s="561"/>
      <c r="H26" s="621"/>
      <c r="I26" s="113"/>
      <c r="J26" s="655"/>
      <c r="K26" s="655"/>
      <c r="L26" s="655"/>
      <c r="M26" s="655"/>
      <c r="N26" s="655"/>
      <c r="O26" s="655"/>
      <c r="P26" s="655"/>
      <c r="Q26" s="655"/>
      <c r="R26" s="655"/>
      <c r="S26" s="655"/>
      <c r="T26" s="655"/>
      <c r="U26" s="655"/>
    </row>
    <row r="27" spans="1:21" ht="37.5" customHeight="1">
      <c r="A27" s="611"/>
      <c r="B27" s="124" t="s">
        <v>3</v>
      </c>
      <c r="C27" s="6"/>
      <c r="D27" s="125" t="s">
        <v>42</v>
      </c>
      <c r="E27" s="7"/>
      <c r="F27" s="645" t="s">
        <v>332</v>
      </c>
      <c r="G27" s="646"/>
      <c r="H27" s="647"/>
      <c r="J27" s="655"/>
      <c r="K27" s="655"/>
      <c r="L27" s="655"/>
      <c r="M27" s="655"/>
      <c r="N27" s="655"/>
      <c r="O27" s="655"/>
      <c r="P27" s="655"/>
      <c r="Q27" s="655"/>
      <c r="R27" s="655"/>
      <c r="S27" s="655"/>
      <c r="T27" s="655"/>
      <c r="U27" s="655"/>
    </row>
    <row r="28" spans="1:21" ht="37.5" customHeight="1">
      <c r="A28" s="611"/>
      <c r="B28" s="126" t="s">
        <v>100</v>
      </c>
      <c r="C28" s="625"/>
      <c r="D28" s="626"/>
      <c r="E28" s="626"/>
      <c r="F28" s="626"/>
      <c r="G28" s="626"/>
      <c r="H28" s="627"/>
      <c r="J28" s="655"/>
      <c r="K28" s="655"/>
      <c r="L28" s="655"/>
      <c r="M28" s="655"/>
      <c r="N28" s="655"/>
      <c r="O28" s="655"/>
      <c r="P28" s="655"/>
      <c r="Q28" s="655"/>
      <c r="R28" s="655"/>
      <c r="S28" s="655"/>
      <c r="T28" s="655"/>
      <c r="U28" s="655"/>
    </row>
    <row r="29" spans="1:21" ht="12" customHeight="1">
      <c r="A29" s="611"/>
      <c r="B29" s="550" t="s">
        <v>102</v>
      </c>
      <c r="C29" s="443" t="s">
        <v>53</v>
      </c>
      <c r="D29" s="590" t="s">
        <v>92</v>
      </c>
      <c r="E29" s="591"/>
      <c r="F29" s="566" t="s">
        <v>294</v>
      </c>
      <c r="G29" s="567"/>
      <c r="H29" s="568"/>
      <c r="I29" s="113"/>
      <c r="J29" s="655"/>
      <c r="K29" s="655"/>
      <c r="L29" s="655"/>
      <c r="M29" s="655"/>
      <c r="N29" s="655"/>
      <c r="O29" s="655"/>
      <c r="P29" s="655"/>
      <c r="Q29" s="655"/>
      <c r="R29" s="655"/>
      <c r="S29" s="655"/>
      <c r="T29" s="655"/>
      <c r="U29" s="655"/>
    </row>
    <row r="30" spans="1:21" ht="40.5" customHeight="1">
      <c r="A30" s="611"/>
      <c r="B30" s="628"/>
      <c r="C30" s="5" t="s">
        <v>295</v>
      </c>
      <c r="D30" s="561"/>
      <c r="E30" s="562"/>
      <c r="F30" s="563"/>
      <c r="G30" s="564"/>
      <c r="H30" s="565"/>
      <c r="I30" s="113"/>
      <c r="J30" s="656"/>
      <c r="K30" s="656"/>
      <c r="L30" s="656"/>
      <c r="M30" s="656"/>
      <c r="N30" s="656"/>
      <c r="O30" s="656"/>
      <c r="P30" s="656"/>
      <c r="Q30" s="656"/>
      <c r="R30" s="656"/>
      <c r="S30" s="656"/>
      <c r="T30" s="656"/>
      <c r="U30" s="656"/>
    </row>
    <row r="31" spans="1:21" ht="17.25" customHeight="1">
      <c r="A31" s="611"/>
      <c r="B31" s="550" t="s">
        <v>301</v>
      </c>
      <c r="C31" s="552" t="s">
        <v>166</v>
      </c>
      <c r="D31" s="553"/>
      <c r="E31" s="554" t="s">
        <v>150</v>
      </c>
      <c r="F31" s="555"/>
      <c r="G31" s="652" t="s">
        <v>273</v>
      </c>
      <c r="H31" s="653"/>
      <c r="I31" s="113"/>
      <c r="J31" s="654" t="s">
        <v>319</v>
      </c>
      <c r="K31" s="654"/>
      <c r="L31" s="654"/>
      <c r="M31" s="654"/>
      <c r="N31" s="654"/>
      <c r="O31" s="654"/>
      <c r="P31" s="654"/>
      <c r="Q31" s="654"/>
      <c r="R31" s="654"/>
      <c r="S31" s="654"/>
      <c r="T31" s="654"/>
      <c r="U31" s="654"/>
    </row>
    <row r="32" spans="1:21" ht="37.5" customHeight="1">
      <c r="A32" s="611"/>
      <c r="B32" s="551"/>
      <c r="C32" s="556" t="s">
        <v>295</v>
      </c>
      <c r="D32" s="557"/>
      <c r="E32" s="546"/>
      <c r="F32" s="547"/>
      <c r="G32" s="548"/>
      <c r="H32" s="549"/>
      <c r="I32" s="113"/>
      <c r="J32" s="655"/>
      <c r="K32" s="655"/>
      <c r="L32" s="655"/>
      <c r="M32" s="655"/>
      <c r="N32" s="655"/>
      <c r="O32" s="655"/>
      <c r="P32" s="655"/>
      <c r="Q32" s="655"/>
      <c r="R32" s="655"/>
      <c r="S32" s="655"/>
      <c r="T32" s="655"/>
      <c r="U32" s="655"/>
    </row>
    <row r="33" spans="1:21" ht="17.25" customHeight="1">
      <c r="A33" s="611"/>
      <c r="B33" s="613" t="s">
        <v>4</v>
      </c>
      <c r="C33" s="622" t="s">
        <v>70</v>
      </c>
      <c r="D33" s="623"/>
      <c r="E33" s="624"/>
      <c r="F33" s="632" t="s">
        <v>71</v>
      </c>
      <c r="G33" s="633"/>
      <c r="H33" s="634"/>
      <c r="J33" s="656"/>
      <c r="K33" s="656"/>
      <c r="L33" s="656"/>
      <c r="M33" s="656"/>
      <c r="N33" s="656"/>
      <c r="O33" s="656"/>
      <c r="P33" s="656"/>
      <c r="Q33" s="656"/>
      <c r="R33" s="656"/>
      <c r="S33" s="656"/>
      <c r="T33" s="656"/>
      <c r="U33" s="656"/>
    </row>
    <row r="34" spans="1:21" ht="18" customHeight="1">
      <c r="A34" s="611"/>
      <c r="B34" s="614"/>
      <c r="C34" s="302" t="s">
        <v>12</v>
      </c>
      <c r="D34" s="617">
        <f>'1-3 収入'!E6</f>
        <v>0</v>
      </c>
      <c r="E34" s="618"/>
      <c r="F34" s="534" t="s">
        <v>78</v>
      </c>
      <c r="G34" s="537" t="str">
        <f>IF('1-4 支出'!E8="","",'1-4 支出'!E8)</f>
        <v/>
      </c>
      <c r="H34" s="531" t="str">
        <f>IF('1-4 支出'!F8="","",'1-4 支出'!F8)</f>
        <v>0</v>
      </c>
      <c r="J34" s="654" t="s">
        <v>304</v>
      </c>
      <c r="K34" s="657"/>
      <c r="L34" s="657"/>
      <c r="M34" s="657"/>
      <c r="N34" s="657"/>
      <c r="O34" s="657"/>
      <c r="P34" s="657"/>
      <c r="Q34" s="657"/>
      <c r="R34" s="657"/>
      <c r="S34" s="657"/>
      <c r="T34" s="657"/>
      <c r="U34" s="657"/>
    </row>
    <row r="35" spans="1:21" ht="22.5" customHeight="1">
      <c r="A35" s="611"/>
      <c r="B35" s="614"/>
      <c r="C35" s="303" t="s">
        <v>13</v>
      </c>
      <c r="D35" s="641">
        <f>'1-3 収入'!E8</f>
        <v>0</v>
      </c>
      <c r="E35" s="642"/>
      <c r="F35" s="535"/>
      <c r="G35" s="538"/>
      <c r="H35" s="532"/>
      <c r="J35" s="658"/>
      <c r="K35" s="658"/>
      <c r="L35" s="658"/>
      <c r="M35" s="658"/>
      <c r="N35" s="658"/>
      <c r="O35" s="658"/>
      <c r="P35" s="658"/>
      <c r="Q35" s="658"/>
      <c r="R35" s="658"/>
      <c r="S35" s="658"/>
      <c r="T35" s="658"/>
      <c r="U35" s="658"/>
    </row>
    <row r="36" spans="1:21" ht="22.5" customHeight="1">
      <c r="A36" s="611"/>
      <c r="B36" s="614"/>
      <c r="C36" s="237" t="s">
        <v>48</v>
      </c>
      <c r="D36" s="643">
        <f>'1-3 収入'!E9</f>
        <v>0</v>
      </c>
      <c r="E36" s="644"/>
      <c r="F36" s="536"/>
      <c r="G36" s="539"/>
      <c r="H36" s="533"/>
      <c r="J36" s="658"/>
      <c r="K36" s="658"/>
      <c r="L36" s="658"/>
      <c r="M36" s="658"/>
      <c r="N36" s="658"/>
      <c r="O36" s="658"/>
      <c r="P36" s="658"/>
      <c r="Q36" s="658"/>
      <c r="R36" s="658"/>
      <c r="S36" s="658"/>
      <c r="T36" s="658"/>
      <c r="U36" s="658"/>
    </row>
    <row r="37" spans="1:21" ht="22.5" customHeight="1">
      <c r="A37" s="611"/>
      <c r="B37" s="614"/>
      <c r="C37" s="237" t="s">
        <v>49</v>
      </c>
      <c r="D37" s="643">
        <f>'1-3 収入'!E10</f>
        <v>0</v>
      </c>
      <c r="E37" s="644"/>
      <c r="F37" s="534" t="s">
        <v>79</v>
      </c>
      <c r="G37" s="537" t="str">
        <f>IF('1-4 支出'!E9="","",'1-4 支出'!E9)</f>
        <v/>
      </c>
      <c r="H37" s="531" t="str">
        <f>IF('1-4 支出'!F9="","",'1-4 支出'!F9)</f>
        <v>0</v>
      </c>
      <c r="J37" s="658"/>
      <c r="K37" s="658"/>
      <c r="L37" s="658"/>
      <c r="M37" s="658"/>
      <c r="N37" s="658"/>
      <c r="O37" s="658"/>
      <c r="P37" s="658"/>
      <c r="Q37" s="658"/>
      <c r="R37" s="658"/>
      <c r="S37" s="658"/>
      <c r="T37" s="658"/>
      <c r="U37" s="658"/>
    </row>
    <row r="38" spans="1:21" ht="22.5" customHeight="1">
      <c r="A38" s="611"/>
      <c r="B38" s="614"/>
      <c r="C38" s="237" t="s">
        <v>161</v>
      </c>
      <c r="D38" s="643">
        <f>'1-3 収入'!E11</f>
        <v>0</v>
      </c>
      <c r="E38" s="644"/>
      <c r="F38" s="535"/>
      <c r="G38" s="538"/>
      <c r="H38" s="532"/>
      <c r="J38" s="658"/>
      <c r="K38" s="658"/>
      <c r="L38" s="658"/>
      <c r="M38" s="658"/>
      <c r="N38" s="658"/>
      <c r="O38" s="658"/>
      <c r="P38" s="658"/>
      <c r="Q38" s="658"/>
      <c r="R38" s="658"/>
      <c r="S38" s="658"/>
      <c r="T38" s="658"/>
      <c r="U38" s="658"/>
    </row>
    <row r="39" spans="1:21" ht="22.5" customHeight="1">
      <c r="A39" s="611"/>
      <c r="B39" s="614"/>
      <c r="C39" s="237" t="s">
        <v>162</v>
      </c>
      <c r="D39" s="643">
        <f>'1-3 収入'!E12</f>
        <v>0</v>
      </c>
      <c r="E39" s="644"/>
      <c r="F39" s="535"/>
      <c r="G39" s="539"/>
      <c r="H39" s="533"/>
      <c r="J39" s="658"/>
      <c r="K39" s="658"/>
      <c r="L39" s="658"/>
      <c r="M39" s="658"/>
      <c r="N39" s="658"/>
      <c r="O39" s="658"/>
      <c r="P39" s="658"/>
      <c r="Q39" s="658"/>
      <c r="R39" s="658"/>
      <c r="S39" s="658"/>
      <c r="T39" s="658"/>
      <c r="U39" s="658"/>
    </row>
    <row r="40" spans="1:21" ht="22.5" customHeight="1">
      <c r="A40" s="611"/>
      <c r="B40" s="614"/>
      <c r="C40" s="237" t="s">
        <v>163</v>
      </c>
      <c r="D40" s="643">
        <f>'1-3 収入'!E13</f>
        <v>0</v>
      </c>
      <c r="E40" s="644"/>
      <c r="F40" s="540" t="s">
        <v>80</v>
      </c>
      <c r="G40" s="543" t="str">
        <f>IF('1-4 支出'!E10="","",'1-4 支出'!E10)</f>
        <v/>
      </c>
      <c r="H40" s="531" t="str">
        <f>IF('1-4 支出'!F10="","",'1-4 支出'!F10)</f>
        <v>0</v>
      </c>
      <c r="J40" s="658"/>
      <c r="K40" s="658"/>
      <c r="L40" s="658"/>
      <c r="M40" s="658"/>
      <c r="N40" s="658"/>
      <c r="O40" s="658"/>
      <c r="P40" s="658"/>
      <c r="Q40" s="658"/>
      <c r="R40" s="658"/>
      <c r="S40" s="658"/>
      <c r="T40" s="658"/>
      <c r="U40" s="658"/>
    </row>
    <row r="41" spans="1:21" ht="22.5" customHeight="1">
      <c r="A41" s="611"/>
      <c r="B41" s="614"/>
      <c r="C41" s="303" t="s">
        <v>6</v>
      </c>
      <c r="D41" s="641">
        <f>'1-3 収入'!E5</f>
        <v>0</v>
      </c>
      <c r="E41" s="642"/>
      <c r="F41" s="541"/>
      <c r="G41" s="544"/>
      <c r="H41" s="532"/>
      <c r="J41" s="658"/>
      <c r="K41" s="658"/>
      <c r="L41" s="658"/>
      <c r="M41" s="658"/>
      <c r="N41" s="658"/>
      <c r="O41" s="658"/>
      <c r="P41" s="658"/>
      <c r="Q41" s="658"/>
      <c r="R41" s="658"/>
      <c r="S41" s="658"/>
      <c r="T41" s="658"/>
      <c r="U41" s="658"/>
    </row>
    <row r="42" spans="1:21" ht="22.5" customHeight="1">
      <c r="A42" s="611"/>
      <c r="B42" s="614"/>
      <c r="C42" s="237" t="s">
        <v>14</v>
      </c>
      <c r="D42" s="643">
        <f>H44-(D41+D43)</f>
        <v>0</v>
      </c>
      <c r="E42" s="644"/>
      <c r="F42" s="542"/>
      <c r="G42" s="545"/>
      <c r="H42" s="533"/>
      <c r="J42" s="658"/>
      <c r="K42" s="658"/>
      <c r="L42" s="658"/>
      <c r="M42" s="658"/>
      <c r="N42" s="658"/>
      <c r="O42" s="658"/>
      <c r="P42" s="658"/>
      <c r="Q42" s="658"/>
      <c r="R42" s="658"/>
      <c r="S42" s="658"/>
      <c r="T42" s="658"/>
      <c r="U42" s="658"/>
    </row>
    <row r="43" spans="1:21" ht="22.5" customHeight="1">
      <c r="A43" s="611"/>
      <c r="B43" s="615"/>
      <c r="C43" s="301" t="s">
        <v>164</v>
      </c>
      <c r="D43" s="617">
        <f>IF(C32="選択してください。",0,MIN(H43,C32))</f>
        <v>0</v>
      </c>
      <c r="E43" s="618"/>
      <c r="F43" s="650" t="s">
        <v>150</v>
      </c>
      <c r="G43" s="651"/>
      <c r="H43" s="127">
        <f>'1-4 支出'!F6</f>
        <v>0</v>
      </c>
      <c r="J43" s="658"/>
      <c r="K43" s="658"/>
      <c r="L43" s="658"/>
      <c r="M43" s="658"/>
      <c r="N43" s="658"/>
      <c r="O43" s="658"/>
      <c r="P43" s="658"/>
      <c r="Q43" s="658"/>
      <c r="R43" s="658"/>
      <c r="S43" s="658"/>
      <c r="T43" s="658"/>
      <c r="U43" s="658"/>
    </row>
    <row r="44" spans="1:21" ht="22.5" customHeight="1" thickBot="1">
      <c r="A44" s="612"/>
      <c r="B44" s="616"/>
      <c r="C44" s="238" t="s">
        <v>165</v>
      </c>
      <c r="D44" s="639">
        <f>SUM(D41:E43)</f>
        <v>0</v>
      </c>
      <c r="E44" s="640"/>
      <c r="F44" s="648" t="s">
        <v>145</v>
      </c>
      <c r="G44" s="649"/>
      <c r="H44" s="239">
        <f>'1-4 支出'!F5</f>
        <v>0</v>
      </c>
      <c r="J44" s="658"/>
      <c r="K44" s="658"/>
      <c r="L44" s="658"/>
      <c r="M44" s="658"/>
      <c r="N44" s="658"/>
      <c r="O44" s="658"/>
      <c r="P44" s="658"/>
      <c r="Q44" s="658"/>
      <c r="R44" s="658"/>
      <c r="S44" s="658"/>
      <c r="T44" s="658"/>
      <c r="U44" s="658"/>
    </row>
    <row r="45" spans="1:21" ht="4.5" customHeight="1">
      <c r="I45" s="113"/>
      <c r="J45" s="496"/>
      <c r="K45" s="496"/>
      <c r="L45" s="496"/>
      <c r="M45" s="496"/>
      <c r="N45" s="496"/>
      <c r="O45" s="496"/>
      <c r="P45" s="496"/>
      <c r="Q45" s="496"/>
      <c r="R45" s="496"/>
      <c r="S45" s="496"/>
      <c r="T45" s="496"/>
      <c r="U45" s="496"/>
    </row>
    <row r="46" spans="1:21" ht="18" customHeight="1">
      <c r="A46" s="392"/>
      <c r="B46" s="392"/>
      <c r="F46" s="129"/>
      <c r="G46" s="391" t="s">
        <v>280</v>
      </c>
      <c r="H46" s="425" t="e">
        <f>(H44/G32)-1</f>
        <v>#DIV/0!</v>
      </c>
      <c r="I46" s="113"/>
      <c r="J46" s="496"/>
      <c r="K46" s="496"/>
      <c r="L46" s="496"/>
      <c r="M46" s="496"/>
      <c r="N46" s="496"/>
      <c r="O46" s="496"/>
      <c r="P46" s="496"/>
      <c r="Q46" s="496"/>
      <c r="R46" s="496"/>
      <c r="S46" s="496"/>
      <c r="T46" s="496"/>
      <c r="U46" s="496"/>
    </row>
    <row r="47" spans="1:21" ht="18" customHeight="1">
      <c r="A47" s="393"/>
      <c r="B47" s="392"/>
      <c r="F47" s="130"/>
      <c r="G47" s="130"/>
      <c r="H47" s="131"/>
      <c r="J47" s="496"/>
      <c r="K47" s="496"/>
      <c r="L47" s="496"/>
      <c r="M47" s="496"/>
      <c r="N47" s="496"/>
      <c r="O47" s="496"/>
      <c r="P47" s="496"/>
      <c r="Q47" s="496"/>
      <c r="R47" s="496"/>
      <c r="S47" s="496"/>
      <c r="T47" s="496"/>
      <c r="U47" s="496"/>
    </row>
    <row r="48" spans="1:21" ht="18" customHeight="1">
      <c r="B48" s="128"/>
      <c r="J48" s="496"/>
      <c r="K48" s="496"/>
      <c r="L48" s="496"/>
      <c r="M48" s="496"/>
      <c r="N48" s="496"/>
      <c r="O48" s="496"/>
      <c r="P48" s="496"/>
      <c r="Q48" s="496"/>
      <c r="R48" s="496"/>
      <c r="S48" s="496"/>
      <c r="T48" s="496"/>
      <c r="U48" s="496"/>
    </row>
    <row r="49" spans="2:2" ht="18" customHeight="1">
      <c r="B49" s="128"/>
    </row>
    <row r="50" spans="2:2">
      <c r="B50" s="128"/>
    </row>
  </sheetData>
  <sheetProtection algorithmName="SHA-512" hashValue="aRxUpTmfiC64cmPuI233ajSVhkOjHXxIWGG4OXLCZ+nEf7mFZbeqSO44Agzkota+tUp9Oa8jmvrSXxODyluIMA==" saltValue="Tuf+3O72jfB82PGj08/tMA==" spinCount="100000" sheet="1" objects="1" scenarios="1"/>
  <mergeCells count="80">
    <mergeCell ref="J31:U33"/>
    <mergeCell ref="J34:U44"/>
    <mergeCell ref="J1:K2"/>
    <mergeCell ref="J8:U8"/>
    <mergeCell ref="J10:U30"/>
    <mergeCell ref="F33:H33"/>
    <mergeCell ref="C25:H25"/>
    <mergeCell ref="D44:E44"/>
    <mergeCell ref="D35:E35"/>
    <mergeCell ref="D41:E41"/>
    <mergeCell ref="D42:E42"/>
    <mergeCell ref="F27:H27"/>
    <mergeCell ref="F44:G44"/>
    <mergeCell ref="F43:G43"/>
    <mergeCell ref="D36:E36"/>
    <mergeCell ref="D37:E37"/>
    <mergeCell ref="D38:E38"/>
    <mergeCell ref="D39:E39"/>
    <mergeCell ref="D40:E40"/>
    <mergeCell ref="D43:E43"/>
    <mergeCell ref="G31:H31"/>
    <mergeCell ref="F12:H12"/>
    <mergeCell ref="B19:B20"/>
    <mergeCell ref="A25:A44"/>
    <mergeCell ref="B33:B44"/>
    <mergeCell ref="D34:E34"/>
    <mergeCell ref="C26:H26"/>
    <mergeCell ref="C33:E33"/>
    <mergeCell ref="C28:H28"/>
    <mergeCell ref="A18:A24"/>
    <mergeCell ref="B29:B30"/>
    <mergeCell ref="D29:E29"/>
    <mergeCell ref="F29:H29"/>
    <mergeCell ref="D30:E30"/>
    <mergeCell ref="D19:E19"/>
    <mergeCell ref="F30:H30"/>
    <mergeCell ref="C23:H23"/>
    <mergeCell ref="A1:C1"/>
    <mergeCell ref="A2:H2"/>
    <mergeCell ref="A3:H3"/>
    <mergeCell ref="A5:H5"/>
    <mergeCell ref="A7:H7"/>
    <mergeCell ref="B11:B12"/>
    <mergeCell ref="A8:B8"/>
    <mergeCell ref="C8:D8"/>
    <mergeCell ref="A9:B9"/>
    <mergeCell ref="C9:H9"/>
    <mergeCell ref="D11:E11"/>
    <mergeCell ref="F11:H11"/>
    <mergeCell ref="A10:A17"/>
    <mergeCell ref="C17:H17"/>
    <mergeCell ref="C13:H13"/>
    <mergeCell ref="C16:H16"/>
    <mergeCell ref="F10:H10"/>
    <mergeCell ref="F8:H8"/>
    <mergeCell ref="C14:H14"/>
    <mergeCell ref="C15:H15"/>
    <mergeCell ref="D12:E12"/>
    <mergeCell ref="C24:H24"/>
    <mergeCell ref="D20:E20"/>
    <mergeCell ref="F20:H20"/>
    <mergeCell ref="F19:H19"/>
    <mergeCell ref="F18:H18"/>
    <mergeCell ref="C22:H22"/>
    <mergeCell ref="C21:H21"/>
    <mergeCell ref="E32:F32"/>
    <mergeCell ref="G32:H32"/>
    <mergeCell ref="B31:B32"/>
    <mergeCell ref="C31:D31"/>
    <mergeCell ref="E31:F31"/>
    <mergeCell ref="C32:D32"/>
    <mergeCell ref="H34:H36"/>
    <mergeCell ref="H37:H39"/>
    <mergeCell ref="H40:H42"/>
    <mergeCell ref="F34:F36"/>
    <mergeCell ref="G34:G36"/>
    <mergeCell ref="G37:G39"/>
    <mergeCell ref="F37:F39"/>
    <mergeCell ref="F40:F42"/>
    <mergeCell ref="G40:G42"/>
  </mergeCells>
  <phoneticPr fontId="6"/>
  <conditionalFormatting sqref="H46">
    <cfRule type="expression" dxfId="1" priority="1">
      <formula>H44/G32&lt;0.8</formula>
    </cfRule>
  </conditionalFormatting>
  <dataValidations count="7">
    <dataValidation imeMode="halfAlpha" operator="greaterThanOrEqual" allowBlank="1" showInputMessage="1" showErrorMessage="1" sqref="C10:C11 E10 C18:C19 E18 C29" xr:uid="{00000000-0002-0000-0200-000000000000}"/>
    <dataValidation type="date" allowBlank="1" showInputMessage="1" showErrorMessage="1" sqref="E27 C27" xr:uid="{00000000-0002-0000-0200-000001000000}">
      <formula1>45748</formula1>
      <formula2>46112</formula2>
    </dataValidation>
    <dataValidation type="list" allowBlank="1" showInputMessage="1" showErrorMessage="1" sqref="C30 C12 C20" xr:uid="{00000000-0002-0000-02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5:H25 C13:H13" xr:uid="{00000000-0002-0000-0200-000003000000}"/>
    <dataValidation type="custom" imeMode="disabled" allowBlank="1" showInputMessage="1" showErrorMessage="1" errorTitle="半角英数字で入力してください。" sqref="C17:H17 C23:H23" xr:uid="{00000000-0002-0000-0200-000005000000}">
      <formula1>LENB(C17)=LEN(C17)</formula1>
    </dataValidation>
    <dataValidation imeMode="disabled" allowBlank="1" showInputMessage="1" showErrorMessage="1" sqref="C24:H24 E32:H32" xr:uid="{00000000-0002-0000-0200-000006000000}"/>
    <dataValidation type="list" allowBlank="1" showInputMessage="1" showErrorMessage="1" sqref="C32" xr:uid="{00000000-0002-0000-0200-000007000000}">
      <formula1>"選択してください。,200,500,1000,2000"</formula1>
    </dataValidation>
  </dataValidations>
  <printOptions horizontalCentered="1"/>
  <pageMargins left="0.70866141732283472" right="0.70866141732283472" top="0.35433070866141736" bottom="0.15748031496062992" header="0.31496062992125984" footer="0.11811023622047245"/>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C1EA-082A-4BA7-B3C7-53D6F705A224}">
  <sheetPr>
    <tabColor rgb="FFCCFFFF"/>
    <pageSetUpPr fitToPage="1"/>
  </sheetPr>
  <dimension ref="A1:Z60"/>
  <sheetViews>
    <sheetView view="pageBreakPreview" zoomScale="80" zoomScaleNormal="50" zoomScaleSheetLayoutView="80" workbookViewId="0">
      <selection activeCell="O5" sqref="O5:X16"/>
    </sheetView>
  </sheetViews>
  <sheetFormatPr defaultColWidth="9" defaultRowHeight="18.75"/>
  <cols>
    <col min="1" max="1" width="4" bestFit="1" customWidth="1"/>
    <col min="2" max="2" width="3.5" customWidth="1"/>
    <col min="3" max="3" width="7.25" customWidth="1"/>
    <col min="4" max="4" width="5.75" customWidth="1"/>
    <col min="5" max="5" width="14.75" customWidth="1"/>
    <col min="6" max="6" width="12.25" customWidth="1"/>
    <col min="7" max="8" width="19.25" customWidth="1"/>
    <col min="9" max="9" width="15.75" customWidth="1"/>
    <col min="10" max="10" width="19.25" customWidth="1"/>
    <col min="11" max="11" width="16.75" customWidth="1"/>
    <col min="12" max="12" width="12.25" customWidth="1"/>
    <col min="13" max="13" width="19.25" customWidth="1"/>
    <col min="14" max="14" width="3.625" customWidth="1"/>
    <col min="15" max="15" width="20.125" customWidth="1"/>
  </cols>
  <sheetData>
    <row r="1" spans="1:24" ht="34.15" customHeight="1">
      <c r="A1" s="35"/>
      <c r="B1" s="322" t="s">
        <v>333</v>
      </c>
      <c r="C1" s="210"/>
      <c r="D1" s="210"/>
      <c r="E1" s="210"/>
      <c r="F1" s="210"/>
      <c r="G1" s="210"/>
      <c r="H1" s="210"/>
      <c r="I1" s="210"/>
      <c r="J1" s="210"/>
      <c r="K1" s="210"/>
      <c r="L1" s="210"/>
      <c r="M1" s="210"/>
      <c r="N1" s="385"/>
      <c r="O1" s="385"/>
      <c r="P1" s="385"/>
    </row>
    <row r="2" spans="1:24" s="322" customFormat="1" ht="25.9" customHeight="1">
      <c r="B2" s="669" t="s">
        <v>274</v>
      </c>
      <c r="C2" s="669"/>
      <c r="D2" s="670">
        <f>'1-1 総表'!C14</f>
        <v>0</v>
      </c>
      <c r="E2" s="670"/>
      <c r="F2" s="670"/>
      <c r="G2" s="670"/>
      <c r="H2" s="670"/>
      <c r="I2" s="670"/>
      <c r="J2" s="670"/>
      <c r="K2" s="670"/>
      <c r="L2" s="670"/>
      <c r="M2" s="670"/>
      <c r="N2" s="385"/>
      <c r="O2" s="385"/>
      <c r="P2" s="385"/>
    </row>
    <row r="3" spans="1:24" s="322" customFormat="1" ht="25.9" customHeight="1">
      <c r="B3" s="669" t="s">
        <v>275</v>
      </c>
      <c r="C3" s="669"/>
      <c r="D3" s="670">
        <f>'1-1 総表'!C26</f>
        <v>0</v>
      </c>
      <c r="E3" s="670"/>
      <c r="F3" s="670"/>
      <c r="G3" s="670"/>
      <c r="H3" s="670"/>
      <c r="I3" s="670"/>
      <c r="J3" s="670"/>
      <c r="K3" s="670"/>
      <c r="L3" s="670"/>
      <c r="M3" s="670"/>
      <c r="N3" s="385"/>
      <c r="O3" s="385"/>
      <c r="P3" s="385"/>
    </row>
    <row r="4" spans="1:24" s="322" customFormat="1" ht="7.15" customHeight="1" thickBot="1">
      <c r="B4" s="383"/>
      <c r="C4" s="383"/>
      <c r="D4" s="384"/>
      <c r="E4" s="384"/>
      <c r="F4" s="384"/>
      <c r="G4" s="384"/>
      <c r="H4" s="384"/>
      <c r="I4" s="384"/>
      <c r="J4" s="384"/>
      <c r="K4" s="384"/>
      <c r="L4" s="384"/>
      <c r="M4" s="384"/>
      <c r="N4" s="382"/>
      <c r="O4" s="382"/>
      <c r="P4" s="382"/>
    </row>
    <row r="5" spans="1:24" ht="37.9" customHeight="1">
      <c r="B5" s="672" t="s">
        <v>99</v>
      </c>
      <c r="C5" s="673"/>
      <c r="D5" s="673"/>
      <c r="E5" s="673"/>
      <c r="F5" s="673"/>
      <c r="G5" s="673"/>
      <c r="H5" s="673"/>
      <c r="I5" s="673"/>
      <c r="J5" s="673"/>
      <c r="K5" s="673"/>
      <c r="L5" s="673"/>
      <c r="M5" s="674"/>
      <c r="N5" s="386"/>
      <c r="O5" s="662" t="s">
        <v>267</v>
      </c>
      <c r="P5" s="662"/>
      <c r="Q5" s="662"/>
      <c r="R5" s="662"/>
      <c r="S5" s="662"/>
      <c r="T5" s="662"/>
      <c r="U5" s="662"/>
      <c r="V5" s="662"/>
      <c r="W5" s="662"/>
      <c r="X5" s="662"/>
    </row>
    <row r="6" spans="1:24" ht="26.45" customHeight="1">
      <c r="A6" s="35">
        <v>1</v>
      </c>
      <c r="B6" s="675"/>
      <c r="C6" s="676"/>
      <c r="D6" s="676"/>
      <c r="E6" s="676"/>
      <c r="F6" s="676"/>
      <c r="G6" s="676"/>
      <c r="H6" s="676"/>
      <c r="I6" s="676"/>
      <c r="J6" s="676"/>
      <c r="K6" s="676"/>
      <c r="L6" s="676"/>
      <c r="M6" s="677"/>
      <c r="N6" s="387"/>
      <c r="O6" s="662"/>
      <c r="P6" s="662"/>
      <c r="Q6" s="662"/>
      <c r="R6" s="662"/>
      <c r="S6" s="662"/>
      <c r="T6" s="662"/>
      <c r="U6" s="662"/>
      <c r="V6" s="662"/>
      <c r="W6" s="662"/>
      <c r="X6" s="662"/>
    </row>
    <row r="7" spans="1:24" ht="26.45" customHeight="1">
      <c r="A7" s="35">
        <v>2</v>
      </c>
      <c r="B7" s="675"/>
      <c r="C7" s="676"/>
      <c r="D7" s="676"/>
      <c r="E7" s="676"/>
      <c r="F7" s="676"/>
      <c r="G7" s="676"/>
      <c r="H7" s="676"/>
      <c r="I7" s="676"/>
      <c r="J7" s="676"/>
      <c r="K7" s="676"/>
      <c r="L7" s="676"/>
      <c r="M7" s="677"/>
      <c r="N7" s="385"/>
      <c r="O7" s="662"/>
      <c r="P7" s="662"/>
      <c r="Q7" s="662"/>
      <c r="R7" s="662"/>
      <c r="S7" s="662"/>
      <c r="T7" s="662"/>
      <c r="U7" s="662"/>
      <c r="V7" s="662"/>
      <c r="W7" s="662"/>
      <c r="X7" s="662"/>
    </row>
    <row r="8" spans="1:24" ht="26.45" customHeight="1">
      <c r="A8" s="35">
        <v>3</v>
      </c>
      <c r="B8" s="675"/>
      <c r="C8" s="676"/>
      <c r="D8" s="676"/>
      <c r="E8" s="676"/>
      <c r="F8" s="676"/>
      <c r="G8" s="676"/>
      <c r="H8" s="676"/>
      <c r="I8" s="676"/>
      <c r="J8" s="676"/>
      <c r="K8" s="676"/>
      <c r="L8" s="676"/>
      <c r="M8" s="677"/>
      <c r="N8" s="385"/>
      <c r="O8" s="662"/>
      <c r="P8" s="662"/>
      <c r="Q8" s="662"/>
      <c r="R8" s="662"/>
      <c r="S8" s="662"/>
      <c r="T8" s="662"/>
      <c r="U8" s="662"/>
      <c r="V8" s="662"/>
      <c r="W8" s="662"/>
      <c r="X8" s="662"/>
    </row>
    <row r="9" spans="1:24" ht="26.45" customHeight="1">
      <c r="A9" s="35">
        <v>4</v>
      </c>
      <c r="B9" s="675"/>
      <c r="C9" s="676"/>
      <c r="D9" s="676"/>
      <c r="E9" s="676"/>
      <c r="F9" s="676"/>
      <c r="G9" s="676"/>
      <c r="H9" s="676"/>
      <c r="I9" s="676"/>
      <c r="J9" s="676"/>
      <c r="K9" s="676"/>
      <c r="L9" s="676"/>
      <c r="M9" s="677"/>
      <c r="N9" s="385"/>
      <c r="O9" s="662"/>
      <c r="P9" s="662"/>
      <c r="Q9" s="662"/>
      <c r="R9" s="662"/>
      <c r="S9" s="662"/>
      <c r="T9" s="662"/>
      <c r="U9" s="662"/>
      <c r="V9" s="662"/>
      <c r="W9" s="662"/>
      <c r="X9" s="662"/>
    </row>
    <row r="10" spans="1:24" ht="26.45" customHeight="1">
      <c r="A10" s="35">
        <v>5</v>
      </c>
      <c r="B10" s="675"/>
      <c r="C10" s="676"/>
      <c r="D10" s="676"/>
      <c r="E10" s="676"/>
      <c r="F10" s="676"/>
      <c r="G10" s="676"/>
      <c r="H10" s="676"/>
      <c r="I10" s="676"/>
      <c r="J10" s="676"/>
      <c r="K10" s="676"/>
      <c r="L10" s="676"/>
      <c r="M10" s="677"/>
      <c r="N10" s="385"/>
      <c r="O10" s="662"/>
      <c r="P10" s="662"/>
      <c r="Q10" s="662"/>
      <c r="R10" s="662"/>
      <c r="S10" s="662"/>
      <c r="T10" s="662"/>
      <c r="U10" s="662"/>
      <c r="V10" s="662"/>
      <c r="W10" s="662"/>
      <c r="X10" s="662"/>
    </row>
    <row r="11" spans="1:24" ht="26.45" customHeight="1" thickBot="1">
      <c r="A11" s="35">
        <v>6</v>
      </c>
      <c r="B11" s="678"/>
      <c r="C11" s="679"/>
      <c r="D11" s="679"/>
      <c r="E11" s="679"/>
      <c r="F11" s="679"/>
      <c r="G11" s="679"/>
      <c r="H11" s="679"/>
      <c r="I11" s="679"/>
      <c r="J11" s="679"/>
      <c r="K11" s="679"/>
      <c r="L11" s="679"/>
      <c r="M11" s="680"/>
      <c r="N11" s="385"/>
      <c r="O11" s="662"/>
      <c r="P11" s="662"/>
      <c r="Q11" s="662"/>
      <c r="R11" s="662"/>
      <c r="S11" s="662"/>
      <c r="T11" s="662"/>
      <c r="U11" s="662"/>
      <c r="V11" s="662"/>
      <c r="W11" s="662"/>
      <c r="X11" s="662"/>
    </row>
    <row r="12" spans="1:24" ht="37.9" customHeight="1">
      <c r="A12" s="35"/>
      <c r="B12" s="684" t="s">
        <v>279</v>
      </c>
      <c r="C12" s="673"/>
      <c r="D12" s="673"/>
      <c r="E12" s="673"/>
      <c r="F12" s="673"/>
      <c r="G12" s="673"/>
      <c r="H12" s="673"/>
      <c r="I12" s="673"/>
      <c r="J12" s="673"/>
      <c r="K12" s="673"/>
      <c r="L12" s="673"/>
      <c r="M12" s="674"/>
      <c r="N12" s="386"/>
      <c r="O12" s="662"/>
      <c r="P12" s="662"/>
      <c r="Q12" s="662"/>
      <c r="R12" s="662"/>
      <c r="S12" s="662"/>
      <c r="T12" s="662"/>
      <c r="U12" s="662"/>
      <c r="V12" s="662"/>
      <c r="W12" s="662"/>
      <c r="X12" s="662"/>
    </row>
    <row r="13" spans="1:24" ht="26.45" customHeight="1">
      <c r="A13" s="35">
        <v>1</v>
      </c>
      <c r="B13" s="675"/>
      <c r="C13" s="676"/>
      <c r="D13" s="676"/>
      <c r="E13" s="676"/>
      <c r="F13" s="676"/>
      <c r="G13" s="676"/>
      <c r="H13" s="676"/>
      <c r="I13" s="676"/>
      <c r="J13" s="676"/>
      <c r="K13" s="676"/>
      <c r="L13" s="676"/>
      <c r="M13" s="677"/>
      <c r="N13" s="387"/>
      <c r="O13" s="662"/>
      <c r="P13" s="662"/>
      <c r="Q13" s="662"/>
      <c r="R13" s="662"/>
      <c r="S13" s="662"/>
      <c r="T13" s="662"/>
      <c r="U13" s="662"/>
      <c r="V13" s="662"/>
      <c r="W13" s="662"/>
      <c r="X13" s="662"/>
    </row>
    <row r="14" spans="1:24" ht="26.45" customHeight="1">
      <c r="A14" s="35">
        <v>2</v>
      </c>
      <c r="B14" s="675"/>
      <c r="C14" s="676"/>
      <c r="D14" s="676"/>
      <c r="E14" s="676"/>
      <c r="F14" s="676"/>
      <c r="G14" s="676"/>
      <c r="H14" s="676"/>
      <c r="I14" s="676"/>
      <c r="J14" s="676"/>
      <c r="K14" s="676"/>
      <c r="L14" s="676"/>
      <c r="M14" s="677"/>
      <c r="N14" s="385"/>
      <c r="O14" s="662"/>
      <c r="P14" s="662"/>
      <c r="Q14" s="662"/>
      <c r="R14" s="662"/>
      <c r="S14" s="662"/>
      <c r="T14" s="662"/>
      <c r="U14" s="662"/>
      <c r="V14" s="662"/>
      <c r="W14" s="662"/>
      <c r="X14" s="662"/>
    </row>
    <row r="15" spans="1:24" ht="26.45" customHeight="1">
      <c r="A15" s="35">
        <v>3</v>
      </c>
      <c r="B15" s="675"/>
      <c r="C15" s="676"/>
      <c r="D15" s="676"/>
      <c r="E15" s="676"/>
      <c r="F15" s="676"/>
      <c r="G15" s="676"/>
      <c r="H15" s="676"/>
      <c r="I15" s="676"/>
      <c r="J15" s="676"/>
      <c r="K15" s="676"/>
      <c r="L15" s="676"/>
      <c r="M15" s="677"/>
      <c r="N15" s="385"/>
      <c r="O15" s="662"/>
      <c r="P15" s="662"/>
      <c r="Q15" s="662"/>
      <c r="R15" s="662"/>
      <c r="S15" s="662"/>
      <c r="T15" s="662"/>
      <c r="U15" s="662"/>
      <c r="V15" s="662"/>
      <c r="W15" s="662"/>
      <c r="X15" s="662"/>
    </row>
    <row r="16" spans="1:24" ht="25.9" customHeight="1" thickBot="1">
      <c r="A16" s="35">
        <v>4</v>
      </c>
      <c r="B16" s="678"/>
      <c r="C16" s="679"/>
      <c r="D16" s="679"/>
      <c r="E16" s="679"/>
      <c r="F16" s="679"/>
      <c r="G16" s="679"/>
      <c r="H16" s="679"/>
      <c r="I16" s="679"/>
      <c r="J16" s="679"/>
      <c r="K16" s="679"/>
      <c r="L16" s="679"/>
      <c r="M16" s="680"/>
      <c r="N16" s="387"/>
      <c r="O16" s="689"/>
      <c r="P16" s="689"/>
      <c r="Q16" s="689"/>
      <c r="R16" s="689"/>
      <c r="S16" s="689"/>
      <c r="T16" s="689"/>
      <c r="U16" s="689"/>
      <c r="V16" s="689"/>
      <c r="W16" s="689"/>
      <c r="X16" s="689"/>
    </row>
    <row r="17" spans="1:26" ht="37.9" customHeight="1">
      <c r="A17" s="35"/>
      <c r="B17" s="671" t="s">
        <v>276</v>
      </c>
      <c r="C17" s="671"/>
      <c r="D17" s="671"/>
      <c r="E17" s="671"/>
      <c r="F17" s="671"/>
      <c r="G17" s="671"/>
      <c r="H17" s="671"/>
      <c r="I17" s="671" t="s">
        <v>100</v>
      </c>
      <c r="J17" s="671"/>
      <c r="K17" s="671"/>
      <c r="L17" s="671"/>
      <c r="M17" s="671"/>
      <c r="O17" s="690" t="s">
        <v>268</v>
      </c>
      <c r="P17" s="690"/>
      <c r="Q17" s="690"/>
      <c r="R17" s="690"/>
      <c r="S17" s="690"/>
      <c r="T17" s="690"/>
      <c r="U17" s="690"/>
      <c r="V17" s="690"/>
      <c r="W17" s="690"/>
      <c r="X17" s="690"/>
    </row>
    <row r="18" spans="1:26" ht="26.45" customHeight="1">
      <c r="A18" s="35">
        <v>1</v>
      </c>
      <c r="B18" s="692"/>
      <c r="C18" s="692"/>
      <c r="D18" s="692"/>
      <c r="E18" s="692"/>
      <c r="F18" s="692"/>
      <c r="G18" s="692"/>
      <c r="H18" s="692"/>
      <c r="I18" s="694">
        <f>'1-1 総表'!C28</f>
        <v>0</v>
      </c>
      <c r="J18" s="694"/>
      <c r="K18" s="694"/>
      <c r="L18" s="694"/>
      <c r="M18" s="694"/>
      <c r="O18" s="691"/>
      <c r="P18" s="691"/>
      <c r="Q18" s="691"/>
      <c r="R18" s="691"/>
      <c r="S18" s="691"/>
      <c r="T18" s="691"/>
      <c r="U18" s="691"/>
      <c r="V18" s="691"/>
      <c r="W18" s="691"/>
      <c r="X18" s="691"/>
    </row>
    <row r="19" spans="1:26" ht="26.45" customHeight="1" thickBot="1">
      <c r="A19" s="35">
        <v>2</v>
      </c>
      <c r="B19" s="693"/>
      <c r="C19" s="693"/>
      <c r="D19" s="693"/>
      <c r="E19" s="693"/>
      <c r="F19" s="693"/>
      <c r="G19" s="693"/>
      <c r="H19" s="693"/>
      <c r="I19" s="663" t="str">
        <f>"（　"&amp;'1-1 総表'!C30&amp;'1-1 総表'!D30&amp;"　）"</f>
        <v>（　選択してください。　）</v>
      </c>
      <c r="J19" s="664"/>
      <c r="K19" s="664"/>
      <c r="L19" s="664"/>
      <c r="M19" s="665"/>
      <c r="O19" s="691"/>
      <c r="P19" s="691"/>
      <c r="Q19" s="691"/>
      <c r="R19" s="691"/>
      <c r="S19" s="691"/>
      <c r="T19" s="691"/>
      <c r="U19" s="691"/>
      <c r="V19" s="691"/>
      <c r="W19" s="691"/>
      <c r="X19" s="691"/>
    </row>
    <row r="20" spans="1:26" ht="37.9" customHeight="1">
      <c r="A20" s="35"/>
      <c r="B20" s="666" t="s">
        <v>285</v>
      </c>
      <c r="C20" s="667"/>
      <c r="D20" s="667"/>
      <c r="E20" s="667"/>
      <c r="F20" s="667"/>
      <c r="G20" s="667"/>
      <c r="H20" s="667"/>
      <c r="I20" s="667"/>
      <c r="J20" s="667"/>
      <c r="K20" s="667"/>
      <c r="L20" s="667"/>
      <c r="M20" s="668"/>
      <c r="N20" s="388"/>
      <c r="O20" s="661" t="s">
        <v>342</v>
      </c>
      <c r="P20" s="661"/>
      <c r="Q20" s="661"/>
      <c r="R20" s="661"/>
      <c r="S20" s="661"/>
      <c r="T20" s="661"/>
      <c r="U20" s="661"/>
      <c r="V20" s="661"/>
      <c r="W20" s="661"/>
      <c r="X20" s="661"/>
    </row>
    <row r="21" spans="1:26" ht="26.65" customHeight="1">
      <c r="A21" s="35">
        <v>1</v>
      </c>
      <c r="B21" s="675"/>
      <c r="C21" s="676"/>
      <c r="D21" s="676"/>
      <c r="E21" s="676"/>
      <c r="F21" s="676"/>
      <c r="G21" s="676"/>
      <c r="H21" s="676"/>
      <c r="I21" s="676"/>
      <c r="J21" s="676"/>
      <c r="K21" s="676"/>
      <c r="L21" s="676"/>
      <c r="M21" s="677"/>
      <c r="N21" s="688"/>
      <c r="O21" s="662"/>
      <c r="P21" s="662"/>
      <c r="Q21" s="662"/>
      <c r="R21" s="662"/>
      <c r="S21" s="662"/>
      <c r="T21" s="662"/>
      <c r="U21" s="662"/>
      <c r="V21" s="662"/>
      <c r="W21" s="662"/>
      <c r="X21" s="662"/>
    </row>
    <row r="22" spans="1:26" ht="26.65" customHeight="1">
      <c r="A22" s="35">
        <v>2</v>
      </c>
      <c r="B22" s="675"/>
      <c r="C22" s="676"/>
      <c r="D22" s="676"/>
      <c r="E22" s="676"/>
      <c r="F22" s="676"/>
      <c r="G22" s="676"/>
      <c r="H22" s="676"/>
      <c r="I22" s="676"/>
      <c r="J22" s="676"/>
      <c r="K22" s="676"/>
      <c r="L22" s="676"/>
      <c r="M22" s="677"/>
      <c r="N22" s="688"/>
      <c r="O22" s="662"/>
      <c r="P22" s="662"/>
      <c r="Q22" s="662"/>
      <c r="R22" s="662"/>
      <c r="S22" s="662"/>
      <c r="T22" s="662"/>
      <c r="U22" s="662"/>
      <c r="V22" s="662"/>
      <c r="W22" s="662"/>
      <c r="X22" s="662"/>
    </row>
    <row r="23" spans="1:26" ht="26.65" customHeight="1">
      <c r="A23" s="35">
        <v>3</v>
      </c>
      <c r="B23" s="675"/>
      <c r="C23" s="676"/>
      <c r="D23" s="676"/>
      <c r="E23" s="676"/>
      <c r="F23" s="676"/>
      <c r="G23" s="676"/>
      <c r="H23" s="676"/>
      <c r="I23" s="676"/>
      <c r="J23" s="676"/>
      <c r="K23" s="676"/>
      <c r="L23" s="676"/>
      <c r="M23" s="677"/>
      <c r="N23" s="688"/>
      <c r="O23" s="662"/>
      <c r="P23" s="662"/>
      <c r="Q23" s="662"/>
      <c r="R23" s="662"/>
      <c r="S23" s="662"/>
      <c r="T23" s="662"/>
      <c r="U23" s="662"/>
      <c r="V23" s="662"/>
      <c r="W23" s="662"/>
      <c r="X23" s="662"/>
    </row>
    <row r="24" spans="1:26" ht="26.65" customHeight="1">
      <c r="A24" s="35">
        <v>4</v>
      </c>
      <c r="B24" s="685"/>
      <c r="C24" s="686"/>
      <c r="D24" s="686"/>
      <c r="E24" s="686"/>
      <c r="F24" s="686"/>
      <c r="G24" s="686"/>
      <c r="H24" s="686"/>
      <c r="I24" s="686"/>
      <c r="J24" s="686"/>
      <c r="K24" s="686"/>
      <c r="L24" s="686"/>
      <c r="M24" s="687"/>
      <c r="N24" s="688"/>
      <c r="O24" s="662"/>
      <c r="P24" s="662"/>
      <c r="Q24" s="662"/>
      <c r="R24" s="662"/>
      <c r="S24" s="662"/>
      <c r="T24" s="662"/>
      <c r="U24" s="662"/>
      <c r="V24" s="662"/>
      <c r="W24" s="662"/>
      <c r="X24" s="662"/>
    </row>
    <row r="25" spans="1:26" ht="26.65" customHeight="1">
      <c r="A25" s="35">
        <v>5</v>
      </c>
      <c r="B25" s="685"/>
      <c r="C25" s="686"/>
      <c r="D25" s="686"/>
      <c r="E25" s="686"/>
      <c r="F25" s="686"/>
      <c r="G25" s="686"/>
      <c r="H25" s="686"/>
      <c r="I25" s="686"/>
      <c r="J25" s="686"/>
      <c r="K25" s="686"/>
      <c r="L25" s="686"/>
      <c r="M25" s="687"/>
      <c r="N25" s="688"/>
      <c r="O25" s="662"/>
      <c r="P25" s="662"/>
      <c r="Q25" s="662"/>
      <c r="R25" s="662"/>
      <c r="S25" s="662"/>
      <c r="T25" s="662"/>
      <c r="U25" s="662"/>
      <c r="V25" s="662"/>
      <c r="W25" s="662"/>
      <c r="X25" s="662"/>
    </row>
    <row r="26" spans="1:26" ht="26.65" customHeight="1">
      <c r="A26" s="35">
        <v>6</v>
      </c>
      <c r="B26" s="685"/>
      <c r="C26" s="686"/>
      <c r="D26" s="686"/>
      <c r="E26" s="686"/>
      <c r="F26" s="686"/>
      <c r="G26" s="686"/>
      <c r="H26" s="686"/>
      <c r="I26" s="686"/>
      <c r="J26" s="686"/>
      <c r="K26" s="686"/>
      <c r="L26" s="686"/>
      <c r="M26" s="687"/>
      <c r="N26" s="688"/>
      <c r="O26" s="662"/>
      <c r="P26" s="662"/>
      <c r="Q26" s="662"/>
      <c r="R26" s="662"/>
      <c r="S26" s="662"/>
      <c r="T26" s="662"/>
      <c r="U26" s="662"/>
      <c r="V26" s="662"/>
      <c r="W26" s="662"/>
      <c r="X26" s="662"/>
    </row>
    <row r="27" spans="1:26" ht="26.65" customHeight="1">
      <c r="A27" s="35">
        <v>7</v>
      </c>
      <c r="B27" s="685"/>
      <c r="C27" s="686"/>
      <c r="D27" s="686"/>
      <c r="E27" s="686"/>
      <c r="F27" s="686"/>
      <c r="G27" s="686"/>
      <c r="H27" s="686"/>
      <c r="I27" s="686"/>
      <c r="J27" s="686"/>
      <c r="K27" s="686"/>
      <c r="L27" s="686"/>
      <c r="M27" s="687"/>
      <c r="N27" s="688"/>
      <c r="O27" s="662"/>
      <c r="P27" s="662"/>
      <c r="Q27" s="662"/>
      <c r="R27" s="662"/>
      <c r="S27" s="662"/>
      <c r="T27" s="662"/>
      <c r="U27" s="662"/>
      <c r="V27" s="662"/>
      <c r="W27" s="662"/>
      <c r="X27" s="662"/>
    </row>
    <row r="28" spans="1:26" ht="26.65" customHeight="1">
      <c r="A28" s="35">
        <v>8</v>
      </c>
      <c r="B28" s="685"/>
      <c r="C28" s="686"/>
      <c r="D28" s="686"/>
      <c r="E28" s="686"/>
      <c r="F28" s="686"/>
      <c r="G28" s="686"/>
      <c r="H28" s="686"/>
      <c r="I28" s="686"/>
      <c r="J28" s="686"/>
      <c r="K28" s="686"/>
      <c r="L28" s="686"/>
      <c r="M28" s="687"/>
      <c r="N28" s="688"/>
      <c r="O28" s="662"/>
      <c r="P28" s="662"/>
      <c r="Q28" s="662"/>
      <c r="R28" s="662"/>
      <c r="S28" s="662"/>
      <c r="T28" s="662"/>
      <c r="U28" s="662"/>
      <c r="V28" s="662"/>
      <c r="W28" s="662"/>
      <c r="X28" s="662"/>
    </row>
    <row r="29" spans="1:26" ht="26.65" customHeight="1">
      <c r="A29" s="35">
        <v>9</v>
      </c>
      <c r="B29" s="685"/>
      <c r="C29" s="686"/>
      <c r="D29" s="686"/>
      <c r="E29" s="686"/>
      <c r="F29" s="686"/>
      <c r="G29" s="686"/>
      <c r="H29" s="686"/>
      <c r="I29" s="686"/>
      <c r="J29" s="686"/>
      <c r="K29" s="686"/>
      <c r="L29" s="686"/>
      <c r="M29" s="687"/>
      <c r="N29" s="688"/>
      <c r="O29" s="662"/>
      <c r="P29" s="662"/>
      <c r="Q29" s="662"/>
      <c r="R29" s="662"/>
      <c r="S29" s="662"/>
      <c r="T29" s="662"/>
      <c r="U29" s="662"/>
      <c r="V29" s="662"/>
      <c r="W29" s="662"/>
      <c r="X29" s="662"/>
    </row>
    <row r="30" spans="1:26" ht="26.65" customHeight="1">
      <c r="A30" s="35">
        <v>10</v>
      </c>
      <c r="B30" s="685"/>
      <c r="C30" s="686"/>
      <c r="D30" s="686"/>
      <c r="E30" s="686"/>
      <c r="F30" s="686"/>
      <c r="G30" s="686"/>
      <c r="H30" s="686"/>
      <c r="I30" s="686"/>
      <c r="J30" s="686"/>
      <c r="K30" s="686"/>
      <c r="L30" s="686"/>
      <c r="M30" s="687"/>
      <c r="N30" s="688"/>
      <c r="O30" s="662"/>
      <c r="P30" s="662"/>
      <c r="Q30" s="662"/>
      <c r="R30" s="662"/>
      <c r="S30" s="662"/>
      <c r="T30" s="662"/>
      <c r="U30" s="662"/>
      <c r="V30" s="662"/>
      <c r="W30" s="662"/>
      <c r="X30" s="662"/>
    </row>
    <row r="31" spans="1:26" ht="26.65" customHeight="1">
      <c r="A31" s="35">
        <v>11</v>
      </c>
      <c r="B31" s="685"/>
      <c r="C31" s="686"/>
      <c r="D31" s="686"/>
      <c r="E31" s="686"/>
      <c r="F31" s="686"/>
      <c r="G31" s="686"/>
      <c r="H31" s="686"/>
      <c r="I31" s="686"/>
      <c r="J31" s="686"/>
      <c r="K31" s="686"/>
      <c r="L31" s="686"/>
      <c r="M31" s="687"/>
      <c r="N31" s="688"/>
      <c r="O31" s="662"/>
      <c r="P31" s="662"/>
      <c r="Q31" s="662"/>
      <c r="R31" s="662"/>
      <c r="S31" s="662"/>
      <c r="T31" s="662"/>
      <c r="U31" s="662"/>
      <c r="V31" s="662"/>
      <c r="W31" s="662"/>
      <c r="X31" s="662"/>
    </row>
    <row r="32" spans="1:26" ht="26.65" customHeight="1">
      <c r="A32" s="35">
        <v>12</v>
      </c>
      <c r="B32" s="685"/>
      <c r="C32" s="686"/>
      <c r="D32" s="686"/>
      <c r="E32" s="686"/>
      <c r="F32" s="686"/>
      <c r="G32" s="686"/>
      <c r="H32" s="686"/>
      <c r="I32" s="686"/>
      <c r="J32" s="686"/>
      <c r="K32" s="686"/>
      <c r="L32" s="686"/>
      <c r="M32" s="687"/>
      <c r="N32" s="688"/>
      <c r="O32" s="662"/>
      <c r="P32" s="662"/>
      <c r="Q32" s="662"/>
      <c r="R32" s="662"/>
      <c r="S32" s="662"/>
      <c r="T32" s="662"/>
      <c r="U32" s="662"/>
      <c r="V32" s="662"/>
      <c r="W32" s="662"/>
      <c r="X32" s="662"/>
      <c r="Y32" s="389"/>
      <c r="Z32" s="389"/>
    </row>
    <row r="33" spans="1:26" ht="26.65" customHeight="1">
      <c r="A33" s="35">
        <v>13</v>
      </c>
      <c r="B33" s="685"/>
      <c r="C33" s="686"/>
      <c r="D33" s="686"/>
      <c r="E33" s="686"/>
      <c r="F33" s="686"/>
      <c r="G33" s="686"/>
      <c r="H33" s="686"/>
      <c r="I33" s="686"/>
      <c r="J33" s="686"/>
      <c r="K33" s="686"/>
      <c r="L33" s="686"/>
      <c r="M33" s="687"/>
      <c r="N33" s="688"/>
      <c r="O33" s="662"/>
      <c r="P33" s="662"/>
      <c r="Q33" s="662"/>
      <c r="R33" s="662"/>
      <c r="S33" s="662"/>
      <c r="T33" s="662"/>
      <c r="U33" s="662"/>
      <c r="V33" s="662"/>
      <c r="W33" s="662"/>
      <c r="X33" s="662"/>
      <c r="Y33" s="389"/>
      <c r="Z33" s="389"/>
    </row>
    <row r="34" spans="1:26" ht="26.65" customHeight="1">
      <c r="A34" s="35">
        <v>14</v>
      </c>
      <c r="B34" s="685"/>
      <c r="C34" s="686"/>
      <c r="D34" s="686"/>
      <c r="E34" s="686"/>
      <c r="F34" s="686"/>
      <c r="G34" s="686"/>
      <c r="H34" s="686"/>
      <c r="I34" s="686"/>
      <c r="J34" s="686"/>
      <c r="K34" s="686"/>
      <c r="L34" s="686"/>
      <c r="M34" s="687"/>
      <c r="N34" s="688"/>
      <c r="O34" s="662"/>
      <c r="P34" s="662"/>
      <c r="Q34" s="662"/>
      <c r="R34" s="662"/>
      <c r="S34" s="662"/>
      <c r="T34" s="662"/>
      <c r="U34" s="662"/>
      <c r="V34" s="662"/>
      <c r="W34" s="662"/>
      <c r="X34" s="662"/>
      <c r="Y34" s="389"/>
      <c r="Z34" s="389"/>
    </row>
    <row r="35" spans="1:26" ht="26.65" customHeight="1">
      <c r="A35" s="35">
        <v>15</v>
      </c>
      <c r="B35" s="685"/>
      <c r="C35" s="686"/>
      <c r="D35" s="686"/>
      <c r="E35" s="686"/>
      <c r="F35" s="686"/>
      <c r="G35" s="686"/>
      <c r="H35" s="686"/>
      <c r="I35" s="686"/>
      <c r="J35" s="686"/>
      <c r="K35" s="686"/>
      <c r="L35" s="686"/>
      <c r="M35" s="687"/>
      <c r="N35" s="688"/>
      <c r="O35" s="662"/>
      <c r="P35" s="662"/>
      <c r="Q35" s="662"/>
      <c r="R35" s="662"/>
      <c r="S35" s="662"/>
      <c r="T35" s="662"/>
      <c r="U35" s="662"/>
      <c r="V35" s="662"/>
      <c r="W35" s="662"/>
      <c r="X35" s="662"/>
      <c r="Y35" s="389"/>
      <c r="Z35" s="389"/>
    </row>
    <row r="36" spans="1:26" ht="26.65" customHeight="1">
      <c r="A36" s="35">
        <v>16</v>
      </c>
      <c r="B36" s="685"/>
      <c r="C36" s="686"/>
      <c r="D36" s="686"/>
      <c r="E36" s="686"/>
      <c r="F36" s="686"/>
      <c r="G36" s="686"/>
      <c r="H36" s="686"/>
      <c r="I36" s="686"/>
      <c r="J36" s="686"/>
      <c r="K36" s="686"/>
      <c r="L36" s="686"/>
      <c r="M36" s="687"/>
      <c r="N36" s="688"/>
      <c r="O36" s="662"/>
      <c r="P36" s="662"/>
      <c r="Q36" s="662"/>
      <c r="R36" s="662"/>
      <c r="S36" s="662"/>
      <c r="T36" s="662"/>
      <c r="U36" s="662"/>
      <c r="V36" s="662"/>
      <c r="W36" s="662"/>
      <c r="X36" s="662"/>
      <c r="Y36" s="389"/>
      <c r="Z36" s="389"/>
    </row>
    <row r="37" spans="1:26" ht="26.65" customHeight="1">
      <c r="A37" s="35">
        <v>17</v>
      </c>
      <c r="B37" s="685"/>
      <c r="C37" s="686"/>
      <c r="D37" s="686"/>
      <c r="E37" s="686"/>
      <c r="F37" s="686"/>
      <c r="G37" s="686"/>
      <c r="H37" s="686"/>
      <c r="I37" s="686"/>
      <c r="J37" s="686"/>
      <c r="K37" s="686"/>
      <c r="L37" s="686"/>
      <c r="M37" s="687"/>
      <c r="N37" s="688"/>
      <c r="O37" s="662"/>
      <c r="P37" s="662"/>
      <c r="Q37" s="662"/>
      <c r="R37" s="662"/>
      <c r="S37" s="662"/>
      <c r="T37" s="662"/>
      <c r="U37" s="662"/>
      <c r="V37" s="662"/>
      <c r="W37" s="662"/>
      <c r="X37" s="662"/>
      <c r="Y37" s="389"/>
      <c r="Z37" s="389"/>
    </row>
    <row r="38" spans="1:26" ht="26.65" customHeight="1">
      <c r="A38" s="35">
        <v>18</v>
      </c>
      <c r="B38" s="685"/>
      <c r="C38" s="686"/>
      <c r="D38" s="686"/>
      <c r="E38" s="686"/>
      <c r="F38" s="686"/>
      <c r="G38" s="686"/>
      <c r="H38" s="686"/>
      <c r="I38" s="686"/>
      <c r="J38" s="686"/>
      <c r="K38" s="686"/>
      <c r="L38" s="686"/>
      <c r="M38" s="687"/>
      <c r="N38" s="688"/>
      <c r="O38" s="662"/>
      <c r="P38" s="662"/>
      <c r="Q38" s="662"/>
      <c r="R38" s="662"/>
      <c r="S38" s="662"/>
      <c r="T38" s="662"/>
      <c r="U38" s="662"/>
      <c r="V38" s="662"/>
      <c r="W38" s="662"/>
      <c r="X38" s="662"/>
      <c r="Y38" s="389"/>
      <c r="Z38" s="389"/>
    </row>
    <row r="39" spans="1:26" ht="26.65" customHeight="1">
      <c r="A39" s="35">
        <v>19</v>
      </c>
      <c r="B39" s="685"/>
      <c r="C39" s="686"/>
      <c r="D39" s="686"/>
      <c r="E39" s="686"/>
      <c r="F39" s="686"/>
      <c r="G39" s="686"/>
      <c r="H39" s="686"/>
      <c r="I39" s="686"/>
      <c r="J39" s="686"/>
      <c r="K39" s="686"/>
      <c r="L39" s="686"/>
      <c r="M39" s="687"/>
      <c r="N39" s="688"/>
      <c r="O39" s="662"/>
      <c r="P39" s="662"/>
      <c r="Q39" s="662"/>
      <c r="R39" s="662"/>
      <c r="S39" s="662"/>
      <c r="T39" s="662"/>
      <c r="U39" s="662"/>
      <c r="V39" s="662"/>
      <c r="W39" s="662"/>
      <c r="X39" s="662"/>
      <c r="Y39" s="389"/>
      <c r="Z39" s="389"/>
    </row>
    <row r="40" spans="1:26" ht="26.65" customHeight="1">
      <c r="A40" s="35">
        <v>20</v>
      </c>
      <c r="B40" s="685"/>
      <c r="C40" s="686"/>
      <c r="D40" s="686"/>
      <c r="E40" s="686"/>
      <c r="F40" s="686"/>
      <c r="G40" s="686"/>
      <c r="H40" s="686"/>
      <c r="I40" s="686"/>
      <c r="J40" s="686"/>
      <c r="K40" s="686"/>
      <c r="L40" s="686"/>
      <c r="M40" s="687"/>
      <c r="N40" s="688"/>
      <c r="O40" s="662"/>
      <c r="P40" s="662"/>
      <c r="Q40" s="662"/>
      <c r="R40" s="662"/>
      <c r="S40" s="662"/>
      <c r="T40" s="662"/>
      <c r="U40" s="662"/>
      <c r="V40" s="662"/>
      <c r="W40" s="662"/>
      <c r="X40" s="662"/>
      <c r="Y40" s="389"/>
      <c r="Z40" s="389"/>
    </row>
    <row r="41" spans="1:26" ht="26.65" customHeight="1">
      <c r="A41" s="35">
        <v>21</v>
      </c>
      <c r="B41" s="685"/>
      <c r="C41" s="686"/>
      <c r="D41" s="686"/>
      <c r="E41" s="686"/>
      <c r="F41" s="686"/>
      <c r="G41" s="686"/>
      <c r="H41" s="686"/>
      <c r="I41" s="686"/>
      <c r="J41" s="686"/>
      <c r="K41" s="686"/>
      <c r="L41" s="686"/>
      <c r="M41" s="687"/>
      <c r="N41" s="688"/>
      <c r="O41" s="662"/>
      <c r="P41" s="662"/>
      <c r="Q41" s="662"/>
      <c r="R41" s="662"/>
      <c r="S41" s="662"/>
      <c r="T41" s="662"/>
      <c r="U41" s="662"/>
      <c r="V41" s="662"/>
      <c r="W41" s="662"/>
      <c r="X41" s="662"/>
      <c r="Y41" s="389"/>
      <c r="Z41" s="389"/>
    </row>
    <row r="42" spans="1:26" ht="26.65" customHeight="1">
      <c r="A42" s="35">
        <v>22</v>
      </c>
      <c r="B42" s="685"/>
      <c r="C42" s="686"/>
      <c r="D42" s="686"/>
      <c r="E42" s="686"/>
      <c r="F42" s="686"/>
      <c r="G42" s="686"/>
      <c r="H42" s="686"/>
      <c r="I42" s="686"/>
      <c r="J42" s="686"/>
      <c r="K42" s="686"/>
      <c r="L42" s="686"/>
      <c r="M42" s="687"/>
      <c r="N42" s="688"/>
      <c r="O42" s="662"/>
      <c r="P42" s="662"/>
      <c r="Q42" s="662"/>
      <c r="R42" s="662"/>
      <c r="S42" s="662"/>
      <c r="T42" s="662"/>
      <c r="U42" s="662"/>
      <c r="V42" s="662"/>
      <c r="W42" s="662"/>
      <c r="X42" s="662"/>
      <c r="Y42" s="389"/>
      <c r="Z42" s="389"/>
    </row>
    <row r="43" spans="1:26" ht="26.65" customHeight="1">
      <c r="A43" s="35">
        <v>23</v>
      </c>
      <c r="B43" s="685"/>
      <c r="C43" s="686"/>
      <c r="D43" s="686"/>
      <c r="E43" s="686"/>
      <c r="F43" s="686"/>
      <c r="G43" s="686"/>
      <c r="H43" s="686"/>
      <c r="I43" s="686"/>
      <c r="J43" s="686"/>
      <c r="K43" s="686"/>
      <c r="L43" s="686"/>
      <c r="M43" s="687"/>
      <c r="N43" s="688"/>
      <c r="O43" s="662"/>
      <c r="P43" s="662"/>
      <c r="Q43" s="662"/>
      <c r="R43" s="662"/>
      <c r="S43" s="662"/>
      <c r="T43" s="662"/>
      <c r="U43" s="662"/>
      <c r="V43" s="662"/>
      <c r="W43" s="662"/>
      <c r="X43" s="662"/>
      <c r="Y43" s="389"/>
      <c r="Z43" s="389"/>
    </row>
    <row r="44" spans="1:26" ht="26.65" customHeight="1">
      <c r="A44" s="35">
        <v>24</v>
      </c>
      <c r="B44" s="685"/>
      <c r="C44" s="686"/>
      <c r="D44" s="686"/>
      <c r="E44" s="686"/>
      <c r="F44" s="686"/>
      <c r="G44" s="686"/>
      <c r="H44" s="686"/>
      <c r="I44" s="686"/>
      <c r="J44" s="686"/>
      <c r="K44" s="686"/>
      <c r="L44" s="686"/>
      <c r="M44" s="687"/>
      <c r="N44" s="688"/>
      <c r="O44" s="662"/>
      <c r="P44" s="662"/>
      <c r="Q44" s="662"/>
      <c r="R44" s="662"/>
      <c r="S44" s="662"/>
      <c r="T44" s="662"/>
      <c r="U44" s="662"/>
      <c r="V44" s="662"/>
      <c r="W44" s="662"/>
      <c r="X44" s="662"/>
      <c r="Y44" s="389"/>
      <c r="Z44" s="389"/>
    </row>
    <row r="45" spans="1:26" ht="26.65" customHeight="1">
      <c r="A45" s="35">
        <v>25</v>
      </c>
      <c r="B45" s="685"/>
      <c r="C45" s="686"/>
      <c r="D45" s="686"/>
      <c r="E45" s="686"/>
      <c r="F45" s="686"/>
      <c r="G45" s="686"/>
      <c r="H45" s="686"/>
      <c r="I45" s="686"/>
      <c r="J45" s="686"/>
      <c r="K45" s="686"/>
      <c r="L45" s="686"/>
      <c r="M45" s="687"/>
      <c r="N45" s="688"/>
      <c r="O45" s="662"/>
      <c r="P45" s="662"/>
      <c r="Q45" s="662"/>
      <c r="R45" s="662"/>
      <c r="S45" s="662"/>
      <c r="T45" s="662"/>
      <c r="U45" s="662"/>
      <c r="V45" s="662"/>
      <c r="W45" s="662"/>
      <c r="X45" s="662"/>
      <c r="Y45" s="389"/>
      <c r="Z45" s="389"/>
    </row>
    <row r="46" spans="1:26" ht="26.65" customHeight="1">
      <c r="A46" s="35">
        <v>26</v>
      </c>
      <c r="B46" s="685"/>
      <c r="C46" s="686"/>
      <c r="D46" s="686"/>
      <c r="E46" s="686"/>
      <c r="F46" s="686"/>
      <c r="G46" s="686"/>
      <c r="H46" s="686"/>
      <c r="I46" s="686"/>
      <c r="J46" s="686"/>
      <c r="K46" s="686"/>
      <c r="L46" s="686"/>
      <c r="M46" s="687"/>
      <c r="N46" s="688"/>
      <c r="O46" s="662"/>
      <c r="P46" s="662"/>
      <c r="Q46" s="662"/>
      <c r="R46" s="662"/>
      <c r="S46" s="662"/>
      <c r="T46" s="662"/>
      <c r="U46" s="662"/>
      <c r="V46" s="662"/>
      <c r="W46" s="662"/>
      <c r="X46" s="662"/>
      <c r="Y46" s="389"/>
      <c r="Z46" s="389"/>
    </row>
    <row r="47" spans="1:26" ht="26.65" customHeight="1">
      <c r="A47" s="35">
        <v>27</v>
      </c>
      <c r="B47" s="685"/>
      <c r="C47" s="686"/>
      <c r="D47" s="686"/>
      <c r="E47" s="686"/>
      <c r="F47" s="686"/>
      <c r="G47" s="686"/>
      <c r="H47" s="686"/>
      <c r="I47" s="686"/>
      <c r="J47" s="686"/>
      <c r="K47" s="686"/>
      <c r="L47" s="686"/>
      <c r="M47" s="687"/>
      <c r="N47" s="688"/>
      <c r="O47" s="662"/>
      <c r="P47" s="662"/>
      <c r="Q47" s="662"/>
      <c r="R47" s="662"/>
      <c r="S47" s="662"/>
      <c r="T47" s="662"/>
      <c r="U47" s="662"/>
      <c r="V47" s="662"/>
      <c r="W47" s="662"/>
      <c r="X47" s="662"/>
      <c r="Y47" s="389"/>
      <c r="Z47" s="389"/>
    </row>
    <row r="48" spans="1:26" ht="26.65" customHeight="1">
      <c r="A48" s="35">
        <v>28</v>
      </c>
      <c r="B48" s="685"/>
      <c r="C48" s="686"/>
      <c r="D48" s="686"/>
      <c r="E48" s="686"/>
      <c r="F48" s="686"/>
      <c r="G48" s="686"/>
      <c r="H48" s="686"/>
      <c r="I48" s="686"/>
      <c r="J48" s="686"/>
      <c r="K48" s="686"/>
      <c r="L48" s="686"/>
      <c r="M48" s="687"/>
      <c r="N48" s="688"/>
      <c r="O48" s="662"/>
      <c r="P48" s="662"/>
      <c r="Q48" s="662"/>
      <c r="R48" s="662"/>
      <c r="S48" s="662"/>
      <c r="T48" s="662"/>
      <c r="U48" s="662"/>
      <c r="V48" s="662"/>
      <c r="W48" s="662"/>
      <c r="X48" s="662"/>
      <c r="Y48" s="389"/>
      <c r="Z48" s="389"/>
    </row>
    <row r="49" spans="1:26" ht="26.65" customHeight="1">
      <c r="A49" s="35">
        <v>29</v>
      </c>
      <c r="B49" s="685"/>
      <c r="C49" s="686"/>
      <c r="D49" s="686"/>
      <c r="E49" s="686"/>
      <c r="F49" s="686"/>
      <c r="G49" s="686"/>
      <c r="H49" s="686"/>
      <c r="I49" s="686"/>
      <c r="J49" s="686"/>
      <c r="K49" s="686"/>
      <c r="L49" s="686"/>
      <c r="M49" s="687"/>
      <c r="N49" s="688"/>
      <c r="O49" s="662"/>
      <c r="P49" s="662"/>
      <c r="Q49" s="662"/>
      <c r="R49" s="662"/>
      <c r="S49" s="662"/>
      <c r="T49" s="662"/>
      <c r="U49" s="662"/>
      <c r="V49" s="662"/>
      <c r="W49" s="662"/>
      <c r="X49" s="662"/>
      <c r="Y49" s="389"/>
      <c r="Z49" s="389"/>
    </row>
    <row r="50" spans="1:26" ht="26.65" customHeight="1" thickBot="1">
      <c r="A50" s="35">
        <v>30</v>
      </c>
      <c r="B50" s="678"/>
      <c r="C50" s="679"/>
      <c r="D50" s="679"/>
      <c r="E50" s="679"/>
      <c r="F50" s="679"/>
      <c r="G50" s="679"/>
      <c r="H50" s="679"/>
      <c r="I50" s="679"/>
      <c r="J50" s="679"/>
      <c r="K50" s="679"/>
      <c r="L50" s="679"/>
      <c r="M50" s="680"/>
      <c r="N50" s="688"/>
      <c r="O50" s="662"/>
      <c r="P50" s="662"/>
      <c r="Q50" s="662"/>
      <c r="R50" s="662"/>
      <c r="S50" s="662"/>
      <c r="T50" s="662"/>
      <c r="U50" s="662"/>
      <c r="V50" s="662"/>
      <c r="W50" s="662"/>
      <c r="X50" s="662"/>
      <c r="Y50" s="389"/>
      <c r="Z50" s="389"/>
    </row>
    <row r="51" spans="1:26" ht="37.9" customHeight="1">
      <c r="A51" s="35"/>
      <c r="B51" s="672" t="s">
        <v>277</v>
      </c>
      <c r="C51" s="673"/>
      <c r="D51" s="673"/>
      <c r="E51" s="673"/>
      <c r="F51" s="673"/>
      <c r="G51" s="673"/>
      <c r="H51" s="673"/>
      <c r="I51" s="673"/>
      <c r="J51" s="673"/>
      <c r="K51" s="673"/>
      <c r="L51" s="673"/>
      <c r="M51" s="674"/>
      <c r="N51" s="386"/>
      <c r="O51" s="662"/>
      <c r="P51" s="682"/>
      <c r="Q51" s="682"/>
      <c r="R51" s="682"/>
      <c r="S51" s="682"/>
      <c r="T51" s="682"/>
      <c r="U51" s="682"/>
      <c r="V51" s="682"/>
      <c r="W51" s="682"/>
      <c r="X51" s="682"/>
      <c r="Y51" s="682"/>
      <c r="Z51" s="682"/>
    </row>
    <row r="52" spans="1:26" ht="25.9" customHeight="1">
      <c r="A52" s="35">
        <v>1</v>
      </c>
      <c r="B52" s="675"/>
      <c r="C52" s="676"/>
      <c r="D52" s="676"/>
      <c r="E52" s="676"/>
      <c r="F52" s="676"/>
      <c r="G52" s="676"/>
      <c r="H52" s="676"/>
      <c r="I52" s="676"/>
      <c r="J52" s="676"/>
      <c r="K52" s="676"/>
      <c r="L52" s="676"/>
      <c r="M52" s="677"/>
      <c r="N52" s="688"/>
      <c r="O52" s="682"/>
      <c r="P52" s="682"/>
      <c r="Q52" s="682"/>
      <c r="R52" s="682"/>
      <c r="S52" s="682"/>
      <c r="T52" s="682"/>
      <c r="U52" s="682"/>
      <c r="V52" s="682"/>
      <c r="W52" s="682"/>
      <c r="X52" s="682"/>
      <c r="Y52" s="682"/>
      <c r="Z52" s="682"/>
    </row>
    <row r="53" spans="1:26" ht="26.45" customHeight="1">
      <c r="A53" s="35">
        <v>2</v>
      </c>
      <c r="B53" s="675"/>
      <c r="C53" s="676"/>
      <c r="D53" s="676"/>
      <c r="E53" s="676"/>
      <c r="F53" s="676"/>
      <c r="G53" s="676"/>
      <c r="H53" s="676"/>
      <c r="I53" s="676"/>
      <c r="J53" s="676"/>
      <c r="K53" s="676"/>
      <c r="L53" s="676"/>
      <c r="M53" s="677"/>
      <c r="N53" s="688"/>
      <c r="O53" s="682"/>
      <c r="P53" s="682"/>
      <c r="Q53" s="682"/>
      <c r="R53" s="682"/>
      <c r="S53" s="682"/>
      <c r="T53" s="682"/>
      <c r="U53" s="682"/>
      <c r="V53" s="682"/>
      <c r="W53" s="682"/>
      <c r="X53" s="682"/>
      <c r="Y53" s="682"/>
      <c r="Z53" s="682"/>
    </row>
    <row r="54" spans="1:26" ht="26.45" customHeight="1">
      <c r="A54" s="35">
        <v>3</v>
      </c>
      <c r="B54" s="675"/>
      <c r="C54" s="676"/>
      <c r="D54" s="676"/>
      <c r="E54" s="676"/>
      <c r="F54" s="676"/>
      <c r="G54" s="676"/>
      <c r="H54" s="676"/>
      <c r="I54" s="676"/>
      <c r="J54" s="676"/>
      <c r="K54" s="676"/>
      <c r="L54" s="676"/>
      <c r="M54" s="677"/>
      <c r="N54" s="688"/>
      <c r="O54" s="682"/>
      <c r="P54" s="682"/>
      <c r="Q54" s="682"/>
      <c r="R54" s="682"/>
      <c r="S54" s="682"/>
      <c r="T54" s="682"/>
      <c r="U54" s="682"/>
      <c r="V54" s="682"/>
      <c r="W54" s="682"/>
      <c r="X54" s="682"/>
      <c r="Y54" s="682"/>
      <c r="Z54" s="682"/>
    </row>
    <row r="55" spans="1:26" ht="26.45" customHeight="1" thickBot="1">
      <c r="A55" s="35">
        <v>4</v>
      </c>
      <c r="B55" s="678"/>
      <c r="C55" s="679"/>
      <c r="D55" s="679"/>
      <c r="E55" s="679"/>
      <c r="F55" s="679"/>
      <c r="G55" s="679"/>
      <c r="H55" s="679"/>
      <c r="I55" s="679"/>
      <c r="J55" s="679"/>
      <c r="K55" s="679"/>
      <c r="L55" s="679"/>
      <c r="M55" s="680"/>
      <c r="N55" s="688"/>
      <c r="O55" s="683"/>
      <c r="P55" s="683"/>
      <c r="Q55" s="683"/>
      <c r="R55" s="683"/>
      <c r="S55" s="683"/>
      <c r="T55" s="683"/>
      <c r="U55" s="683"/>
      <c r="V55" s="683"/>
      <c r="W55" s="683"/>
      <c r="X55" s="683"/>
      <c r="Y55" s="683"/>
      <c r="Z55" s="683"/>
    </row>
    <row r="56" spans="1:26" ht="37.9" customHeight="1">
      <c r="A56" s="35"/>
      <c r="B56" s="684" t="s">
        <v>278</v>
      </c>
      <c r="C56" s="673"/>
      <c r="D56" s="673"/>
      <c r="E56" s="673"/>
      <c r="F56" s="673"/>
      <c r="G56" s="673"/>
      <c r="H56" s="673"/>
      <c r="I56" s="673"/>
      <c r="J56" s="673"/>
      <c r="K56" s="673"/>
      <c r="L56" s="673"/>
      <c r="M56" s="674"/>
      <c r="N56" s="386"/>
      <c r="O56" s="661" t="s">
        <v>321</v>
      </c>
      <c r="P56" s="681"/>
      <c r="Q56" s="681"/>
      <c r="R56" s="681"/>
      <c r="S56" s="681"/>
      <c r="T56" s="681"/>
      <c r="U56" s="681"/>
      <c r="V56" s="681"/>
      <c r="W56" s="681"/>
      <c r="X56" s="681"/>
      <c r="Y56" s="681"/>
      <c r="Z56" s="681"/>
    </row>
    <row r="57" spans="1:26" ht="25.9" customHeight="1">
      <c r="A57" s="35">
        <v>1</v>
      </c>
      <c r="B57" s="675"/>
      <c r="C57" s="676"/>
      <c r="D57" s="676"/>
      <c r="E57" s="676"/>
      <c r="F57" s="676"/>
      <c r="G57" s="676"/>
      <c r="H57" s="676"/>
      <c r="I57" s="676"/>
      <c r="J57" s="676"/>
      <c r="K57" s="676"/>
      <c r="L57" s="676"/>
      <c r="M57" s="677"/>
      <c r="N57" s="688"/>
      <c r="O57" s="682"/>
      <c r="P57" s="682"/>
      <c r="Q57" s="682"/>
      <c r="R57" s="682"/>
      <c r="S57" s="682"/>
      <c r="T57" s="682"/>
      <c r="U57" s="682"/>
      <c r="V57" s="682"/>
      <c r="W57" s="682"/>
      <c r="X57" s="682"/>
      <c r="Y57" s="682"/>
      <c r="Z57" s="682"/>
    </row>
    <row r="58" spans="1:26" ht="26.45" customHeight="1">
      <c r="A58" s="35">
        <v>2</v>
      </c>
      <c r="B58" s="675"/>
      <c r="C58" s="676"/>
      <c r="D58" s="676"/>
      <c r="E58" s="676"/>
      <c r="F58" s="676"/>
      <c r="G58" s="676"/>
      <c r="H58" s="676"/>
      <c r="I58" s="676"/>
      <c r="J58" s="676"/>
      <c r="K58" s="676"/>
      <c r="L58" s="676"/>
      <c r="M58" s="677"/>
      <c r="N58" s="688"/>
      <c r="O58" s="682"/>
      <c r="P58" s="682"/>
      <c r="Q58" s="682"/>
      <c r="R58" s="682"/>
      <c r="S58" s="682"/>
      <c r="T58" s="682"/>
      <c r="U58" s="682"/>
      <c r="V58" s="682"/>
      <c r="W58" s="682"/>
      <c r="X58" s="682"/>
      <c r="Y58" s="682"/>
      <c r="Z58" s="682"/>
    </row>
    <row r="59" spans="1:26" ht="26.45" customHeight="1">
      <c r="A59" s="35">
        <v>3</v>
      </c>
      <c r="B59" s="675"/>
      <c r="C59" s="676"/>
      <c r="D59" s="676"/>
      <c r="E59" s="676"/>
      <c r="F59" s="676"/>
      <c r="G59" s="676"/>
      <c r="H59" s="676"/>
      <c r="I59" s="676"/>
      <c r="J59" s="676"/>
      <c r="K59" s="676"/>
      <c r="L59" s="676"/>
      <c r="M59" s="677"/>
      <c r="N59" s="688"/>
      <c r="O59" s="682"/>
      <c r="P59" s="682"/>
      <c r="Q59" s="682"/>
      <c r="R59" s="682"/>
      <c r="S59" s="682"/>
      <c r="T59" s="682"/>
      <c r="U59" s="682"/>
      <c r="V59" s="682"/>
      <c r="W59" s="682"/>
      <c r="X59" s="682"/>
      <c r="Y59" s="682"/>
      <c r="Z59" s="682"/>
    </row>
    <row r="60" spans="1:26" ht="26.45" customHeight="1" thickBot="1">
      <c r="A60" s="35">
        <v>4</v>
      </c>
      <c r="B60" s="678"/>
      <c r="C60" s="679"/>
      <c r="D60" s="679"/>
      <c r="E60" s="679"/>
      <c r="F60" s="679"/>
      <c r="G60" s="679"/>
      <c r="H60" s="679"/>
      <c r="I60" s="679"/>
      <c r="J60" s="679"/>
      <c r="K60" s="679"/>
      <c r="L60" s="679"/>
      <c r="M60" s="680"/>
      <c r="N60" s="688"/>
      <c r="O60" s="683"/>
      <c r="P60" s="683"/>
      <c r="Q60" s="683"/>
      <c r="R60" s="683"/>
      <c r="S60" s="683"/>
      <c r="T60" s="683"/>
      <c r="U60" s="683"/>
      <c r="V60" s="683"/>
      <c r="W60" s="683"/>
      <c r="X60" s="683"/>
      <c r="Y60" s="683"/>
      <c r="Z60" s="683"/>
    </row>
  </sheetData>
  <sheetProtection algorithmName="SHA-512" hashValue="F7zdZt+t2qT3mu2jOWKfMMdaTqHobbESp4tI2tKbZeYCevE6oSA8AeDfsTQ31L+2Zqqv0zrmTg5clhe3mnLeXA==" saltValue="i5LRpTsK34CEbBhgNHlIzQ==" spinCount="100000" sheet="1" formatRows="0"/>
  <mergeCells count="27">
    <mergeCell ref="O56:Z60"/>
    <mergeCell ref="O51:Z55"/>
    <mergeCell ref="B12:M12"/>
    <mergeCell ref="B13:M16"/>
    <mergeCell ref="B21:M50"/>
    <mergeCell ref="N21:N50"/>
    <mergeCell ref="O5:X16"/>
    <mergeCell ref="O17:X19"/>
    <mergeCell ref="B51:M51"/>
    <mergeCell ref="B52:M55"/>
    <mergeCell ref="N52:N55"/>
    <mergeCell ref="B56:M56"/>
    <mergeCell ref="B57:M60"/>
    <mergeCell ref="N57:N60"/>
    <mergeCell ref="B18:H19"/>
    <mergeCell ref="I18:M18"/>
    <mergeCell ref="O20:X50"/>
    <mergeCell ref="I19:M19"/>
    <mergeCell ref="B20:M20"/>
    <mergeCell ref="B2:C2"/>
    <mergeCell ref="D2:M2"/>
    <mergeCell ref="B3:C3"/>
    <mergeCell ref="D3:M3"/>
    <mergeCell ref="B17:H17"/>
    <mergeCell ref="I17:M17"/>
    <mergeCell ref="B5:M5"/>
    <mergeCell ref="B6:M11"/>
  </mergeCells>
  <phoneticPr fontId="21"/>
  <printOptions horizontalCentered="1"/>
  <pageMargins left="0.70866141732283472" right="0.70866141732283472" top="0.55118110236220474" bottom="0.55118110236220474"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pageSetUpPr fitToPage="1"/>
  </sheetPr>
  <dimension ref="A1:T75"/>
  <sheetViews>
    <sheetView view="pageBreakPreview" zoomScale="75" zoomScaleNormal="100" zoomScaleSheetLayoutView="75" workbookViewId="0">
      <selection activeCell="D20" sqref="D20"/>
    </sheetView>
  </sheetViews>
  <sheetFormatPr defaultColWidth="9" defaultRowHeight="18.75"/>
  <cols>
    <col min="1" max="2" width="6.75" style="140" customWidth="1"/>
    <col min="3" max="3" width="7.25" style="140" customWidth="1"/>
    <col min="4" max="4" width="39.5" style="109" customWidth="1"/>
    <col min="5" max="5" width="12" style="211" customWidth="1"/>
    <col min="6" max="6" width="3.5" style="211" bestFit="1" customWidth="1"/>
    <col min="7" max="7" width="11" style="211" customWidth="1"/>
    <col min="8" max="8" width="21.25" style="141" bestFit="1" customWidth="1"/>
    <col min="9" max="9" width="17.75" style="141" customWidth="1"/>
    <col min="10" max="10" width="4.75" style="1" customWidth="1"/>
    <col min="11" max="16384" width="9" style="1"/>
  </cols>
  <sheetData>
    <row r="1" spans="1:19">
      <c r="A1" s="74" t="s">
        <v>334</v>
      </c>
    </row>
    <row r="2" spans="1:19" customFormat="1">
      <c r="A2" s="695" t="s">
        <v>103</v>
      </c>
      <c r="B2" s="695"/>
      <c r="C2" s="696">
        <f>'1-1 総表'!C14</f>
        <v>0</v>
      </c>
      <c r="D2" s="696"/>
      <c r="E2" s="696"/>
      <c r="F2" s="696"/>
      <c r="G2" s="696"/>
      <c r="H2" s="696"/>
      <c r="I2" s="696"/>
    </row>
    <row r="3" spans="1:19" customFormat="1" ht="18.75" customHeight="1">
      <c r="A3" s="695" t="s">
        <v>75</v>
      </c>
      <c r="B3" s="695"/>
      <c r="C3" s="696">
        <f>'1-1 総表'!C26</f>
        <v>0</v>
      </c>
      <c r="D3" s="696"/>
      <c r="E3" s="696"/>
      <c r="F3" s="696"/>
      <c r="G3" s="696"/>
      <c r="H3" s="696"/>
      <c r="I3" s="696"/>
    </row>
    <row r="4" spans="1:19" ht="19.5" customHeight="1" thickBot="1">
      <c r="G4" s="394" t="s">
        <v>281</v>
      </c>
    </row>
    <row r="5" spans="1:19" customFormat="1" ht="20.25" thickBot="1">
      <c r="A5" s="142"/>
      <c r="B5" s="143" t="s">
        <v>282</v>
      </c>
      <c r="C5" s="144"/>
      <c r="D5" s="145"/>
      <c r="E5" s="704">
        <f>E6+E7</f>
        <v>0</v>
      </c>
      <c r="F5" s="704"/>
      <c r="G5" s="705"/>
      <c r="H5" s="146"/>
      <c r="I5" s="146"/>
      <c r="K5" s="737" t="s">
        <v>309</v>
      </c>
      <c r="L5" s="737"/>
      <c r="M5" s="737"/>
      <c r="N5" s="737"/>
      <c r="O5" s="737"/>
      <c r="P5" s="737"/>
      <c r="Q5" s="737"/>
      <c r="R5" s="737"/>
      <c r="S5" s="737"/>
    </row>
    <row r="6" spans="1:19" customFormat="1" ht="20.25" customHeight="1" thickBot="1">
      <c r="A6" s="142"/>
      <c r="B6" s="147"/>
      <c r="C6" s="706" t="s">
        <v>45</v>
      </c>
      <c r="D6" s="707"/>
      <c r="E6" s="746">
        <f>I17</f>
        <v>0</v>
      </c>
      <c r="F6" s="747"/>
      <c r="G6" s="748"/>
      <c r="H6" s="148"/>
      <c r="I6" s="148"/>
      <c r="K6" s="737"/>
      <c r="L6" s="737"/>
      <c r="M6" s="737"/>
      <c r="N6" s="737"/>
      <c r="O6" s="737"/>
      <c r="P6" s="737"/>
      <c r="Q6" s="737"/>
      <c r="R6" s="737"/>
      <c r="S6" s="737"/>
    </row>
    <row r="7" spans="1:19" customFormat="1" ht="20.25" customHeight="1" thickBot="1">
      <c r="A7" s="142"/>
      <c r="B7" s="147"/>
      <c r="C7" s="149" t="s">
        <v>46</v>
      </c>
      <c r="D7" s="150"/>
      <c r="E7" s="741">
        <f>SUM(E8:G13)</f>
        <v>0</v>
      </c>
      <c r="F7" s="741"/>
      <c r="G7" s="742"/>
      <c r="H7" s="148"/>
      <c r="I7" s="148"/>
      <c r="K7" s="737"/>
      <c r="L7" s="737"/>
      <c r="M7" s="737"/>
      <c r="N7" s="737"/>
      <c r="O7" s="737"/>
      <c r="P7" s="737"/>
      <c r="Q7" s="737"/>
      <c r="R7" s="737"/>
      <c r="S7" s="737"/>
    </row>
    <row r="8" spans="1:19" customFormat="1" ht="20.25" customHeight="1" thickBot="1">
      <c r="A8" s="142"/>
      <c r="B8" s="147"/>
      <c r="C8" s="151"/>
      <c r="D8" s="152" t="s">
        <v>47</v>
      </c>
      <c r="E8" s="743">
        <f>I35</f>
        <v>0</v>
      </c>
      <c r="F8" s="744"/>
      <c r="G8" s="745"/>
      <c r="H8" s="148"/>
      <c r="I8" s="148"/>
      <c r="K8" s="737"/>
      <c r="L8" s="737"/>
      <c r="M8" s="737"/>
      <c r="N8" s="737"/>
      <c r="O8" s="737"/>
      <c r="P8" s="737"/>
      <c r="Q8" s="737"/>
      <c r="R8" s="737"/>
      <c r="S8" s="737"/>
    </row>
    <row r="9" spans="1:19" customFormat="1" ht="19.5">
      <c r="A9" s="142"/>
      <c r="B9" s="147"/>
      <c r="C9" s="151"/>
      <c r="D9" s="153" t="s">
        <v>48</v>
      </c>
      <c r="E9" s="698">
        <f>I41</f>
        <v>0</v>
      </c>
      <c r="F9" s="698"/>
      <c r="G9" s="699"/>
      <c r="H9" s="148"/>
      <c r="I9" s="148"/>
      <c r="K9" s="737"/>
      <c r="L9" s="737"/>
      <c r="M9" s="737"/>
      <c r="N9" s="737"/>
      <c r="O9" s="737"/>
      <c r="P9" s="737"/>
      <c r="Q9" s="737"/>
      <c r="R9" s="737"/>
      <c r="S9" s="737"/>
    </row>
    <row r="10" spans="1:19" customFormat="1" ht="19.5">
      <c r="A10" s="142"/>
      <c r="B10" s="147"/>
      <c r="C10" s="151"/>
      <c r="D10" s="153" t="s">
        <v>49</v>
      </c>
      <c r="E10" s="700">
        <f>I47</f>
        <v>0</v>
      </c>
      <c r="F10" s="700"/>
      <c r="G10" s="701"/>
      <c r="H10" s="148"/>
      <c r="I10" s="148"/>
      <c r="K10" s="737"/>
      <c r="L10" s="737"/>
      <c r="M10" s="737"/>
      <c r="N10" s="737"/>
      <c r="O10" s="737"/>
      <c r="P10" s="737"/>
      <c r="Q10" s="737"/>
      <c r="R10" s="737"/>
      <c r="S10" s="737"/>
    </row>
    <row r="11" spans="1:19" customFormat="1" ht="19.5">
      <c r="A11" s="142"/>
      <c r="B11" s="147"/>
      <c r="C11" s="151"/>
      <c r="D11" s="154" t="s">
        <v>50</v>
      </c>
      <c r="E11" s="700">
        <f>I53</f>
        <v>0</v>
      </c>
      <c r="F11" s="700"/>
      <c r="G11" s="701"/>
      <c r="H11" s="148"/>
      <c r="I11" s="148"/>
      <c r="K11" s="737"/>
      <c r="L11" s="737"/>
      <c r="M11" s="737"/>
      <c r="N11" s="737"/>
      <c r="O11" s="737"/>
      <c r="P11" s="737"/>
      <c r="Q11" s="737"/>
      <c r="R11" s="737"/>
      <c r="S11" s="737"/>
    </row>
    <row r="12" spans="1:19" customFormat="1" ht="19.5">
      <c r="A12" s="142"/>
      <c r="B12" s="147"/>
      <c r="C12" s="151"/>
      <c r="D12" s="154" t="s">
        <v>51</v>
      </c>
      <c r="E12" s="700">
        <f>I59</f>
        <v>0</v>
      </c>
      <c r="F12" s="700"/>
      <c r="G12" s="701"/>
      <c r="H12" s="148"/>
      <c r="I12" s="148"/>
      <c r="K12" s="737"/>
      <c r="L12" s="737"/>
      <c r="M12" s="737"/>
      <c r="N12" s="737"/>
      <c r="O12" s="737"/>
      <c r="P12" s="737"/>
      <c r="Q12" s="737"/>
      <c r="R12" s="737"/>
      <c r="S12" s="737"/>
    </row>
    <row r="13" spans="1:19" customFormat="1" ht="20.25" thickBot="1">
      <c r="A13" s="142"/>
      <c r="B13" s="155"/>
      <c r="C13" s="156"/>
      <c r="D13" s="157" t="s">
        <v>52</v>
      </c>
      <c r="E13" s="702">
        <f>I65</f>
        <v>0</v>
      </c>
      <c r="F13" s="702"/>
      <c r="G13" s="703"/>
      <c r="H13" s="148"/>
      <c r="I13" s="148"/>
      <c r="K13" s="737"/>
      <c r="L13" s="737"/>
      <c r="M13" s="737"/>
      <c r="N13" s="737"/>
      <c r="O13" s="737"/>
      <c r="P13" s="737"/>
      <c r="Q13" s="737"/>
      <c r="R13" s="737"/>
      <c r="S13" s="737"/>
    </row>
    <row r="14" spans="1:19" ht="19.5" thickBot="1">
      <c r="K14" s="737"/>
      <c r="L14" s="737"/>
      <c r="M14" s="737"/>
      <c r="N14" s="737"/>
      <c r="O14" s="737"/>
      <c r="P14" s="737"/>
      <c r="Q14" s="737"/>
      <c r="R14" s="737"/>
      <c r="S14" s="737"/>
    </row>
    <row r="15" spans="1:19" s="163" customFormat="1" ht="19.5" thickBot="1">
      <c r="A15" s="158" t="s">
        <v>15</v>
      </c>
      <c r="B15" s="159" t="s">
        <v>16</v>
      </c>
      <c r="C15" s="159" t="s">
        <v>17</v>
      </c>
      <c r="D15" s="160" t="s">
        <v>18</v>
      </c>
      <c r="E15" s="697" t="s">
        <v>19</v>
      </c>
      <c r="F15" s="697"/>
      <c r="G15" s="697"/>
      <c r="H15" s="161" t="s">
        <v>41</v>
      </c>
      <c r="I15" s="162" t="s">
        <v>20</v>
      </c>
    </row>
    <row r="16" spans="1:19" ht="30.75" thickBot="1">
      <c r="A16" s="719" t="s">
        <v>43</v>
      </c>
      <c r="B16" s="720"/>
      <c r="C16" s="720"/>
      <c r="D16" s="720"/>
      <c r="E16" s="212"/>
      <c r="F16" s="212"/>
      <c r="G16" s="212"/>
      <c r="H16" s="164"/>
      <c r="I16" s="430">
        <f>SUM(I17,I35,I41,I47,I53,I59,I65)</f>
        <v>0</v>
      </c>
    </row>
    <row r="17" spans="1:20" ht="29.65" customHeight="1" thickBot="1">
      <c r="A17" s="165" t="s">
        <v>89</v>
      </c>
      <c r="B17" s="166" t="s">
        <v>21</v>
      </c>
      <c r="C17" s="167"/>
      <c r="D17" s="168"/>
      <c r="E17" s="213"/>
      <c r="F17" s="213"/>
      <c r="G17" s="213"/>
      <c r="H17" s="169"/>
      <c r="I17" s="431">
        <f>SUM(I20)</f>
        <v>0</v>
      </c>
      <c r="K17" s="497"/>
      <c r="L17" s="498"/>
      <c r="M17" s="498"/>
      <c r="N17" s="498"/>
      <c r="O17" s="498"/>
      <c r="P17" s="498"/>
      <c r="Q17" s="498"/>
      <c r="R17" s="498"/>
      <c r="S17" s="498"/>
    </row>
    <row r="18" spans="1:20" ht="24">
      <c r="A18" s="165" t="s">
        <v>89</v>
      </c>
      <c r="B18" s="171"/>
      <c r="C18" s="170" t="s">
        <v>21</v>
      </c>
      <c r="D18" s="173"/>
      <c r="E18" s="215"/>
      <c r="F18" s="215"/>
      <c r="G18" s="215"/>
      <c r="H18" s="174"/>
      <c r="I18" s="175"/>
      <c r="K18" s="498"/>
      <c r="L18" s="498"/>
      <c r="M18" s="498"/>
      <c r="N18" s="498"/>
      <c r="O18" s="498"/>
      <c r="P18" s="498"/>
      <c r="Q18" s="498"/>
      <c r="R18" s="498"/>
      <c r="S18" s="498"/>
    </row>
    <row r="19" spans="1:20" ht="18" customHeight="1">
      <c r="A19" s="165" t="s">
        <v>89</v>
      </c>
      <c r="B19" s="171"/>
      <c r="C19" s="176"/>
      <c r="D19" s="177" t="s">
        <v>62</v>
      </c>
      <c r="E19" s="216" t="s">
        <v>22</v>
      </c>
      <c r="F19" s="216" t="s">
        <v>23</v>
      </c>
      <c r="G19" s="216" t="s">
        <v>24</v>
      </c>
      <c r="H19" s="178"/>
      <c r="I19" s="179"/>
      <c r="K19" s="498"/>
      <c r="L19" s="498"/>
      <c r="M19" s="498"/>
      <c r="N19" s="498"/>
      <c r="O19" s="498"/>
      <c r="P19" s="498"/>
      <c r="Q19" s="498"/>
      <c r="R19" s="498"/>
      <c r="S19" s="498"/>
    </row>
    <row r="20" spans="1:20" ht="18.75" customHeight="1">
      <c r="A20" s="165" t="s">
        <v>89</v>
      </c>
      <c r="B20" s="171"/>
      <c r="C20" s="176"/>
      <c r="D20" s="135"/>
      <c r="E20" s="217"/>
      <c r="F20" s="218" t="str">
        <f>IF(E20="","","×")</f>
        <v/>
      </c>
      <c r="G20" s="217"/>
      <c r="H20" s="444">
        <f>E20*G20</f>
        <v>0</v>
      </c>
      <c r="I20" s="180">
        <f>ROUNDDOWN((SUM(H20:H25)),-3)/1000</f>
        <v>0</v>
      </c>
    </row>
    <row r="21" spans="1:20" ht="18" customHeight="1">
      <c r="A21" s="165" t="str">
        <f>IF(AND(D21="",E21=""),"",".")</f>
        <v/>
      </c>
      <c r="B21" s="171"/>
      <c r="C21" s="176"/>
      <c r="D21" s="136"/>
      <c r="E21" s="219"/>
      <c r="F21" s="220" t="str">
        <f t="shared" ref="F21:F24" si="0">IF(E21="","","×")</f>
        <v/>
      </c>
      <c r="G21" s="219"/>
      <c r="H21" s="445">
        <f t="shared" ref="H21:H24" si="1">E21*G21</f>
        <v>0</v>
      </c>
      <c r="I21" s="181"/>
    </row>
    <row r="22" spans="1:20" ht="18" customHeight="1">
      <c r="A22" s="165" t="str">
        <f t="shared" ref="A22:A24" si="2">IF(AND(D22="",E22=""),"",".")</f>
        <v/>
      </c>
      <c r="B22" s="171"/>
      <c r="C22" s="176"/>
      <c r="D22" s="136"/>
      <c r="E22" s="219"/>
      <c r="F22" s="220" t="str">
        <f t="shared" si="0"/>
        <v/>
      </c>
      <c r="G22" s="219"/>
      <c r="H22" s="445">
        <f t="shared" si="1"/>
        <v>0</v>
      </c>
      <c r="I22" s="181"/>
    </row>
    <row r="23" spans="1:20" ht="18" customHeight="1">
      <c r="A23" s="165" t="str">
        <f t="shared" si="2"/>
        <v/>
      </c>
      <c r="B23" s="171"/>
      <c r="C23" s="176"/>
      <c r="D23" s="136"/>
      <c r="E23" s="219"/>
      <c r="F23" s="220" t="str">
        <f t="shared" si="0"/>
        <v/>
      </c>
      <c r="G23" s="219"/>
      <c r="H23" s="445">
        <f t="shared" si="1"/>
        <v>0</v>
      </c>
      <c r="I23" s="181"/>
    </row>
    <row r="24" spans="1:20" ht="18" customHeight="1">
      <c r="A24" s="165" t="str">
        <f t="shared" si="2"/>
        <v/>
      </c>
      <c r="B24" s="171"/>
      <c r="C24" s="176"/>
      <c r="D24" s="136"/>
      <c r="E24" s="219"/>
      <c r="F24" s="220" t="str">
        <f t="shared" si="0"/>
        <v/>
      </c>
      <c r="G24" s="219"/>
      <c r="H24" s="445">
        <f t="shared" si="1"/>
        <v>0</v>
      </c>
      <c r="I24" s="181"/>
    </row>
    <row r="25" spans="1:20" ht="18" customHeight="1">
      <c r="A25" s="165" t="s">
        <v>89</v>
      </c>
      <c r="B25" s="171"/>
      <c r="C25" s="182"/>
      <c r="D25" s="183" t="s">
        <v>25</v>
      </c>
      <c r="E25" s="221">
        <v>0</v>
      </c>
      <c r="F25" s="222" t="s">
        <v>23</v>
      </c>
      <c r="G25" s="223"/>
      <c r="H25" s="184" t="str">
        <f>IF(G25="","",E25*G25)</f>
        <v/>
      </c>
      <c r="I25" s="185"/>
    </row>
    <row r="26" spans="1:20" ht="22.5" customHeight="1">
      <c r="A26" s="165" t="s">
        <v>89</v>
      </c>
      <c r="B26" s="171"/>
      <c r="C26" s="186" t="s">
        <v>318</v>
      </c>
      <c r="D26" s="187"/>
      <c r="E26" s="224"/>
      <c r="F26" s="224"/>
      <c r="G26" s="224"/>
      <c r="H26" s="188"/>
      <c r="I26" s="175"/>
      <c r="K26" s="497"/>
      <c r="L26" s="497"/>
      <c r="M26" s="497"/>
      <c r="N26" s="497"/>
      <c r="O26" s="497"/>
      <c r="P26" s="497"/>
      <c r="Q26" s="497"/>
      <c r="R26" s="497"/>
      <c r="S26" s="497"/>
      <c r="T26" s="497"/>
    </row>
    <row r="27" spans="1:20" ht="18" customHeight="1">
      <c r="A27" s="165" t="s">
        <v>89</v>
      </c>
      <c r="B27" s="171"/>
      <c r="C27" s="176"/>
      <c r="D27" s="722"/>
      <c r="E27" s="723"/>
      <c r="F27" s="723"/>
      <c r="G27" s="723"/>
      <c r="H27" s="723"/>
      <c r="I27" s="724"/>
      <c r="K27" s="497"/>
      <c r="L27" s="497"/>
      <c r="M27" s="497"/>
      <c r="N27" s="497"/>
      <c r="O27" s="497"/>
      <c r="P27" s="497"/>
      <c r="Q27" s="497"/>
      <c r="R27" s="497"/>
      <c r="S27" s="497"/>
      <c r="T27" s="497"/>
    </row>
    <row r="28" spans="1:20" ht="18" customHeight="1">
      <c r="A28" s="165" t="s">
        <v>89</v>
      </c>
      <c r="B28" s="171"/>
      <c r="C28" s="176"/>
      <c r="D28" s="725"/>
      <c r="E28" s="726"/>
      <c r="F28" s="726"/>
      <c r="G28" s="726"/>
      <c r="H28" s="726"/>
      <c r="I28" s="727"/>
      <c r="K28" s="497"/>
      <c r="L28" s="497"/>
      <c r="M28" s="497"/>
      <c r="N28" s="497"/>
      <c r="O28" s="497"/>
      <c r="P28" s="497"/>
      <c r="Q28" s="497"/>
      <c r="R28" s="497"/>
      <c r="S28" s="497"/>
      <c r="T28" s="497"/>
    </row>
    <row r="29" spans="1:20" ht="18" customHeight="1">
      <c r="A29" s="165" t="s">
        <v>89</v>
      </c>
      <c r="B29" s="171"/>
      <c r="C29" s="176"/>
      <c r="D29" s="725"/>
      <c r="E29" s="726"/>
      <c r="F29" s="726"/>
      <c r="G29" s="726"/>
      <c r="H29" s="726"/>
      <c r="I29" s="727"/>
      <c r="K29" s="497"/>
      <c r="L29" s="497"/>
      <c r="M29" s="497"/>
      <c r="N29" s="497"/>
      <c r="O29" s="497"/>
      <c r="P29" s="497"/>
      <c r="Q29" s="497"/>
      <c r="R29" s="497"/>
      <c r="S29" s="497"/>
      <c r="T29" s="497"/>
    </row>
    <row r="30" spans="1:20" ht="18" customHeight="1">
      <c r="A30" s="165" t="s">
        <v>89</v>
      </c>
      <c r="B30" s="171"/>
      <c r="C30" s="176"/>
      <c r="D30" s="725"/>
      <c r="E30" s="726"/>
      <c r="F30" s="726"/>
      <c r="G30" s="726"/>
      <c r="H30" s="726"/>
      <c r="I30" s="727"/>
      <c r="K30" s="497"/>
      <c r="L30" s="497"/>
      <c r="M30" s="497"/>
      <c r="N30" s="497"/>
      <c r="O30" s="497"/>
      <c r="P30" s="497"/>
      <c r="Q30" s="497"/>
      <c r="R30" s="497"/>
      <c r="S30" s="497"/>
      <c r="T30" s="497"/>
    </row>
    <row r="31" spans="1:20" ht="18" customHeight="1">
      <c r="A31" s="165" t="s">
        <v>89</v>
      </c>
      <c r="B31" s="189"/>
      <c r="C31" s="190"/>
      <c r="D31" s="728"/>
      <c r="E31" s="729"/>
      <c r="F31" s="729"/>
      <c r="G31" s="729"/>
      <c r="H31" s="729"/>
      <c r="I31" s="730"/>
      <c r="K31" s="497"/>
      <c r="L31" s="497"/>
      <c r="M31" s="497"/>
      <c r="N31" s="497"/>
      <c r="O31" s="497"/>
      <c r="P31" s="497"/>
      <c r="Q31" s="497"/>
      <c r="R31" s="497"/>
      <c r="S31" s="497"/>
      <c r="T31" s="497"/>
    </row>
    <row r="32" spans="1:20" ht="30">
      <c r="A32" s="165" t="s">
        <v>89</v>
      </c>
      <c r="B32" s="191" t="s">
        <v>26</v>
      </c>
      <c r="C32" s="192"/>
      <c r="D32" s="193"/>
      <c r="E32" s="225"/>
      <c r="F32" s="226"/>
      <c r="G32" s="225"/>
      <c r="H32" s="194"/>
      <c r="I32" s="195"/>
      <c r="K32" s="497"/>
      <c r="L32" s="497"/>
      <c r="M32" s="497"/>
      <c r="N32" s="497"/>
      <c r="O32" s="497"/>
      <c r="P32" s="497"/>
      <c r="Q32" s="497"/>
      <c r="R32" s="497"/>
      <c r="S32" s="497"/>
      <c r="T32" s="497"/>
    </row>
    <row r="33" spans="1:9" s="198" customFormat="1">
      <c r="A33" s="196"/>
      <c r="B33" s="197"/>
      <c r="C33" s="426"/>
      <c r="D33" s="427" t="s">
        <v>18</v>
      </c>
      <c r="E33" s="732" t="s">
        <v>19</v>
      </c>
      <c r="F33" s="733"/>
      <c r="G33" s="734"/>
      <c r="H33" s="428" t="s">
        <v>41</v>
      </c>
      <c r="I33" s="429"/>
    </row>
    <row r="34" spans="1:9" ht="24">
      <c r="A34" s="165" t="s">
        <v>89</v>
      </c>
      <c r="B34" s="199"/>
      <c r="C34" s="170" t="s">
        <v>5</v>
      </c>
      <c r="D34" s="200"/>
      <c r="E34" s="227"/>
      <c r="F34" s="228"/>
      <c r="G34" s="227"/>
      <c r="H34" s="201"/>
      <c r="I34" s="202"/>
    </row>
    <row r="35" spans="1:9">
      <c r="A35" s="165" t="s">
        <v>89</v>
      </c>
      <c r="B35" s="171"/>
      <c r="C35" s="176"/>
      <c r="D35" s="135"/>
      <c r="E35" s="708"/>
      <c r="F35" s="709"/>
      <c r="G35" s="709"/>
      <c r="H35" s="8"/>
      <c r="I35" s="716">
        <f>ROUNDDOWN((SUM(H35:H39)),-3)/1000</f>
        <v>0</v>
      </c>
    </row>
    <row r="36" spans="1:9">
      <c r="A36" s="165" t="str">
        <f>IF(AND(D36="",E36="",H36=""),"",".")</f>
        <v/>
      </c>
      <c r="B36" s="171"/>
      <c r="C36" s="176"/>
      <c r="D36" s="136"/>
      <c r="E36" s="710"/>
      <c r="F36" s="711"/>
      <c r="G36" s="712"/>
      <c r="H36" s="9"/>
      <c r="I36" s="717"/>
    </row>
    <row r="37" spans="1:9">
      <c r="A37" s="165" t="str">
        <f t="shared" ref="A37:A72" si="3">IF(AND(D37="",E37="",H37=""),"",".")</f>
        <v/>
      </c>
      <c r="B37" s="171"/>
      <c r="C37" s="176"/>
      <c r="D37" s="137"/>
      <c r="E37" s="710"/>
      <c r="F37" s="711"/>
      <c r="G37" s="712"/>
      <c r="H37" s="9"/>
      <c r="I37" s="717"/>
    </row>
    <row r="38" spans="1:9">
      <c r="A38" s="165" t="str">
        <f t="shared" si="3"/>
        <v/>
      </c>
      <c r="B38" s="171"/>
      <c r="C38" s="176"/>
      <c r="D38" s="137"/>
      <c r="E38" s="710"/>
      <c r="F38" s="711"/>
      <c r="G38" s="712"/>
      <c r="H38" s="9"/>
      <c r="I38" s="717"/>
    </row>
    <row r="39" spans="1:9">
      <c r="A39" s="165" t="str">
        <f t="shared" si="3"/>
        <v/>
      </c>
      <c r="B39" s="171"/>
      <c r="C39" s="182"/>
      <c r="D39" s="138"/>
      <c r="E39" s="738"/>
      <c r="F39" s="739"/>
      <c r="G39" s="740"/>
      <c r="H39" s="9"/>
      <c r="I39" s="731"/>
    </row>
    <row r="40" spans="1:9" ht="24">
      <c r="A40" s="165" t="s">
        <v>89</v>
      </c>
      <c r="B40" s="718"/>
      <c r="C40" s="186" t="s">
        <v>27</v>
      </c>
      <c r="D40" s="173"/>
      <c r="E40" s="214"/>
      <c r="F40" s="214"/>
      <c r="G40" s="214"/>
      <c r="H40" s="203"/>
      <c r="I40" s="202"/>
    </row>
    <row r="41" spans="1:9" ht="18.75" customHeight="1">
      <c r="A41" s="165" t="s">
        <v>89</v>
      </c>
      <c r="B41" s="718"/>
      <c r="C41" s="172"/>
      <c r="D41" s="135"/>
      <c r="E41" s="708"/>
      <c r="F41" s="709"/>
      <c r="G41" s="709"/>
      <c r="H41" s="10"/>
      <c r="I41" s="716">
        <f>ROUNDDOWN((SUM(H41:H45)),-3)/1000</f>
        <v>0</v>
      </c>
    </row>
    <row r="42" spans="1:9">
      <c r="A42" s="165" t="str">
        <f t="shared" si="3"/>
        <v/>
      </c>
      <c r="B42" s="718"/>
      <c r="C42" s="172"/>
      <c r="D42" s="137"/>
      <c r="E42" s="710"/>
      <c r="F42" s="711"/>
      <c r="G42" s="712"/>
      <c r="H42" s="11"/>
      <c r="I42" s="717"/>
    </row>
    <row r="43" spans="1:9">
      <c r="A43" s="165" t="str">
        <f t="shared" si="3"/>
        <v/>
      </c>
      <c r="B43" s="718"/>
      <c r="C43" s="172"/>
      <c r="D43" s="137"/>
      <c r="E43" s="710"/>
      <c r="F43" s="711"/>
      <c r="G43" s="712"/>
      <c r="H43" s="11"/>
      <c r="I43" s="717"/>
    </row>
    <row r="44" spans="1:9">
      <c r="A44" s="165" t="str">
        <f t="shared" si="3"/>
        <v/>
      </c>
      <c r="B44" s="718"/>
      <c r="C44" s="172"/>
      <c r="D44" s="137"/>
      <c r="E44" s="710"/>
      <c r="F44" s="711"/>
      <c r="G44" s="712"/>
      <c r="H44" s="11"/>
      <c r="I44" s="717"/>
    </row>
    <row r="45" spans="1:9">
      <c r="A45" s="165" t="str">
        <f t="shared" si="3"/>
        <v/>
      </c>
      <c r="B45" s="718"/>
      <c r="C45" s="172"/>
      <c r="D45" s="137"/>
      <c r="E45" s="710"/>
      <c r="F45" s="711"/>
      <c r="G45" s="712"/>
      <c r="H45" s="11"/>
      <c r="I45" s="717"/>
    </row>
    <row r="46" spans="1:9" ht="24">
      <c r="A46" s="165" t="s">
        <v>89</v>
      </c>
      <c r="B46" s="171"/>
      <c r="C46" s="186" t="s">
        <v>28</v>
      </c>
      <c r="D46" s="173"/>
      <c r="E46" s="214"/>
      <c r="F46" s="214"/>
      <c r="G46" s="214"/>
      <c r="H46" s="203"/>
      <c r="I46" s="204"/>
    </row>
    <row r="47" spans="1:9" ht="18.75" customHeight="1">
      <c r="A47" s="165" t="s">
        <v>89</v>
      </c>
      <c r="B47" s="171"/>
      <c r="C47" s="176"/>
      <c r="D47" s="135"/>
      <c r="E47" s="708"/>
      <c r="F47" s="709"/>
      <c r="G47" s="709"/>
      <c r="H47" s="10"/>
      <c r="I47" s="716">
        <f>ROUNDDOWN((SUM(H47:H51)),-3)/1000</f>
        <v>0</v>
      </c>
    </row>
    <row r="48" spans="1:9">
      <c r="A48" s="165" t="str">
        <f t="shared" si="3"/>
        <v/>
      </c>
      <c r="B48" s="171"/>
      <c r="C48" s="176"/>
      <c r="D48" s="137"/>
      <c r="E48" s="710"/>
      <c r="F48" s="711"/>
      <c r="G48" s="712"/>
      <c r="H48" s="11"/>
      <c r="I48" s="717"/>
    </row>
    <row r="49" spans="1:9">
      <c r="A49" s="165" t="str">
        <f t="shared" si="3"/>
        <v/>
      </c>
      <c r="B49" s="171"/>
      <c r="C49" s="176"/>
      <c r="D49" s="137"/>
      <c r="E49" s="710"/>
      <c r="F49" s="711"/>
      <c r="G49" s="712"/>
      <c r="H49" s="11"/>
      <c r="I49" s="717"/>
    </row>
    <row r="50" spans="1:9">
      <c r="A50" s="165" t="str">
        <f t="shared" si="3"/>
        <v/>
      </c>
      <c r="B50" s="171"/>
      <c r="C50" s="176"/>
      <c r="D50" s="137"/>
      <c r="E50" s="710"/>
      <c r="F50" s="711"/>
      <c r="G50" s="712"/>
      <c r="H50" s="11"/>
      <c r="I50" s="717"/>
    </row>
    <row r="51" spans="1:9">
      <c r="A51" s="165" t="str">
        <f t="shared" si="3"/>
        <v/>
      </c>
      <c r="B51" s="171"/>
      <c r="C51" s="176"/>
      <c r="D51" s="137"/>
      <c r="E51" s="710"/>
      <c r="F51" s="711"/>
      <c r="G51" s="712"/>
      <c r="H51" s="11"/>
      <c r="I51" s="717"/>
    </row>
    <row r="52" spans="1:9" ht="24">
      <c r="A52" s="165" t="s">
        <v>89</v>
      </c>
      <c r="B52" s="171"/>
      <c r="C52" s="186" t="s">
        <v>315</v>
      </c>
      <c r="D52" s="173"/>
      <c r="E52" s="735"/>
      <c r="F52" s="735"/>
      <c r="G52" s="735"/>
      <c r="H52" s="203"/>
      <c r="I52" s="175"/>
    </row>
    <row r="53" spans="1:9">
      <c r="A53" s="165" t="s">
        <v>89</v>
      </c>
      <c r="B53" s="171"/>
      <c r="C53" s="172"/>
      <c r="D53" s="135"/>
      <c r="E53" s="708"/>
      <c r="F53" s="709"/>
      <c r="G53" s="709"/>
      <c r="H53" s="10"/>
      <c r="I53" s="716">
        <f>ROUNDDOWN((SUM(H53:H57)),-3)/1000</f>
        <v>0</v>
      </c>
    </row>
    <row r="54" spans="1:9">
      <c r="A54" s="165" t="str">
        <f t="shared" si="3"/>
        <v/>
      </c>
      <c r="B54" s="171"/>
      <c r="C54" s="172"/>
      <c r="D54" s="137"/>
      <c r="E54" s="710"/>
      <c r="F54" s="711"/>
      <c r="G54" s="712"/>
      <c r="H54" s="11"/>
      <c r="I54" s="717"/>
    </row>
    <row r="55" spans="1:9">
      <c r="A55" s="165" t="str">
        <f t="shared" si="3"/>
        <v/>
      </c>
      <c r="B55" s="171"/>
      <c r="C55" s="172"/>
      <c r="D55" s="137"/>
      <c r="E55" s="710"/>
      <c r="F55" s="711"/>
      <c r="G55" s="712"/>
      <c r="H55" s="11"/>
      <c r="I55" s="717"/>
    </row>
    <row r="56" spans="1:9">
      <c r="A56" s="165" t="str">
        <f t="shared" si="3"/>
        <v/>
      </c>
      <c r="B56" s="171"/>
      <c r="C56" s="172"/>
      <c r="D56" s="137"/>
      <c r="E56" s="710"/>
      <c r="F56" s="711"/>
      <c r="G56" s="712"/>
      <c r="H56" s="11"/>
      <c r="I56" s="717"/>
    </row>
    <row r="57" spans="1:9">
      <c r="A57" s="165" t="str">
        <f t="shared" si="3"/>
        <v/>
      </c>
      <c r="B57" s="171"/>
      <c r="C57" s="172"/>
      <c r="D57" s="137"/>
      <c r="E57" s="710"/>
      <c r="F57" s="711"/>
      <c r="G57" s="712"/>
      <c r="H57" s="11"/>
      <c r="I57" s="717"/>
    </row>
    <row r="58" spans="1:9" ht="24">
      <c r="A58" s="165" t="s">
        <v>89</v>
      </c>
      <c r="B58" s="171"/>
      <c r="C58" s="186" t="s">
        <v>29</v>
      </c>
      <c r="D58" s="173"/>
      <c r="E58" s="214"/>
      <c r="F58" s="214"/>
      <c r="G58" s="214"/>
      <c r="H58" s="203"/>
      <c r="I58" s="204"/>
    </row>
    <row r="59" spans="1:9">
      <c r="A59" s="165" t="s">
        <v>89</v>
      </c>
      <c r="B59" s="171"/>
      <c r="C59" s="721"/>
      <c r="D59" s="135"/>
      <c r="E59" s="708"/>
      <c r="F59" s="709"/>
      <c r="G59" s="709"/>
      <c r="H59" s="10"/>
      <c r="I59" s="716">
        <f>ROUNDDOWN((SUM(H59:H63)),-3)/1000</f>
        <v>0</v>
      </c>
    </row>
    <row r="60" spans="1:9">
      <c r="A60" s="165" t="str">
        <f t="shared" si="3"/>
        <v/>
      </c>
      <c r="B60" s="171"/>
      <c r="C60" s="721"/>
      <c r="D60" s="137"/>
      <c r="E60" s="710"/>
      <c r="F60" s="711"/>
      <c r="G60" s="712"/>
      <c r="H60" s="11"/>
      <c r="I60" s="717"/>
    </row>
    <row r="61" spans="1:9">
      <c r="A61" s="165" t="str">
        <f t="shared" si="3"/>
        <v/>
      </c>
      <c r="B61" s="171"/>
      <c r="C61" s="721"/>
      <c r="D61" s="137"/>
      <c r="E61" s="710"/>
      <c r="F61" s="711"/>
      <c r="G61" s="712"/>
      <c r="H61" s="11"/>
      <c r="I61" s="717"/>
    </row>
    <row r="62" spans="1:9">
      <c r="A62" s="165" t="str">
        <f t="shared" si="3"/>
        <v/>
      </c>
      <c r="B62" s="171"/>
      <c r="C62" s="721"/>
      <c r="D62" s="137"/>
      <c r="E62" s="710"/>
      <c r="F62" s="711"/>
      <c r="G62" s="712"/>
      <c r="H62" s="11"/>
      <c r="I62" s="717"/>
    </row>
    <row r="63" spans="1:9">
      <c r="A63" s="165" t="str">
        <f t="shared" si="3"/>
        <v/>
      </c>
      <c r="B63" s="171"/>
      <c r="C63" s="721"/>
      <c r="D63" s="137"/>
      <c r="E63" s="710"/>
      <c r="F63" s="711"/>
      <c r="G63" s="712"/>
      <c r="H63" s="11"/>
      <c r="I63" s="717"/>
    </row>
    <row r="64" spans="1:9" ht="24">
      <c r="A64" s="165" t="s">
        <v>89</v>
      </c>
      <c r="B64" s="171"/>
      <c r="C64" s="170" t="s">
        <v>30</v>
      </c>
      <c r="D64" s="173"/>
      <c r="E64" s="214"/>
      <c r="F64" s="214"/>
      <c r="G64" s="214"/>
      <c r="H64" s="203"/>
      <c r="I64" s="204"/>
    </row>
    <row r="65" spans="1:9">
      <c r="A65" s="165" t="s">
        <v>89</v>
      </c>
      <c r="B65" s="171"/>
      <c r="C65" s="172"/>
      <c r="D65" s="135"/>
      <c r="E65" s="708"/>
      <c r="F65" s="709"/>
      <c r="G65" s="709"/>
      <c r="H65" s="10"/>
      <c r="I65" s="716">
        <f>ROUNDDOWN((SUM(H65:H74)),-3)/1000</f>
        <v>0</v>
      </c>
    </row>
    <row r="66" spans="1:9">
      <c r="A66" s="165" t="str">
        <f t="shared" si="3"/>
        <v/>
      </c>
      <c r="B66" s="171"/>
      <c r="C66" s="172"/>
      <c r="D66" s="137"/>
      <c r="E66" s="710"/>
      <c r="F66" s="711"/>
      <c r="G66" s="712"/>
      <c r="H66" s="11"/>
      <c r="I66" s="717"/>
    </row>
    <row r="67" spans="1:9">
      <c r="A67" s="165" t="str">
        <f t="shared" si="3"/>
        <v/>
      </c>
      <c r="B67" s="171"/>
      <c r="C67" s="172"/>
      <c r="D67" s="137"/>
      <c r="E67" s="710"/>
      <c r="F67" s="711"/>
      <c r="G67" s="712"/>
      <c r="H67" s="11"/>
      <c r="I67" s="717"/>
    </row>
    <row r="68" spans="1:9">
      <c r="A68" s="165" t="str">
        <f t="shared" si="3"/>
        <v/>
      </c>
      <c r="B68" s="171"/>
      <c r="C68" s="172"/>
      <c r="D68" s="137"/>
      <c r="E68" s="710"/>
      <c r="F68" s="711"/>
      <c r="G68" s="712"/>
      <c r="H68" s="11"/>
      <c r="I68" s="717"/>
    </row>
    <row r="69" spans="1:9">
      <c r="A69" s="165" t="str">
        <f t="shared" si="3"/>
        <v/>
      </c>
      <c r="B69" s="171"/>
      <c r="C69" s="172"/>
      <c r="D69" s="137"/>
      <c r="E69" s="710"/>
      <c r="F69" s="711"/>
      <c r="G69" s="712"/>
      <c r="H69" s="11"/>
      <c r="I69" s="717"/>
    </row>
    <row r="70" spans="1:9">
      <c r="A70" s="165" t="str">
        <f t="shared" si="3"/>
        <v/>
      </c>
      <c r="B70" s="171"/>
      <c r="C70" s="172"/>
      <c r="D70" s="137"/>
      <c r="E70" s="710"/>
      <c r="F70" s="711"/>
      <c r="G70" s="712"/>
      <c r="H70" s="11"/>
      <c r="I70" s="717"/>
    </row>
    <row r="71" spans="1:9">
      <c r="A71" s="165" t="str">
        <f t="shared" si="3"/>
        <v/>
      </c>
      <c r="B71" s="171"/>
      <c r="C71" s="172"/>
      <c r="D71" s="137"/>
      <c r="E71" s="710"/>
      <c r="F71" s="711"/>
      <c r="G71" s="712"/>
      <c r="H71" s="11"/>
      <c r="I71" s="717"/>
    </row>
    <row r="72" spans="1:9">
      <c r="A72" s="165" t="str">
        <f t="shared" si="3"/>
        <v/>
      </c>
      <c r="B72" s="171"/>
      <c r="C72" s="172"/>
      <c r="D72" s="137"/>
      <c r="E72" s="710"/>
      <c r="F72" s="711"/>
      <c r="G72" s="712"/>
      <c r="H72" s="11"/>
      <c r="I72" s="717"/>
    </row>
    <row r="73" spans="1:9">
      <c r="A73" s="165" t="str">
        <f>IF(AND(D73="",E73="",H73=""),"",".")</f>
        <v/>
      </c>
      <c r="B73" s="171"/>
      <c r="C73" s="172"/>
      <c r="D73" s="137"/>
      <c r="E73" s="710"/>
      <c r="F73" s="711"/>
      <c r="G73" s="712"/>
      <c r="H73" s="11"/>
      <c r="I73" s="717"/>
    </row>
    <row r="74" spans="1:9" ht="19.5" thickBot="1">
      <c r="A74" s="165" t="str">
        <f>IF(AND(D74="",E74="",H74=""),"",".")</f>
        <v/>
      </c>
      <c r="B74" s="205"/>
      <c r="C74" s="206"/>
      <c r="D74" s="139"/>
      <c r="E74" s="713"/>
      <c r="F74" s="714"/>
      <c r="G74" s="715"/>
      <c r="H74" s="12"/>
      <c r="I74" s="736"/>
    </row>
    <row r="75" spans="1:9" ht="9.75" customHeight="1">
      <c r="A75" s="207"/>
      <c r="B75" s="207"/>
      <c r="C75" s="207"/>
      <c r="D75" s="507"/>
      <c r="E75" s="508"/>
      <c r="F75" s="508"/>
      <c r="G75" s="508"/>
      <c r="H75" s="509"/>
      <c r="I75" s="509"/>
    </row>
  </sheetData>
  <sheetProtection algorithmName="SHA-512" hashValue="ejIjwNZ4SXZEdNZ/HHRlYiojCLxmydpmuwHZdkq80xTV9oWF21UIOSNe8o99ksw2OHddGOfBviykXuGdU1Xuhg==" saltValue="ZAwSLBXOsGCPiOP1NliHfg==" spinCount="100000" sheet="1" formatRows="0" autoFilter="0"/>
  <autoFilter ref="A15:I74" xr:uid="{00000000-0009-0000-0000-000004000000}">
    <filterColumn colId="4" showButton="0"/>
    <filterColumn colId="5" showButton="0"/>
  </autoFilter>
  <mergeCells count="63">
    <mergeCell ref="K5:S14"/>
    <mergeCell ref="E38:G38"/>
    <mergeCell ref="E39:G39"/>
    <mergeCell ref="E7:G7"/>
    <mergeCell ref="E8:G8"/>
    <mergeCell ref="E6:G6"/>
    <mergeCell ref="E42:G42"/>
    <mergeCell ref="E43:G43"/>
    <mergeCell ref="E36:G36"/>
    <mergeCell ref="E37:G37"/>
    <mergeCell ref="I41:I45"/>
    <mergeCell ref="E44:G44"/>
    <mergeCell ref="E45:G45"/>
    <mergeCell ref="B40:B45"/>
    <mergeCell ref="A16:D16"/>
    <mergeCell ref="E66:G66"/>
    <mergeCell ref="E65:G65"/>
    <mergeCell ref="C59:C63"/>
    <mergeCell ref="E41:G41"/>
    <mergeCell ref="D27:I31"/>
    <mergeCell ref="E35:G35"/>
    <mergeCell ref="I35:I39"/>
    <mergeCell ref="E33:G33"/>
    <mergeCell ref="E62:G62"/>
    <mergeCell ref="E63:G63"/>
    <mergeCell ref="E51:G51"/>
    <mergeCell ref="E52:G52"/>
    <mergeCell ref="I65:I74"/>
    <mergeCell ref="E70:G70"/>
    <mergeCell ref="I47:I51"/>
    <mergeCell ref="I53:I57"/>
    <mergeCell ref="E48:G48"/>
    <mergeCell ref="E49:G49"/>
    <mergeCell ref="E50:G50"/>
    <mergeCell ref="E47:G47"/>
    <mergeCell ref="E53:G53"/>
    <mergeCell ref="E54:G54"/>
    <mergeCell ref="E55:G55"/>
    <mergeCell ref="E56:G56"/>
    <mergeCell ref="E57:G57"/>
    <mergeCell ref="E59:G59"/>
    <mergeCell ref="E69:G69"/>
    <mergeCell ref="E73:G73"/>
    <mergeCell ref="E74:G74"/>
    <mergeCell ref="I59:I63"/>
    <mergeCell ref="E61:G61"/>
    <mergeCell ref="E67:G67"/>
    <mergeCell ref="E68:G68"/>
    <mergeCell ref="E60:G60"/>
    <mergeCell ref="E72:G72"/>
    <mergeCell ref="E71:G71"/>
    <mergeCell ref="A2:B2"/>
    <mergeCell ref="A3:B3"/>
    <mergeCell ref="C2:I2"/>
    <mergeCell ref="C3:I3"/>
    <mergeCell ref="E15:G15"/>
    <mergeCell ref="E9:G9"/>
    <mergeCell ref="E10:G10"/>
    <mergeCell ref="E11:G11"/>
    <mergeCell ref="E12:G12"/>
    <mergeCell ref="E13:G13"/>
    <mergeCell ref="E5:G5"/>
    <mergeCell ref="C6:D6"/>
  </mergeCells>
  <phoneticPr fontId="6"/>
  <dataValidations count="3">
    <dataValidation imeMode="halfAlpha" allowBlank="1" showInputMessage="1" showErrorMessage="1" sqref="I33 I75:I65496 I15:I17" xr:uid="{00000000-0002-0000-0400-000000000000}"/>
    <dataValidation type="whole" operator="greaterThanOrEqual" allowBlank="1" showInputMessage="1" showErrorMessage="1" sqref="H35:H74" xr:uid="{00000000-0002-0000-0400-000002000000}">
      <formula1>0</formula1>
    </dataValidation>
    <dataValidation type="whole" imeMode="off" operator="greaterThanOrEqual" allowBlank="1" showInputMessage="1" showErrorMessage="1" sqref="E20:E24" xr:uid="{00000000-0002-0000-0400-000001000000}">
      <formula1>0</formula1>
    </dataValidation>
  </dataValidations>
  <printOptions horizontalCentered="1"/>
  <pageMargins left="0.70866141732283472" right="0.70866141732283472" top="0.35433070866141736" bottom="0.35433070866141736" header="0.31496062992125984" footer="0.31496062992125984"/>
  <pageSetup paperSize="9" scale="54" orientation="portrait" r:id="rId1"/>
  <rowBreaks count="2" manualBreakCount="2">
    <brk id="31" max="8" man="1"/>
    <brk id="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CFFFF"/>
    <pageSetUpPr fitToPage="1"/>
  </sheetPr>
  <dimension ref="A1:W131"/>
  <sheetViews>
    <sheetView view="pageBreakPreview" zoomScale="80" zoomScaleNormal="85" zoomScaleSheetLayoutView="80" zoomScalePageLayoutView="55" workbookViewId="0">
      <selection activeCell="C12" sqref="C12"/>
    </sheetView>
  </sheetViews>
  <sheetFormatPr defaultColWidth="9" defaultRowHeight="18.75"/>
  <cols>
    <col min="1" max="1" width="3.25" customWidth="1"/>
    <col min="2" max="2" width="3.25" style="21" customWidth="1"/>
    <col min="3" max="3" width="4.125" customWidth="1"/>
    <col min="4" max="4" width="18.75" style="87" customWidth="1"/>
    <col min="5" max="5" width="40.75" style="22" customWidth="1"/>
    <col min="6" max="6" width="10.125" customWidth="1"/>
    <col min="7" max="7" width="9.125" customWidth="1"/>
    <col min="8" max="8" width="4.75" style="18" customWidth="1"/>
    <col min="9" max="9" width="9.125" style="18" customWidth="1"/>
    <col min="10" max="10" width="4.75" style="19" customWidth="1"/>
    <col min="11" max="11" width="12.75" style="18" customWidth="1"/>
    <col min="12" max="12" width="13.125" style="24" customWidth="1"/>
    <col min="13" max="13" width="3.875" customWidth="1"/>
  </cols>
  <sheetData>
    <row r="1" spans="1:23">
      <c r="B1" t="s">
        <v>335</v>
      </c>
      <c r="C1" s="21"/>
      <c r="E1"/>
      <c r="F1" s="22"/>
      <c r="H1"/>
      <c r="J1" s="18"/>
      <c r="K1" s="19"/>
      <c r="L1" s="18"/>
    </row>
    <row r="2" spans="1:23">
      <c r="B2" s="695" t="s">
        <v>103</v>
      </c>
      <c r="C2" s="695"/>
      <c r="D2" s="695"/>
      <c r="E2" s="696">
        <f>'1-1 総表'!C14</f>
        <v>0</v>
      </c>
      <c r="F2" s="696"/>
      <c r="G2" s="696"/>
      <c r="H2" s="696"/>
      <c r="I2" s="696"/>
      <c r="J2" s="696"/>
      <c r="K2" s="696"/>
      <c r="L2" s="696"/>
    </row>
    <row r="3" spans="1:23">
      <c r="B3" s="695" t="s">
        <v>75</v>
      </c>
      <c r="C3" s="695"/>
      <c r="D3" s="695"/>
      <c r="E3" s="696">
        <f>'1-1 総表'!C26</f>
        <v>0</v>
      </c>
      <c r="F3" s="696"/>
      <c r="G3" s="696"/>
      <c r="H3" s="696"/>
      <c r="I3" s="696"/>
      <c r="J3" s="696"/>
      <c r="K3" s="696"/>
      <c r="L3" s="696"/>
      <c r="N3" s="654" t="s">
        <v>322</v>
      </c>
      <c r="O3" s="654"/>
      <c r="P3" s="654"/>
      <c r="Q3" s="654"/>
      <c r="R3" s="654"/>
      <c r="S3" s="654"/>
      <c r="T3" s="654"/>
      <c r="U3" s="654"/>
      <c r="V3" s="654"/>
      <c r="W3" s="654"/>
    </row>
    <row r="4" spans="1:23" s="16" customFormat="1" ht="19.5" thickBot="1">
      <c r="A4" s="72"/>
      <c r="B4" s="74"/>
      <c r="C4" s="67"/>
      <c r="D4" s="88"/>
      <c r="E4" s="67"/>
      <c r="F4" s="753" t="s">
        <v>96</v>
      </c>
      <c r="G4" s="753"/>
      <c r="H4" s="73"/>
      <c r="I4" s="72"/>
      <c r="J4" s="72"/>
      <c r="K4" s="72"/>
      <c r="L4" s="72"/>
      <c r="N4" s="655"/>
      <c r="O4" s="655"/>
      <c r="P4" s="655"/>
      <c r="Q4" s="655"/>
      <c r="R4" s="655"/>
      <c r="S4" s="655"/>
      <c r="T4" s="655"/>
      <c r="U4" s="655"/>
      <c r="V4" s="655"/>
      <c r="W4" s="655"/>
    </row>
    <row r="5" spans="1:23" ht="25.5">
      <c r="A5" s="35"/>
      <c r="B5" s="229" t="s">
        <v>144</v>
      </c>
      <c r="C5" s="68"/>
      <c r="D5" s="89"/>
      <c r="E5" s="69"/>
      <c r="F5" s="754">
        <f>SUM(L13,L30,L47,L64,L81,L98,L115)</f>
        <v>0</v>
      </c>
      <c r="G5" s="755"/>
      <c r="H5" s="33"/>
      <c r="I5"/>
      <c r="J5"/>
      <c r="K5"/>
      <c r="L5"/>
      <c r="N5" s="655"/>
      <c r="O5" s="655"/>
      <c r="P5" s="655"/>
      <c r="Q5" s="655"/>
      <c r="R5" s="655"/>
      <c r="S5" s="655"/>
      <c r="T5" s="655"/>
      <c r="U5" s="655"/>
      <c r="V5" s="655"/>
      <c r="W5" s="655"/>
    </row>
    <row r="6" spans="1:23" ht="24">
      <c r="A6" s="35"/>
      <c r="B6" s="75"/>
      <c r="C6" s="36" t="s">
        <v>151</v>
      </c>
      <c r="D6" s="90"/>
      <c r="E6" s="37"/>
      <c r="F6" s="756">
        <f>SUM(F8:F10)</f>
        <v>0</v>
      </c>
      <c r="G6" s="757"/>
      <c r="H6" s="33"/>
      <c r="I6"/>
      <c r="J6"/>
      <c r="K6"/>
      <c r="L6"/>
      <c r="N6" s="656"/>
      <c r="O6" s="656"/>
      <c r="P6" s="656"/>
      <c r="Q6" s="656"/>
      <c r="R6" s="656"/>
      <c r="S6" s="656"/>
      <c r="T6" s="656"/>
      <c r="U6" s="656"/>
      <c r="V6" s="656"/>
      <c r="W6" s="656"/>
    </row>
    <row r="7" spans="1:23" ht="24">
      <c r="A7" s="35"/>
      <c r="B7" s="76"/>
      <c r="C7" s="39"/>
      <c r="D7" s="91"/>
      <c r="E7" s="70" t="s">
        <v>87</v>
      </c>
      <c r="F7" s="758" t="s">
        <v>73</v>
      </c>
      <c r="G7" s="759"/>
      <c r="H7" s="40"/>
      <c r="I7" s="38" t="str">
        <f>IF(COUNTIF($E$8:$E$10,$E$8)&gt;1,"同じ項目が選択されています。",IF(COUNTIF($E$8:$E$10,$E$9)&gt;1,"同じ項目が選択されています。",IF(COUNTIF($E$8:$E$10,$E$10)&gt;1,"同じ項目が選択されています。","")))</f>
        <v/>
      </c>
      <c r="J7" s="40"/>
      <c r="K7" s="40"/>
      <c r="L7" s="40"/>
      <c r="N7" s="364"/>
      <c r="O7" s="364"/>
      <c r="P7" s="364"/>
      <c r="Q7" s="364"/>
      <c r="R7" s="364"/>
      <c r="S7" s="364"/>
      <c r="T7" s="364"/>
      <c r="U7" s="364"/>
      <c r="V7" s="364"/>
    </row>
    <row r="8" spans="1:23" ht="24">
      <c r="A8" s="35"/>
      <c r="B8" s="77"/>
      <c r="C8" s="41"/>
      <c r="D8" s="92" t="s">
        <v>76</v>
      </c>
      <c r="E8" s="132"/>
      <c r="F8" s="760" t="str">
        <f>IF(E8="謝金・旅費",$L$13,IF(E8="会場・設営・運搬費",$L$30,IF(E8="資料等購入・資材等購入費",$L$47,IF(E8="保全・補修費",$L$64,IF(E8="調査・資料等作成費",$L$81,IF(E8="記録・配信費",$L$98,IF(E8="宣伝・印刷費",$L$115,"0")))))))</f>
        <v>0</v>
      </c>
      <c r="G8" s="761"/>
      <c r="H8" s="42"/>
      <c r="I8" s="38" t="str">
        <f>IF(I7="","","項目の選択を確認してください。")</f>
        <v/>
      </c>
      <c r="J8" s="42"/>
      <c r="K8" s="42"/>
      <c r="L8" s="42"/>
      <c r="N8" s="749" t="s">
        <v>316</v>
      </c>
      <c r="O8" s="749"/>
      <c r="P8" s="749"/>
      <c r="Q8" s="749"/>
      <c r="R8" s="749"/>
      <c r="S8" s="749"/>
      <c r="T8" s="749"/>
      <c r="U8" s="749"/>
      <c r="V8" s="749"/>
      <c r="W8" s="749"/>
    </row>
    <row r="9" spans="1:23" ht="24">
      <c r="A9" s="35"/>
      <c r="B9" s="77"/>
      <c r="C9" s="41"/>
      <c r="D9" s="93" t="s">
        <v>81</v>
      </c>
      <c r="E9" s="133"/>
      <c r="F9" s="762" t="str">
        <f>IF(E9="謝金・旅費",$L$13,IF(E9="会場・設営・運搬費",$L$30,IF(E9="資料等購入・資材等購入費",$L$47,IF(E9="保全・補修費",$L$64,IF(E9="調査・資料等作成費",$L$81,IF(E9="記録・配信費",$L$98,IF(E9="宣伝・印刷費",$L$115,"0")))))))</f>
        <v>0</v>
      </c>
      <c r="G9" s="763"/>
      <c r="H9" s="42"/>
      <c r="I9" s="38"/>
      <c r="J9" s="42"/>
      <c r="K9" s="42"/>
      <c r="L9" s="42"/>
      <c r="N9" s="749"/>
      <c r="O9" s="749"/>
      <c r="P9" s="749"/>
      <c r="Q9" s="749"/>
      <c r="R9" s="749"/>
      <c r="S9" s="749"/>
      <c r="T9" s="749"/>
      <c r="U9" s="749"/>
      <c r="V9" s="749"/>
      <c r="W9" s="749"/>
    </row>
    <row r="10" spans="1:23" ht="24.75" thickBot="1">
      <c r="A10" s="35"/>
      <c r="B10" s="78"/>
      <c r="C10" s="71"/>
      <c r="D10" s="94" t="s">
        <v>77</v>
      </c>
      <c r="E10" s="134"/>
      <c r="F10" s="751" t="str">
        <f>IF(E10="謝金・旅費",$L$13,IF(E10="会場・設営・運搬費",$L$30,IF(E10="資料等購入・資材等購入費",$L$47,IF(E10="保全・補修費",$L$64,IF(E10="調査・資料等作成費",$L$81,IF(E10="記録・配信費",$L$98,IF(E10="宣伝・印刷費",$L$115,"0")))))))</f>
        <v>0</v>
      </c>
      <c r="G10" s="752"/>
      <c r="H10" s="34"/>
      <c r="I10"/>
      <c r="J10" s="43"/>
      <c r="K10" s="44"/>
      <c r="L10" s="35"/>
      <c r="N10" s="749"/>
      <c r="O10" s="749"/>
      <c r="P10" s="749"/>
      <c r="Q10" s="749"/>
      <c r="R10" s="749"/>
      <c r="S10" s="749"/>
      <c r="T10" s="749"/>
      <c r="U10" s="749"/>
      <c r="V10" s="749"/>
      <c r="W10" s="749"/>
    </row>
    <row r="11" spans="1:23" ht="19.5" customHeight="1" thickBot="1">
      <c r="A11" s="1"/>
      <c r="B11" s="79"/>
      <c r="C11" s="1"/>
      <c r="D11" s="95"/>
      <c r="E11" s="28"/>
      <c r="F11" s="27"/>
      <c r="G11" s="27"/>
      <c r="H11" s="17"/>
      <c r="I11" s="32"/>
      <c r="J11" s="30"/>
      <c r="K11" s="29"/>
      <c r="L11" s="31"/>
      <c r="M11" s="230"/>
      <c r="N11" s="749"/>
      <c r="O11" s="749"/>
      <c r="P11" s="749"/>
      <c r="Q11" s="749"/>
      <c r="R11" s="749"/>
      <c r="S11" s="749"/>
      <c r="T11" s="749"/>
      <c r="U11" s="749"/>
      <c r="V11" s="749"/>
      <c r="W11" s="749"/>
    </row>
    <row r="12" spans="1:23" s="32" customFormat="1" ht="24.75" thickBot="1">
      <c r="A12" s="45" t="s">
        <v>88</v>
      </c>
      <c r="B12" s="81"/>
      <c r="C12" s="86" t="s">
        <v>97</v>
      </c>
      <c r="D12" s="83" t="s">
        <v>90</v>
      </c>
      <c r="E12" s="50" t="s">
        <v>72</v>
      </c>
      <c r="F12" s="84" t="s">
        <v>64</v>
      </c>
      <c r="G12" s="85" t="s">
        <v>296</v>
      </c>
      <c r="H12" s="53" t="s">
        <v>297</v>
      </c>
      <c r="I12" s="52" t="s">
        <v>298</v>
      </c>
      <c r="J12" s="53" t="s">
        <v>299</v>
      </c>
      <c r="K12" s="51" t="s">
        <v>40</v>
      </c>
      <c r="L12" s="54" t="s">
        <v>86</v>
      </c>
      <c r="M12" s="230"/>
      <c r="N12" s="749"/>
      <c r="O12" s="749"/>
      <c r="P12" s="749"/>
      <c r="Q12" s="749"/>
      <c r="R12" s="749"/>
      <c r="S12" s="749"/>
      <c r="T12" s="749"/>
      <c r="U12" s="749"/>
      <c r="V12" s="749"/>
      <c r="W12" s="749"/>
    </row>
    <row r="13" spans="1:23" s="20" customFormat="1" ht="30">
      <c r="A13"/>
      <c r="B13" s="47" t="str">
        <f>IF($E$8=C13,$D$8,IF($E$9=C13,$D$9,IF($E$10=C13,$D$10,"")))</f>
        <v/>
      </c>
      <c r="C13" s="48" t="s">
        <v>139</v>
      </c>
      <c r="D13" s="96"/>
      <c r="E13" s="56"/>
      <c r="F13" s="49"/>
      <c r="G13" s="49"/>
      <c r="H13" s="57"/>
      <c r="I13" s="57"/>
      <c r="J13" s="57"/>
      <c r="K13" s="59" t="str">
        <f t="shared" ref="K13:K28" si="0">IF(ISNUMBER(F13),(PRODUCT(F13,G13,I13)),"")</f>
        <v/>
      </c>
      <c r="L13" s="61">
        <f>ROUNDDOWN((SUM(K14:K28)),-3)/1000</f>
        <v>0</v>
      </c>
      <c r="M13" s="230"/>
      <c r="N13" s="749"/>
      <c r="O13" s="749"/>
      <c r="P13" s="749"/>
      <c r="Q13" s="749"/>
      <c r="R13" s="749"/>
      <c r="S13" s="749"/>
      <c r="T13" s="749"/>
      <c r="U13" s="749"/>
      <c r="V13" s="749"/>
      <c r="W13" s="749"/>
    </row>
    <row r="14" spans="1:23">
      <c r="A14">
        <v>1</v>
      </c>
      <c r="B14" s="82"/>
      <c r="C14" s="64" t="str">
        <f>IF(D14="","",".")</f>
        <v/>
      </c>
      <c r="D14" s="97"/>
      <c r="E14" s="99"/>
      <c r="F14" s="100"/>
      <c r="G14" s="100"/>
      <c r="H14" s="100"/>
      <c r="I14" s="100"/>
      <c r="J14" s="100"/>
      <c r="K14" s="103" t="str">
        <f t="shared" si="0"/>
        <v/>
      </c>
      <c r="L14" s="25"/>
      <c r="N14" s="749"/>
      <c r="O14" s="749"/>
      <c r="P14" s="749"/>
      <c r="Q14" s="749"/>
      <c r="R14" s="749"/>
      <c r="S14" s="749"/>
      <c r="T14" s="749"/>
      <c r="U14" s="749"/>
      <c r="V14" s="749"/>
      <c r="W14" s="749"/>
    </row>
    <row r="15" spans="1:23">
      <c r="A15">
        <v>2</v>
      </c>
      <c r="B15" s="82"/>
      <c r="C15" s="64" t="str">
        <f t="shared" ref="C15:C28" si="1">IF(D15="","",".")</f>
        <v/>
      </c>
      <c r="D15" s="98"/>
      <c r="E15" s="101"/>
      <c r="F15" s="102"/>
      <c r="G15" s="102"/>
      <c r="H15" s="102"/>
      <c r="I15" s="102"/>
      <c r="J15" s="102"/>
      <c r="K15" s="104" t="str">
        <f t="shared" si="0"/>
        <v/>
      </c>
      <c r="L15" s="25"/>
      <c r="M15" s="16"/>
      <c r="N15" s="749"/>
      <c r="O15" s="749"/>
      <c r="P15" s="749"/>
      <c r="Q15" s="749"/>
      <c r="R15" s="749"/>
      <c r="S15" s="749"/>
      <c r="T15" s="749"/>
      <c r="U15" s="749"/>
      <c r="V15" s="749"/>
      <c r="W15" s="749"/>
    </row>
    <row r="16" spans="1:23">
      <c r="A16">
        <v>3</v>
      </c>
      <c r="B16" s="82"/>
      <c r="C16" s="64" t="str">
        <f t="shared" si="1"/>
        <v/>
      </c>
      <c r="D16" s="98"/>
      <c r="E16" s="101"/>
      <c r="F16" s="102"/>
      <c r="G16" s="102"/>
      <c r="H16" s="102"/>
      <c r="I16" s="102"/>
      <c r="J16" s="102"/>
      <c r="K16" s="104" t="str">
        <f t="shared" si="0"/>
        <v/>
      </c>
      <c r="L16" s="25"/>
      <c r="N16" s="749"/>
      <c r="O16" s="749"/>
      <c r="P16" s="749"/>
      <c r="Q16" s="749"/>
      <c r="R16" s="749"/>
      <c r="S16" s="749"/>
      <c r="T16" s="749"/>
      <c r="U16" s="749"/>
      <c r="V16" s="749"/>
      <c r="W16" s="749"/>
    </row>
    <row r="17" spans="1:23">
      <c r="A17">
        <v>4</v>
      </c>
      <c r="B17" s="82"/>
      <c r="C17" s="64" t="str">
        <f t="shared" si="1"/>
        <v/>
      </c>
      <c r="D17" s="98"/>
      <c r="E17" s="101"/>
      <c r="F17" s="102"/>
      <c r="G17" s="102"/>
      <c r="H17" s="102"/>
      <c r="I17" s="102"/>
      <c r="J17" s="102"/>
      <c r="K17" s="104" t="str">
        <f t="shared" si="0"/>
        <v/>
      </c>
      <c r="L17" s="25"/>
      <c r="N17" s="749"/>
      <c r="O17" s="749"/>
      <c r="P17" s="749"/>
      <c r="Q17" s="749"/>
      <c r="R17" s="749"/>
      <c r="S17" s="749"/>
      <c r="T17" s="749"/>
      <c r="U17" s="749"/>
      <c r="V17" s="749"/>
      <c r="W17" s="749"/>
    </row>
    <row r="18" spans="1:23">
      <c r="A18">
        <v>5</v>
      </c>
      <c r="B18" s="82"/>
      <c r="C18" s="64" t="str">
        <f t="shared" si="1"/>
        <v/>
      </c>
      <c r="D18" s="98"/>
      <c r="E18" s="101"/>
      <c r="F18" s="102"/>
      <c r="G18" s="102"/>
      <c r="H18" s="102"/>
      <c r="I18" s="102"/>
      <c r="J18" s="102"/>
      <c r="K18" s="104" t="str">
        <f t="shared" si="0"/>
        <v/>
      </c>
      <c r="L18" s="25"/>
      <c r="N18" s="749"/>
      <c r="O18" s="749"/>
      <c r="P18" s="749"/>
      <c r="Q18" s="749"/>
      <c r="R18" s="749"/>
      <c r="S18" s="749"/>
      <c r="T18" s="749"/>
      <c r="U18" s="749"/>
      <c r="V18" s="749"/>
      <c r="W18" s="749"/>
    </row>
    <row r="19" spans="1:23">
      <c r="A19">
        <v>6</v>
      </c>
      <c r="B19" s="82"/>
      <c r="C19" s="64" t="str">
        <f t="shared" si="1"/>
        <v/>
      </c>
      <c r="D19" s="98"/>
      <c r="E19" s="101"/>
      <c r="F19" s="102"/>
      <c r="G19" s="102"/>
      <c r="H19" s="102"/>
      <c r="I19" s="102"/>
      <c r="J19" s="102"/>
      <c r="K19" s="104" t="str">
        <f t="shared" si="0"/>
        <v/>
      </c>
      <c r="L19" s="25"/>
      <c r="N19" s="749"/>
      <c r="O19" s="749"/>
      <c r="P19" s="749"/>
      <c r="Q19" s="749"/>
      <c r="R19" s="749"/>
      <c r="S19" s="749"/>
      <c r="T19" s="749"/>
      <c r="U19" s="749"/>
      <c r="V19" s="749"/>
      <c r="W19" s="749"/>
    </row>
    <row r="20" spans="1:23">
      <c r="A20">
        <v>7</v>
      </c>
      <c r="B20" s="82"/>
      <c r="C20" s="64" t="str">
        <f t="shared" si="1"/>
        <v/>
      </c>
      <c r="D20" s="98"/>
      <c r="E20" s="101"/>
      <c r="F20" s="102"/>
      <c r="G20" s="102"/>
      <c r="H20" s="102"/>
      <c r="I20" s="102"/>
      <c r="J20" s="102"/>
      <c r="K20" s="104" t="str">
        <f t="shared" si="0"/>
        <v/>
      </c>
      <c r="L20" s="25"/>
      <c r="N20" s="749"/>
      <c r="O20" s="749"/>
      <c r="P20" s="749"/>
      <c r="Q20" s="749"/>
      <c r="R20" s="749"/>
      <c r="S20" s="749"/>
      <c r="T20" s="749"/>
      <c r="U20" s="749"/>
      <c r="V20" s="749"/>
      <c r="W20" s="749"/>
    </row>
    <row r="21" spans="1:23">
      <c r="A21">
        <v>8</v>
      </c>
      <c r="B21" s="82"/>
      <c r="C21" s="64" t="str">
        <f t="shared" si="1"/>
        <v/>
      </c>
      <c r="D21" s="98"/>
      <c r="E21" s="101"/>
      <c r="F21" s="102"/>
      <c r="G21" s="102"/>
      <c r="H21" s="102"/>
      <c r="I21" s="102"/>
      <c r="J21" s="102"/>
      <c r="K21" s="104" t="str">
        <f t="shared" si="0"/>
        <v/>
      </c>
      <c r="L21" s="25"/>
      <c r="N21" s="749"/>
      <c r="O21" s="749"/>
      <c r="P21" s="749"/>
      <c r="Q21" s="749"/>
      <c r="R21" s="749"/>
      <c r="S21" s="749"/>
      <c r="T21" s="749"/>
      <c r="U21" s="749"/>
      <c r="V21" s="749"/>
      <c r="W21" s="749"/>
    </row>
    <row r="22" spans="1:23">
      <c r="A22">
        <v>9</v>
      </c>
      <c r="B22" s="82"/>
      <c r="C22" s="64" t="str">
        <f t="shared" si="1"/>
        <v/>
      </c>
      <c r="D22" s="98"/>
      <c r="E22" s="101"/>
      <c r="F22" s="102"/>
      <c r="G22" s="102"/>
      <c r="H22" s="102"/>
      <c r="I22" s="102"/>
      <c r="J22" s="102"/>
      <c r="K22" s="104" t="str">
        <f t="shared" si="0"/>
        <v/>
      </c>
      <c r="L22" s="25"/>
      <c r="N22" s="749"/>
      <c r="O22" s="749"/>
      <c r="P22" s="749"/>
      <c r="Q22" s="749"/>
      <c r="R22" s="749"/>
      <c r="S22" s="749"/>
      <c r="T22" s="749"/>
      <c r="U22" s="749"/>
      <c r="V22" s="749"/>
      <c r="W22" s="749"/>
    </row>
    <row r="23" spans="1:23">
      <c r="A23">
        <v>10</v>
      </c>
      <c r="B23" s="82"/>
      <c r="C23" s="64" t="str">
        <f t="shared" si="1"/>
        <v/>
      </c>
      <c r="D23" s="98"/>
      <c r="E23" s="101"/>
      <c r="F23" s="102"/>
      <c r="G23" s="102"/>
      <c r="H23" s="102"/>
      <c r="I23" s="102"/>
      <c r="J23" s="102"/>
      <c r="K23" s="104" t="str">
        <f t="shared" si="0"/>
        <v/>
      </c>
      <c r="L23" s="25"/>
      <c r="N23" s="749"/>
      <c r="O23" s="749"/>
      <c r="P23" s="749"/>
      <c r="Q23" s="749"/>
      <c r="R23" s="749"/>
      <c r="S23" s="749"/>
      <c r="T23" s="749"/>
      <c r="U23" s="749"/>
      <c r="V23" s="749"/>
      <c r="W23" s="749"/>
    </row>
    <row r="24" spans="1:23">
      <c r="A24">
        <v>11</v>
      </c>
      <c r="B24" s="82"/>
      <c r="C24" s="64" t="str">
        <f t="shared" si="1"/>
        <v/>
      </c>
      <c r="D24" s="98"/>
      <c r="E24" s="101"/>
      <c r="F24" s="102"/>
      <c r="G24" s="102"/>
      <c r="H24" s="102"/>
      <c r="I24" s="102"/>
      <c r="J24" s="102"/>
      <c r="K24" s="104" t="str">
        <f t="shared" si="0"/>
        <v/>
      </c>
      <c r="L24" s="25"/>
      <c r="N24" s="749"/>
      <c r="O24" s="749"/>
      <c r="P24" s="749"/>
      <c r="Q24" s="749"/>
      <c r="R24" s="749"/>
      <c r="S24" s="749"/>
      <c r="T24" s="749"/>
      <c r="U24" s="749"/>
      <c r="V24" s="749"/>
      <c r="W24" s="749"/>
    </row>
    <row r="25" spans="1:23">
      <c r="A25">
        <v>12</v>
      </c>
      <c r="B25" s="82"/>
      <c r="C25" s="64" t="str">
        <f t="shared" si="1"/>
        <v/>
      </c>
      <c r="D25" s="98"/>
      <c r="E25" s="101"/>
      <c r="F25" s="102"/>
      <c r="G25" s="102"/>
      <c r="H25" s="102"/>
      <c r="I25" s="102"/>
      <c r="J25" s="102"/>
      <c r="K25" s="104" t="str">
        <f t="shared" si="0"/>
        <v/>
      </c>
      <c r="L25" s="25"/>
      <c r="N25" s="749"/>
      <c r="O25" s="749"/>
      <c r="P25" s="749"/>
      <c r="Q25" s="749"/>
      <c r="R25" s="749"/>
      <c r="S25" s="749"/>
      <c r="T25" s="749"/>
      <c r="U25" s="749"/>
      <c r="V25" s="749"/>
      <c r="W25" s="749"/>
    </row>
    <row r="26" spans="1:23">
      <c r="A26">
        <v>13</v>
      </c>
      <c r="B26" s="82"/>
      <c r="C26" s="64" t="str">
        <f t="shared" si="1"/>
        <v/>
      </c>
      <c r="D26" s="98"/>
      <c r="E26" s="101"/>
      <c r="F26" s="102"/>
      <c r="G26" s="102"/>
      <c r="H26" s="102"/>
      <c r="I26" s="102"/>
      <c r="J26" s="102"/>
      <c r="K26" s="104" t="str">
        <f t="shared" si="0"/>
        <v/>
      </c>
      <c r="L26" s="25"/>
      <c r="N26" s="749"/>
      <c r="O26" s="749"/>
      <c r="P26" s="749"/>
      <c r="Q26" s="749"/>
      <c r="R26" s="749"/>
      <c r="S26" s="749"/>
      <c r="T26" s="749"/>
      <c r="U26" s="749"/>
      <c r="V26" s="749"/>
      <c r="W26" s="749"/>
    </row>
    <row r="27" spans="1:23">
      <c r="A27">
        <v>14</v>
      </c>
      <c r="B27" s="82"/>
      <c r="C27" s="64" t="str">
        <f t="shared" si="1"/>
        <v/>
      </c>
      <c r="D27" s="98"/>
      <c r="E27" s="101"/>
      <c r="F27" s="102"/>
      <c r="G27" s="102"/>
      <c r="H27" s="102"/>
      <c r="I27" s="102"/>
      <c r="J27" s="102"/>
      <c r="K27" s="104" t="str">
        <f t="shared" si="0"/>
        <v/>
      </c>
      <c r="L27" s="25"/>
      <c r="N27" s="749"/>
      <c r="O27" s="749"/>
      <c r="P27" s="749"/>
      <c r="Q27" s="749"/>
      <c r="R27" s="749"/>
      <c r="S27" s="749"/>
      <c r="T27" s="749"/>
      <c r="U27" s="749"/>
      <c r="V27" s="749"/>
      <c r="W27" s="749"/>
    </row>
    <row r="28" spans="1:23" ht="19.5" thickBot="1">
      <c r="A28">
        <v>15</v>
      </c>
      <c r="B28" s="82"/>
      <c r="C28" s="64" t="str">
        <f t="shared" si="1"/>
        <v/>
      </c>
      <c r="D28" s="98"/>
      <c r="E28" s="101"/>
      <c r="F28" s="102"/>
      <c r="G28" s="102"/>
      <c r="H28" s="102"/>
      <c r="I28" s="102"/>
      <c r="J28" s="102"/>
      <c r="K28" s="104" t="str">
        <f t="shared" si="0"/>
        <v/>
      </c>
      <c r="L28" s="25"/>
      <c r="N28" s="749"/>
      <c r="O28" s="749"/>
      <c r="P28" s="749"/>
      <c r="Q28" s="749"/>
      <c r="R28" s="749"/>
      <c r="S28" s="749"/>
      <c r="T28" s="749"/>
      <c r="U28" s="749"/>
      <c r="V28" s="749"/>
      <c r="W28" s="749"/>
    </row>
    <row r="29" spans="1:23" ht="24.75" thickBot="1">
      <c r="A29" s="45"/>
      <c r="B29" s="80"/>
      <c r="C29" s="60" t="s">
        <v>95</v>
      </c>
      <c r="D29" s="46" t="s">
        <v>94</v>
      </c>
      <c r="E29" s="50" t="s">
        <v>72</v>
      </c>
      <c r="F29" s="51" t="s">
        <v>64</v>
      </c>
      <c r="G29" s="85" t="s">
        <v>296</v>
      </c>
      <c r="H29" s="53" t="s">
        <v>297</v>
      </c>
      <c r="I29" s="52" t="s">
        <v>298</v>
      </c>
      <c r="J29" s="53" t="s">
        <v>299</v>
      </c>
      <c r="K29" s="51" t="s">
        <v>40</v>
      </c>
      <c r="L29" s="54" t="s">
        <v>86</v>
      </c>
      <c r="N29" s="749"/>
      <c r="O29" s="749"/>
      <c r="P29" s="749"/>
      <c r="Q29" s="749"/>
      <c r="R29" s="749"/>
      <c r="S29" s="749"/>
      <c r="T29" s="749"/>
      <c r="U29" s="749"/>
      <c r="V29" s="749"/>
      <c r="W29" s="749"/>
    </row>
    <row r="30" spans="1:23" s="20" customFormat="1" ht="25.5">
      <c r="A30"/>
      <c r="B30" s="47" t="str">
        <f>IF($E$8=C30,$D$8,IF($E$9=C30,$D$9,IF($E$10=C30,$D$10,"")))</f>
        <v/>
      </c>
      <c r="C30" s="63" t="s">
        <v>154</v>
      </c>
      <c r="D30" s="55"/>
      <c r="E30" s="56"/>
      <c r="F30" s="57"/>
      <c r="G30" s="57"/>
      <c r="H30" s="57"/>
      <c r="I30" s="57"/>
      <c r="J30" s="57"/>
      <c r="K30" s="58"/>
      <c r="L30" s="61">
        <f>ROUNDDOWN((SUM(K31:K45)),-3)/1000</f>
        <v>0</v>
      </c>
    </row>
    <row r="31" spans="1:23">
      <c r="A31">
        <v>1</v>
      </c>
      <c r="B31" s="82"/>
      <c r="C31" s="64" t="str">
        <f>IF(D31="","",".")</f>
        <v/>
      </c>
      <c r="D31" s="97"/>
      <c r="E31" s="99"/>
      <c r="F31" s="100"/>
      <c r="G31" s="100"/>
      <c r="H31" s="100"/>
      <c r="I31" s="100"/>
      <c r="J31" s="100"/>
      <c r="K31" s="103" t="str">
        <f t="shared" ref="K31:K41" si="2">IF(ISNUMBER(F31),(PRODUCT(F31,G31,I31)),"")</f>
        <v/>
      </c>
      <c r="L31" s="25"/>
    </row>
    <row r="32" spans="1:23">
      <c r="A32">
        <v>2</v>
      </c>
      <c r="B32" s="82"/>
      <c r="C32" s="64" t="str">
        <f t="shared" ref="C32:C45" si="3">IF(D32="","",".")</f>
        <v/>
      </c>
      <c r="D32" s="98"/>
      <c r="E32" s="101"/>
      <c r="F32" s="102"/>
      <c r="G32" s="102"/>
      <c r="H32" s="102"/>
      <c r="I32" s="102"/>
      <c r="J32" s="102"/>
      <c r="K32" s="104" t="str">
        <f t="shared" si="2"/>
        <v/>
      </c>
      <c r="L32" s="25"/>
    </row>
    <row r="33" spans="1:23">
      <c r="A33">
        <v>3</v>
      </c>
      <c r="B33" s="82"/>
      <c r="C33" s="64" t="str">
        <f t="shared" si="3"/>
        <v/>
      </c>
      <c r="D33" s="98"/>
      <c r="E33" s="101"/>
      <c r="F33" s="102"/>
      <c r="G33" s="102"/>
      <c r="H33" s="102"/>
      <c r="I33" s="102"/>
      <c r="J33" s="102"/>
      <c r="K33" s="104" t="str">
        <f t="shared" si="2"/>
        <v/>
      </c>
      <c r="L33" s="25"/>
    </row>
    <row r="34" spans="1:23">
      <c r="A34">
        <v>4</v>
      </c>
      <c r="B34" s="82"/>
      <c r="C34" s="64" t="str">
        <f t="shared" si="3"/>
        <v/>
      </c>
      <c r="D34" s="98"/>
      <c r="E34" s="101"/>
      <c r="F34" s="102"/>
      <c r="G34" s="102"/>
      <c r="H34" s="102"/>
      <c r="I34" s="102"/>
      <c r="J34" s="102"/>
      <c r="K34" s="104" t="str">
        <f t="shared" si="2"/>
        <v/>
      </c>
      <c r="L34" s="25"/>
    </row>
    <row r="35" spans="1:23">
      <c r="A35">
        <v>5</v>
      </c>
      <c r="B35" s="82"/>
      <c r="C35" s="64" t="str">
        <f t="shared" si="3"/>
        <v/>
      </c>
      <c r="D35" s="98"/>
      <c r="E35" s="101"/>
      <c r="F35" s="102"/>
      <c r="G35" s="102"/>
      <c r="H35" s="102"/>
      <c r="I35" s="102"/>
      <c r="J35" s="102"/>
      <c r="K35" s="104" t="str">
        <f t="shared" si="2"/>
        <v/>
      </c>
      <c r="L35" s="25"/>
    </row>
    <row r="36" spans="1:23">
      <c r="A36">
        <v>6</v>
      </c>
      <c r="B36" s="82"/>
      <c r="C36" s="64" t="str">
        <f t="shared" si="3"/>
        <v/>
      </c>
      <c r="D36" s="98"/>
      <c r="E36" s="101"/>
      <c r="F36" s="102"/>
      <c r="G36" s="102"/>
      <c r="H36" s="102"/>
      <c r="I36" s="102"/>
      <c r="J36" s="102"/>
      <c r="K36" s="104" t="str">
        <f t="shared" si="2"/>
        <v/>
      </c>
      <c r="L36" s="25"/>
    </row>
    <row r="37" spans="1:23">
      <c r="A37">
        <v>7</v>
      </c>
      <c r="B37" s="82"/>
      <c r="C37" s="64" t="str">
        <f t="shared" si="3"/>
        <v/>
      </c>
      <c r="D37" s="98"/>
      <c r="E37" s="101"/>
      <c r="F37" s="102"/>
      <c r="G37" s="102"/>
      <c r="H37" s="102"/>
      <c r="I37" s="102"/>
      <c r="J37" s="102"/>
      <c r="K37" s="104" t="str">
        <f t="shared" si="2"/>
        <v/>
      </c>
      <c r="L37" s="25"/>
    </row>
    <row r="38" spans="1:23">
      <c r="A38">
        <v>8</v>
      </c>
      <c r="B38" s="82"/>
      <c r="C38" s="64" t="str">
        <f t="shared" si="3"/>
        <v/>
      </c>
      <c r="D38" s="98"/>
      <c r="E38" s="101"/>
      <c r="F38" s="102"/>
      <c r="G38" s="102"/>
      <c r="H38" s="102"/>
      <c r="I38" s="102"/>
      <c r="J38" s="102"/>
      <c r="K38" s="104" t="str">
        <f t="shared" si="2"/>
        <v/>
      </c>
      <c r="L38" s="25"/>
    </row>
    <row r="39" spans="1:23">
      <c r="A39">
        <v>9</v>
      </c>
      <c r="B39" s="82"/>
      <c r="C39" s="64" t="str">
        <f t="shared" si="3"/>
        <v/>
      </c>
      <c r="D39" s="98"/>
      <c r="E39" s="101"/>
      <c r="F39" s="102"/>
      <c r="G39" s="102"/>
      <c r="H39" s="102"/>
      <c r="I39" s="102"/>
      <c r="J39" s="102"/>
      <c r="K39" s="104" t="str">
        <f t="shared" si="2"/>
        <v/>
      </c>
      <c r="L39" s="25"/>
    </row>
    <row r="40" spans="1:23">
      <c r="A40">
        <v>10</v>
      </c>
      <c r="B40" s="82"/>
      <c r="C40" s="64" t="str">
        <f t="shared" si="3"/>
        <v/>
      </c>
      <c r="D40" s="98"/>
      <c r="E40" s="101"/>
      <c r="F40" s="102"/>
      <c r="G40" s="102"/>
      <c r="H40" s="102"/>
      <c r="I40" s="102"/>
      <c r="J40" s="102"/>
      <c r="K40" s="104" t="str">
        <f t="shared" si="2"/>
        <v/>
      </c>
      <c r="L40" s="25"/>
    </row>
    <row r="41" spans="1:23">
      <c r="A41">
        <v>11</v>
      </c>
      <c r="B41" s="82"/>
      <c r="C41" s="64" t="str">
        <f t="shared" si="3"/>
        <v/>
      </c>
      <c r="D41" s="98"/>
      <c r="E41" s="101"/>
      <c r="F41" s="102"/>
      <c r="G41" s="102"/>
      <c r="H41" s="102"/>
      <c r="I41" s="102"/>
      <c r="J41" s="102"/>
      <c r="K41" s="104" t="str">
        <f t="shared" si="2"/>
        <v/>
      </c>
      <c r="L41" s="25"/>
    </row>
    <row r="42" spans="1:23">
      <c r="A42">
        <v>12</v>
      </c>
      <c r="B42" s="82"/>
      <c r="C42" s="64" t="str">
        <f t="shared" si="3"/>
        <v/>
      </c>
      <c r="D42" s="98"/>
      <c r="E42" s="101"/>
      <c r="F42" s="102"/>
      <c r="G42" s="102"/>
      <c r="H42" s="102"/>
      <c r="I42" s="102"/>
      <c r="J42" s="102"/>
      <c r="K42" s="104" t="str">
        <f t="shared" ref="K42:K45" si="4">IF(ISNUMBER(F42),(PRODUCT(F42,G42,I42)),"")</f>
        <v/>
      </c>
      <c r="L42" s="25"/>
    </row>
    <row r="43" spans="1:23">
      <c r="A43">
        <v>13</v>
      </c>
      <c r="B43" s="82"/>
      <c r="C43" s="64" t="str">
        <f t="shared" si="3"/>
        <v/>
      </c>
      <c r="D43" s="98"/>
      <c r="E43" s="101"/>
      <c r="F43" s="102"/>
      <c r="G43" s="102"/>
      <c r="H43" s="102"/>
      <c r="I43" s="102"/>
      <c r="J43" s="102"/>
      <c r="K43" s="104" t="str">
        <f t="shared" si="4"/>
        <v/>
      </c>
      <c r="L43" s="25"/>
    </row>
    <row r="44" spans="1:23">
      <c r="A44">
        <v>14</v>
      </c>
      <c r="B44" s="82"/>
      <c r="C44" s="64" t="str">
        <f t="shared" si="3"/>
        <v/>
      </c>
      <c r="D44" s="98"/>
      <c r="E44" s="101"/>
      <c r="F44" s="102"/>
      <c r="G44" s="102"/>
      <c r="H44" s="102"/>
      <c r="I44" s="102"/>
      <c r="J44" s="102"/>
      <c r="K44" s="104" t="str">
        <f t="shared" si="4"/>
        <v/>
      </c>
      <c r="L44" s="25"/>
    </row>
    <row r="45" spans="1:23" ht="19.5" thickBot="1">
      <c r="A45">
        <v>15</v>
      </c>
      <c r="B45" s="82"/>
      <c r="C45" s="64" t="str">
        <f t="shared" si="3"/>
        <v/>
      </c>
      <c r="D45" s="98"/>
      <c r="E45" s="101"/>
      <c r="F45" s="102"/>
      <c r="G45" s="102"/>
      <c r="H45" s="102"/>
      <c r="I45" s="102"/>
      <c r="J45" s="102"/>
      <c r="K45" s="104" t="str">
        <f t="shared" si="4"/>
        <v/>
      </c>
      <c r="L45" s="25"/>
    </row>
    <row r="46" spans="1:23" ht="24.75" customHeight="1" thickBot="1">
      <c r="A46" s="45"/>
      <c r="B46" s="80"/>
      <c r="C46" s="60" t="s">
        <v>95</v>
      </c>
      <c r="D46" s="46" t="s">
        <v>94</v>
      </c>
      <c r="E46" s="50" t="s">
        <v>72</v>
      </c>
      <c r="F46" s="51" t="s">
        <v>64</v>
      </c>
      <c r="G46" s="85" t="s">
        <v>296</v>
      </c>
      <c r="H46" s="53" t="s">
        <v>297</v>
      </c>
      <c r="I46" s="52" t="s">
        <v>298</v>
      </c>
      <c r="J46" s="53" t="s">
        <v>299</v>
      </c>
      <c r="K46" s="51" t="s">
        <v>40</v>
      </c>
      <c r="L46" s="54" t="s">
        <v>86</v>
      </c>
      <c r="M46" s="208"/>
      <c r="N46" s="208"/>
    </row>
    <row r="47" spans="1:23" s="20" customFormat="1" ht="26.25" customHeight="1">
      <c r="A47"/>
      <c r="B47" s="47" t="str">
        <f t="shared" ref="B47" si="5">IF($E$8=C47,$D$8,IF($E$9=C47,$D$9,IF($E$10=C47,$D$10,"")))</f>
        <v/>
      </c>
      <c r="C47" s="63" t="s">
        <v>155</v>
      </c>
      <c r="D47" s="55"/>
      <c r="E47" s="56"/>
      <c r="F47" s="285"/>
      <c r="G47" s="285"/>
      <c r="H47" s="285"/>
      <c r="I47" s="285"/>
      <c r="J47" s="285"/>
      <c r="K47" s="287"/>
      <c r="L47" s="61">
        <f>ROUNDDOWN(SUM(K48:K62),-3)/1000</f>
        <v>0</v>
      </c>
      <c r="M47" s="400"/>
      <c r="N47" s="750" t="s">
        <v>310</v>
      </c>
      <c r="O47" s="750"/>
      <c r="P47" s="750"/>
      <c r="Q47" s="750"/>
      <c r="R47" s="750"/>
      <c r="S47" s="750"/>
      <c r="T47" s="750"/>
      <c r="U47" s="750"/>
      <c r="V47" s="750"/>
      <c r="W47" s="750"/>
    </row>
    <row r="48" spans="1:23" ht="18.75" customHeight="1">
      <c r="A48">
        <v>1</v>
      </c>
      <c r="B48" s="82"/>
      <c r="C48" s="65" t="str">
        <f>IF(D48="","",".")</f>
        <v/>
      </c>
      <c r="D48" s="97"/>
      <c r="E48" s="99"/>
      <c r="F48" s="284"/>
      <c r="G48" s="284"/>
      <c r="H48" s="284"/>
      <c r="I48" s="284"/>
      <c r="J48" s="284"/>
      <c r="K48" s="286" t="str">
        <f t="shared" ref="K48:K62" si="6">IF(ISNUMBER(F48),(PRODUCT(F48,G48,I48)),"")</f>
        <v/>
      </c>
      <c r="L48" s="25"/>
      <c r="M48" s="400"/>
      <c r="N48" s="750"/>
      <c r="O48" s="750"/>
      <c r="P48" s="750"/>
      <c r="Q48" s="750"/>
      <c r="R48" s="750"/>
      <c r="S48" s="750"/>
      <c r="T48" s="750"/>
      <c r="U48" s="750"/>
      <c r="V48" s="750"/>
      <c r="W48" s="750"/>
    </row>
    <row r="49" spans="1:23">
      <c r="A49">
        <v>2</v>
      </c>
      <c r="B49" s="82"/>
      <c r="C49" s="65" t="str">
        <f t="shared" ref="C49:C62" si="7">IF(D49="","",".")</f>
        <v/>
      </c>
      <c r="D49" s="98"/>
      <c r="E49" s="101"/>
      <c r="F49" s="102"/>
      <c r="G49" s="102"/>
      <c r="H49" s="102"/>
      <c r="I49" s="102"/>
      <c r="J49" s="102"/>
      <c r="K49" s="104" t="str">
        <f t="shared" si="6"/>
        <v/>
      </c>
      <c r="L49" s="25"/>
      <c r="M49" s="400"/>
      <c r="N49" s="750"/>
      <c r="O49" s="750"/>
      <c r="P49" s="750"/>
      <c r="Q49" s="750"/>
      <c r="R49" s="750"/>
      <c r="S49" s="750"/>
      <c r="T49" s="750"/>
      <c r="U49" s="750"/>
      <c r="V49" s="750"/>
      <c r="W49" s="750"/>
    </row>
    <row r="50" spans="1:23">
      <c r="A50">
        <v>3</v>
      </c>
      <c r="B50" s="82"/>
      <c r="C50" s="65" t="str">
        <f t="shared" si="7"/>
        <v/>
      </c>
      <c r="D50" s="98"/>
      <c r="E50" s="101"/>
      <c r="F50" s="102"/>
      <c r="G50" s="102"/>
      <c r="H50" s="102"/>
      <c r="I50" s="102"/>
      <c r="J50" s="102"/>
      <c r="K50" s="104" t="str">
        <f t="shared" si="6"/>
        <v/>
      </c>
      <c r="L50" s="25"/>
      <c r="M50" s="208"/>
      <c r="N50" s="750"/>
      <c r="O50" s="750"/>
      <c r="P50" s="750"/>
      <c r="Q50" s="750"/>
      <c r="R50" s="750"/>
      <c r="S50" s="750"/>
      <c r="T50" s="750"/>
      <c r="U50" s="750"/>
      <c r="V50" s="750"/>
      <c r="W50" s="750"/>
    </row>
    <row r="51" spans="1:23">
      <c r="A51">
        <v>4</v>
      </c>
      <c r="B51" s="82"/>
      <c r="C51" s="65" t="str">
        <f t="shared" si="7"/>
        <v/>
      </c>
      <c r="D51" s="98"/>
      <c r="E51" s="101"/>
      <c r="F51" s="102"/>
      <c r="G51" s="102"/>
      <c r="H51" s="102"/>
      <c r="I51" s="102"/>
      <c r="J51" s="102"/>
      <c r="K51" s="104" t="str">
        <f t="shared" si="6"/>
        <v/>
      </c>
      <c r="L51" s="25"/>
      <c r="M51" s="208"/>
    </row>
    <row r="52" spans="1:23">
      <c r="A52">
        <v>5</v>
      </c>
      <c r="B52" s="82"/>
      <c r="C52" s="65" t="str">
        <f t="shared" si="7"/>
        <v/>
      </c>
      <c r="D52" s="98"/>
      <c r="E52" s="101"/>
      <c r="F52" s="102"/>
      <c r="G52" s="102"/>
      <c r="H52" s="102"/>
      <c r="I52" s="102"/>
      <c r="J52" s="102"/>
      <c r="K52" s="104" t="str">
        <f t="shared" si="6"/>
        <v/>
      </c>
      <c r="L52" s="25"/>
    </row>
    <row r="53" spans="1:23">
      <c r="A53">
        <v>6</v>
      </c>
      <c r="B53" s="82"/>
      <c r="C53" s="65" t="str">
        <f t="shared" si="7"/>
        <v/>
      </c>
      <c r="D53" s="98"/>
      <c r="E53" s="101"/>
      <c r="F53" s="102"/>
      <c r="G53" s="102"/>
      <c r="H53" s="102"/>
      <c r="I53" s="102"/>
      <c r="J53" s="102"/>
      <c r="K53" s="104" t="str">
        <f t="shared" si="6"/>
        <v/>
      </c>
      <c r="L53" s="25"/>
    </row>
    <row r="54" spans="1:23">
      <c r="A54">
        <v>7</v>
      </c>
      <c r="B54" s="82"/>
      <c r="C54" s="65" t="str">
        <f t="shared" si="7"/>
        <v/>
      </c>
      <c r="D54" s="98"/>
      <c r="E54" s="101"/>
      <c r="F54" s="102"/>
      <c r="G54" s="102"/>
      <c r="H54" s="102"/>
      <c r="I54" s="102"/>
      <c r="J54" s="102"/>
      <c r="K54" s="104" t="str">
        <f t="shared" si="6"/>
        <v/>
      </c>
      <c r="L54" s="25"/>
    </row>
    <row r="55" spans="1:23">
      <c r="A55">
        <v>8</v>
      </c>
      <c r="B55" s="82"/>
      <c r="C55" s="65" t="str">
        <f t="shared" si="7"/>
        <v/>
      </c>
      <c r="D55" s="98"/>
      <c r="E55" s="101"/>
      <c r="F55" s="102"/>
      <c r="G55" s="102"/>
      <c r="H55" s="102"/>
      <c r="I55" s="102"/>
      <c r="J55" s="102"/>
      <c r="K55" s="104" t="str">
        <f t="shared" si="6"/>
        <v/>
      </c>
      <c r="L55" s="25"/>
    </row>
    <row r="56" spans="1:23">
      <c r="A56">
        <v>9</v>
      </c>
      <c r="B56" s="82"/>
      <c r="C56" s="65" t="str">
        <f t="shared" si="7"/>
        <v/>
      </c>
      <c r="D56" s="98"/>
      <c r="E56" s="101"/>
      <c r="F56" s="102"/>
      <c r="G56" s="102"/>
      <c r="H56" s="102"/>
      <c r="I56" s="102"/>
      <c r="J56" s="102"/>
      <c r="K56" s="104" t="str">
        <f t="shared" si="6"/>
        <v/>
      </c>
      <c r="L56" s="25"/>
    </row>
    <row r="57" spans="1:23">
      <c r="A57">
        <v>10</v>
      </c>
      <c r="B57" s="82"/>
      <c r="C57" s="65" t="str">
        <f t="shared" si="7"/>
        <v/>
      </c>
      <c r="D57" s="98"/>
      <c r="E57" s="101"/>
      <c r="F57" s="102"/>
      <c r="G57" s="102"/>
      <c r="H57" s="102"/>
      <c r="I57" s="102"/>
      <c r="J57" s="102"/>
      <c r="K57" s="104" t="str">
        <f t="shared" si="6"/>
        <v/>
      </c>
      <c r="L57" s="25"/>
    </row>
    <row r="58" spans="1:23">
      <c r="A58">
        <v>11</v>
      </c>
      <c r="B58" s="82"/>
      <c r="C58" s="65" t="str">
        <f t="shared" si="7"/>
        <v/>
      </c>
      <c r="D58" s="98"/>
      <c r="E58" s="101"/>
      <c r="F58" s="102"/>
      <c r="G58" s="102"/>
      <c r="H58" s="102"/>
      <c r="I58" s="102"/>
      <c r="J58" s="102"/>
      <c r="K58" s="104" t="str">
        <f t="shared" si="6"/>
        <v/>
      </c>
      <c r="L58" s="25"/>
    </row>
    <row r="59" spans="1:23">
      <c r="A59">
        <v>12</v>
      </c>
      <c r="B59" s="82"/>
      <c r="C59" s="65" t="str">
        <f t="shared" si="7"/>
        <v/>
      </c>
      <c r="D59" s="98"/>
      <c r="E59" s="101"/>
      <c r="F59" s="102"/>
      <c r="G59" s="102"/>
      <c r="H59" s="102"/>
      <c r="I59" s="102"/>
      <c r="J59" s="102"/>
      <c r="K59" s="104" t="str">
        <f t="shared" si="6"/>
        <v/>
      </c>
      <c r="L59" s="25"/>
    </row>
    <row r="60" spans="1:23">
      <c r="A60">
        <v>13</v>
      </c>
      <c r="B60" s="82"/>
      <c r="C60" s="65" t="str">
        <f t="shared" si="7"/>
        <v/>
      </c>
      <c r="D60" s="98"/>
      <c r="E60" s="101"/>
      <c r="F60" s="102"/>
      <c r="G60" s="102"/>
      <c r="H60" s="102"/>
      <c r="I60" s="102"/>
      <c r="J60" s="102"/>
      <c r="K60" s="104" t="str">
        <f t="shared" si="6"/>
        <v/>
      </c>
      <c r="L60" s="25"/>
    </row>
    <row r="61" spans="1:23">
      <c r="A61">
        <v>14</v>
      </c>
      <c r="B61" s="82"/>
      <c r="C61" s="65" t="str">
        <f t="shared" si="7"/>
        <v/>
      </c>
      <c r="D61" s="98"/>
      <c r="E61" s="101"/>
      <c r="F61" s="102"/>
      <c r="G61" s="102"/>
      <c r="H61" s="102"/>
      <c r="I61" s="102"/>
      <c r="J61" s="102"/>
      <c r="K61" s="104" t="str">
        <f t="shared" si="6"/>
        <v/>
      </c>
      <c r="L61" s="25"/>
    </row>
    <row r="62" spans="1:23" ht="19.5" thickBot="1">
      <c r="A62">
        <v>15</v>
      </c>
      <c r="B62" s="82"/>
      <c r="C62" s="65" t="str">
        <f t="shared" si="7"/>
        <v/>
      </c>
      <c r="D62" s="98"/>
      <c r="E62" s="101"/>
      <c r="F62" s="102"/>
      <c r="G62" s="102"/>
      <c r="H62" s="102"/>
      <c r="I62" s="102"/>
      <c r="J62" s="102"/>
      <c r="K62" s="104" t="str">
        <f t="shared" si="6"/>
        <v/>
      </c>
      <c r="L62" s="25"/>
    </row>
    <row r="63" spans="1:23" ht="24.75" thickBot="1">
      <c r="A63" s="45"/>
      <c r="B63" s="80"/>
      <c r="C63" s="60" t="s">
        <v>95</v>
      </c>
      <c r="D63" s="46" t="s">
        <v>94</v>
      </c>
      <c r="E63" s="50" t="s">
        <v>72</v>
      </c>
      <c r="F63" s="51" t="s">
        <v>64</v>
      </c>
      <c r="G63" s="85" t="s">
        <v>296</v>
      </c>
      <c r="H63" s="53" t="s">
        <v>297</v>
      </c>
      <c r="I63" s="52" t="s">
        <v>298</v>
      </c>
      <c r="J63" s="53" t="s">
        <v>299</v>
      </c>
      <c r="K63" s="51" t="s">
        <v>40</v>
      </c>
      <c r="L63" s="54" t="s">
        <v>86</v>
      </c>
    </row>
    <row r="64" spans="1:23" s="20" customFormat="1" ht="25.5">
      <c r="A64"/>
      <c r="B64" s="47" t="str">
        <f t="shared" ref="B64" si="8">IF($E$8=C64,$D$8,IF($E$9=C64,$D$9,IF($E$10=C64,$D$10,"")))</f>
        <v/>
      </c>
      <c r="C64" s="63" t="s">
        <v>143</v>
      </c>
      <c r="D64" s="55"/>
      <c r="E64" s="56"/>
      <c r="F64" s="285"/>
      <c r="G64" s="285"/>
      <c r="H64" s="285"/>
      <c r="I64" s="285"/>
      <c r="J64" s="285"/>
      <c r="K64" s="287"/>
      <c r="L64" s="61">
        <f>ROUNDDOWN(SUM(K65:K79),-3)/1000</f>
        <v>0</v>
      </c>
      <c r="M64" s="231"/>
      <c r="N64" s="208"/>
    </row>
    <row r="65" spans="1:13" ht="18.75" customHeight="1">
      <c r="A65">
        <v>1</v>
      </c>
      <c r="B65" s="82"/>
      <c r="C65" s="65" t="str">
        <f>IF(D65="","",".")</f>
        <v/>
      </c>
      <c r="D65" s="97"/>
      <c r="E65" s="99"/>
      <c r="F65" s="284"/>
      <c r="G65" s="284"/>
      <c r="H65" s="284"/>
      <c r="I65" s="284"/>
      <c r="J65" s="284"/>
      <c r="K65" s="286" t="str">
        <f t="shared" ref="K65:K79" si="9">IF(ISNUMBER(F65),(PRODUCT(F65,G65,I65)),"")</f>
        <v/>
      </c>
      <c r="L65" s="25"/>
      <c r="M65" s="208"/>
    </row>
    <row r="66" spans="1:13">
      <c r="A66">
        <v>2</v>
      </c>
      <c r="B66" s="82"/>
      <c r="C66" s="65" t="str">
        <f t="shared" ref="C66:C79" si="10">IF(D66="","",".")</f>
        <v/>
      </c>
      <c r="D66" s="98"/>
      <c r="E66" s="101"/>
      <c r="F66" s="102"/>
      <c r="G66" s="102"/>
      <c r="H66" s="102"/>
      <c r="I66" s="102"/>
      <c r="J66" s="102"/>
      <c r="K66" s="104" t="str">
        <f t="shared" si="9"/>
        <v/>
      </c>
      <c r="L66" s="25"/>
      <c r="M66" s="208"/>
    </row>
    <row r="67" spans="1:13">
      <c r="A67">
        <v>3</v>
      </c>
      <c r="B67" s="82"/>
      <c r="C67" s="65" t="str">
        <f t="shared" si="10"/>
        <v/>
      </c>
      <c r="D67" s="98"/>
      <c r="E67" s="101"/>
      <c r="F67" s="102"/>
      <c r="G67" s="102"/>
      <c r="H67" s="102"/>
      <c r="I67" s="102"/>
      <c r="J67" s="102"/>
      <c r="K67" s="104" t="str">
        <f t="shared" si="9"/>
        <v/>
      </c>
      <c r="L67" s="25"/>
      <c r="M67" s="208"/>
    </row>
    <row r="68" spans="1:13">
      <c r="A68">
        <v>4</v>
      </c>
      <c r="B68" s="82"/>
      <c r="C68" s="65" t="str">
        <f t="shared" si="10"/>
        <v/>
      </c>
      <c r="D68" s="98"/>
      <c r="E68" s="101"/>
      <c r="F68" s="102"/>
      <c r="G68" s="102"/>
      <c r="H68" s="102"/>
      <c r="I68" s="102"/>
      <c r="J68" s="102"/>
      <c r="K68" s="104" t="str">
        <f t="shared" si="9"/>
        <v/>
      </c>
      <c r="L68" s="25"/>
      <c r="M68" s="208"/>
    </row>
    <row r="69" spans="1:13">
      <c r="A69">
        <v>5</v>
      </c>
      <c r="B69" s="82"/>
      <c r="C69" s="65" t="str">
        <f t="shared" si="10"/>
        <v/>
      </c>
      <c r="D69" s="98"/>
      <c r="E69" s="101"/>
      <c r="F69" s="102"/>
      <c r="G69" s="102"/>
      <c r="H69" s="102"/>
      <c r="I69" s="102"/>
      <c r="J69" s="102"/>
      <c r="K69" s="104" t="str">
        <f t="shared" si="9"/>
        <v/>
      </c>
      <c r="L69" s="25"/>
    </row>
    <row r="70" spans="1:13">
      <c r="A70">
        <v>6</v>
      </c>
      <c r="B70" s="82"/>
      <c r="C70" s="65" t="str">
        <f t="shared" si="10"/>
        <v/>
      </c>
      <c r="D70" s="98"/>
      <c r="E70" s="101"/>
      <c r="F70" s="102"/>
      <c r="G70" s="102"/>
      <c r="H70" s="102"/>
      <c r="I70" s="102"/>
      <c r="J70" s="102"/>
      <c r="K70" s="104" t="str">
        <f t="shared" si="9"/>
        <v/>
      </c>
      <c r="L70" s="25"/>
    </row>
    <row r="71" spans="1:13">
      <c r="A71">
        <v>7</v>
      </c>
      <c r="B71" s="82"/>
      <c r="C71" s="65" t="str">
        <f t="shared" si="10"/>
        <v/>
      </c>
      <c r="D71" s="98"/>
      <c r="E71" s="101"/>
      <c r="F71" s="102"/>
      <c r="G71" s="102"/>
      <c r="H71" s="102"/>
      <c r="I71" s="102"/>
      <c r="J71" s="102"/>
      <c r="K71" s="104" t="str">
        <f t="shared" si="9"/>
        <v/>
      </c>
      <c r="L71" s="25"/>
    </row>
    <row r="72" spans="1:13">
      <c r="A72">
        <v>8</v>
      </c>
      <c r="B72" s="82"/>
      <c r="C72" s="65" t="str">
        <f t="shared" si="10"/>
        <v/>
      </c>
      <c r="D72" s="98"/>
      <c r="E72" s="101"/>
      <c r="F72" s="102"/>
      <c r="G72" s="102"/>
      <c r="H72" s="102"/>
      <c r="I72" s="102"/>
      <c r="J72" s="102"/>
      <c r="K72" s="104" t="str">
        <f t="shared" si="9"/>
        <v/>
      </c>
      <c r="L72" s="25"/>
    </row>
    <row r="73" spans="1:13">
      <c r="A73">
        <v>9</v>
      </c>
      <c r="B73" s="82"/>
      <c r="C73" s="65" t="str">
        <f t="shared" si="10"/>
        <v/>
      </c>
      <c r="D73" s="98"/>
      <c r="E73" s="101"/>
      <c r="F73" s="102"/>
      <c r="G73" s="102"/>
      <c r="H73" s="102"/>
      <c r="I73" s="102"/>
      <c r="J73" s="102"/>
      <c r="K73" s="104" t="str">
        <f t="shared" si="9"/>
        <v/>
      </c>
      <c r="L73" s="25"/>
    </row>
    <row r="74" spans="1:13">
      <c r="A74">
        <v>10</v>
      </c>
      <c r="B74" s="82"/>
      <c r="C74" s="65" t="str">
        <f t="shared" si="10"/>
        <v/>
      </c>
      <c r="D74" s="98"/>
      <c r="E74" s="101"/>
      <c r="F74" s="102"/>
      <c r="G74" s="102"/>
      <c r="H74" s="102"/>
      <c r="I74" s="102"/>
      <c r="J74" s="102"/>
      <c r="K74" s="104" t="str">
        <f t="shared" si="9"/>
        <v/>
      </c>
      <c r="L74" s="25"/>
    </row>
    <row r="75" spans="1:13">
      <c r="A75">
        <v>11</v>
      </c>
      <c r="B75" s="82"/>
      <c r="C75" s="65" t="str">
        <f t="shared" si="10"/>
        <v/>
      </c>
      <c r="D75" s="98"/>
      <c r="E75" s="101"/>
      <c r="F75" s="102"/>
      <c r="G75" s="102"/>
      <c r="H75" s="102"/>
      <c r="I75" s="102"/>
      <c r="J75" s="102"/>
      <c r="K75" s="104" t="str">
        <f t="shared" si="9"/>
        <v/>
      </c>
      <c r="L75" s="25"/>
    </row>
    <row r="76" spans="1:13">
      <c r="A76">
        <v>12</v>
      </c>
      <c r="B76" s="82"/>
      <c r="C76" s="65" t="str">
        <f t="shared" si="10"/>
        <v/>
      </c>
      <c r="D76" s="98"/>
      <c r="E76" s="101"/>
      <c r="F76" s="102"/>
      <c r="G76" s="102"/>
      <c r="H76" s="102"/>
      <c r="I76" s="102"/>
      <c r="J76" s="102"/>
      <c r="K76" s="104" t="str">
        <f t="shared" si="9"/>
        <v/>
      </c>
      <c r="L76" s="25"/>
    </row>
    <row r="77" spans="1:13">
      <c r="A77">
        <v>13</v>
      </c>
      <c r="B77" s="82"/>
      <c r="C77" s="65" t="str">
        <f t="shared" si="10"/>
        <v/>
      </c>
      <c r="D77" s="98"/>
      <c r="E77" s="101"/>
      <c r="F77" s="102"/>
      <c r="G77" s="102"/>
      <c r="H77" s="102"/>
      <c r="I77" s="102"/>
      <c r="J77" s="102"/>
      <c r="K77" s="104" t="str">
        <f t="shared" si="9"/>
        <v/>
      </c>
      <c r="L77" s="25"/>
    </row>
    <row r="78" spans="1:13">
      <c r="A78">
        <v>14</v>
      </c>
      <c r="B78" s="82"/>
      <c r="C78" s="65" t="str">
        <f t="shared" si="10"/>
        <v/>
      </c>
      <c r="D78" s="98"/>
      <c r="E78" s="101"/>
      <c r="F78" s="102"/>
      <c r="G78" s="102"/>
      <c r="H78" s="102"/>
      <c r="I78" s="102"/>
      <c r="J78" s="102"/>
      <c r="K78" s="104" t="str">
        <f t="shared" si="9"/>
        <v/>
      </c>
      <c r="L78" s="25"/>
    </row>
    <row r="79" spans="1:13" ht="19.5" thickBot="1">
      <c r="A79">
        <v>15</v>
      </c>
      <c r="B79" s="82"/>
      <c r="C79" s="65" t="str">
        <f t="shared" si="10"/>
        <v/>
      </c>
      <c r="D79" s="98"/>
      <c r="E79" s="101"/>
      <c r="F79" s="102"/>
      <c r="G79" s="102"/>
      <c r="H79" s="102"/>
      <c r="I79" s="102"/>
      <c r="J79" s="102"/>
      <c r="K79" s="104" t="str">
        <f t="shared" si="9"/>
        <v/>
      </c>
      <c r="L79" s="25"/>
    </row>
    <row r="80" spans="1:13" ht="24.75" thickBot="1">
      <c r="A80" s="45"/>
      <c r="B80" s="80"/>
      <c r="C80" s="60" t="s">
        <v>95</v>
      </c>
      <c r="D80" s="46" t="s">
        <v>94</v>
      </c>
      <c r="E80" s="50" t="s">
        <v>72</v>
      </c>
      <c r="F80" s="51" t="s">
        <v>64</v>
      </c>
      <c r="G80" s="85" t="s">
        <v>296</v>
      </c>
      <c r="H80" s="53" t="s">
        <v>297</v>
      </c>
      <c r="I80" s="52" t="s">
        <v>298</v>
      </c>
      <c r="J80" s="53" t="s">
        <v>299</v>
      </c>
      <c r="K80" s="51" t="s">
        <v>40</v>
      </c>
      <c r="L80" s="54" t="s">
        <v>86</v>
      </c>
    </row>
    <row r="81" spans="1:13" s="20" customFormat="1" ht="25.5">
      <c r="A81"/>
      <c r="B81" s="47" t="str">
        <f t="shared" ref="B81" si="11">IF($E$8=C81,$D$8,IF($E$9=C81,$D$9,IF($E$10=C81,$D$10,"")))</f>
        <v/>
      </c>
      <c r="C81" s="63" t="s">
        <v>140</v>
      </c>
      <c r="D81" s="55"/>
      <c r="E81" s="56"/>
      <c r="F81" s="57"/>
      <c r="G81" s="57"/>
      <c r="H81" s="57"/>
      <c r="I81" s="57"/>
      <c r="J81" s="57"/>
      <c r="K81" s="59"/>
      <c r="L81" s="61">
        <f>ROUNDDOWN((SUM(K82:K96)),-3)/1000</f>
        <v>0</v>
      </c>
    </row>
    <row r="82" spans="1:13" ht="18.75" customHeight="1">
      <c r="A82">
        <v>1</v>
      </c>
      <c r="B82" s="82"/>
      <c r="C82" s="65" t="str">
        <f>IF(D82="","",".")</f>
        <v/>
      </c>
      <c r="D82" s="97"/>
      <c r="E82" s="99"/>
      <c r="F82" s="100"/>
      <c r="G82" s="100"/>
      <c r="H82" s="100"/>
      <c r="I82" s="100"/>
      <c r="J82" s="100"/>
      <c r="K82" s="103" t="str">
        <f t="shared" ref="K82:K112" si="12">IF(ISNUMBER(F82),(PRODUCT(F82,G82,I82)),"")</f>
        <v/>
      </c>
      <c r="L82" s="25"/>
      <c r="M82" s="208"/>
    </row>
    <row r="83" spans="1:13">
      <c r="A83">
        <v>2</v>
      </c>
      <c r="B83" s="82"/>
      <c r="C83" s="65" t="str">
        <f t="shared" ref="C83:C96" si="13">IF(D83="","",".")</f>
        <v/>
      </c>
      <c r="D83" s="98"/>
      <c r="E83" s="101"/>
      <c r="F83" s="102"/>
      <c r="G83" s="102"/>
      <c r="H83" s="102"/>
      <c r="I83" s="102"/>
      <c r="J83" s="102"/>
      <c r="K83" s="104" t="str">
        <f t="shared" si="12"/>
        <v/>
      </c>
      <c r="L83" s="25"/>
      <c r="M83" s="208"/>
    </row>
    <row r="84" spans="1:13">
      <c r="A84">
        <v>3</v>
      </c>
      <c r="B84" s="82"/>
      <c r="C84" s="65" t="str">
        <f t="shared" si="13"/>
        <v/>
      </c>
      <c r="D84" s="98"/>
      <c r="E84" s="101"/>
      <c r="F84" s="102"/>
      <c r="G84" s="102"/>
      <c r="H84" s="102"/>
      <c r="I84" s="102"/>
      <c r="J84" s="102"/>
      <c r="K84" s="104" t="str">
        <f t="shared" si="12"/>
        <v/>
      </c>
      <c r="L84" s="25"/>
      <c r="M84" s="208"/>
    </row>
    <row r="85" spans="1:13">
      <c r="A85">
        <v>4</v>
      </c>
      <c r="B85" s="82"/>
      <c r="C85" s="65" t="str">
        <f t="shared" si="13"/>
        <v/>
      </c>
      <c r="D85" s="98"/>
      <c r="E85" s="101"/>
      <c r="F85" s="102"/>
      <c r="G85" s="102"/>
      <c r="H85" s="102"/>
      <c r="I85" s="102"/>
      <c r="J85" s="102"/>
      <c r="K85" s="104" t="str">
        <f t="shared" si="12"/>
        <v/>
      </c>
      <c r="L85" s="25"/>
      <c r="M85" s="208"/>
    </row>
    <row r="86" spans="1:13">
      <c r="A86">
        <v>5</v>
      </c>
      <c r="B86" s="82"/>
      <c r="C86" s="65" t="str">
        <f t="shared" si="13"/>
        <v/>
      </c>
      <c r="D86" s="98"/>
      <c r="E86" s="101"/>
      <c r="F86" s="102"/>
      <c r="G86" s="102"/>
      <c r="H86" s="102"/>
      <c r="I86" s="102"/>
      <c r="J86" s="102"/>
      <c r="K86" s="104" t="str">
        <f t="shared" si="12"/>
        <v/>
      </c>
      <c r="L86" s="25"/>
    </row>
    <row r="87" spans="1:13">
      <c r="A87">
        <v>6</v>
      </c>
      <c r="B87" s="82"/>
      <c r="C87" s="65" t="str">
        <f t="shared" si="13"/>
        <v/>
      </c>
      <c r="D87" s="98"/>
      <c r="E87" s="101"/>
      <c r="F87" s="102"/>
      <c r="G87" s="102"/>
      <c r="H87" s="102"/>
      <c r="I87" s="102"/>
      <c r="J87" s="102"/>
      <c r="K87" s="104" t="str">
        <f t="shared" si="12"/>
        <v/>
      </c>
      <c r="L87" s="25"/>
    </row>
    <row r="88" spans="1:13">
      <c r="A88">
        <v>7</v>
      </c>
      <c r="B88" s="82"/>
      <c r="C88" s="65" t="str">
        <f t="shared" si="13"/>
        <v/>
      </c>
      <c r="D88" s="98"/>
      <c r="E88" s="101"/>
      <c r="F88" s="102"/>
      <c r="G88" s="102"/>
      <c r="H88" s="102"/>
      <c r="I88" s="102"/>
      <c r="J88" s="102"/>
      <c r="K88" s="104" t="str">
        <f t="shared" si="12"/>
        <v/>
      </c>
      <c r="L88" s="25"/>
    </row>
    <row r="89" spans="1:13">
      <c r="A89">
        <v>8</v>
      </c>
      <c r="B89" s="82"/>
      <c r="C89" s="65" t="str">
        <f t="shared" si="13"/>
        <v/>
      </c>
      <c r="D89" s="98"/>
      <c r="E89" s="101"/>
      <c r="F89" s="102"/>
      <c r="G89" s="102"/>
      <c r="H89" s="102"/>
      <c r="I89" s="102"/>
      <c r="J89" s="102"/>
      <c r="K89" s="104" t="str">
        <f t="shared" si="12"/>
        <v/>
      </c>
      <c r="L89" s="25"/>
    </row>
    <row r="90" spans="1:13">
      <c r="A90">
        <v>9</v>
      </c>
      <c r="B90" s="82"/>
      <c r="C90" s="65" t="str">
        <f t="shared" si="13"/>
        <v/>
      </c>
      <c r="D90" s="98"/>
      <c r="E90" s="101"/>
      <c r="F90" s="102"/>
      <c r="G90" s="102"/>
      <c r="H90" s="102"/>
      <c r="I90" s="102"/>
      <c r="J90" s="102"/>
      <c r="K90" s="104" t="str">
        <f t="shared" si="12"/>
        <v/>
      </c>
      <c r="L90" s="25"/>
    </row>
    <row r="91" spans="1:13">
      <c r="A91">
        <v>10</v>
      </c>
      <c r="B91" s="82"/>
      <c r="C91" s="65" t="str">
        <f t="shared" si="13"/>
        <v/>
      </c>
      <c r="D91" s="98"/>
      <c r="E91" s="101"/>
      <c r="F91" s="102"/>
      <c r="G91" s="102"/>
      <c r="H91" s="102"/>
      <c r="I91" s="102"/>
      <c r="J91" s="102"/>
      <c r="K91" s="104" t="str">
        <f t="shared" si="12"/>
        <v/>
      </c>
      <c r="L91" s="25"/>
    </row>
    <row r="92" spans="1:13">
      <c r="A92">
        <v>11</v>
      </c>
      <c r="B92" s="82"/>
      <c r="C92" s="65" t="str">
        <f t="shared" si="13"/>
        <v/>
      </c>
      <c r="D92" s="98"/>
      <c r="E92" s="101"/>
      <c r="F92" s="102"/>
      <c r="G92" s="102"/>
      <c r="H92" s="102"/>
      <c r="I92" s="102"/>
      <c r="J92" s="102"/>
      <c r="K92" s="104" t="str">
        <f t="shared" ref="K92:K96" si="14">IF(ISNUMBER(F92),(PRODUCT(F92,G92,I92)),"")</f>
        <v/>
      </c>
      <c r="L92" s="25"/>
    </row>
    <row r="93" spans="1:13">
      <c r="A93">
        <v>12</v>
      </c>
      <c r="B93" s="82"/>
      <c r="C93" s="65" t="str">
        <f t="shared" si="13"/>
        <v/>
      </c>
      <c r="D93" s="98"/>
      <c r="E93" s="101"/>
      <c r="F93" s="102"/>
      <c r="G93" s="102"/>
      <c r="H93" s="102"/>
      <c r="I93" s="102"/>
      <c r="J93" s="102"/>
      <c r="K93" s="104" t="str">
        <f t="shared" si="14"/>
        <v/>
      </c>
      <c r="L93" s="25"/>
    </row>
    <row r="94" spans="1:13">
      <c r="A94">
        <v>13</v>
      </c>
      <c r="B94" s="82"/>
      <c r="C94" s="65" t="str">
        <f t="shared" si="13"/>
        <v/>
      </c>
      <c r="D94" s="98"/>
      <c r="E94" s="101"/>
      <c r="F94" s="102"/>
      <c r="G94" s="102"/>
      <c r="H94" s="102"/>
      <c r="I94" s="102"/>
      <c r="J94" s="102"/>
      <c r="K94" s="104" t="str">
        <f t="shared" si="14"/>
        <v/>
      </c>
      <c r="L94" s="25"/>
    </row>
    <row r="95" spans="1:13">
      <c r="A95">
        <v>14</v>
      </c>
      <c r="B95" s="82"/>
      <c r="C95" s="65" t="str">
        <f t="shared" si="13"/>
        <v/>
      </c>
      <c r="D95" s="98"/>
      <c r="E95" s="101"/>
      <c r="F95" s="102"/>
      <c r="G95" s="102"/>
      <c r="H95" s="102"/>
      <c r="I95" s="102"/>
      <c r="J95" s="102"/>
      <c r="K95" s="104" t="str">
        <f t="shared" si="14"/>
        <v/>
      </c>
      <c r="L95" s="25"/>
    </row>
    <row r="96" spans="1:13" ht="19.5" thickBot="1">
      <c r="A96">
        <v>15</v>
      </c>
      <c r="B96" s="82"/>
      <c r="C96" s="65" t="str">
        <f t="shared" si="13"/>
        <v/>
      </c>
      <c r="D96" s="98"/>
      <c r="E96" s="101"/>
      <c r="F96" s="102"/>
      <c r="G96" s="102"/>
      <c r="H96" s="102"/>
      <c r="I96" s="102"/>
      <c r="J96" s="102"/>
      <c r="K96" s="104" t="str">
        <f t="shared" si="14"/>
        <v/>
      </c>
      <c r="L96" s="25"/>
    </row>
    <row r="97" spans="1:14" ht="24.75" thickBot="1">
      <c r="A97" s="45"/>
      <c r="B97" s="80"/>
      <c r="C97" s="60" t="s">
        <v>95</v>
      </c>
      <c r="D97" s="46" t="s">
        <v>94</v>
      </c>
      <c r="E97" s="50" t="s">
        <v>72</v>
      </c>
      <c r="F97" s="51" t="s">
        <v>64</v>
      </c>
      <c r="G97" s="85" t="s">
        <v>296</v>
      </c>
      <c r="H97" s="53" t="s">
        <v>297</v>
      </c>
      <c r="I97" s="52" t="s">
        <v>298</v>
      </c>
      <c r="J97" s="53" t="s">
        <v>299</v>
      </c>
      <c r="K97" s="51" t="s">
        <v>40</v>
      </c>
      <c r="L97" s="54" t="s">
        <v>86</v>
      </c>
    </row>
    <row r="98" spans="1:14" s="20" customFormat="1" ht="25.5">
      <c r="A98"/>
      <c r="B98" s="47" t="str">
        <f t="shared" ref="B98" si="15">IF($E$8=C98,$D$8,IF($E$9=C98,$D$9,IF($E$10=C98,$D$10,"")))</f>
        <v/>
      </c>
      <c r="C98" s="62" t="s">
        <v>141</v>
      </c>
      <c r="D98" s="55"/>
      <c r="E98" s="56"/>
      <c r="F98" s="57"/>
      <c r="G98" s="57"/>
      <c r="H98" s="57"/>
      <c r="I98" s="57"/>
      <c r="J98" s="57"/>
      <c r="K98" s="58"/>
      <c r="L98" s="61">
        <f>ROUNDDOWN((SUM(K99:K113)),-3)/1000</f>
        <v>0</v>
      </c>
    </row>
    <row r="99" spans="1:14" ht="18.75" customHeight="1">
      <c r="A99">
        <v>1</v>
      </c>
      <c r="B99" s="82"/>
      <c r="C99" s="66" t="str">
        <f>IF(D99="","",".")</f>
        <v/>
      </c>
      <c r="D99" s="97"/>
      <c r="E99" s="99"/>
      <c r="F99" s="100"/>
      <c r="G99" s="100"/>
      <c r="H99" s="100"/>
      <c r="I99" s="100"/>
      <c r="J99" s="100"/>
      <c r="K99" s="103" t="str">
        <f t="shared" si="12"/>
        <v/>
      </c>
      <c r="L99" s="25"/>
      <c r="M99" s="209"/>
      <c r="N99" s="209"/>
    </row>
    <row r="100" spans="1:14">
      <c r="A100">
        <v>2</v>
      </c>
      <c r="B100" s="82"/>
      <c r="C100" s="66" t="str">
        <f t="shared" ref="C100:C113" si="16">IF(D100="","",".")</f>
        <v/>
      </c>
      <c r="D100" s="98"/>
      <c r="E100" s="101"/>
      <c r="F100" s="102"/>
      <c r="G100" s="102"/>
      <c r="H100" s="102"/>
      <c r="I100" s="102"/>
      <c r="J100" s="102"/>
      <c r="K100" s="104" t="str">
        <f t="shared" si="12"/>
        <v/>
      </c>
      <c r="L100" s="25"/>
      <c r="M100" s="209"/>
      <c r="N100" s="209"/>
    </row>
    <row r="101" spans="1:14">
      <c r="A101">
        <v>3</v>
      </c>
      <c r="B101" s="82"/>
      <c r="C101" s="66" t="str">
        <f t="shared" si="16"/>
        <v/>
      </c>
      <c r="D101" s="98"/>
      <c r="E101" s="101"/>
      <c r="F101" s="102"/>
      <c r="G101" s="102"/>
      <c r="H101" s="102"/>
      <c r="I101" s="102"/>
      <c r="J101" s="102"/>
      <c r="K101" s="104" t="str">
        <f t="shared" si="12"/>
        <v/>
      </c>
      <c r="L101" s="25"/>
      <c r="M101" s="209"/>
      <c r="N101" s="209"/>
    </row>
    <row r="102" spans="1:14">
      <c r="A102">
        <v>4</v>
      </c>
      <c r="B102" s="82"/>
      <c r="C102" s="66" t="str">
        <f t="shared" si="16"/>
        <v/>
      </c>
      <c r="D102" s="98"/>
      <c r="E102" s="101"/>
      <c r="F102" s="102"/>
      <c r="G102" s="102"/>
      <c r="H102" s="102"/>
      <c r="I102" s="102"/>
      <c r="J102" s="102"/>
      <c r="K102" s="104" t="str">
        <f t="shared" si="12"/>
        <v/>
      </c>
      <c r="L102" s="25"/>
      <c r="M102" s="209"/>
      <c r="N102" s="209"/>
    </row>
    <row r="103" spans="1:14">
      <c r="A103">
        <v>5</v>
      </c>
      <c r="B103" s="82"/>
      <c r="C103" s="66" t="str">
        <f t="shared" si="16"/>
        <v/>
      </c>
      <c r="D103" s="98"/>
      <c r="E103" s="101"/>
      <c r="F103" s="102"/>
      <c r="G103" s="102"/>
      <c r="H103" s="102"/>
      <c r="I103" s="102"/>
      <c r="J103" s="102"/>
      <c r="K103" s="104" t="str">
        <f t="shared" si="12"/>
        <v/>
      </c>
      <c r="L103" s="25"/>
      <c r="M103" s="209"/>
      <c r="N103" s="209"/>
    </row>
    <row r="104" spans="1:14" ht="18.75" customHeight="1">
      <c r="A104">
        <v>6</v>
      </c>
      <c r="B104" s="82"/>
      <c r="C104" s="66" t="str">
        <f t="shared" si="16"/>
        <v/>
      </c>
      <c r="D104" s="98"/>
      <c r="E104" s="101"/>
      <c r="F104" s="102"/>
      <c r="G104" s="102"/>
      <c r="H104" s="102"/>
      <c r="I104" s="102"/>
      <c r="J104" s="102"/>
      <c r="K104" s="104" t="str">
        <f t="shared" si="12"/>
        <v/>
      </c>
      <c r="L104" s="25"/>
      <c r="M104" s="208"/>
      <c r="N104" s="208"/>
    </row>
    <row r="105" spans="1:14">
      <c r="A105">
        <v>7</v>
      </c>
      <c r="B105" s="82"/>
      <c r="C105" s="66" t="str">
        <f t="shared" si="16"/>
        <v/>
      </c>
      <c r="D105" s="98"/>
      <c r="E105" s="101"/>
      <c r="F105" s="102"/>
      <c r="G105" s="102"/>
      <c r="H105" s="102"/>
      <c r="I105" s="102"/>
      <c r="J105" s="102"/>
      <c r="K105" s="104" t="str">
        <f t="shared" si="12"/>
        <v/>
      </c>
      <c r="L105" s="25"/>
      <c r="M105" s="208"/>
      <c r="N105" s="208"/>
    </row>
    <row r="106" spans="1:14">
      <c r="A106">
        <v>8</v>
      </c>
      <c r="B106" s="82"/>
      <c r="C106" s="66" t="str">
        <f t="shared" si="16"/>
        <v/>
      </c>
      <c r="D106" s="98"/>
      <c r="E106" s="101"/>
      <c r="F106" s="102"/>
      <c r="G106" s="102"/>
      <c r="H106" s="102"/>
      <c r="I106" s="102"/>
      <c r="J106" s="102"/>
      <c r="K106" s="104" t="str">
        <f t="shared" si="12"/>
        <v/>
      </c>
      <c r="L106" s="25"/>
      <c r="M106" s="208"/>
      <c r="N106" s="208"/>
    </row>
    <row r="107" spans="1:14">
      <c r="A107">
        <v>9</v>
      </c>
      <c r="B107" s="82"/>
      <c r="C107" s="66" t="str">
        <f t="shared" si="16"/>
        <v/>
      </c>
      <c r="D107" s="98"/>
      <c r="E107" s="101"/>
      <c r="F107" s="102"/>
      <c r="G107" s="102"/>
      <c r="H107" s="102"/>
      <c r="I107" s="102"/>
      <c r="J107" s="102"/>
      <c r="K107" s="104" t="str">
        <f t="shared" si="12"/>
        <v/>
      </c>
      <c r="L107" s="25"/>
    </row>
    <row r="108" spans="1:14">
      <c r="A108">
        <v>10</v>
      </c>
      <c r="B108" s="82"/>
      <c r="C108" s="66" t="str">
        <f t="shared" si="16"/>
        <v/>
      </c>
      <c r="D108" s="98"/>
      <c r="E108" s="101"/>
      <c r="F108" s="102"/>
      <c r="G108" s="102"/>
      <c r="H108" s="102"/>
      <c r="I108" s="102"/>
      <c r="J108" s="102"/>
      <c r="K108" s="104" t="str">
        <f t="shared" si="12"/>
        <v/>
      </c>
      <c r="L108" s="25"/>
    </row>
    <row r="109" spans="1:14">
      <c r="A109">
        <v>11</v>
      </c>
      <c r="B109" s="82"/>
      <c r="C109" s="66" t="str">
        <f t="shared" si="16"/>
        <v/>
      </c>
      <c r="D109" s="98"/>
      <c r="E109" s="101"/>
      <c r="F109" s="102"/>
      <c r="G109" s="102"/>
      <c r="H109" s="102"/>
      <c r="I109" s="102"/>
      <c r="J109" s="102"/>
      <c r="K109" s="104" t="str">
        <f t="shared" si="12"/>
        <v/>
      </c>
      <c r="L109" s="25"/>
    </row>
    <row r="110" spans="1:14">
      <c r="A110">
        <v>12</v>
      </c>
      <c r="B110" s="82"/>
      <c r="C110" s="66" t="str">
        <f t="shared" si="16"/>
        <v/>
      </c>
      <c r="D110" s="98"/>
      <c r="E110" s="101"/>
      <c r="F110" s="102"/>
      <c r="G110" s="102"/>
      <c r="H110" s="102"/>
      <c r="I110" s="102"/>
      <c r="J110" s="102"/>
      <c r="K110" s="104" t="str">
        <f t="shared" si="12"/>
        <v/>
      </c>
      <c r="L110" s="26"/>
    </row>
    <row r="111" spans="1:14">
      <c r="A111">
        <v>13</v>
      </c>
      <c r="B111" s="82"/>
      <c r="C111" s="66" t="str">
        <f t="shared" si="16"/>
        <v/>
      </c>
      <c r="D111" s="98"/>
      <c r="E111" s="101"/>
      <c r="F111" s="102"/>
      <c r="G111" s="102"/>
      <c r="H111" s="102"/>
      <c r="I111" s="102"/>
      <c r="J111" s="102"/>
      <c r="K111" s="104" t="str">
        <f t="shared" si="12"/>
        <v/>
      </c>
      <c r="L111" s="26"/>
    </row>
    <row r="112" spans="1:14">
      <c r="A112">
        <v>14</v>
      </c>
      <c r="B112" s="82"/>
      <c r="C112" s="66" t="str">
        <f t="shared" si="16"/>
        <v/>
      </c>
      <c r="D112" s="98"/>
      <c r="E112" s="101"/>
      <c r="F112" s="102"/>
      <c r="G112" s="102"/>
      <c r="H112" s="102"/>
      <c r="I112" s="102"/>
      <c r="J112" s="102"/>
      <c r="K112" s="104" t="str">
        <f t="shared" si="12"/>
        <v/>
      </c>
      <c r="L112" s="26"/>
    </row>
    <row r="113" spans="1:12" ht="19.5" thickBot="1">
      <c r="A113">
        <v>15</v>
      </c>
      <c r="B113" s="82"/>
      <c r="C113" s="66" t="str">
        <f t="shared" si="16"/>
        <v/>
      </c>
      <c r="D113" s="98"/>
      <c r="E113" s="101"/>
      <c r="F113" s="102"/>
      <c r="G113" s="102"/>
      <c r="H113" s="102"/>
      <c r="I113" s="102"/>
      <c r="J113" s="102"/>
      <c r="K113" s="104" t="str">
        <f t="shared" ref="K113" si="17">IF(ISNUMBER(F113),(PRODUCT(F113,G113,I113)),"")</f>
        <v/>
      </c>
      <c r="L113" s="25"/>
    </row>
    <row r="114" spans="1:12" ht="24.75" thickBot="1">
      <c r="A114" s="45"/>
      <c r="B114" s="80"/>
      <c r="C114" s="60" t="s">
        <v>95</v>
      </c>
      <c r="D114" s="46" t="s">
        <v>94</v>
      </c>
      <c r="E114" s="50" t="s">
        <v>72</v>
      </c>
      <c r="F114" s="51" t="s">
        <v>64</v>
      </c>
      <c r="G114" s="85" t="s">
        <v>296</v>
      </c>
      <c r="H114" s="53" t="s">
        <v>297</v>
      </c>
      <c r="I114" s="52" t="s">
        <v>298</v>
      </c>
      <c r="J114" s="53" t="s">
        <v>299</v>
      </c>
      <c r="K114" s="51" t="s">
        <v>40</v>
      </c>
      <c r="L114" s="54" t="s">
        <v>86</v>
      </c>
    </row>
    <row r="115" spans="1:12" s="20" customFormat="1" ht="25.5">
      <c r="A115"/>
      <c r="B115" s="47" t="str">
        <f t="shared" ref="B115" si="18">IF($E$8=C115,$D$8,IF($E$9=C115,$D$9,IF($E$10=C115,$D$10,"")))</f>
        <v/>
      </c>
      <c r="C115" s="62" t="s">
        <v>142</v>
      </c>
      <c r="D115" s="55"/>
      <c r="E115" s="56"/>
      <c r="F115" s="57"/>
      <c r="G115" s="57"/>
      <c r="H115" s="57"/>
      <c r="I115" s="57"/>
      <c r="J115" s="57"/>
      <c r="K115" s="58"/>
      <c r="L115" s="61">
        <f>ROUNDDOWN((SUM(K116:K130)),-3)/1000</f>
        <v>0</v>
      </c>
    </row>
    <row r="116" spans="1:12">
      <c r="A116">
        <v>1</v>
      </c>
      <c r="B116" s="82"/>
      <c r="C116" s="66" t="str">
        <f>IF(D116="","",".")</f>
        <v/>
      </c>
      <c r="D116" s="97"/>
      <c r="E116" s="99"/>
      <c r="F116" s="100"/>
      <c r="G116" s="100"/>
      <c r="H116" s="100"/>
      <c r="I116" s="100"/>
      <c r="J116" s="100"/>
      <c r="K116" s="103" t="str">
        <f t="shared" ref="K116:K126" si="19">IF(ISNUMBER(F116),(PRODUCT(F116,G116,I116)),"")</f>
        <v/>
      </c>
      <c r="L116" s="25"/>
    </row>
    <row r="117" spans="1:12">
      <c r="A117">
        <v>2</v>
      </c>
      <c r="B117" s="82"/>
      <c r="C117" s="66" t="str">
        <f t="shared" ref="C117:C130" si="20">IF(D117="","",".")</f>
        <v/>
      </c>
      <c r="D117" s="98"/>
      <c r="E117" s="101"/>
      <c r="F117" s="102"/>
      <c r="G117" s="102"/>
      <c r="H117" s="102"/>
      <c r="I117" s="102"/>
      <c r="J117" s="102"/>
      <c r="K117" s="104" t="str">
        <f t="shared" si="19"/>
        <v/>
      </c>
      <c r="L117" s="25"/>
    </row>
    <row r="118" spans="1:12">
      <c r="A118">
        <v>3</v>
      </c>
      <c r="B118" s="82"/>
      <c r="C118" s="66" t="str">
        <f t="shared" si="20"/>
        <v/>
      </c>
      <c r="D118" s="98"/>
      <c r="E118" s="101"/>
      <c r="F118" s="102"/>
      <c r="G118" s="102"/>
      <c r="H118" s="102"/>
      <c r="I118" s="102"/>
      <c r="J118" s="102"/>
      <c r="K118" s="104" t="str">
        <f t="shared" si="19"/>
        <v/>
      </c>
      <c r="L118" s="25"/>
    </row>
    <row r="119" spans="1:12">
      <c r="A119">
        <v>4</v>
      </c>
      <c r="B119" s="82"/>
      <c r="C119" s="66" t="str">
        <f t="shared" si="20"/>
        <v/>
      </c>
      <c r="D119" s="98"/>
      <c r="E119" s="101"/>
      <c r="F119" s="102"/>
      <c r="G119" s="102"/>
      <c r="H119" s="102"/>
      <c r="I119" s="102"/>
      <c r="J119" s="102"/>
      <c r="K119" s="104" t="str">
        <f t="shared" si="19"/>
        <v/>
      </c>
      <c r="L119" s="25"/>
    </row>
    <row r="120" spans="1:12">
      <c r="A120">
        <v>5</v>
      </c>
      <c r="B120" s="82"/>
      <c r="C120" s="66" t="str">
        <f t="shared" si="20"/>
        <v/>
      </c>
      <c r="D120" s="98"/>
      <c r="E120" s="101"/>
      <c r="F120" s="102"/>
      <c r="G120" s="102"/>
      <c r="H120" s="102"/>
      <c r="I120" s="102"/>
      <c r="J120" s="102"/>
      <c r="K120" s="104" t="str">
        <f t="shared" si="19"/>
        <v/>
      </c>
      <c r="L120" s="25"/>
    </row>
    <row r="121" spans="1:12">
      <c r="A121">
        <v>6</v>
      </c>
      <c r="B121" s="82"/>
      <c r="C121" s="66" t="str">
        <f t="shared" si="20"/>
        <v/>
      </c>
      <c r="D121" s="98"/>
      <c r="E121" s="101"/>
      <c r="F121" s="102"/>
      <c r="G121" s="102"/>
      <c r="H121" s="102"/>
      <c r="I121" s="102"/>
      <c r="J121" s="102"/>
      <c r="K121" s="104" t="str">
        <f t="shared" si="19"/>
        <v/>
      </c>
      <c r="L121" s="25"/>
    </row>
    <row r="122" spans="1:12">
      <c r="A122">
        <v>7</v>
      </c>
      <c r="B122" s="82"/>
      <c r="C122" s="66" t="str">
        <f t="shared" si="20"/>
        <v/>
      </c>
      <c r="D122" s="98"/>
      <c r="E122" s="101"/>
      <c r="F122" s="102"/>
      <c r="G122" s="102"/>
      <c r="H122" s="102"/>
      <c r="I122" s="102"/>
      <c r="J122" s="102"/>
      <c r="K122" s="104" t="str">
        <f t="shared" si="19"/>
        <v/>
      </c>
      <c r="L122" s="25"/>
    </row>
    <row r="123" spans="1:12">
      <c r="A123">
        <v>8</v>
      </c>
      <c r="B123" s="82"/>
      <c r="C123" s="66" t="str">
        <f t="shared" si="20"/>
        <v/>
      </c>
      <c r="D123" s="98"/>
      <c r="E123" s="101"/>
      <c r="F123" s="102"/>
      <c r="G123" s="102"/>
      <c r="H123" s="102"/>
      <c r="I123" s="102"/>
      <c r="J123" s="102"/>
      <c r="K123" s="104" t="str">
        <f t="shared" si="19"/>
        <v/>
      </c>
      <c r="L123" s="25"/>
    </row>
    <row r="124" spans="1:12">
      <c r="A124">
        <v>9</v>
      </c>
      <c r="B124" s="82"/>
      <c r="C124" s="66" t="str">
        <f t="shared" si="20"/>
        <v/>
      </c>
      <c r="D124" s="98"/>
      <c r="E124" s="101"/>
      <c r="F124" s="102"/>
      <c r="G124" s="102"/>
      <c r="H124" s="102"/>
      <c r="I124" s="102"/>
      <c r="J124" s="102"/>
      <c r="K124" s="104" t="str">
        <f t="shared" si="19"/>
        <v/>
      </c>
      <c r="L124" s="25"/>
    </row>
    <row r="125" spans="1:12">
      <c r="A125">
        <v>10</v>
      </c>
      <c r="B125" s="82"/>
      <c r="C125" s="66" t="str">
        <f t="shared" si="20"/>
        <v/>
      </c>
      <c r="D125" s="98"/>
      <c r="E125" s="101"/>
      <c r="F125" s="102"/>
      <c r="G125" s="102"/>
      <c r="H125" s="102"/>
      <c r="I125" s="102"/>
      <c r="J125" s="102"/>
      <c r="K125" s="104" t="str">
        <f t="shared" si="19"/>
        <v/>
      </c>
      <c r="L125" s="25"/>
    </row>
    <row r="126" spans="1:12">
      <c r="A126">
        <v>11</v>
      </c>
      <c r="B126" s="82"/>
      <c r="C126" s="66" t="str">
        <f t="shared" si="20"/>
        <v/>
      </c>
      <c r="D126" s="98"/>
      <c r="E126" s="101"/>
      <c r="F126" s="102"/>
      <c r="G126" s="102"/>
      <c r="H126" s="102"/>
      <c r="I126" s="102"/>
      <c r="J126" s="102"/>
      <c r="K126" s="104" t="str">
        <f t="shared" si="19"/>
        <v/>
      </c>
      <c r="L126" s="25"/>
    </row>
    <row r="127" spans="1:12">
      <c r="A127">
        <v>12</v>
      </c>
      <c r="B127" s="82"/>
      <c r="C127" s="66" t="str">
        <f t="shared" si="20"/>
        <v/>
      </c>
      <c r="D127" s="98"/>
      <c r="E127" s="101"/>
      <c r="F127" s="102"/>
      <c r="G127" s="102"/>
      <c r="H127" s="102"/>
      <c r="I127" s="102"/>
      <c r="J127" s="102"/>
      <c r="K127" s="104" t="str">
        <f t="shared" ref="K127:K130" si="21">IF(ISNUMBER(F127),(PRODUCT(F127,G127,I127)),"")</f>
        <v/>
      </c>
      <c r="L127" s="25"/>
    </row>
    <row r="128" spans="1:12">
      <c r="A128">
        <v>13</v>
      </c>
      <c r="B128" s="82"/>
      <c r="C128" s="66" t="str">
        <f t="shared" si="20"/>
        <v/>
      </c>
      <c r="D128" s="98"/>
      <c r="E128" s="101"/>
      <c r="F128" s="102"/>
      <c r="G128" s="102"/>
      <c r="H128" s="102"/>
      <c r="I128" s="102"/>
      <c r="J128" s="102"/>
      <c r="K128" s="104" t="str">
        <f t="shared" si="21"/>
        <v/>
      </c>
      <c r="L128" s="25"/>
    </row>
    <row r="129" spans="1:12">
      <c r="A129">
        <v>14</v>
      </c>
      <c r="B129" s="82"/>
      <c r="C129" s="66" t="str">
        <f t="shared" si="20"/>
        <v/>
      </c>
      <c r="D129" s="98"/>
      <c r="E129" s="101"/>
      <c r="F129" s="102"/>
      <c r="G129" s="102"/>
      <c r="H129" s="102"/>
      <c r="I129" s="102"/>
      <c r="J129" s="102"/>
      <c r="K129" s="104" t="str">
        <f t="shared" si="21"/>
        <v/>
      </c>
      <c r="L129" s="25"/>
    </row>
    <row r="130" spans="1:12" ht="19.5" thickBot="1">
      <c r="A130">
        <v>15</v>
      </c>
      <c r="B130" s="433"/>
      <c r="C130" s="434" t="str">
        <f t="shared" si="20"/>
        <v/>
      </c>
      <c r="D130" s="435"/>
      <c r="E130" s="436"/>
      <c r="F130" s="437"/>
      <c r="G130" s="437"/>
      <c r="H130" s="437"/>
      <c r="I130" s="437"/>
      <c r="J130" s="437"/>
      <c r="K130" s="438" t="str">
        <f t="shared" si="21"/>
        <v/>
      </c>
      <c r="L130" s="439"/>
    </row>
    <row r="131" spans="1:12" ht="9" customHeight="1">
      <c r="B131" s="510"/>
      <c r="C131" s="511"/>
      <c r="D131" s="512"/>
      <c r="E131" s="513"/>
      <c r="F131" s="511"/>
      <c r="G131" s="511"/>
      <c r="H131" s="514"/>
      <c r="I131" s="514"/>
      <c r="J131" s="515"/>
      <c r="K131" s="514"/>
      <c r="L131" s="516"/>
    </row>
  </sheetData>
  <sheetProtection algorithmName="SHA-512" hashValue="xC/m9ESJJyRt42p7us4UgAh5slyN1aS/WHoKRqVhpPtSDPcLk5UD/GKRvD1HGLNnW1resvuRwMumoNo7avyYFQ==" saltValue="qBps+ULPaIdEXhNmpXSqPQ==" spinCount="100000" sheet="1" formatRows="0" autoFilter="0"/>
  <autoFilter ref="B12:L130" xr:uid="{00000000-0009-0000-0000-000005000000}"/>
  <sortState xmlns:xlrd2="http://schemas.microsoft.com/office/spreadsheetml/2017/richdata2" caseSensitive="1" ref="B229:L233">
    <sortCondition ref="C229:C233" customList="①,②,③,ー,／,　"/>
    <sortCondition ref="D229:D233" customList="出演費,音楽費,文芸費,舞台費,運搬費,謝金,旅費,通信費,宣伝費,印刷費,記録・配信費,感染症対策経費"/>
    <sortCondition ref="E229:E233"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B2:D2"/>
    <mergeCell ref="B3:D3"/>
    <mergeCell ref="E2:L2"/>
    <mergeCell ref="E3:L3"/>
    <mergeCell ref="F9:G9"/>
    <mergeCell ref="N3:W6"/>
    <mergeCell ref="N8:W29"/>
    <mergeCell ref="N47:W50"/>
    <mergeCell ref="F10:G10"/>
    <mergeCell ref="F4:G4"/>
    <mergeCell ref="F5:G5"/>
    <mergeCell ref="F6:G6"/>
    <mergeCell ref="F7:G7"/>
    <mergeCell ref="F8:G8"/>
  </mergeCells>
  <phoneticPr fontId="21"/>
  <dataValidations count="14">
    <dataValidation type="list" allowBlank="1" showInputMessage="1" showErrorMessage="1" sqref="E8:E10" xr:uid="{00000000-0002-0000-0500-000000000000}">
      <formula1>"謝金・旅費,会場・設営・運搬費,資料等購入・資材等購入費,保全・補修費,調査・資料等作成費,記録・配信費,宣伝・印刷費"</formula1>
    </dataValidation>
    <dataValidation type="list" allowBlank="1" showInputMessage="1" showErrorMessage="1" sqref="D14:D28" xr:uid="{00000000-0002-0000-0500-000001000000}">
      <formula1>"講師謝金,指導謝金,原稿執筆謝金,会場整理謝金,託児謝金,駐車場整理謝金,医師・看護師謝金,手話通訳謝金,要約筆記謝金,交通費,宿泊費"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500-000002000000}">
      <formula1>"会場使用料,付帯設備使用料,機材借料,会場設営費,会場撤去費,字幕費・音声ガイド費,道具運搬費"</formula1>
    </dataValidation>
    <dataValidation type="list" allowBlank="1" showInputMessage="1" showErrorMessage="1" sqref="D82:D96" xr:uid="{00000000-0002-0000-0500-000003000000}">
      <formula1>"調査委託費,資料印刷費,報告書印刷費"</formula1>
    </dataValidation>
    <dataValidation type="list" allowBlank="1" showInputMessage="1" showErrorMessage="1" sqref="D99:D113" xr:uid="{00000000-0002-0000-0500-000004000000}">
      <formula1>"録画費,録音費,写真費,配信用録音録画・編集費,配信用機材借料,配信用サイト作成・利用料"</formula1>
    </dataValidation>
    <dataValidation type="list" allowBlank="1" showInputMessage="1" showErrorMessage="1" sqref="D116:D130" xr:uid="{00000000-0002-0000-05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imeMode="halfAlpha" allowBlank="1" showInputMessage="1" showErrorMessage="1" sqref="K131:K65545 H131:I65545" xr:uid="{00000000-0002-0000-0500-000007000000}"/>
    <dataValidation type="textLength" operator="lessThanOrEqual" allowBlank="1" showInputMessage="1" showErrorMessage="1" errorTitle="文字数超過" error="30字以下で入力してください。" sqref="F131:G65545" xr:uid="{00000000-0002-0000-0500-000008000000}">
      <formula1>30</formula1>
    </dataValidation>
    <dataValidation type="custom" showInputMessage="1" showErrorMessage="1" errorTitle="細目未選択" error="細目を選択し入力してください。" sqref="E13:E29 E31:E46 E48:E63 E65:E80 E82:E97 E99:E114 E116:E130" xr:uid="{00000000-0002-0000-0500-000009000000}">
      <formula1>D13&lt;&gt;""</formula1>
    </dataValidation>
    <dataValidation type="custom" imeMode="halfAlpha" operator="greaterThanOrEqual" showInputMessage="1" showErrorMessage="1" errorTitle="細目未選択" error="細目を選択し入力してください。" sqref="F13:F29 F31:F46 F48:F63 F65:F80 F82:F97 F99:F114 F116:F130" xr:uid="{00000000-0002-0000-0500-00000A000000}">
      <formula1>D13&lt;&gt;""</formula1>
    </dataValidation>
    <dataValidation type="custom" imeMode="halfAlpha" operator="greaterThanOrEqual" showInputMessage="1" showErrorMessage="1" errorTitle="単価未入力。" error="単価を入力してから記入してください。" sqref="G116:G130 G13:G28 G31:G45 G48:G62 G65:G79 G82:G96 G99:G113" xr:uid="{00000000-0002-0000-0500-00000B000000}">
      <formula1>F13&lt;&gt;""</formula1>
    </dataValidation>
    <dataValidation type="custom" imeMode="halfAlpha" operator="greaterThanOrEqual" showInputMessage="1" showErrorMessage="1" errorTitle="単価未入力。" error="単価を入力してから記入してください。" sqref="I116:I130 I13:I28 I31:I45 I48:I62 I65:I79 I82:I96 I99:I113" xr:uid="{00000000-0002-0000-0500-00000C000000}">
      <formula1>F13&lt;&gt;""</formula1>
    </dataValidation>
    <dataValidation type="list" allowBlank="1" showInputMessage="1" showErrorMessage="1" sqref="D48:D62" xr:uid="{00000000-0002-0000-0500-00000D000000}">
      <formula1>"資料等購入費,資材等購入費"</formula1>
    </dataValidation>
    <dataValidation type="list" allowBlank="1" showInputMessage="1" showErrorMessage="1" sqref="D65:D79" xr:uid="{00000000-0002-0000-0500-00000E000000}">
      <formula1>"保全・補修費"</formula1>
    </dataValidation>
  </dataValidations>
  <printOptions horizontalCentered="1"/>
  <pageMargins left="0.70866141732283472" right="0.70866141732283472" top="0.35433070866141736" bottom="0.35433070866141736" header="0.31496062992125984" footer="0.31496062992125984"/>
  <pageSetup paperSize="9"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T166"/>
  <sheetViews>
    <sheetView view="pageBreakPreview" zoomScale="85" zoomScaleNormal="70" zoomScaleSheetLayoutView="85" workbookViewId="0">
      <selection activeCell="K5" sqref="K5:T11"/>
    </sheetView>
  </sheetViews>
  <sheetFormatPr defaultColWidth="9" defaultRowHeight="25.5"/>
  <cols>
    <col min="1" max="1" width="2.75" style="292" customWidth="1"/>
    <col min="2" max="2" width="5.25" style="299" customWidth="1"/>
    <col min="3" max="3" width="12.125" style="292" customWidth="1"/>
    <col min="4" max="4" width="18.75" style="292" customWidth="1"/>
    <col min="5" max="6" width="20" style="292" customWidth="1"/>
    <col min="7" max="7" width="12.125" style="292" customWidth="1"/>
    <col min="8" max="8" width="17.625" style="292" customWidth="1"/>
    <col min="9" max="9" width="2.75" style="292" customWidth="1"/>
    <col min="10" max="10" width="2.25" style="292" customWidth="1"/>
    <col min="11" max="16384" width="9" style="292"/>
  </cols>
  <sheetData>
    <row r="1" spans="1:20" s="288" customFormat="1">
      <c r="A1" s="401"/>
      <c r="B1" s="770" t="s">
        <v>331</v>
      </c>
      <c r="C1" s="770"/>
      <c r="D1" s="770"/>
      <c r="E1" s="770"/>
      <c r="F1" s="770"/>
      <c r="G1" s="770"/>
      <c r="H1" s="770"/>
      <c r="I1" s="314"/>
      <c r="J1" s="314"/>
      <c r="K1" s="398"/>
      <c r="L1" s="398"/>
      <c r="M1" s="398"/>
      <c r="N1" s="398"/>
      <c r="O1" s="398"/>
      <c r="P1" s="398"/>
      <c r="Q1" s="398"/>
      <c r="R1" s="398"/>
      <c r="S1" s="398"/>
      <c r="T1" s="398"/>
    </row>
    <row r="2" spans="1:20" s="288" customFormat="1" ht="26.25" customHeight="1">
      <c r="A2" s="401"/>
      <c r="B2" s="770" t="s">
        <v>188</v>
      </c>
      <c r="C2" s="770"/>
      <c r="D2" s="770"/>
      <c r="E2" s="770"/>
      <c r="F2" s="770"/>
      <c r="G2" s="770"/>
      <c r="H2" s="770"/>
      <c r="I2" s="314"/>
      <c r="J2" s="314"/>
      <c r="K2" s="413"/>
      <c r="L2" s="413"/>
      <c r="M2" s="413"/>
      <c r="N2" s="413"/>
      <c r="O2" s="413"/>
      <c r="P2" s="413"/>
      <c r="Q2" s="413"/>
      <c r="R2" s="413"/>
      <c r="S2" s="413"/>
      <c r="T2" s="413"/>
    </row>
    <row r="3" spans="1:20" s="288" customFormat="1" ht="6" customHeight="1">
      <c r="A3" s="401"/>
      <c r="B3" s="401"/>
      <c r="C3" s="401"/>
      <c r="D3" s="401"/>
      <c r="E3" s="402"/>
      <c r="F3" s="403"/>
      <c r="G3" s="401"/>
      <c r="H3" s="401"/>
      <c r="I3" s="314"/>
      <c r="J3" s="314"/>
      <c r="K3" s="414"/>
      <c r="L3" s="414"/>
      <c r="M3" s="414"/>
      <c r="N3" s="414"/>
      <c r="O3" s="414"/>
      <c r="P3" s="414"/>
      <c r="Q3" s="414"/>
      <c r="R3" s="414"/>
      <c r="S3" s="414"/>
      <c r="T3" s="414"/>
    </row>
    <row r="4" spans="1:20" s="288" customFormat="1" ht="15" customHeight="1">
      <c r="A4" s="401"/>
      <c r="B4" s="401"/>
      <c r="C4" s="401"/>
      <c r="D4" s="401"/>
      <c r="E4" s="401"/>
      <c r="F4" s="401"/>
      <c r="G4" s="401"/>
      <c r="H4" s="771">
        <f>'1-1 総表'!C8</f>
        <v>0</v>
      </c>
      <c r="I4" s="771"/>
      <c r="J4" s="404"/>
      <c r="K4" s="767"/>
      <c r="L4" s="767"/>
      <c r="M4" s="767"/>
      <c r="N4" s="767"/>
      <c r="O4" s="767"/>
      <c r="P4" s="767"/>
      <c r="Q4" s="767"/>
      <c r="R4" s="767"/>
      <c r="S4" s="767"/>
      <c r="T4" s="767"/>
    </row>
    <row r="5" spans="1:20" s="288" customFormat="1" ht="15" customHeight="1">
      <c r="A5" s="401"/>
      <c r="B5" s="405" t="s">
        <v>189</v>
      </c>
      <c r="C5" s="401"/>
      <c r="D5" s="401"/>
      <c r="E5" s="401"/>
      <c r="F5" s="401"/>
      <c r="G5" s="401"/>
      <c r="H5" s="401"/>
      <c r="I5" s="401"/>
      <c r="J5" s="401"/>
      <c r="K5" s="499"/>
      <c r="L5" s="499"/>
      <c r="M5" s="499"/>
      <c r="N5" s="499"/>
      <c r="O5" s="499"/>
      <c r="P5" s="499"/>
      <c r="Q5" s="499"/>
      <c r="R5" s="499"/>
      <c r="S5" s="499"/>
      <c r="T5" s="499"/>
    </row>
    <row r="6" spans="1:20" s="288" customFormat="1" ht="15" customHeight="1">
      <c r="A6" s="401"/>
      <c r="B6" s="401"/>
      <c r="C6" s="401"/>
      <c r="D6" s="401"/>
      <c r="E6" s="401"/>
      <c r="F6" s="401"/>
      <c r="G6" s="401"/>
      <c r="H6" s="401"/>
      <c r="I6" s="401"/>
      <c r="J6" s="401"/>
      <c r="K6" s="499"/>
      <c r="L6" s="499"/>
      <c r="M6" s="499"/>
      <c r="N6" s="499"/>
      <c r="O6" s="499"/>
      <c r="P6" s="499"/>
      <c r="Q6" s="499"/>
      <c r="R6" s="499"/>
      <c r="S6" s="499"/>
      <c r="T6" s="499"/>
    </row>
    <row r="7" spans="1:20" s="289" customFormat="1" ht="18" customHeight="1">
      <c r="A7" s="405"/>
      <c r="B7" s="405"/>
      <c r="C7" s="405"/>
      <c r="D7" s="405"/>
      <c r="E7" s="406" t="s">
        <v>190</v>
      </c>
      <c r="F7" s="769">
        <f>'1-1 総表'!C14</f>
        <v>0</v>
      </c>
      <c r="G7" s="769"/>
      <c r="H7" s="769"/>
      <c r="I7" s="769"/>
      <c r="J7" s="407"/>
      <c r="K7" s="499"/>
      <c r="L7" s="499"/>
      <c r="M7" s="499"/>
      <c r="N7" s="499"/>
      <c r="O7" s="499"/>
      <c r="P7" s="499"/>
      <c r="Q7" s="499"/>
      <c r="R7" s="499"/>
      <c r="S7" s="499"/>
      <c r="T7" s="499"/>
    </row>
    <row r="8" spans="1:20" s="289" customFormat="1" ht="31.15" customHeight="1">
      <c r="A8" s="405"/>
      <c r="B8" s="405"/>
      <c r="C8" s="405"/>
      <c r="D8" s="405"/>
      <c r="E8" s="406" t="s">
        <v>191</v>
      </c>
      <c r="F8" s="769">
        <f>'1-1 総表'!C15</f>
        <v>0</v>
      </c>
      <c r="G8" s="769"/>
      <c r="H8" s="769"/>
      <c r="I8" s="769"/>
      <c r="J8" s="407"/>
      <c r="K8" s="499"/>
      <c r="L8" s="499"/>
      <c r="M8" s="499"/>
      <c r="N8" s="499"/>
      <c r="O8" s="499"/>
      <c r="P8" s="499"/>
      <c r="Q8" s="499"/>
      <c r="R8" s="499"/>
      <c r="S8" s="499"/>
      <c r="T8" s="499"/>
    </row>
    <row r="9" spans="1:20" s="289" customFormat="1" ht="18" customHeight="1">
      <c r="A9" s="405"/>
      <c r="B9" s="405"/>
      <c r="C9" s="405"/>
      <c r="D9" s="405"/>
      <c r="E9" s="406" t="s">
        <v>192</v>
      </c>
      <c r="F9" s="769">
        <f>'1-1 総表'!C16</f>
        <v>0</v>
      </c>
      <c r="G9" s="769"/>
      <c r="H9" s="769"/>
      <c r="I9" s="769"/>
      <c r="J9" s="407"/>
      <c r="K9" s="499"/>
      <c r="L9" s="499"/>
      <c r="M9" s="499"/>
      <c r="N9" s="499"/>
      <c r="O9" s="499"/>
      <c r="P9" s="499"/>
      <c r="Q9" s="499"/>
      <c r="R9" s="499"/>
      <c r="S9" s="499"/>
      <c r="T9" s="499"/>
    </row>
    <row r="10" spans="1:20" ht="7.15" customHeight="1">
      <c r="A10" s="408"/>
      <c r="B10" s="409"/>
      <c r="C10" s="410"/>
      <c r="D10" s="410"/>
      <c r="E10" s="410"/>
      <c r="F10" s="410"/>
      <c r="G10" s="410"/>
      <c r="H10" s="411"/>
      <c r="I10" s="408"/>
      <c r="J10" s="408"/>
      <c r="K10" s="499"/>
      <c r="L10" s="499"/>
      <c r="M10" s="499"/>
      <c r="N10" s="499"/>
      <c r="O10" s="499"/>
      <c r="P10" s="499"/>
      <c r="Q10" s="499"/>
      <c r="R10" s="499"/>
      <c r="S10" s="499"/>
      <c r="T10" s="499"/>
    </row>
    <row r="11" spans="1:20" ht="27" customHeight="1">
      <c r="A11" s="408"/>
      <c r="B11" s="772" t="s">
        <v>193</v>
      </c>
      <c r="C11" s="772"/>
      <c r="D11" s="773">
        <f>'1-1 総表'!C26</f>
        <v>0</v>
      </c>
      <c r="E11" s="773"/>
      <c r="F11" s="773"/>
      <c r="G11" s="773"/>
      <c r="H11" s="773"/>
      <c r="I11" s="408"/>
      <c r="J11" s="408"/>
      <c r="K11" s="499"/>
      <c r="L11" s="499"/>
      <c r="M11" s="499"/>
      <c r="N11" s="499"/>
      <c r="O11" s="499"/>
      <c r="P11" s="499"/>
      <c r="Q11" s="499"/>
      <c r="R11" s="499"/>
      <c r="S11" s="499"/>
      <c r="T11" s="499"/>
    </row>
    <row r="12" spans="1:20" ht="7.15" customHeight="1">
      <c r="A12" s="408"/>
      <c r="B12" s="774"/>
      <c r="C12" s="774"/>
      <c r="D12" s="775"/>
      <c r="E12" s="775"/>
      <c r="F12" s="775"/>
      <c r="G12" s="775"/>
      <c r="H12" s="775"/>
      <c r="I12" s="408"/>
      <c r="J12" s="408"/>
      <c r="K12" s="768" t="s">
        <v>312</v>
      </c>
      <c r="L12" s="768"/>
      <c r="M12" s="768"/>
      <c r="N12" s="768"/>
      <c r="O12" s="768"/>
      <c r="P12" s="768"/>
      <c r="Q12" s="768"/>
      <c r="R12" s="768"/>
      <c r="S12" s="768"/>
      <c r="T12" s="768"/>
    </row>
    <row r="13" spans="1:20" ht="6.6" customHeight="1">
      <c r="A13" s="408"/>
      <c r="B13" s="409"/>
      <c r="C13" s="410"/>
      <c r="D13" s="410"/>
      <c r="E13" s="410"/>
      <c r="F13" s="410"/>
      <c r="G13" s="412"/>
      <c r="H13" s="410"/>
      <c r="I13" s="408"/>
      <c r="J13" s="408"/>
      <c r="K13" s="768"/>
      <c r="L13" s="768"/>
      <c r="M13" s="768"/>
      <c r="N13" s="768"/>
      <c r="O13" s="768"/>
      <c r="P13" s="768"/>
      <c r="Q13" s="768"/>
      <c r="R13" s="768"/>
      <c r="S13" s="768"/>
      <c r="T13" s="768"/>
    </row>
    <row r="14" spans="1:20" ht="27" customHeight="1">
      <c r="B14" s="764">
        <v>1</v>
      </c>
      <c r="C14" s="294" t="s">
        <v>194</v>
      </c>
      <c r="D14" s="765"/>
      <c r="E14" s="765"/>
      <c r="F14" s="765"/>
      <c r="G14" s="765"/>
      <c r="H14" s="765"/>
      <c r="J14" s="408"/>
      <c r="K14" s="768"/>
      <c r="L14" s="768"/>
      <c r="M14" s="768"/>
      <c r="N14" s="768"/>
      <c r="O14" s="768"/>
      <c r="P14" s="768"/>
      <c r="Q14" s="768"/>
      <c r="R14" s="768"/>
      <c r="S14" s="768"/>
      <c r="T14" s="768"/>
    </row>
    <row r="15" spans="1:20" ht="14.25" customHeight="1">
      <c r="B15" s="764"/>
      <c r="C15" s="766" t="s">
        <v>195</v>
      </c>
      <c r="D15" s="765"/>
      <c r="E15" s="765"/>
      <c r="F15" s="765"/>
      <c r="G15" s="765"/>
      <c r="H15" s="765"/>
      <c r="J15" s="408"/>
      <c r="K15" s="768"/>
      <c r="L15" s="768"/>
      <c r="M15" s="768"/>
      <c r="N15" s="768"/>
      <c r="O15" s="768"/>
      <c r="P15" s="768"/>
      <c r="Q15" s="768"/>
      <c r="R15" s="768"/>
      <c r="S15" s="768"/>
      <c r="T15" s="768"/>
    </row>
    <row r="16" spans="1:20" ht="14.25" customHeight="1">
      <c r="B16" s="764"/>
      <c r="C16" s="766"/>
      <c r="D16" s="765"/>
      <c r="E16" s="765"/>
      <c r="F16" s="765"/>
      <c r="G16" s="765"/>
      <c r="H16" s="765"/>
      <c r="J16" s="408"/>
      <c r="K16" s="768"/>
      <c r="L16" s="768"/>
      <c r="M16" s="768"/>
      <c r="N16" s="768"/>
      <c r="O16" s="768"/>
      <c r="P16" s="768"/>
      <c r="Q16" s="768"/>
      <c r="R16" s="768"/>
      <c r="S16" s="768"/>
      <c r="T16" s="768"/>
    </row>
    <row r="17" spans="2:20" ht="14.25" customHeight="1">
      <c r="B17" s="764"/>
      <c r="C17" s="766"/>
      <c r="D17" s="765"/>
      <c r="E17" s="765"/>
      <c r="F17" s="765"/>
      <c r="G17" s="765"/>
      <c r="H17" s="765"/>
      <c r="J17" s="408"/>
      <c r="K17" s="768"/>
      <c r="L17" s="768"/>
      <c r="M17" s="768"/>
      <c r="N17" s="768"/>
      <c r="O17" s="768"/>
      <c r="P17" s="768"/>
      <c r="Q17" s="768"/>
      <c r="R17" s="768"/>
      <c r="S17" s="768"/>
      <c r="T17" s="768"/>
    </row>
    <row r="18" spans="2:20" ht="14.25" customHeight="1">
      <c r="B18" s="764"/>
      <c r="C18" s="766"/>
      <c r="D18" s="765"/>
      <c r="E18" s="765"/>
      <c r="F18" s="765"/>
      <c r="G18" s="765"/>
      <c r="H18" s="765"/>
      <c r="J18" s="408"/>
      <c r="K18" s="768"/>
      <c r="L18" s="768"/>
      <c r="M18" s="768"/>
      <c r="N18" s="768"/>
      <c r="O18" s="768"/>
      <c r="P18" s="768"/>
      <c r="Q18" s="768"/>
      <c r="R18" s="768"/>
      <c r="S18" s="768"/>
      <c r="T18" s="768"/>
    </row>
    <row r="19" spans="2:20" ht="14.25" customHeight="1">
      <c r="B19" s="764"/>
      <c r="C19" s="766"/>
      <c r="D19" s="765"/>
      <c r="E19" s="765"/>
      <c r="F19" s="765"/>
      <c r="G19" s="765"/>
      <c r="H19" s="765"/>
      <c r="J19" s="408"/>
      <c r="K19" s="768"/>
      <c r="L19" s="768"/>
      <c r="M19" s="768"/>
      <c r="N19" s="768"/>
      <c r="O19" s="768"/>
      <c r="P19" s="768"/>
      <c r="Q19" s="768"/>
      <c r="R19" s="768"/>
      <c r="S19" s="768"/>
      <c r="T19" s="768"/>
    </row>
    <row r="20" spans="2:20" ht="14.25" customHeight="1">
      <c r="B20" s="764"/>
      <c r="C20" s="766" t="s">
        <v>196</v>
      </c>
      <c r="D20" s="765"/>
      <c r="E20" s="765"/>
      <c r="F20" s="765"/>
      <c r="G20" s="765"/>
      <c r="H20" s="765"/>
      <c r="J20" s="408"/>
      <c r="K20" s="768"/>
      <c r="L20" s="768"/>
      <c r="M20" s="768"/>
      <c r="N20" s="768"/>
      <c r="O20" s="768"/>
      <c r="P20" s="768"/>
      <c r="Q20" s="768"/>
      <c r="R20" s="768"/>
      <c r="S20" s="768"/>
      <c r="T20" s="768"/>
    </row>
    <row r="21" spans="2:20" ht="14.25" customHeight="1">
      <c r="B21" s="764"/>
      <c r="C21" s="766"/>
      <c r="D21" s="765"/>
      <c r="E21" s="765"/>
      <c r="F21" s="765"/>
      <c r="G21" s="765"/>
      <c r="H21" s="765"/>
      <c r="J21" s="408"/>
      <c r="K21" s="768"/>
      <c r="L21" s="768"/>
      <c r="M21" s="768"/>
      <c r="N21" s="768"/>
      <c r="O21" s="768"/>
      <c r="P21" s="768"/>
      <c r="Q21" s="768"/>
      <c r="R21" s="768"/>
      <c r="S21" s="768"/>
      <c r="T21" s="768"/>
    </row>
    <row r="22" spans="2:20" ht="14.25" customHeight="1">
      <c r="B22" s="764"/>
      <c r="C22" s="766"/>
      <c r="D22" s="765"/>
      <c r="E22" s="765"/>
      <c r="F22" s="765"/>
      <c r="G22" s="765"/>
      <c r="H22" s="765"/>
      <c r="J22" s="408"/>
      <c r="K22" s="768"/>
      <c r="L22" s="768"/>
      <c r="M22" s="768"/>
      <c r="N22" s="768"/>
      <c r="O22" s="768"/>
      <c r="P22" s="768"/>
      <c r="Q22" s="768"/>
      <c r="R22" s="768"/>
      <c r="S22" s="768"/>
      <c r="T22" s="768"/>
    </row>
    <row r="23" spans="2:20" ht="14.25" customHeight="1">
      <c r="B23" s="764"/>
      <c r="C23" s="766"/>
      <c r="D23" s="765"/>
      <c r="E23" s="765"/>
      <c r="F23" s="765"/>
      <c r="G23" s="765"/>
      <c r="H23" s="765"/>
      <c r="J23" s="408"/>
      <c r="K23" s="768"/>
      <c r="L23" s="768"/>
      <c r="M23" s="768"/>
      <c r="N23" s="768"/>
      <c r="O23" s="768"/>
      <c r="P23" s="768"/>
      <c r="Q23" s="768"/>
      <c r="R23" s="768"/>
      <c r="S23" s="768"/>
      <c r="T23" s="768"/>
    </row>
    <row r="24" spans="2:20" ht="13.9" customHeight="1">
      <c r="B24" s="764"/>
      <c r="C24" s="766"/>
      <c r="D24" s="765"/>
      <c r="E24" s="765"/>
      <c r="F24" s="765"/>
      <c r="G24" s="765"/>
      <c r="H24" s="765"/>
      <c r="J24" s="408"/>
      <c r="K24" s="768"/>
      <c r="L24" s="768"/>
      <c r="M24" s="768"/>
      <c r="N24" s="768"/>
      <c r="O24" s="768"/>
      <c r="P24" s="768"/>
      <c r="Q24" s="768"/>
      <c r="R24" s="768"/>
      <c r="S24" s="768"/>
      <c r="T24" s="768"/>
    </row>
    <row r="25" spans="2:20" ht="14.25" customHeight="1">
      <c r="B25" s="764"/>
      <c r="C25" s="766" t="s">
        <v>197</v>
      </c>
      <c r="D25" s="765"/>
      <c r="E25" s="765"/>
      <c r="F25" s="765"/>
      <c r="G25" s="765"/>
      <c r="H25" s="765"/>
      <c r="J25" s="408"/>
      <c r="K25" s="768"/>
      <c r="L25" s="768"/>
      <c r="M25" s="768"/>
      <c r="N25" s="768"/>
      <c r="O25" s="768"/>
      <c r="P25" s="768"/>
      <c r="Q25" s="768"/>
      <c r="R25" s="768"/>
      <c r="S25" s="768"/>
      <c r="T25" s="768"/>
    </row>
    <row r="26" spans="2:20" ht="14.25" customHeight="1">
      <c r="B26" s="764"/>
      <c r="C26" s="766"/>
      <c r="D26" s="765"/>
      <c r="E26" s="765"/>
      <c r="F26" s="765"/>
      <c r="G26" s="765"/>
      <c r="H26" s="765"/>
      <c r="J26" s="408"/>
      <c r="K26" s="768"/>
      <c r="L26" s="768"/>
      <c r="M26" s="768"/>
      <c r="N26" s="768"/>
      <c r="O26" s="768"/>
      <c r="P26" s="768"/>
      <c r="Q26" s="768"/>
      <c r="R26" s="768"/>
      <c r="S26" s="768"/>
      <c r="T26" s="768"/>
    </row>
    <row r="27" spans="2:20" ht="14.25" customHeight="1">
      <c r="B27" s="764"/>
      <c r="C27" s="766"/>
      <c r="D27" s="765"/>
      <c r="E27" s="765"/>
      <c r="F27" s="765"/>
      <c r="G27" s="765"/>
      <c r="H27" s="765"/>
      <c r="J27" s="408"/>
      <c r="K27" s="768"/>
      <c r="L27" s="768"/>
      <c r="M27" s="768"/>
      <c r="N27" s="768"/>
      <c r="O27" s="768"/>
      <c r="P27" s="768"/>
      <c r="Q27" s="768"/>
      <c r="R27" s="768"/>
      <c r="S27" s="768"/>
      <c r="T27" s="768"/>
    </row>
    <row r="28" spans="2:20" ht="14.25" customHeight="1">
      <c r="B28" s="764"/>
      <c r="C28" s="766"/>
      <c r="D28" s="765"/>
      <c r="E28" s="765"/>
      <c r="F28" s="765"/>
      <c r="G28" s="765"/>
      <c r="H28" s="765"/>
      <c r="J28" s="408"/>
      <c r="K28" s="768"/>
      <c r="L28" s="768"/>
      <c r="M28" s="768"/>
      <c r="N28" s="768"/>
      <c r="O28" s="768"/>
      <c r="P28" s="768"/>
      <c r="Q28" s="768"/>
      <c r="R28" s="768"/>
      <c r="S28" s="768"/>
      <c r="T28" s="768"/>
    </row>
    <row r="29" spans="2:20" ht="14.25" customHeight="1">
      <c r="B29" s="764"/>
      <c r="C29" s="766"/>
      <c r="D29" s="765"/>
      <c r="E29" s="765"/>
      <c r="F29" s="765"/>
      <c r="G29" s="765"/>
      <c r="H29" s="765"/>
      <c r="J29" s="408"/>
      <c r="K29" s="768"/>
      <c r="L29" s="768"/>
      <c r="M29" s="768"/>
      <c r="N29" s="768"/>
      <c r="O29" s="768"/>
      <c r="P29" s="768"/>
      <c r="Q29" s="768"/>
      <c r="R29" s="768"/>
      <c r="S29" s="768"/>
      <c r="T29" s="768"/>
    </row>
    <row r="30" spans="2:20" ht="4.1500000000000004" customHeight="1">
      <c r="B30" s="295"/>
      <c r="C30" s="296"/>
      <c r="D30" s="297"/>
      <c r="E30" s="297"/>
      <c r="F30" s="297"/>
      <c r="G30" s="297"/>
      <c r="H30" s="297"/>
      <c r="J30" s="408"/>
      <c r="K30" s="768"/>
      <c r="L30" s="768"/>
      <c r="M30" s="768"/>
      <c r="N30" s="768"/>
      <c r="O30" s="768"/>
      <c r="P30" s="768"/>
      <c r="Q30" s="768"/>
      <c r="R30" s="768"/>
      <c r="S30" s="768"/>
      <c r="T30" s="768"/>
    </row>
    <row r="31" spans="2:20" ht="27" customHeight="1">
      <c r="B31" s="764">
        <v>2</v>
      </c>
      <c r="C31" s="294" t="s">
        <v>194</v>
      </c>
      <c r="D31" s="765"/>
      <c r="E31" s="765"/>
      <c r="F31" s="765"/>
      <c r="G31" s="765"/>
      <c r="H31" s="765"/>
      <c r="J31" s="408"/>
      <c r="K31" s="768"/>
      <c r="L31" s="768"/>
      <c r="M31" s="768"/>
      <c r="N31" s="768"/>
      <c r="O31" s="768"/>
      <c r="P31" s="768"/>
      <c r="Q31" s="768"/>
      <c r="R31" s="768"/>
      <c r="S31" s="768"/>
      <c r="T31" s="768"/>
    </row>
    <row r="32" spans="2:20" ht="14.25" customHeight="1">
      <c r="B32" s="764"/>
      <c r="C32" s="766" t="s">
        <v>195</v>
      </c>
      <c r="D32" s="765"/>
      <c r="E32" s="765"/>
      <c r="F32" s="765"/>
      <c r="G32" s="765"/>
      <c r="H32" s="765"/>
      <c r="J32" s="408"/>
      <c r="K32" s="768"/>
      <c r="L32" s="768"/>
      <c r="M32" s="768"/>
      <c r="N32" s="768"/>
      <c r="O32" s="768"/>
      <c r="P32" s="768"/>
      <c r="Q32" s="768"/>
      <c r="R32" s="768"/>
      <c r="S32" s="768"/>
      <c r="T32" s="768"/>
    </row>
    <row r="33" spans="2:20" ht="14.25" customHeight="1">
      <c r="B33" s="764"/>
      <c r="C33" s="766"/>
      <c r="D33" s="765"/>
      <c r="E33" s="765"/>
      <c r="F33" s="765"/>
      <c r="G33" s="765"/>
      <c r="H33" s="765"/>
      <c r="J33" s="408"/>
      <c r="K33" s="768"/>
      <c r="L33" s="768"/>
      <c r="M33" s="768"/>
      <c r="N33" s="768"/>
      <c r="O33" s="768"/>
      <c r="P33" s="768"/>
      <c r="Q33" s="768"/>
      <c r="R33" s="768"/>
      <c r="S33" s="768"/>
      <c r="T33" s="768"/>
    </row>
    <row r="34" spans="2:20" ht="14.25" customHeight="1">
      <c r="B34" s="764"/>
      <c r="C34" s="766"/>
      <c r="D34" s="765"/>
      <c r="E34" s="765"/>
      <c r="F34" s="765"/>
      <c r="G34" s="765"/>
      <c r="H34" s="765"/>
      <c r="J34" s="408"/>
      <c r="K34" s="768"/>
      <c r="L34" s="768"/>
      <c r="M34" s="768"/>
      <c r="N34" s="768"/>
      <c r="O34" s="768"/>
      <c r="P34" s="768"/>
      <c r="Q34" s="768"/>
      <c r="R34" s="768"/>
      <c r="S34" s="768"/>
      <c r="T34" s="768"/>
    </row>
    <row r="35" spans="2:20" ht="14.25" customHeight="1">
      <c r="B35" s="764"/>
      <c r="C35" s="766"/>
      <c r="D35" s="765"/>
      <c r="E35" s="765"/>
      <c r="F35" s="765"/>
      <c r="G35" s="765"/>
      <c r="H35" s="765"/>
      <c r="J35" s="408"/>
      <c r="K35" s="768"/>
      <c r="L35" s="768"/>
      <c r="M35" s="768"/>
      <c r="N35" s="768"/>
      <c r="O35" s="768"/>
      <c r="P35" s="768"/>
      <c r="Q35" s="768"/>
      <c r="R35" s="768"/>
      <c r="S35" s="768"/>
      <c r="T35" s="768"/>
    </row>
    <row r="36" spans="2:20" ht="14.25" customHeight="1">
      <c r="B36" s="764"/>
      <c r="C36" s="766"/>
      <c r="D36" s="765"/>
      <c r="E36" s="765"/>
      <c r="F36" s="765"/>
      <c r="G36" s="765"/>
      <c r="H36" s="765"/>
      <c r="J36" s="408"/>
      <c r="K36" s="768"/>
      <c r="L36" s="768"/>
      <c r="M36" s="768"/>
      <c r="N36" s="768"/>
      <c r="O36" s="768"/>
      <c r="P36" s="768"/>
      <c r="Q36" s="768"/>
      <c r="R36" s="768"/>
      <c r="S36" s="768"/>
      <c r="T36" s="768"/>
    </row>
    <row r="37" spans="2:20" ht="14.25" customHeight="1">
      <c r="B37" s="764"/>
      <c r="C37" s="766" t="s">
        <v>196</v>
      </c>
      <c r="D37" s="765"/>
      <c r="E37" s="765"/>
      <c r="F37" s="765"/>
      <c r="G37" s="765"/>
      <c r="H37" s="765"/>
      <c r="J37" s="408"/>
      <c r="K37" s="768"/>
      <c r="L37" s="768"/>
      <c r="M37" s="768"/>
      <c r="N37" s="768"/>
      <c r="O37" s="768"/>
      <c r="P37" s="768"/>
      <c r="Q37" s="768"/>
      <c r="R37" s="768"/>
      <c r="S37" s="768"/>
      <c r="T37" s="768"/>
    </row>
    <row r="38" spans="2:20" ht="14.25" customHeight="1">
      <c r="B38" s="764"/>
      <c r="C38" s="766"/>
      <c r="D38" s="765"/>
      <c r="E38" s="765"/>
      <c r="F38" s="765"/>
      <c r="G38" s="765"/>
      <c r="H38" s="765"/>
      <c r="J38" s="408"/>
      <c r="K38" s="768"/>
      <c r="L38" s="768"/>
      <c r="M38" s="768"/>
      <c r="N38" s="768"/>
      <c r="O38" s="768"/>
      <c r="P38" s="768"/>
      <c r="Q38" s="768"/>
      <c r="R38" s="768"/>
      <c r="S38" s="768"/>
      <c r="T38" s="768"/>
    </row>
    <row r="39" spans="2:20" ht="14.25" customHeight="1">
      <c r="B39" s="764"/>
      <c r="C39" s="766"/>
      <c r="D39" s="765"/>
      <c r="E39" s="765"/>
      <c r="F39" s="765"/>
      <c r="G39" s="765"/>
      <c r="H39" s="765"/>
      <c r="J39" s="408"/>
      <c r="K39" s="768"/>
      <c r="L39" s="768"/>
      <c r="M39" s="768"/>
      <c r="N39" s="768"/>
      <c r="O39" s="768"/>
      <c r="P39" s="768"/>
      <c r="Q39" s="768"/>
      <c r="R39" s="768"/>
      <c r="S39" s="768"/>
      <c r="T39" s="768"/>
    </row>
    <row r="40" spans="2:20" ht="14.25" customHeight="1">
      <c r="B40" s="764"/>
      <c r="C40" s="766"/>
      <c r="D40" s="765"/>
      <c r="E40" s="765"/>
      <c r="F40" s="765"/>
      <c r="G40" s="765"/>
      <c r="H40" s="765"/>
      <c r="J40" s="408"/>
      <c r="K40" s="768"/>
      <c r="L40" s="768"/>
      <c r="M40" s="768"/>
      <c r="N40" s="768"/>
      <c r="O40" s="768"/>
      <c r="P40" s="768"/>
      <c r="Q40" s="768"/>
      <c r="R40" s="768"/>
      <c r="S40" s="768"/>
      <c r="T40" s="768"/>
    </row>
    <row r="41" spans="2:20" ht="14.25" customHeight="1">
      <c r="B41" s="764"/>
      <c r="C41" s="766"/>
      <c r="D41" s="765"/>
      <c r="E41" s="765"/>
      <c r="F41" s="765"/>
      <c r="G41" s="765"/>
      <c r="H41" s="765"/>
      <c r="J41" s="408"/>
      <c r="K41" s="768"/>
      <c r="L41" s="768"/>
      <c r="M41" s="768"/>
      <c r="N41" s="768"/>
      <c r="O41" s="768"/>
      <c r="P41" s="768"/>
      <c r="Q41" s="768"/>
      <c r="R41" s="768"/>
      <c r="S41" s="768"/>
      <c r="T41" s="768"/>
    </row>
    <row r="42" spans="2:20" ht="14.25" customHeight="1">
      <c r="B42" s="764"/>
      <c r="C42" s="766" t="s">
        <v>197</v>
      </c>
      <c r="D42" s="765"/>
      <c r="E42" s="765"/>
      <c r="F42" s="765"/>
      <c r="G42" s="765"/>
      <c r="H42" s="765"/>
      <c r="J42" s="408"/>
      <c r="K42" s="408"/>
      <c r="L42" s="408"/>
      <c r="M42" s="408"/>
      <c r="N42" s="408"/>
      <c r="O42" s="408"/>
      <c r="P42" s="408"/>
      <c r="Q42" s="408"/>
      <c r="R42" s="408"/>
      <c r="S42" s="408"/>
      <c r="T42" s="408"/>
    </row>
    <row r="43" spans="2:20" ht="14.25" customHeight="1">
      <c r="B43" s="764"/>
      <c r="C43" s="766"/>
      <c r="D43" s="765"/>
      <c r="E43" s="765"/>
      <c r="F43" s="765"/>
      <c r="G43" s="765"/>
      <c r="H43" s="765"/>
      <c r="J43" s="408"/>
      <c r="K43" s="408"/>
      <c r="L43" s="408"/>
      <c r="M43" s="408"/>
      <c r="N43" s="408"/>
      <c r="O43" s="408"/>
      <c r="P43" s="408"/>
      <c r="Q43" s="408"/>
      <c r="R43" s="408"/>
      <c r="S43" s="408"/>
      <c r="T43" s="408"/>
    </row>
    <row r="44" spans="2:20" ht="14.25" customHeight="1">
      <c r="B44" s="764"/>
      <c r="C44" s="766"/>
      <c r="D44" s="765"/>
      <c r="E44" s="765"/>
      <c r="F44" s="765"/>
      <c r="G44" s="765"/>
      <c r="H44" s="765"/>
      <c r="J44" s="408"/>
      <c r="K44" s="408"/>
      <c r="L44" s="408"/>
      <c r="M44" s="408"/>
      <c r="N44" s="408"/>
      <c r="O44" s="408"/>
      <c r="P44" s="408"/>
      <c r="Q44" s="408"/>
      <c r="R44" s="408"/>
      <c r="S44" s="408"/>
      <c r="T44" s="408"/>
    </row>
    <row r="45" spans="2:20" ht="14.25" customHeight="1">
      <c r="B45" s="764"/>
      <c r="C45" s="766"/>
      <c r="D45" s="765"/>
      <c r="E45" s="765"/>
      <c r="F45" s="765"/>
      <c r="G45" s="765"/>
      <c r="H45" s="765"/>
      <c r="J45" s="408"/>
      <c r="K45" s="408"/>
      <c r="L45" s="408"/>
      <c r="M45" s="408"/>
      <c r="N45" s="408"/>
      <c r="O45" s="408"/>
      <c r="P45" s="408"/>
      <c r="Q45" s="408"/>
      <c r="R45" s="408"/>
      <c r="S45" s="408"/>
      <c r="T45" s="408"/>
    </row>
    <row r="46" spans="2:20" ht="14.25" customHeight="1">
      <c r="B46" s="764"/>
      <c r="C46" s="766"/>
      <c r="D46" s="765"/>
      <c r="E46" s="765"/>
      <c r="F46" s="765"/>
      <c r="G46" s="765"/>
      <c r="H46" s="765"/>
      <c r="J46" s="408"/>
      <c r="K46" s="408"/>
      <c r="L46" s="408"/>
      <c r="M46" s="408"/>
      <c r="N46" s="408"/>
      <c r="O46" s="408"/>
      <c r="P46" s="408"/>
      <c r="Q46" s="408"/>
      <c r="R46" s="408"/>
      <c r="S46" s="408"/>
      <c r="T46" s="408"/>
    </row>
    <row r="47" spans="2:20" ht="4.1500000000000004" customHeight="1">
      <c r="B47" s="295"/>
      <c r="C47" s="296"/>
      <c r="D47" s="297"/>
      <c r="E47" s="297"/>
      <c r="F47" s="297"/>
      <c r="G47" s="297"/>
      <c r="H47" s="297"/>
      <c r="J47" s="408"/>
      <c r="K47" s="408"/>
      <c r="L47" s="408"/>
      <c r="M47" s="408"/>
      <c r="N47" s="408"/>
      <c r="O47" s="408"/>
      <c r="P47" s="408"/>
      <c r="Q47" s="408"/>
      <c r="R47" s="408"/>
      <c r="S47" s="408"/>
      <c r="T47" s="408"/>
    </row>
    <row r="48" spans="2:20" ht="27" customHeight="1">
      <c r="B48" s="764">
        <v>3</v>
      </c>
      <c r="C48" s="294" t="s">
        <v>194</v>
      </c>
      <c r="D48" s="765"/>
      <c r="E48" s="765"/>
      <c r="F48" s="765"/>
      <c r="G48" s="765"/>
      <c r="H48" s="765"/>
      <c r="J48" s="408"/>
      <c r="K48" s="408"/>
      <c r="L48" s="408"/>
      <c r="M48" s="408"/>
      <c r="N48" s="408"/>
      <c r="O48" s="408"/>
      <c r="P48" s="408"/>
      <c r="Q48" s="408"/>
      <c r="R48" s="408"/>
      <c r="S48" s="408"/>
      <c r="T48" s="408"/>
    </row>
    <row r="49" spans="2:20" ht="14.25" customHeight="1">
      <c r="B49" s="764"/>
      <c r="C49" s="766" t="s">
        <v>195</v>
      </c>
      <c r="D49" s="765"/>
      <c r="E49" s="765"/>
      <c r="F49" s="765"/>
      <c r="G49" s="765"/>
      <c r="H49" s="765"/>
      <c r="J49" s="408"/>
      <c r="K49" s="408"/>
      <c r="L49" s="408"/>
      <c r="M49" s="408"/>
      <c r="N49" s="408"/>
      <c r="O49" s="408"/>
      <c r="P49" s="408"/>
      <c r="Q49" s="408"/>
      <c r="R49" s="408"/>
      <c r="S49" s="408"/>
      <c r="T49" s="408"/>
    </row>
    <row r="50" spans="2:20" ht="14.25" customHeight="1">
      <c r="B50" s="764"/>
      <c r="C50" s="766"/>
      <c r="D50" s="765"/>
      <c r="E50" s="765"/>
      <c r="F50" s="765"/>
      <c r="G50" s="765"/>
      <c r="H50" s="765"/>
      <c r="J50" s="408"/>
      <c r="K50" s="408"/>
      <c r="L50" s="408"/>
      <c r="M50" s="408"/>
      <c r="N50" s="408"/>
      <c r="O50" s="408"/>
      <c r="P50" s="408"/>
      <c r="Q50" s="408"/>
      <c r="R50" s="408"/>
      <c r="S50" s="408"/>
      <c r="T50" s="408"/>
    </row>
    <row r="51" spans="2:20" ht="14.25" customHeight="1">
      <c r="B51" s="764"/>
      <c r="C51" s="766"/>
      <c r="D51" s="765"/>
      <c r="E51" s="765"/>
      <c r="F51" s="765"/>
      <c r="G51" s="765"/>
      <c r="H51" s="765"/>
      <c r="J51" s="408"/>
      <c r="K51" s="408"/>
      <c r="L51" s="408"/>
      <c r="M51" s="408"/>
      <c r="N51" s="408"/>
      <c r="O51" s="408"/>
      <c r="P51" s="408"/>
      <c r="Q51" s="408"/>
      <c r="R51" s="408"/>
      <c r="S51" s="408"/>
      <c r="T51" s="408"/>
    </row>
    <row r="52" spans="2:20" ht="14.25" customHeight="1">
      <c r="B52" s="764"/>
      <c r="C52" s="766"/>
      <c r="D52" s="765"/>
      <c r="E52" s="765"/>
      <c r="F52" s="765"/>
      <c r="G52" s="765"/>
      <c r="H52" s="765"/>
      <c r="J52" s="408"/>
      <c r="K52" s="408"/>
      <c r="L52" s="408"/>
      <c r="M52" s="408"/>
      <c r="N52" s="408"/>
      <c r="O52" s="408"/>
      <c r="P52" s="408"/>
      <c r="Q52" s="408"/>
      <c r="R52" s="408"/>
      <c r="S52" s="408"/>
      <c r="T52" s="408"/>
    </row>
    <row r="53" spans="2:20" ht="14.25" customHeight="1">
      <c r="B53" s="764"/>
      <c r="C53" s="766"/>
      <c r="D53" s="765"/>
      <c r="E53" s="765"/>
      <c r="F53" s="765"/>
      <c r="G53" s="765"/>
      <c r="H53" s="765"/>
      <c r="J53" s="408"/>
      <c r="K53" s="408"/>
      <c r="L53" s="408"/>
      <c r="M53" s="408"/>
      <c r="N53" s="408"/>
      <c r="O53" s="408"/>
      <c r="P53" s="408"/>
      <c r="Q53" s="408"/>
      <c r="R53" s="408"/>
      <c r="S53" s="408"/>
      <c r="T53" s="408"/>
    </row>
    <row r="54" spans="2:20" ht="14.25" customHeight="1">
      <c r="B54" s="764"/>
      <c r="C54" s="766" t="s">
        <v>196</v>
      </c>
      <c r="D54" s="765"/>
      <c r="E54" s="765"/>
      <c r="F54" s="765"/>
      <c r="G54" s="765"/>
      <c r="H54" s="765"/>
      <c r="J54" s="408"/>
      <c r="K54" s="408"/>
      <c r="L54" s="408"/>
      <c r="M54" s="408"/>
      <c r="N54" s="408"/>
      <c r="O54" s="408"/>
      <c r="P54" s="408"/>
      <c r="Q54" s="408"/>
      <c r="R54" s="408"/>
      <c r="S54" s="408"/>
      <c r="T54" s="408"/>
    </row>
    <row r="55" spans="2:20" ht="14.25" customHeight="1">
      <c r="B55" s="764"/>
      <c r="C55" s="766"/>
      <c r="D55" s="765"/>
      <c r="E55" s="765"/>
      <c r="F55" s="765"/>
      <c r="G55" s="765"/>
      <c r="H55" s="765"/>
      <c r="J55" s="408"/>
      <c r="K55" s="408"/>
      <c r="L55" s="408"/>
      <c r="M55" s="408"/>
      <c r="N55" s="408"/>
      <c r="O55" s="408"/>
      <c r="P55" s="408"/>
      <c r="Q55" s="408"/>
      <c r="R55" s="408"/>
      <c r="S55" s="408"/>
      <c r="T55" s="408"/>
    </row>
    <row r="56" spans="2:20" ht="14.25" customHeight="1">
      <c r="B56" s="764"/>
      <c r="C56" s="766"/>
      <c r="D56" s="765"/>
      <c r="E56" s="765"/>
      <c r="F56" s="765"/>
      <c r="G56" s="765"/>
      <c r="H56" s="765"/>
      <c r="J56" s="408"/>
      <c r="K56" s="408"/>
      <c r="L56" s="408"/>
      <c r="M56" s="408"/>
      <c r="N56" s="408"/>
      <c r="O56" s="408"/>
      <c r="P56" s="408"/>
      <c r="Q56" s="408"/>
      <c r="R56" s="408"/>
      <c r="S56" s="408"/>
      <c r="T56" s="408"/>
    </row>
    <row r="57" spans="2:20" ht="14.25" customHeight="1">
      <c r="B57" s="764"/>
      <c r="C57" s="766"/>
      <c r="D57" s="765"/>
      <c r="E57" s="765"/>
      <c r="F57" s="765"/>
      <c r="G57" s="765"/>
      <c r="H57" s="765"/>
      <c r="J57" s="408"/>
      <c r="K57" s="408"/>
      <c r="L57" s="408"/>
      <c r="M57" s="408"/>
      <c r="N57" s="408"/>
      <c r="O57" s="408"/>
      <c r="P57" s="408"/>
      <c r="Q57" s="408"/>
      <c r="R57" s="408"/>
      <c r="S57" s="408"/>
      <c r="T57" s="408"/>
    </row>
    <row r="58" spans="2:20" ht="14.25" customHeight="1">
      <c r="B58" s="764"/>
      <c r="C58" s="766"/>
      <c r="D58" s="765"/>
      <c r="E58" s="765"/>
      <c r="F58" s="765"/>
      <c r="G58" s="765"/>
      <c r="H58" s="765"/>
      <c r="J58" s="408"/>
      <c r="K58" s="408"/>
      <c r="L58" s="408"/>
      <c r="M58" s="408"/>
      <c r="N58" s="408"/>
      <c r="O58" s="408"/>
      <c r="P58" s="408"/>
      <c r="Q58" s="408"/>
      <c r="R58" s="408"/>
      <c r="S58" s="408"/>
      <c r="T58" s="408"/>
    </row>
    <row r="59" spans="2:20" ht="14.25" customHeight="1">
      <c r="B59" s="764"/>
      <c r="C59" s="766" t="s">
        <v>197</v>
      </c>
      <c r="D59" s="765"/>
      <c r="E59" s="765"/>
      <c r="F59" s="765"/>
      <c r="G59" s="765"/>
      <c r="H59" s="765"/>
      <c r="J59" s="408"/>
      <c r="K59" s="408"/>
      <c r="L59" s="408"/>
      <c r="M59" s="408"/>
      <c r="N59" s="408"/>
      <c r="O59" s="408"/>
      <c r="P59" s="408"/>
      <c r="Q59" s="408"/>
      <c r="R59" s="408"/>
      <c r="S59" s="408"/>
      <c r="T59" s="408"/>
    </row>
    <row r="60" spans="2:20" ht="14.25" customHeight="1">
      <c r="B60" s="764"/>
      <c r="C60" s="766"/>
      <c r="D60" s="765"/>
      <c r="E60" s="765"/>
      <c r="F60" s="765"/>
      <c r="G60" s="765"/>
      <c r="H60" s="765"/>
      <c r="J60" s="408"/>
      <c r="K60" s="408"/>
      <c r="L60" s="408"/>
      <c r="M60" s="408"/>
      <c r="N60" s="408"/>
      <c r="O60" s="408"/>
      <c r="P60" s="408"/>
      <c r="Q60" s="408"/>
      <c r="R60" s="408"/>
      <c r="S60" s="408"/>
      <c r="T60" s="408"/>
    </row>
    <row r="61" spans="2:20" ht="14.25" customHeight="1">
      <c r="B61" s="764"/>
      <c r="C61" s="766"/>
      <c r="D61" s="765"/>
      <c r="E61" s="765"/>
      <c r="F61" s="765"/>
      <c r="G61" s="765"/>
      <c r="H61" s="765"/>
      <c r="J61" s="408"/>
      <c r="K61" s="408"/>
      <c r="L61" s="408"/>
      <c r="M61" s="408"/>
      <c r="N61" s="408"/>
      <c r="O61" s="408"/>
      <c r="P61" s="408"/>
      <c r="Q61" s="408"/>
      <c r="R61" s="408"/>
      <c r="S61" s="408"/>
      <c r="T61" s="408"/>
    </row>
    <row r="62" spans="2:20" ht="14.25" customHeight="1">
      <c r="B62" s="764"/>
      <c r="C62" s="766"/>
      <c r="D62" s="765"/>
      <c r="E62" s="765"/>
      <c r="F62" s="765"/>
      <c r="G62" s="765"/>
      <c r="H62" s="765"/>
      <c r="J62" s="408"/>
      <c r="K62" s="408"/>
      <c r="L62" s="408"/>
      <c r="M62" s="408"/>
      <c r="N62" s="408"/>
      <c r="O62" s="408"/>
      <c r="P62" s="408"/>
      <c r="Q62" s="408"/>
      <c r="R62" s="408"/>
      <c r="S62" s="408"/>
      <c r="T62" s="408"/>
    </row>
    <row r="63" spans="2:20" ht="14.25" customHeight="1">
      <c r="B63" s="764"/>
      <c r="C63" s="766"/>
      <c r="D63" s="765"/>
      <c r="E63" s="765"/>
      <c r="F63" s="765"/>
      <c r="G63" s="765"/>
      <c r="H63" s="765"/>
      <c r="J63" s="408"/>
      <c r="K63" s="408"/>
      <c r="L63" s="408"/>
      <c r="M63" s="408"/>
      <c r="N63" s="408"/>
      <c r="O63" s="408"/>
      <c r="P63" s="408"/>
      <c r="Q63" s="408"/>
      <c r="R63" s="408"/>
      <c r="S63" s="408"/>
      <c r="T63" s="408"/>
    </row>
    <row r="64" spans="2:20" ht="4.1500000000000004" customHeight="1">
      <c r="B64" s="295"/>
      <c r="C64" s="296"/>
      <c r="D64" s="297"/>
      <c r="E64" s="297"/>
      <c r="F64" s="297"/>
      <c r="G64" s="297"/>
      <c r="H64" s="297"/>
      <c r="J64" s="408"/>
      <c r="K64" s="408"/>
      <c r="L64" s="408"/>
      <c r="M64" s="408"/>
      <c r="N64" s="408"/>
      <c r="O64" s="408"/>
      <c r="P64" s="408"/>
      <c r="Q64" s="408"/>
      <c r="R64" s="408"/>
      <c r="S64" s="408"/>
      <c r="T64" s="408"/>
    </row>
    <row r="65" spans="2:20" ht="27" customHeight="1">
      <c r="B65" s="764">
        <v>4</v>
      </c>
      <c r="C65" s="294" t="s">
        <v>194</v>
      </c>
      <c r="D65" s="765"/>
      <c r="E65" s="765"/>
      <c r="F65" s="765"/>
      <c r="G65" s="765"/>
      <c r="H65" s="765"/>
      <c r="J65" s="408"/>
      <c r="K65" s="408"/>
      <c r="L65" s="408"/>
      <c r="M65" s="408"/>
      <c r="N65" s="408"/>
      <c r="O65" s="408"/>
      <c r="P65" s="408"/>
      <c r="Q65" s="408"/>
      <c r="R65" s="408"/>
      <c r="S65" s="408"/>
      <c r="T65" s="408"/>
    </row>
    <row r="66" spans="2:20" ht="14.25" customHeight="1">
      <c r="B66" s="764"/>
      <c r="C66" s="766" t="s">
        <v>195</v>
      </c>
      <c r="D66" s="765"/>
      <c r="E66" s="765"/>
      <c r="F66" s="765"/>
      <c r="G66" s="765"/>
      <c r="H66" s="765"/>
      <c r="J66" s="408"/>
      <c r="K66" s="408"/>
      <c r="L66" s="408"/>
      <c r="M66" s="408"/>
      <c r="N66" s="408"/>
      <c r="O66" s="408"/>
      <c r="P66" s="408"/>
      <c r="Q66" s="408"/>
      <c r="R66" s="408"/>
      <c r="S66" s="408"/>
      <c r="T66" s="408"/>
    </row>
    <row r="67" spans="2:20" ht="14.25" customHeight="1">
      <c r="B67" s="764"/>
      <c r="C67" s="766"/>
      <c r="D67" s="765"/>
      <c r="E67" s="765"/>
      <c r="F67" s="765"/>
      <c r="G67" s="765"/>
      <c r="H67" s="765"/>
      <c r="J67" s="408"/>
      <c r="K67" s="408"/>
      <c r="L67" s="408"/>
      <c r="M67" s="408"/>
      <c r="N67" s="408"/>
      <c r="O67" s="408"/>
      <c r="P67" s="408"/>
      <c r="Q67" s="408"/>
      <c r="R67" s="408"/>
      <c r="S67" s="408"/>
      <c r="T67" s="408"/>
    </row>
    <row r="68" spans="2:20" ht="14.25" customHeight="1">
      <c r="B68" s="764"/>
      <c r="C68" s="766"/>
      <c r="D68" s="765"/>
      <c r="E68" s="765"/>
      <c r="F68" s="765"/>
      <c r="G68" s="765"/>
      <c r="H68" s="765"/>
      <c r="J68" s="408"/>
      <c r="K68" s="408"/>
      <c r="L68" s="408"/>
      <c r="M68" s="408"/>
      <c r="N68" s="408"/>
      <c r="O68" s="408"/>
      <c r="P68" s="408"/>
      <c r="Q68" s="408"/>
      <c r="R68" s="408"/>
      <c r="S68" s="408"/>
      <c r="T68" s="408"/>
    </row>
    <row r="69" spans="2:20" ht="14.25" customHeight="1">
      <c r="B69" s="764"/>
      <c r="C69" s="766"/>
      <c r="D69" s="765"/>
      <c r="E69" s="765"/>
      <c r="F69" s="765"/>
      <c r="G69" s="765"/>
      <c r="H69" s="765"/>
      <c r="J69" s="408"/>
      <c r="K69" s="408"/>
      <c r="L69" s="408"/>
      <c r="M69" s="408"/>
      <c r="N69" s="408"/>
      <c r="O69" s="408"/>
      <c r="P69" s="408"/>
      <c r="Q69" s="408"/>
      <c r="R69" s="408"/>
      <c r="S69" s="408"/>
      <c r="T69" s="408"/>
    </row>
    <row r="70" spans="2:20" ht="14.25" customHeight="1">
      <c r="B70" s="764"/>
      <c r="C70" s="766"/>
      <c r="D70" s="765"/>
      <c r="E70" s="765"/>
      <c r="F70" s="765"/>
      <c r="G70" s="765"/>
      <c r="H70" s="765"/>
      <c r="J70" s="408"/>
      <c r="K70" s="408"/>
      <c r="L70" s="408"/>
      <c r="M70" s="408"/>
      <c r="N70" s="408"/>
      <c r="O70" s="408"/>
      <c r="P70" s="408"/>
      <c r="Q70" s="408"/>
      <c r="R70" s="408"/>
      <c r="S70" s="408"/>
      <c r="T70" s="408"/>
    </row>
    <row r="71" spans="2:20" ht="14.25" customHeight="1">
      <c r="B71" s="764"/>
      <c r="C71" s="766" t="s">
        <v>196</v>
      </c>
      <c r="D71" s="765"/>
      <c r="E71" s="765"/>
      <c r="F71" s="765"/>
      <c r="G71" s="765"/>
      <c r="H71" s="765"/>
      <c r="J71" s="408"/>
      <c r="K71" s="408"/>
      <c r="L71" s="408"/>
      <c r="M71" s="408"/>
      <c r="N71" s="408"/>
      <c r="O71" s="408"/>
      <c r="P71" s="408"/>
      <c r="Q71" s="408"/>
      <c r="R71" s="408"/>
      <c r="S71" s="408"/>
      <c r="T71" s="408"/>
    </row>
    <row r="72" spans="2:20" ht="14.25" customHeight="1">
      <c r="B72" s="764"/>
      <c r="C72" s="766"/>
      <c r="D72" s="765"/>
      <c r="E72" s="765"/>
      <c r="F72" s="765"/>
      <c r="G72" s="765"/>
      <c r="H72" s="765"/>
      <c r="J72" s="408"/>
      <c r="K72" s="408"/>
      <c r="L72" s="408"/>
      <c r="M72" s="408"/>
      <c r="N72" s="408"/>
      <c r="O72" s="408"/>
      <c r="P72" s="408"/>
      <c r="Q72" s="408"/>
      <c r="R72" s="408"/>
      <c r="S72" s="408"/>
      <c r="T72" s="408"/>
    </row>
    <row r="73" spans="2:20" ht="14.25" customHeight="1">
      <c r="B73" s="764"/>
      <c r="C73" s="766"/>
      <c r="D73" s="765"/>
      <c r="E73" s="765"/>
      <c r="F73" s="765"/>
      <c r="G73" s="765"/>
      <c r="H73" s="765"/>
      <c r="J73" s="408"/>
      <c r="K73" s="408"/>
      <c r="L73" s="408"/>
      <c r="M73" s="408"/>
      <c r="N73" s="408"/>
      <c r="O73" s="408"/>
      <c r="P73" s="408"/>
      <c r="Q73" s="408"/>
      <c r="R73" s="408"/>
      <c r="S73" s="408"/>
      <c r="T73" s="408"/>
    </row>
    <row r="74" spans="2:20" ht="14.25" customHeight="1">
      <c r="B74" s="764"/>
      <c r="C74" s="766"/>
      <c r="D74" s="765"/>
      <c r="E74" s="765"/>
      <c r="F74" s="765"/>
      <c r="G74" s="765"/>
      <c r="H74" s="765"/>
      <c r="J74" s="408"/>
      <c r="K74" s="408"/>
      <c r="L74" s="408"/>
      <c r="M74" s="408"/>
      <c r="N74" s="408"/>
      <c r="O74" s="408"/>
      <c r="P74" s="408"/>
      <c r="Q74" s="408"/>
      <c r="R74" s="408"/>
      <c r="S74" s="408"/>
      <c r="T74" s="408"/>
    </row>
    <row r="75" spans="2:20" ht="14.25" customHeight="1">
      <c r="B75" s="764"/>
      <c r="C75" s="766"/>
      <c r="D75" s="765"/>
      <c r="E75" s="765"/>
      <c r="F75" s="765"/>
      <c r="G75" s="765"/>
      <c r="H75" s="765"/>
      <c r="J75" s="408"/>
      <c r="K75" s="408"/>
      <c r="L75" s="408"/>
      <c r="M75" s="408"/>
      <c r="N75" s="408"/>
      <c r="O75" s="408"/>
      <c r="P75" s="408"/>
      <c r="Q75" s="408"/>
      <c r="R75" s="408"/>
      <c r="S75" s="408"/>
      <c r="T75" s="408"/>
    </row>
    <row r="76" spans="2:20" ht="14.25" customHeight="1">
      <c r="B76" s="764"/>
      <c r="C76" s="766" t="s">
        <v>197</v>
      </c>
      <c r="D76" s="765"/>
      <c r="E76" s="765"/>
      <c r="F76" s="765"/>
      <c r="G76" s="765"/>
      <c r="H76" s="765"/>
      <c r="J76" s="408"/>
      <c r="K76" s="408"/>
      <c r="L76" s="408"/>
      <c r="M76" s="408"/>
      <c r="N76" s="408"/>
      <c r="O76" s="408"/>
      <c r="P76" s="408"/>
      <c r="Q76" s="408"/>
      <c r="R76" s="408"/>
      <c r="S76" s="408"/>
      <c r="T76" s="408"/>
    </row>
    <row r="77" spans="2:20" ht="14.25" customHeight="1">
      <c r="B77" s="764"/>
      <c r="C77" s="766"/>
      <c r="D77" s="765"/>
      <c r="E77" s="765"/>
      <c r="F77" s="765"/>
      <c r="G77" s="765"/>
      <c r="H77" s="765"/>
      <c r="J77" s="408"/>
      <c r="K77" s="408"/>
      <c r="L77" s="408"/>
      <c r="M77" s="408"/>
      <c r="N77" s="408"/>
      <c r="O77" s="408"/>
      <c r="P77" s="408"/>
      <c r="Q77" s="408"/>
      <c r="R77" s="408"/>
      <c r="S77" s="408"/>
      <c r="T77" s="408"/>
    </row>
    <row r="78" spans="2:20" ht="14.25" customHeight="1">
      <c r="B78" s="764"/>
      <c r="C78" s="766"/>
      <c r="D78" s="765"/>
      <c r="E78" s="765"/>
      <c r="F78" s="765"/>
      <c r="G78" s="765"/>
      <c r="H78" s="765"/>
      <c r="J78" s="408"/>
      <c r="K78" s="408"/>
      <c r="L78" s="408"/>
      <c r="M78" s="408"/>
      <c r="N78" s="408"/>
      <c r="O78" s="408"/>
      <c r="P78" s="408"/>
      <c r="Q78" s="408"/>
      <c r="R78" s="408"/>
      <c r="S78" s="408"/>
      <c r="T78" s="408"/>
    </row>
    <row r="79" spans="2:20" ht="14.25" customHeight="1">
      <c r="B79" s="764"/>
      <c r="C79" s="766"/>
      <c r="D79" s="765"/>
      <c r="E79" s="765"/>
      <c r="F79" s="765"/>
      <c r="G79" s="765"/>
      <c r="H79" s="765"/>
      <c r="J79" s="408"/>
      <c r="K79" s="408"/>
      <c r="L79" s="408"/>
      <c r="M79" s="408"/>
      <c r="N79" s="408"/>
      <c r="O79" s="408"/>
      <c r="P79" s="408"/>
      <c r="Q79" s="408"/>
      <c r="R79" s="408"/>
      <c r="S79" s="408"/>
      <c r="T79" s="408"/>
    </row>
    <row r="80" spans="2:20" ht="13.9" customHeight="1">
      <c r="B80" s="764"/>
      <c r="C80" s="766"/>
      <c r="D80" s="765"/>
      <c r="E80" s="765"/>
      <c r="F80" s="765"/>
      <c r="G80" s="765"/>
      <c r="H80" s="765"/>
      <c r="J80" s="408"/>
      <c r="K80" s="408"/>
      <c r="L80" s="408"/>
      <c r="M80" s="408"/>
      <c r="N80" s="408"/>
      <c r="O80" s="408"/>
      <c r="P80" s="408"/>
      <c r="Q80" s="408"/>
      <c r="R80" s="408"/>
      <c r="S80" s="408"/>
      <c r="T80" s="408"/>
    </row>
    <row r="81" spans="2:20" ht="4.1500000000000004" customHeight="1">
      <c r="B81" s="295"/>
      <c r="C81" s="296"/>
      <c r="D81" s="297"/>
      <c r="E81" s="297"/>
      <c r="F81" s="297"/>
      <c r="G81" s="297"/>
      <c r="H81" s="297"/>
      <c r="J81" s="408"/>
      <c r="K81" s="408"/>
      <c r="L81" s="408"/>
      <c r="M81" s="408"/>
      <c r="N81" s="408"/>
      <c r="O81" s="408"/>
      <c r="P81" s="408"/>
      <c r="Q81" s="408"/>
      <c r="R81" s="408"/>
      <c r="S81" s="408"/>
      <c r="T81" s="408"/>
    </row>
    <row r="82" spans="2:20" ht="27" customHeight="1">
      <c r="B82" s="764">
        <v>5</v>
      </c>
      <c r="C82" s="294" t="s">
        <v>194</v>
      </c>
      <c r="D82" s="765"/>
      <c r="E82" s="765"/>
      <c r="F82" s="765"/>
      <c r="G82" s="765"/>
      <c r="H82" s="765"/>
      <c r="J82" s="408"/>
      <c r="K82" s="408"/>
      <c r="L82" s="408"/>
      <c r="M82" s="408"/>
      <c r="N82" s="408"/>
      <c r="O82" s="408"/>
      <c r="P82" s="408"/>
      <c r="Q82" s="408"/>
      <c r="R82" s="408"/>
      <c r="S82" s="408"/>
      <c r="T82" s="408"/>
    </row>
    <row r="83" spans="2:20" ht="14.25" customHeight="1">
      <c r="B83" s="764"/>
      <c r="C83" s="766" t="s">
        <v>195</v>
      </c>
      <c r="D83" s="765"/>
      <c r="E83" s="765"/>
      <c r="F83" s="765"/>
      <c r="G83" s="765"/>
      <c r="H83" s="765"/>
      <c r="J83" s="408"/>
      <c r="K83" s="408"/>
      <c r="L83" s="408"/>
      <c r="M83" s="408"/>
      <c r="N83" s="408"/>
      <c r="O83" s="408"/>
      <c r="P83" s="408"/>
      <c r="Q83" s="408"/>
      <c r="R83" s="408"/>
      <c r="S83" s="408"/>
      <c r="T83" s="408"/>
    </row>
    <row r="84" spans="2:20" ht="14.25" customHeight="1">
      <c r="B84" s="764"/>
      <c r="C84" s="766"/>
      <c r="D84" s="765"/>
      <c r="E84" s="765"/>
      <c r="F84" s="765"/>
      <c r="G84" s="765"/>
      <c r="H84" s="765"/>
      <c r="J84" s="408"/>
      <c r="K84" s="408"/>
      <c r="L84" s="408"/>
      <c r="M84" s="408"/>
      <c r="N84" s="408"/>
      <c r="O84" s="408"/>
      <c r="P84" s="408"/>
      <c r="Q84" s="408"/>
      <c r="R84" s="408"/>
      <c r="S84" s="408"/>
      <c r="T84" s="408"/>
    </row>
    <row r="85" spans="2:20" ht="14.25" customHeight="1">
      <c r="B85" s="764"/>
      <c r="C85" s="766"/>
      <c r="D85" s="765"/>
      <c r="E85" s="765"/>
      <c r="F85" s="765"/>
      <c r="G85" s="765"/>
      <c r="H85" s="765"/>
      <c r="J85" s="408"/>
      <c r="K85" s="408"/>
      <c r="L85" s="408"/>
      <c r="M85" s="408"/>
      <c r="N85" s="408"/>
      <c r="O85" s="408"/>
      <c r="P85" s="408"/>
      <c r="Q85" s="408"/>
      <c r="R85" s="408"/>
      <c r="S85" s="408"/>
      <c r="T85" s="408"/>
    </row>
    <row r="86" spans="2:20" ht="14.25" customHeight="1">
      <c r="B86" s="764"/>
      <c r="C86" s="766"/>
      <c r="D86" s="765"/>
      <c r="E86" s="765"/>
      <c r="F86" s="765"/>
      <c r="G86" s="765"/>
      <c r="H86" s="765"/>
      <c r="J86" s="408"/>
      <c r="K86" s="408"/>
      <c r="L86" s="408"/>
      <c r="M86" s="408"/>
      <c r="N86" s="408"/>
      <c r="O86" s="408"/>
      <c r="P86" s="408"/>
      <c r="Q86" s="408"/>
      <c r="R86" s="408"/>
      <c r="S86" s="408"/>
      <c r="T86" s="408"/>
    </row>
    <row r="87" spans="2:20" ht="14.25" customHeight="1">
      <c r="B87" s="764"/>
      <c r="C87" s="766"/>
      <c r="D87" s="765"/>
      <c r="E87" s="765"/>
      <c r="F87" s="765"/>
      <c r="G87" s="765"/>
      <c r="H87" s="765"/>
      <c r="J87" s="408"/>
      <c r="K87" s="408"/>
      <c r="L87" s="408"/>
      <c r="M87" s="408"/>
      <c r="N87" s="408"/>
      <c r="O87" s="408"/>
      <c r="P87" s="408"/>
      <c r="Q87" s="408"/>
      <c r="R87" s="408"/>
      <c r="S87" s="408"/>
      <c r="T87" s="408"/>
    </row>
    <row r="88" spans="2:20" ht="14.25" customHeight="1">
      <c r="B88" s="764"/>
      <c r="C88" s="766" t="s">
        <v>196</v>
      </c>
      <c r="D88" s="765"/>
      <c r="E88" s="765"/>
      <c r="F88" s="765"/>
      <c r="G88" s="765"/>
      <c r="H88" s="765"/>
      <c r="J88" s="408"/>
      <c r="K88" s="408"/>
      <c r="L88" s="408"/>
      <c r="M88" s="408"/>
      <c r="N88" s="408"/>
      <c r="O88" s="408"/>
      <c r="P88" s="408"/>
      <c r="Q88" s="408"/>
      <c r="R88" s="408"/>
      <c r="S88" s="408"/>
      <c r="T88" s="408"/>
    </row>
    <row r="89" spans="2:20" ht="14.25" customHeight="1">
      <c r="B89" s="764"/>
      <c r="C89" s="766"/>
      <c r="D89" s="765"/>
      <c r="E89" s="765"/>
      <c r="F89" s="765"/>
      <c r="G89" s="765"/>
      <c r="H89" s="765"/>
      <c r="J89" s="408"/>
      <c r="K89" s="408"/>
      <c r="L89" s="408"/>
      <c r="M89" s="408"/>
      <c r="N89" s="408"/>
      <c r="O89" s="408"/>
      <c r="P89" s="408"/>
      <c r="Q89" s="408"/>
      <c r="R89" s="408"/>
      <c r="S89" s="408"/>
      <c r="T89" s="408"/>
    </row>
    <row r="90" spans="2:20" ht="14.25" customHeight="1">
      <c r="B90" s="764"/>
      <c r="C90" s="766"/>
      <c r="D90" s="765"/>
      <c r="E90" s="765"/>
      <c r="F90" s="765"/>
      <c r="G90" s="765"/>
      <c r="H90" s="765"/>
      <c r="J90" s="408"/>
      <c r="K90" s="408"/>
      <c r="L90" s="408"/>
      <c r="M90" s="408"/>
      <c r="N90" s="408"/>
      <c r="O90" s="408"/>
      <c r="P90" s="408"/>
      <c r="Q90" s="408"/>
      <c r="R90" s="408"/>
      <c r="S90" s="408"/>
      <c r="T90" s="408"/>
    </row>
    <row r="91" spans="2:20" ht="14.25" customHeight="1">
      <c r="B91" s="764"/>
      <c r="C91" s="766"/>
      <c r="D91" s="765"/>
      <c r="E91" s="765"/>
      <c r="F91" s="765"/>
      <c r="G91" s="765"/>
      <c r="H91" s="765"/>
      <c r="J91" s="408"/>
      <c r="K91" s="408"/>
      <c r="L91" s="408"/>
      <c r="M91" s="408"/>
      <c r="N91" s="408"/>
      <c r="O91" s="408"/>
      <c r="P91" s="408"/>
      <c r="Q91" s="408"/>
      <c r="R91" s="408"/>
      <c r="S91" s="408"/>
      <c r="T91" s="408"/>
    </row>
    <row r="92" spans="2:20" ht="14.25" customHeight="1">
      <c r="B92" s="764"/>
      <c r="C92" s="766"/>
      <c r="D92" s="765"/>
      <c r="E92" s="765"/>
      <c r="F92" s="765"/>
      <c r="G92" s="765"/>
      <c r="H92" s="765"/>
      <c r="J92" s="408"/>
      <c r="K92" s="408"/>
      <c r="L92" s="408"/>
      <c r="M92" s="408"/>
      <c r="N92" s="408"/>
      <c r="O92" s="408"/>
      <c r="P92" s="408"/>
      <c r="Q92" s="408"/>
      <c r="R92" s="408"/>
      <c r="S92" s="408"/>
      <c r="T92" s="408"/>
    </row>
    <row r="93" spans="2:20" ht="14.25" customHeight="1">
      <c r="B93" s="764"/>
      <c r="C93" s="766" t="s">
        <v>197</v>
      </c>
      <c r="D93" s="765"/>
      <c r="E93" s="765"/>
      <c r="F93" s="765"/>
      <c r="G93" s="765"/>
      <c r="H93" s="765"/>
      <c r="J93" s="408"/>
      <c r="K93" s="408"/>
      <c r="L93" s="408"/>
      <c r="M93" s="408"/>
      <c r="N93" s="408"/>
      <c r="O93" s="408"/>
      <c r="P93" s="408"/>
      <c r="Q93" s="408"/>
      <c r="R93" s="408"/>
      <c r="S93" s="408"/>
      <c r="T93" s="408"/>
    </row>
    <row r="94" spans="2:20" ht="14.25" customHeight="1">
      <c r="B94" s="764"/>
      <c r="C94" s="766"/>
      <c r="D94" s="765"/>
      <c r="E94" s="765"/>
      <c r="F94" s="765"/>
      <c r="G94" s="765"/>
      <c r="H94" s="765"/>
      <c r="J94" s="408"/>
      <c r="K94" s="408"/>
      <c r="L94" s="408"/>
      <c r="M94" s="408"/>
      <c r="N94" s="408"/>
      <c r="O94" s="408"/>
      <c r="P94" s="408"/>
      <c r="Q94" s="408"/>
      <c r="R94" s="408"/>
      <c r="S94" s="408"/>
      <c r="T94" s="408"/>
    </row>
    <row r="95" spans="2:20" ht="14.25" customHeight="1">
      <c r="B95" s="764"/>
      <c r="C95" s="766"/>
      <c r="D95" s="765"/>
      <c r="E95" s="765"/>
      <c r="F95" s="765"/>
      <c r="G95" s="765"/>
      <c r="H95" s="765"/>
      <c r="J95" s="408"/>
      <c r="K95" s="408"/>
      <c r="L95" s="408"/>
      <c r="M95" s="408"/>
      <c r="N95" s="408"/>
      <c r="O95" s="408"/>
      <c r="P95" s="408"/>
      <c r="Q95" s="408"/>
      <c r="R95" s="408"/>
      <c r="S95" s="408"/>
      <c r="T95" s="408"/>
    </row>
    <row r="96" spans="2:20" ht="14.25" customHeight="1">
      <c r="B96" s="764"/>
      <c r="C96" s="766"/>
      <c r="D96" s="765"/>
      <c r="E96" s="765"/>
      <c r="F96" s="765"/>
      <c r="G96" s="765"/>
      <c r="H96" s="765"/>
      <c r="J96" s="408"/>
      <c r="K96" s="408"/>
      <c r="L96" s="408"/>
      <c r="M96" s="408"/>
      <c r="N96" s="408"/>
      <c r="O96" s="408"/>
      <c r="P96" s="408"/>
      <c r="Q96" s="408"/>
      <c r="R96" s="408"/>
      <c r="S96" s="408"/>
      <c r="T96" s="408"/>
    </row>
    <row r="97" spans="2:20" ht="6.6" customHeight="1">
      <c r="B97" s="290"/>
      <c r="C97" s="298"/>
      <c r="D97" s="297"/>
      <c r="E97" s="297"/>
      <c r="F97" s="297"/>
      <c r="G97" s="297"/>
      <c r="H97" s="297"/>
      <c r="J97" s="408"/>
      <c r="K97" s="408"/>
      <c r="L97" s="408"/>
      <c r="M97" s="408"/>
      <c r="N97" s="408"/>
      <c r="O97" s="408"/>
      <c r="P97" s="408"/>
      <c r="Q97" s="408"/>
      <c r="R97" s="408"/>
      <c r="S97" s="408"/>
      <c r="T97" s="408"/>
    </row>
    <row r="98" spans="2:20" ht="27" customHeight="1">
      <c r="B98" s="764">
        <v>6</v>
      </c>
      <c r="C98" s="294" t="s">
        <v>194</v>
      </c>
      <c r="D98" s="765"/>
      <c r="E98" s="765"/>
      <c r="F98" s="765"/>
      <c r="G98" s="765"/>
      <c r="H98" s="765"/>
      <c r="J98" s="408"/>
      <c r="K98" s="408"/>
      <c r="L98" s="408"/>
      <c r="M98" s="408"/>
      <c r="N98" s="408"/>
      <c r="O98" s="408"/>
      <c r="P98" s="408"/>
      <c r="Q98" s="408"/>
      <c r="R98" s="408"/>
      <c r="S98" s="408"/>
      <c r="T98" s="408"/>
    </row>
    <row r="99" spans="2:20" ht="14.25" customHeight="1">
      <c r="B99" s="764"/>
      <c r="C99" s="766" t="s">
        <v>195</v>
      </c>
      <c r="D99" s="765"/>
      <c r="E99" s="765"/>
      <c r="F99" s="765"/>
      <c r="G99" s="765"/>
      <c r="H99" s="765"/>
      <c r="J99" s="408"/>
      <c r="K99" s="408"/>
      <c r="L99" s="408"/>
      <c r="M99" s="408"/>
      <c r="N99" s="408"/>
      <c r="O99" s="408"/>
      <c r="P99" s="408"/>
      <c r="Q99" s="408"/>
      <c r="R99" s="408"/>
      <c r="S99" s="408"/>
      <c r="T99" s="408"/>
    </row>
    <row r="100" spans="2:20" ht="14.25" customHeight="1">
      <c r="B100" s="764"/>
      <c r="C100" s="766"/>
      <c r="D100" s="765"/>
      <c r="E100" s="765"/>
      <c r="F100" s="765"/>
      <c r="G100" s="765"/>
      <c r="H100" s="765"/>
      <c r="J100" s="408"/>
      <c r="K100" s="408"/>
      <c r="L100" s="408"/>
      <c r="M100" s="408"/>
      <c r="N100" s="408"/>
      <c r="O100" s="408"/>
      <c r="P100" s="408"/>
      <c r="Q100" s="408"/>
      <c r="R100" s="408"/>
      <c r="S100" s="408"/>
      <c r="T100" s="408"/>
    </row>
    <row r="101" spans="2:20" ht="14.25" customHeight="1">
      <c r="B101" s="764"/>
      <c r="C101" s="766"/>
      <c r="D101" s="765"/>
      <c r="E101" s="765"/>
      <c r="F101" s="765"/>
      <c r="G101" s="765"/>
      <c r="H101" s="765"/>
      <c r="J101" s="408"/>
      <c r="K101" s="408"/>
      <c r="L101" s="408"/>
      <c r="M101" s="408"/>
      <c r="N101" s="408"/>
      <c r="O101" s="408"/>
      <c r="P101" s="408"/>
      <c r="Q101" s="408"/>
      <c r="R101" s="408"/>
      <c r="S101" s="408"/>
      <c r="T101" s="408"/>
    </row>
    <row r="102" spans="2:20" ht="14.25" customHeight="1">
      <c r="B102" s="764"/>
      <c r="C102" s="766"/>
      <c r="D102" s="765"/>
      <c r="E102" s="765"/>
      <c r="F102" s="765"/>
      <c r="G102" s="765"/>
      <c r="H102" s="765"/>
      <c r="J102" s="408"/>
      <c r="K102" s="408"/>
      <c r="L102" s="408"/>
      <c r="M102" s="408"/>
      <c r="N102" s="408"/>
      <c r="O102" s="408"/>
      <c r="P102" s="408"/>
      <c r="Q102" s="408"/>
      <c r="R102" s="408"/>
      <c r="S102" s="408"/>
      <c r="T102" s="408"/>
    </row>
    <row r="103" spans="2:20" ht="14.25" customHeight="1">
      <c r="B103" s="764"/>
      <c r="C103" s="766"/>
      <c r="D103" s="765"/>
      <c r="E103" s="765"/>
      <c r="F103" s="765"/>
      <c r="G103" s="765"/>
      <c r="H103" s="765"/>
      <c r="J103" s="408"/>
      <c r="K103" s="408"/>
      <c r="L103" s="408"/>
      <c r="M103" s="408"/>
      <c r="N103" s="408"/>
      <c r="O103" s="408"/>
      <c r="P103" s="408"/>
      <c r="Q103" s="408"/>
      <c r="R103" s="408"/>
      <c r="S103" s="408"/>
      <c r="T103" s="408"/>
    </row>
    <row r="104" spans="2:20" ht="14.25" customHeight="1">
      <c r="B104" s="764"/>
      <c r="C104" s="766" t="s">
        <v>196</v>
      </c>
      <c r="D104" s="765"/>
      <c r="E104" s="765"/>
      <c r="F104" s="765"/>
      <c r="G104" s="765"/>
      <c r="H104" s="765"/>
      <c r="J104" s="408"/>
      <c r="K104" s="408"/>
      <c r="L104" s="408"/>
      <c r="M104" s="408"/>
      <c r="N104" s="408"/>
      <c r="O104" s="408"/>
      <c r="P104" s="408"/>
      <c r="Q104" s="408"/>
      <c r="R104" s="408"/>
      <c r="S104" s="408"/>
      <c r="T104" s="408"/>
    </row>
    <row r="105" spans="2:20" ht="14.25" customHeight="1">
      <c r="B105" s="764"/>
      <c r="C105" s="766"/>
      <c r="D105" s="765"/>
      <c r="E105" s="765"/>
      <c r="F105" s="765"/>
      <c r="G105" s="765"/>
      <c r="H105" s="765"/>
      <c r="J105" s="408"/>
      <c r="K105" s="408"/>
      <c r="L105" s="408"/>
      <c r="M105" s="408"/>
      <c r="N105" s="408"/>
      <c r="O105" s="408"/>
      <c r="P105" s="408"/>
      <c r="Q105" s="408"/>
      <c r="R105" s="408"/>
      <c r="S105" s="408"/>
      <c r="T105" s="408"/>
    </row>
    <row r="106" spans="2:20" ht="14.25" customHeight="1">
      <c r="B106" s="764"/>
      <c r="C106" s="766"/>
      <c r="D106" s="765"/>
      <c r="E106" s="765"/>
      <c r="F106" s="765"/>
      <c r="G106" s="765"/>
      <c r="H106" s="765"/>
      <c r="J106" s="408"/>
      <c r="K106" s="408"/>
      <c r="L106" s="408"/>
      <c r="M106" s="408"/>
      <c r="N106" s="408"/>
      <c r="O106" s="408"/>
      <c r="P106" s="408"/>
      <c r="Q106" s="408"/>
      <c r="R106" s="408"/>
      <c r="S106" s="408"/>
      <c r="T106" s="408"/>
    </row>
    <row r="107" spans="2:20" ht="14.25" customHeight="1">
      <c r="B107" s="764"/>
      <c r="C107" s="766"/>
      <c r="D107" s="765"/>
      <c r="E107" s="765"/>
      <c r="F107" s="765"/>
      <c r="G107" s="765"/>
      <c r="H107" s="765"/>
      <c r="J107" s="408"/>
      <c r="K107" s="408"/>
      <c r="L107" s="408"/>
      <c r="M107" s="408"/>
      <c r="N107" s="408"/>
      <c r="O107" s="408"/>
      <c r="P107" s="408"/>
      <c r="Q107" s="408"/>
      <c r="R107" s="408"/>
      <c r="S107" s="408"/>
      <c r="T107" s="408"/>
    </row>
    <row r="108" spans="2:20" ht="14.25" customHeight="1">
      <c r="B108" s="764"/>
      <c r="C108" s="766"/>
      <c r="D108" s="765"/>
      <c r="E108" s="765"/>
      <c r="F108" s="765"/>
      <c r="G108" s="765"/>
      <c r="H108" s="765"/>
      <c r="J108" s="408"/>
      <c r="K108" s="408"/>
      <c r="L108" s="408"/>
      <c r="M108" s="408"/>
      <c r="N108" s="408"/>
      <c r="O108" s="408"/>
      <c r="P108" s="408"/>
      <c r="Q108" s="408"/>
      <c r="R108" s="408"/>
      <c r="S108" s="408"/>
      <c r="T108" s="408"/>
    </row>
    <row r="109" spans="2:20" ht="14.25" customHeight="1">
      <c r="B109" s="764"/>
      <c r="C109" s="766" t="s">
        <v>197</v>
      </c>
      <c r="D109" s="765"/>
      <c r="E109" s="765"/>
      <c r="F109" s="765"/>
      <c r="G109" s="765"/>
      <c r="H109" s="765"/>
      <c r="J109" s="408"/>
      <c r="K109" s="408"/>
      <c r="L109" s="408"/>
      <c r="M109" s="408"/>
      <c r="N109" s="408"/>
      <c r="O109" s="408"/>
      <c r="P109" s="408"/>
      <c r="Q109" s="408"/>
      <c r="R109" s="408"/>
      <c r="S109" s="408"/>
      <c r="T109" s="408"/>
    </row>
    <row r="110" spans="2:20" ht="14.25" customHeight="1">
      <c r="B110" s="764"/>
      <c r="C110" s="766"/>
      <c r="D110" s="765"/>
      <c r="E110" s="765"/>
      <c r="F110" s="765"/>
      <c r="G110" s="765"/>
      <c r="H110" s="765"/>
      <c r="J110" s="408"/>
      <c r="K110" s="408"/>
      <c r="L110" s="408"/>
      <c r="M110" s="408"/>
      <c r="N110" s="408"/>
      <c r="O110" s="408"/>
      <c r="P110" s="408"/>
      <c r="Q110" s="408"/>
      <c r="R110" s="408"/>
      <c r="S110" s="408"/>
      <c r="T110" s="408"/>
    </row>
    <row r="111" spans="2:20" ht="14.25" customHeight="1">
      <c r="B111" s="764"/>
      <c r="C111" s="766"/>
      <c r="D111" s="765"/>
      <c r="E111" s="765"/>
      <c r="F111" s="765"/>
      <c r="G111" s="765"/>
      <c r="H111" s="765"/>
      <c r="J111" s="408"/>
      <c r="K111" s="408"/>
      <c r="L111" s="408"/>
      <c r="M111" s="408"/>
      <c r="N111" s="408"/>
      <c r="O111" s="408"/>
      <c r="P111" s="408"/>
      <c r="Q111" s="408"/>
      <c r="R111" s="408"/>
      <c r="S111" s="408"/>
      <c r="T111" s="408"/>
    </row>
    <row r="112" spans="2:20" ht="14.25" customHeight="1">
      <c r="B112" s="764"/>
      <c r="C112" s="766"/>
      <c r="D112" s="765"/>
      <c r="E112" s="765"/>
      <c r="F112" s="765"/>
      <c r="G112" s="765"/>
      <c r="H112" s="765"/>
      <c r="J112" s="408"/>
      <c r="K112" s="408"/>
      <c r="L112" s="408"/>
      <c r="M112" s="408"/>
      <c r="N112" s="408"/>
      <c r="O112" s="408"/>
      <c r="P112" s="408"/>
      <c r="Q112" s="408"/>
      <c r="R112" s="408"/>
      <c r="S112" s="408"/>
      <c r="T112" s="408"/>
    </row>
    <row r="113" spans="2:20" ht="14.25" customHeight="1">
      <c r="B113" s="764"/>
      <c r="C113" s="766"/>
      <c r="D113" s="765"/>
      <c r="E113" s="765"/>
      <c r="F113" s="765"/>
      <c r="G113" s="765"/>
      <c r="H113" s="765"/>
      <c r="J113" s="408"/>
      <c r="K113" s="408"/>
      <c r="L113" s="408"/>
      <c r="M113" s="408"/>
      <c r="N113" s="408"/>
      <c r="O113" s="408"/>
      <c r="P113" s="408"/>
      <c r="Q113" s="408"/>
      <c r="R113" s="408"/>
      <c r="S113" s="408"/>
      <c r="T113" s="408"/>
    </row>
    <row r="114" spans="2:20" ht="4.1500000000000004" customHeight="1">
      <c r="B114" s="295"/>
      <c r="C114" s="296"/>
      <c r="D114" s="297"/>
      <c r="E114" s="297"/>
      <c r="F114" s="297"/>
      <c r="G114" s="297"/>
      <c r="H114" s="297"/>
      <c r="J114" s="408"/>
      <c r="K114" s="408"/>
      <c r="L114" s="408"/>
      <c r="M114" s="408"/>
      <c r="N114" s="408"/>
      <c r="O114" s="408"/>
      <c r="P114" s="408"/>
      <c r="Q114" s="408"/>
      <c r="R114" s="408"/>
      <c r="S114" s="408"/>
      <c r="T114" s="408"/>
    </row>
    <row r="115" spans="2:20" ht="27" customHeight="1">
      <c r="B115" s="764">
        <v>7</v>
      </c>
      <c r="C115" s="294" t="s">
        <v>194</v>
      </c>
      <c r="D115" s="765"/>
      <c r="E115" s="765"/>
      <c r="F115" s="765"/>
      <c r="G115" s="765"/>
      <c r="H115" s="765"/>
      <c r="J115" s="408"/>
      <c r="K115" s="408"/>
      <c r="L115" s="408"/>
      <c r="M115" s="408"/>
      <c r="N115" s="408"/>
      <c r="O115" s="408"/>
      <c r="P115" s="408"/>
      <c r="Q115" s="408"/>
      <c r="R115" s="408"/>
      <c r="S115" s="408"/>
      <c r="T115" s="408"/>
    </row>
    <row r="116" spans="2:20" ht="14.25" customHeight="1">
      <c r="B116" s="764"/>
      <c r="C116" s="766" t="s">
        <v>195</v>
      </c>
      <c r="D116" s="765"/>
      <c r="E116" s="765"/>
      <c r="F116" s="765"/>
      <c r="G116" s="765"/>
      <c r="H116" s="765"/>
      <c r="J116" s="408"/>
      <c r="K116" s="408"/>
      <c r="L116" s="408"/>
      <c r="M116" s="408"/>
      <c r="N116" s="408"/>
      <c r="O116" s="408"/>
      <c r="P116" s="408"/>
      <c r="Q116" s="408"/>
      <c r="R116" s="408"/>
      <c r="S116" s="408"/>
      <c r="T116" s="408"/>
    </row>
    <row r="117" spans="2:20" ht="14.25" customHeight="1">
      <c r="B117" s="764"/>
      <c r="C117" s="766"/>
      <c r="D117" s="765"/>
      <c r="E117" s="765"/>
      <c r="F117" s="765"/>
      <c r="G117" s="765"/>
      <c r="H117" s="765"/>
      <c r="J117" s="408"/>
      <c r="K117" s="408"/>
      <c r="L117" s="408"/>
      <c r="M117" s="408"/>
      <c r="N117" s="408"/>
      <c r="O117" s="408"/>
      <c r="P117" s="408"/>
      <c r="Q117" s="408"/>
      <c r="R117" s="408"/>
      <c r="S117" s="408"/>
      <c r="T117" s="408"/>
    </row>
    <row r="118" spans="2:20" ht="14.25" customHeight="1">
      <c r="B118" s="764"/>
      <c r="C118" s="766"/>
      <c r="D118" s="765"/>
      <c r="E118" s="765"/>
      <c r="F118" s="765"/>
      <c r="G118" s="765"/>
      <c r="H118" s="765"/>
      <c r="J118" s="408"/>
      <c r="K118" s="408"/>
      <c r="L118" s="408"/>
      <c r="M118" s="408"/>
      <c r="N118" s="408"/>
      <c r="O118" s="408"/>
      <c r="P118" s="408"/>
      <c r="Q118" s="408"/>
      <c r="R118" s="408"/>
      <c r="S118" s="408"/>
      <c r="T118" s="408"/>
    </row>
    <row r="119" spans="2:20" ht="14.25" customHeight="1">
      <c r="B119" s="764"/>
      <c r="C119" s="766"/>
      <c r="D119" s="765"/>
      <c r="E119" s="765"/>
      <c r="F119" s="765"/>
      <c r="G119" s="765"/>
      <c r="H119" s="765"/>
      <c r="J119" s="408"/>
      <c r="K119" s="408"/>
      <c r="L119" s="408"/>
      <c r="M119" s="408"/>
      <c r="N119" s="408"/>
      <c r="O119" s="408"/>
      <c r="P119" s="408"/>
      <c r="Q119" s="408"/>
      <c r="R119" s="408"/>
      <c r="S119" s="408"/>
      <c r="T119" s="408"/>
    </row>
    <row r="120" spans="2:20" ht="14.25" customHeight="1">
      <c r="B120" s="764"/>
      <c r="C120" s="766"/>
      <c r="D120" s="765"/>
      <c r="E120" s="765"/>
      <c r="F120" s="765"/>
      <c r="G120" s="765"/>
      <c r="H120" s="765"/>
      <c r="J120" s="408"/>
      <c r="K120" s="408"/>
      <c r="L120" s="408"/>
      <c r="M120" s="408"/>
      <c r="N120" s="408"/>
      <c r="O120" s="408"/>
      <c r="P120" s="408"/>
      <c r="Q120" s="408"/>
      <c r="R120" s="408"/>
      <c r="S120" s="408"/>
      <c r="T120" s="408"/>
    </row>
    <row r="121" spans="2:20" ht="14.25" customHeight="1">
      <c r="B121" s="764"/>
      <c r="C121" s="766" t="s">
        <v>196</v>
      </c>
      <c r="D121" s="765"/>
      <c r="E121" s="765"/>
      <c r="F121" s="765"/>
      <c r="G121" s="765"/>
      <c r="H121" s="765"/>
      <c r="J121" s="408"/>
      <c r="K121" s="408"/>
      <c r="L121" s="408"/>
      <c r="M121" s="408"/>
      <c r="N121" s="408"/>
      <c r="O121" s="408"/>
      <c r="P121" s="408"/>
      <c r="Q121" s="408"/>
      <c r="R121" s="408"/>
      <c r="S121" s="408"/>
      <c r="T121" s="408"/>
    </row>
    <row r="122" spans="2:20" ht="14.25" customHeight="1">
      <c r="B122" s="764"/>
      <c r="C122" s="766"/>
      <c r="D122" s="765"/>
      <c r="E122" s="765"/>
      <c r="F122" s="765"/>
      <c r="G122" s="765"/>
      <c r="H122" s="765"/>
      <c r="J122" s="408"/>
      <c r="K122" s="408"/>
      <c r="L122" s="408"/>
      <c r="M122" s="408"/>
      <c r="N122" s="408"/>
      <c r="O122" s="408"/>
      <c r="P122" s="408"/>
      <c r="Q122" s="408"/>
      <c r="R122" s="408"/>
      <c r="S122" s="408"/>
      <c r="T122" s="408"/>
    </row>
    <row r="123" spans="2:20" ht="14.25" customHeight="1">
      <c r="B123" s="764"/>
      <c r="C123" s="766"/>
      <c r="D123" s="765"/>
      <c r="E123" s="765"/>
      <c r="F123" s="765"/>
      <c r="G123" s="765"/>
      <c r="H123" s="765"/>
      <c r="J123" s="408"/>
      <c r="K123" s="408"/>
      <c r="L123" s="408"/>
      <c r="M123" s="408"/>
      <c r="N123" s="408"/>
      <c r="O123" s="408"/>
      <c r="P123" s="408"/>
      <c r="Q123" s="408"/>
      <c r="R123" s="408"/>
      <c r="S123" s="408"/>
      <c r="T123" s="408"/>
    </row>
    <row r="124" spans="2:20" ht="14.25" customHeight="1">
      <c r="B124" s="764"/>
      <c r="C124" s="766"/>
      <c r="D124" s="765"/>
      <c r="E124" s="765"/>
      <c r="F124" s="765"/>
      <c r="G124" s="765"/>
      <c r="H124" s="765"/>
      <c r="J124" s="408"/>
      <c r="K124" s="408"/>
      <c r="L124" s="408"/>
      <c r="M124" s="408"/>
      <c r="N124" s="408"/>
      <c r="O124" s="408"/>
      <c r="P124" s="408"/>
      <c r="Q124" s="408"/>
      <c r="R124" s="408"/>
      <c r="S124" s="408"/>
      <c r="T124" s="408"/>
    </row>
    <row r="125" spans="2:20" ht="14.25" customHeight="1">
      <c r="B125" s="764"/>
      <c r="C125" s="766"/>
      <c r="D125" s="765"/>
      <c r="E125" s="765"/>
      <c r="F125" s="765"/>
      <c r="G125" s="765"/>
      <c r="H125" s="765"/>
      <c r="J125" s="408"/>
      <c r="K125" s="408"/>
      <c r="L125" s="408"/>
      <c r="M125" s="408"/>
      <c r="N125" s="408"/>
      <c r="O125" s="408"/>
      <c r="P125" s="408"/>
      <c r="Q125" s="408"/>
      <c r="R125" s="408"/>
      <c r="S125" s="408"/>
      <c r="T125" s="408"/>
    </row>
    <row r="126" spans="2:20" ht="14.25" customHeight="1">
      <c r="B126" s="764"/>
      <c r="C126" s="766" t="s">
        <v>197</v>
      </c>
      <c r="D126" s="765"/>
      <c r="E126" s="765"/>
      <c r="F126" s="765"/>
      <c r="G126" s="765"/>
      <c r="H126" s="765"/>
      <c r="J126" s="408"/>
      <c r="K126" s="408"/>
      <c r="L126" s="408"/>
      <c r="M126" s="408"/>
      <c r="N126" s="408"/>
      <c r="O126" s="408"/>
      <c r="P126" s="408"/>
      <c r="Q126" s="408"/>
      <c r="R126" s="408"/>
      <c r="S126" s="408"/>
      <c r="T126" s="408"/>
    </row>
    <row r="127" spans="2:20" ht="14.25" customHeight="1">
      <c r="B127" s="764"/>
      <c r="C127" s="766"/>
      <c r="D127" s="765"/>
      <c r="E127" s="765"/>
      <c r="F127" s="765"/>
      <c r="G127" s="765"/>
      <c r="H127" s="765"/>
      <c r="J127" s="408"/>
      <c r="K127" s="408"/>
      <c r="L127" s="408"/>
      <c r="M127" s="408"/>
      <c r="N127" s="408"/>
      <c r="O127" s="408"/>
      <c r="P127" s="408"/>
      <c r="Q127" s="408"/>
      <c r="R127" s="408"/>
      <c r="S127" s="408"/>
      <c r="T127" s="408"/>
    </row>
    <row r="128" spans="2:20" ht="14.25" customHeight="1">
      <c r="B128" s="764"/>
      <c r="C128" s="766"/>
      <c r="D128" s="765"/>
      <c r="E128" s="765"/>
      <c r="F128" s="765"/>
      <c r="G128" s="765"/>
      <c r="H128" s="765"/>
      <c r="J128" s="408"/>
      <c r="K128" s="408"/>
      <c r="L128" s="408"/>
      <c r="M128" s="408"/>
      <c r="N128" s="408"/>
      <c r="O128" s="408"/>
      <c r="P128" s="408"/>
      <c r="Q128" s="408"/>
      <c r="R128" s="408"/>
      <c r="S128" s="408"/>
      <c r="T128" s="408"/>
    </row>
    <row r="129" spans="2:20" ht="14.25" customHeight="1">
      <c r="B129" s="764"/>
      <c r="C129" s="766"/>
      <c r="D129" s="765"/>
      <c r="E129" s="765"/>
      <c r="F129" s="765"/>
      <c r="G129" s="765"/>
      <c r="H129" s="765"/>
      <c r="J129" s="408"/>
      <c r="K129" s="408"/>
      <c r="L129" s="408"/>
      <c r="M129" s="408"/>
      <c r="N129" s="408"/>
      <c r="O129" s="408"/>
      <c r="P129" s="408"/>
      <c r="Q129" s="408"/>
      <c r="R129" s="408"/>
      <c r="S129" s="408"/>
      <c r="T129" s="408"/>
    </row>
    <row r="130" spans="2:20" ht="14.25" customHeight="1">
      <c r="B130" s="764"/>
      <c r="C130" s="766"/>
      <c r="D130" s="765"/>
      <c r="E130" s="765"/>
      <c r="F130" s="765"/>
      <c r="G130" s="765"/>
      <c r="H130" s="765"/>
      <c r="J130" s="408"/>
      <c r="K130" s="408"/>
      <c r="L130" s="408"/>
      <c r="M130" s="408"/>
      <c r="N130" s="408"/>
      <c r="O130" s="408"/>
      <c r="P130" s="408"/>
      <c r="Q130" s="408"/>
      <c r="R130" s="408"/>
      <c r="S130" s="408"/>
      <c r="T130" s="408"/>
    </row>
    <row r="131" spans="2:20" ht="4.1500000000000004" customHeight="1">
      <c r="B131" s="295"/>
      <c r="C131" s="296"/>
      <c r="D131" s="297"/>
      <c r="E131" s="297"/>
      <c r="F131" s="297"/>
      <c r="G131" s="297"/>
      <c r="H131" s="297"/>
    </row>
    <row r="132" spans="2:20">
      <c r="C132" s="300"/>
    </row>
    <row r="133" spans="2:20">
      <c r="C133" s="300"/>
    </row>
    <row r="134" spans="2:20">
      <c r="C134" s="300"/>
    </row>
    <row r="135" spans="2:20">
      <c r="C135" s="300"/>
    </row>
    <row r="136" spans="2:20">
      <c r="C136" s="300"/>
    </row>
    <row r="137" spans="2:20">
      <c r="C137" s="300"/>
    </row>
    <row r="138" spans="2:20">
      <c r="C138" s="300"/>
    </row>
    <row r="139" spans="2:20">
      <c r="C139" s="300"/>
    </row>
    <row r="140" spans="2:20">
      <c r="C140" s="300"/>
    </row>
    <row r="141" spans="2:20">
      <c r="C141" s="300"/>
    </row>
    <row r="142" spans="2:20">
      <c r="C142" s="300"/>
    </row>
    <row r="143" spans="2:20">
      <c r="C143" s="300"/>
    </row>
    <row r="144" spans="2:20">
      <c r="C144" s="300"/>
    </row>
    <row r="145" spans="3:3">
      <c r="C145" s="300"/>
    </row>
    <row r="146" spans="3:3">
      <c r="C146" s="300"/>
    </row>
    <row r="147" spans="3:3">
      <c r="C147" s="300"/>
    </row>
    <row r="148" spans="3:3">
      <c r="C148" s="300"/>
    </row>
    <row r="149" spans="3:3">
      <c r="C149" s="300"/>
    </row>
    <row r="150" spans="3:3">
      <c r="C150" s="300"/>
    </row>
    <row r="151" spans="3:3">
      <c r="C151" s="300"/>
    </row>
    <row r="152" spans="3:3">
      <c r="C152" s="300"/>
    </row>
    <row r="153" spans="3:3">
      <c r="C153" s="300"/>
    </row>
    <row r="154" spans="3:3">
      <c r="C154" s="300"/>
    </row>
    <row r="155" spans="3:3">
      <c r="C155" s="300"/>
    </row>
    <row r="156" spans="3:3">
      <c r="C156" s="300"/>
    </row>
    <row r="157" spans="3:3">
      <c r="C157" s="300"/>
    </row>
    <row r="158" spans="3:3">
      <c r="C158" s="300"/>
    </row>
    <row r="159" spans="3:3">
      <c r="C159" s="300"/>
    </row>
    <row r="160" spans="3:3">
      <c r="C160" s="300"/>
    </row>
    <row r="161" spans="3:3">
      <c r="C161" s="300"/>
    </row>
    <row r="162" spans="3:3">
      <c r="C162" s="300"/>
    </row>
    <row r="163" spans="3:3">
      <c r="C163" s="300"/>
    </row>
    <row r="164" spans="3:3">
      <c r="C164" s="300"/>
    </row>
    <row r="165" spans="3:3">
      <c r="C165" s="300"/>
    </row>
    <row r="166" spans="3:3">
      <c r="C166" s="300"/>
    </row>
  </sheetData>
  <sheetProtection algorithmName="SHA-512" hashValue="W39x7CDq5m6YUJE+5QPESOxRkYBHNKx6u/PMW96QY4zYaSxcHnqH3RXB/2WqI/+/FxuQsD3v5gBntsdH59lBOQ==" saltValue="pYn7a6Vngpuh8fRvNTDs3A==" spinCount="100000" sheet="1" objects="1" scenarios="1"/>
  <mergeCells count="68">
    <mergeCell ref="K4:T4"/>
    <mergeCell ref="K12:T41"/>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B82:B96"/>
    <mergeCell ref="D82:H82"/>
    <mergeCell ref="C83:C87"/>
    <mergeCell ref="D83:H87"/>
    <mergeCell ref="C88:C92"/>
    <mergeCell ref="D88:H92"/>
    <mergeCell ref="C93:C96"/>
    <mergeCell ref="D93:H96"/>
    <mergeCell ref="B98:B113"/>
    <mergeCell ref="D98:H98"/>
    <mergeCell ref="C99:C103"/>
    <mergeCell ref="D99:H103"/>
    <mergeCell ref="C104:C108"/>
    <mergeCell ref="D104:H108"/>
    <mergeCell ref="C109:C113"/>
    <mergeCell ref="D109:H113"/>
    <mergeCell ref="B115:B130"/>
    <mergeCell ref="D115:H115"/>
    <mergeCell ref="C116:C120"/>
    <mergeCell ref="D116:H120"/>
    <mergeCell ref="C121:C125"/>
    <mergeCell ref="D121:H125"/>
    <mergeCell ref="C126:C130"/>
    <mergeCell ref="D126:H130"/>
  </mergeCells>
  <phoneticPr fontId="21"/>
  <printOptions horizontalCentered="1"/>
  <pageMargins left="0.70866141732283472" right="0.70866141732283472" top="0.55118110236220474" bottom="0.55118110236220474" header="0.31496062992125984" footer="0.31496062992125984"/>
  <pageSetup paperSize="9" scale="72" fitToHeight="0" orientation="portrait" blackAndWhite="1" r:id="rId1"/>
  <headerFooter>
    <oddHeader xml:space="preserve">&amp;R
</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7C1D4"/>
    <pageSetUpPr fitToPage="1"/>
  </sheetPr>
  <dimension ref="A1:W51"/>
  <sheetViews>
    <sheetView view="pageBreakPreview" zoomScale="70" zoomScaleNormal="70" zoomScaleSheetLayoutView="70" workbookViewId="0">
      <selection activeCell="E148" sqref="E148"/>
    </sheetView>
  </sheetViews>
  <sheetFormatPr defaultColWidth="9" defaultRowHeight="18.75"/>
  <cols>
    <col min="1" max="1" width="5.625" customWidth="1"/>
    <col min="2" max="3" width="19.625" customWidth="1"/>
    <col min="4" max="4" width="5" customWidth="1"/>
    <col min="5" max="5" width="8" customWidth="1"/>
    <col min="6" max="6" width="14.125" customWidth="1"/>
    <col min="7" max="7" width="8.625" customWidth="1"/>
    <col min="8" max="8" width="11.625" customWidth="1"/>
    <col min="9" max="10" width="14.625" customWidth="1"/>
    <col min="11" max="11" width="5.125" customWidth="1"/>
  </cols>
  <sheetData>
    <row r="1" spans="1:23" s="232" customFormat="1" ht="35.65" customHeight="1">
      <c r="A1" s="603" t="s">
        <v>198</v>
      </c>
      <c r="B1" s="603"/>
      <c r="C1" s="603"/>
      <c r="D1"/>
      <c r="E1"/>
      <c r="F1"/>
      <c r="G1" s="312"/>
      <c r="H1"/>
      <c r="I1"/>
      <c r="J1"/>
      <c r="K1"/>
      <c r="L1"/>
      <c r="M1"/>
      <c r="N1"/>
      <c r="O1"/>
      <c r="P1" s="234"/>
      <c r="Q1" s="234"/>
      <c r="R1" s="234"/>
    </row>
    <row r="2" spans="1:23" s="288" customFormat="1" ht="25.5" customHeight="1">
      <c r="A2" s="770" t="s">
        <v>331</v>
      </c>
      <c r="B2" s="770"/>
      <c r="C2" s="770"/>
      <c r="D2" s="770"/>
      <c r="E2" s="770"/>
      <c r="F2" s="770"/>
      <c r="G2" s="770"/>
      <c r="H2" s="770"/>
      <c r="I2" s="770"/>
      <c r="J2" s="770"/>
      <c r="K2"/>
      <c r="L2"/>
      <c r="M2"/>
      <c r="N2"/>
      <c r="O2"/>
      <c r="P2" s="235"/>
      <c r="Q2" s="235"/>
      <c r="R2" s="234"/>
    </row>
    <row r="3" spans="1:23" s="288" customFormat="1" ht="25.5">
      <c r="A3" s="770" t="s">
        <v>199</v>
      </c>
      <c r="B3" s="770"/>
      <c r="C3" s="770"/>
      <c r="D3" s="770"/>
      <c r="E3" s="770"/>
      <c r="F3" s="770"/>
      <c r="G3" s="770"/>
      <c r="H3" s="770"/>
      <c r="I3" s="770"/>
      <c r="J3" s="770"/>
      <c r="K3"/>
      <c r="L3"/>
      <c r="M3"/>
      <c r="N3"/>
      <c r="O3"/>
      <c r="P3" s="235"/>
      <c r="Q3" s="235"/>
    </row>
    <row r="4" spans="1:23" s="288" customFormat="1" ht="6.6" customHeight="1">
      <c r="A4" s="313"/>
      <c r="B4" s="313"/>
      <c r="C4" s="313"/>
      <c r="D4" s="313"/>
      <c r="E4" s="313"/>
      <c r="F4" s="313"/>
      <c r="G4" s="313"/>
      <c r="H4" s="313"/>
      <c r="I4" s="313"/>
      <c r="J4" s="314"/>
      <c r="K4"/>
      <c r="L4"/>
      <c r="M4"/>
      <c r="N4"/>
      <c r="O4"/>
    </row>
    <row r="5" spans="1:23" s="232" customFormat="1">
      <c r="A5" s="605" t="s">
        <v>159</v>
      </c>
      <c r="B5" s="605"/>
      <c r="C5" s="605"/>
      <c r="D5" s="605"/>
      <c r="E5" s="605"/>
      <c r="F5" s="605"/>
      <c r="G5" s="605"/>
      <c r="H5" s="605"/>
      <c r="I5" s="605"/>
      <c r="J5" s="605"/>
      <c r="K5"/>
      <c r="L5"/>
      <c r="M5"/>
      <c r="N5"/>
      <c r="O5"/>
    </row>
    <row r="6" spans="1:23" s="232" customFormat="1" ht="8.25" customHeight="1">
      <c r="A6"/>
      <c r="B6"/>
      <c r="C6"/>
      <c r="D6"/>
      <c r="E6"/>
      <c r="F6"/>
      <c r="G6"/>
      <c r="H6"/>
      <c r="I6"/>
      <c r="J6"/>
      <c r="K6"/>
      <c r="L6"/>
      <c r="M6"/>
      <c r="N6"/>
      <c r="O6"/>
    </row>
    <row r="7" spans="1:23" s="232" customFormat="1">
      <c r="A7" s="315"/>
      <c r="B7" s="316">
        <f>C11</f>
        <v>0</v>
      </c>
      <c r="C7" s="20">
        <f>G11</f>
        <v>0</v>
      </c>
      <c r="D7" s="605" t="s">
        <v>200</v>
      </c>
      <c r="E7" s="605"/>
      <c r="F7" s="605"/>
      <c r="G7" s="605"/>
      <c r="H7" s="605"/>
      <c r="I7" s="605"/>
      <c r="J7"/>
      <c r="K7"/>
      <c r="L7"/>
      <c r="M7"/>
      <c r="N7"/>
      <c r="O7"/>
    </row>
    <row r="8" spans="1:23" s="232" customFormat="1">
      <c r="A8" s="113"/>
      <c r="B8" s="603" t="s">
        <v>201</v>
      </c>
      <c r="C8" s="603"/>
      <c r="D8" s="603"/>
      <c r="E8" s="603"/>
      <c r="F8" s="603"/>
      <c r="G8" s="603"/>
      <c r="H8" s="603"/>
      <c r="I8" s="603"/>
      <c r="J8"/>
      <c r="K8"/>
      <c r="L8"/>
      <c r="M8"/>
      <c r="N8"/>
      <c r="O8"/>
    </row>
    <row r="9" spans="1:23" s="232" customFormat="1" ht="12.6" customHeight="1" thickBot="1">
      <c r="A9" s="415"/>
      <c r="B9" s="415"/>
      <c r="C9" s="415"/>
      <c r="D9" s="415"/>
      <c r="E9" s="415"/>
      <c r="F9" s="415"/>
      <c r="G9"/>
      <c r="H9"/>
      <c r="I9"/>
      <c r="J9" s="110"/>
      <c r="K9"/>
      <c r="L9"/>
      <c r="M9"/>
      <c r="N9"/>
      <c r="O9"/>
    </row>
    <row r="10" spans="1:23" s="232" customFormat="1" ht="33" customHeight="1" thickBot="1">
      <c r="A10" s="779" t="s">
        <v>63</v>
      </c>
      <c r="B10" s="780"/>
      <c r="C10" s="584"/>
      <c r="D10" s="781"/>
      <c r="E10" s="782"/>
      <c r="F10" s="782"/>
      <c r="G10" s="602"/>
      <c r="H10" s="602"/>
      <c r="I10" s="602"/>
      <c r="J10" s="602"/>
      <c r="K10"/>
      <c r="L10"/>
      <c r="M10"/>
      <c r="N10"/>
      <c r="O10"/>
    </row>
    <row r="11" spans="1:23" ht="34.9" customHeight="1" thickBot="1">
      <c r="A11" s="582" t="s">
        <v>261</v>
      </c>
      <c r="B11" s="583"/>
      <c r="C11" s="799"/>
      <c r="D11" s="800"/>
      <c r="E11" s="790" t="s">
        <v>202</v>
      </c>
      <c r="F11" s="583"/>
      <c r="G11" s="801"/>
      <c r="H11" s="802"/>
      <c r="I11" s="802"/>
      <c r="J11" s="803"/>
    </row>
    <row r="12" spans="1:23" ht="40.9" customHeight="1" thickBot="1">
      <c r="A12" s="582" t="s">
        <v>93</v>
      </c>
      <c r="B12" s="586"/>
      <c r="C12" s="587" t="s">
        <v>101</v>
      </c>
      <c r="D12" s="588"/>
      <c r="E12" s="588"/>
      <c r="F12" s="588"/>
      <c r="G12" s="588"/>
      <c r="H12" s="588"/>
      <c r="I12" s="588"/>
      <c r="J12" s="589"/>
    </row>
    <row r="13" spans="1:23" ht="32.1" customHeight="1">
      <c r="A13" s="592" t="s">
        <v>0</v>
      </c>
      <c r="B13" s="111" t="s">
        <v>7</v>
      </c>
      <c r="C13" s="3">
        <f>'1-1 総表'!C10</f>
        <v>0</v>
      </c>
      <c r="D13" s="112" t="s">
        <v>8</v>
      </c>
      <c r="E13" s="788">
        <f>'1-1 総表'!E10</f>
        <v>0</v>
      </c>
      <c r="F13" s="789"/>
      <c r="G13" s="599"/>
      <c r="H13" s="600"/>
      <c r="I13" s="600"/>
      <c r="J13" s="601"/>
      <c r="K13" s="113"/>
      <c r="L13" s="654" t="s">
        <v>323</v>
      </c>
      <c r="M13" s="654"/>
      <c r="N13" s="654"/>
      <c r="O13" s="654"/>
      <c r="P13" s="654"/>
      <c r="Q13" s="654"/>
      <c r="R13" s="654"/>
      <c r="S13" s="654"/>
      <c r="T13" s="654"/>
      <c r="U13" s="654"/>
      <c r="V13" s="654"/>
      <c r="W13" s="654"/>
    </row>
    <row r="14" spans="1:23" ht="12" customHeight="1">
      <c r="A14" s="593"/>
      <c r="B14" s="580" t="s">
        <v>9</v>
      </c>
      <c r="C14" s="443" t="s">
        <v>53</v>
      </c>
      <c r="D14" s="590" t="s">
        <v>92</v>
      </c>
      <c r="E14" s="798"/>
      <c r="F14" s="591"/>
      <c r="G14" s="566" t="s">
        <v>294</v>
      </c>
      <c r="H14" s="567"/>
      <c r="I14" s="567"/>
      <c r="J14" s="568"/>
      <c r="K14" s="113"/>
      <c r="L14" s="655"/>
      <c r="M14" s="655"/>
      <c r="N14" s="655"/>
      <c r="O14" s="655"/>
      <c r="P14" s="655"/>
      <c r="Q14" s="655"/>
      <c r="R14" s="655"/>
      <c r="S14" s="655"/>
      <c r="T14" s="655"/>
      <c r="U14" s="655"/>
      <c r="V14" s="655"/>
      <c r="W14" s="655"/>
    </row>
    <row r="15" spans="1:23" ht="40.5" customHeight="1">
      <c r="A15" s="593"/>
      <c r="B15" s="581"/>
      <c r="C15" s="5" t="str">
        <f>'1-1 総表'!C12</f>
        <v>選択してください。</v>
      </c>
      <c r="D15" s="561">
        <f>'1-1 総表'!D12:E12</f>
        <v>0</v>
      </c>
      <c r="E15" s="791"/>
      <c r="F15" s="562"/>
      <c r="G15" s="561">
        <f>'1-1 総表'!F12</f>
        <v>0</v>
      </c>
      <c r="H15" s="791"/>
      <c r="I15" s="791"/>
      <c r="J15" s="792"/>
      <c r="K15" s="113"/>
      <c r="L15" s="655"/>
      <c r="M15" s="655"/>
      <c r="N15" s="655"/>
      <c r="O15" s="655"/>
      <c r="P15" s="655"/>
      <c r="Q15" s="655"/>
      <c r="R15" s="655"/>
      <c r="S15" s="655"/>
      <c r="T15" s="655"/>
      <c r="U15" s="655"/>
      <c r="V15" s="655"/>
      <c r="W15" s="655"/>
    </row>
    <row r="16" spans="1:23" ht="22.5" customHeight="1">
      <c r="A16" s="593"/>
      <c r="B16" s="114" t="s">
        <v>85</v>
      </c>
      <c r="C16" s="572">
        <f>'1-1 総表'!C13:H13</f>
        <v>0</v>
      </c>
      <c r="D16" s="573"/>
      <c r="E16" s="573"/>
      <c r="F16" s="573"/>
      <c r="G16" s="573"/>
      <c r="H16" s="574"/>
      <c r="I16" s="574"/>
      <c r="J16" s="575"/>
      <c r="K16" s="113"/>
      <c r="L16" s="655"/>
      <c r="M16" s="655"/>
      <c r="N16" s="655"/>
      <c r="O16" s="655"/>
      <c r="P16" s="655"/>
      <c r="Q16" s="655"/>
      <c r="R16" s="655"/>
      <c r="S16" s="655"/>
      <c r="T16" s="655"/>
      <c r="U16" s="655"/>
      <c r="V16" s="655"/>
      <c r="W16" s="655"/>
    </row>
    <row r="17" spans="1:23" ht="32.1" customHeight="1">
      <c r="A17" s="593"/>
      <c r="B17" s="115" t="s">
        <v>74</v>
      </c>
      <c r="C17" s="572">
        <f>'1-1 総表'!C14:H14</f>
        <v>0</v>
      </c>
      <c r="D17" s="573"/>
      <c r="E17" s="573"/>
      <c r="F17" s="573"/>
      <c r="G17" s="573"/>
      <c r="H17" s="574"/>
      <c r="I17" s="574"/>
      <c r="J17" s="575"/>
      <c r="K17" s="113"/>
      <c r="L17" s="655"/>
      <c r="M17" s="655"/>
      <c r="N17" s="655"/>
      <c r="O17" s="655"/>
      <c r="P17" s="655"/>
      <c r="Q17" s="655"/>
      <c r="R17" s="655"/>
      <c r="S17" s="655"/>
      <c r="T17" s="655"/>
      <c r="U17" s="655"/>
      <c r="V17" s="655"/>
      <c r="W17" s="655"/>
    </row>
    <row r="18" spans="1:23" ht="32.1" customHeight="1">
      <c r="A18" s="593"/>
      <c r="B18" s="115" t="s">
        <v>10</v>
      </c>
      <c r="C18" s="572">
        <f>'1-1 総表'!C15:H15</f>
        <v>0</v>
      </c>
      <c r="D18" s="573"/>
      <c r="E18" s="573"/>
      <c r="F18" s="573"/>
      <c r="G18" s="573"/>
      <c r="H18" s="574"/>
      <c r="I18" s="574"/>
      <c r="J18" s="575"/>
      <c r="K18" s="113"/>
      <c r="L18" s="655"/>
      <c r="M18" s="655"/>
      <c r="N18" s="655"/>
      <c r="O18" s="655"/>
      <c r="P18" s="655"/>
      <c r="Q18" s="655"/>
      <c r="R18" s="655"/>
      <c r="S18" s="655"/>
      <c r="T18" s="655"/>
      <c r="U18" s="655"/>
      <c r="V18" s="655"/>
      <c r="W18" s="655"/>
    </row>
    <row r="19" spans="1:23" ht="32.1" customHeight="1">
      <c r="A19" s="593"/>
      <c r="B19" s="116" t="s">
        <v>11</v>
      </c>
      <c r="C19" s="572">
        <f>'1-1 総表'!C16:H16</f>
        <v>0</v>
      </c>
      <c r="D19" s="573"/>
      <c r="E19" s="573"/>
      <c r="F19" s="573"/>
      <c r="G19" s="573"/>
      <c r="H19" s="574"/>
      <c r="I19" s="574"/>
      <c r="J19" s="575"/>
      <c r="K19" s="113"/>
      <c r="L19" s="655"/>
      <c r="M19" s="655"/>
      <c r="N19" s="655"/>
      <c r="O19" s="655"/>
      <c r="P19" s="655"/>
      <c r="Q19" s="655"/>
      <c r="R19" s="655"/>
      <c r="S19" s="655"/>
      <c r="T19" s="655"/>
      <c r="U19" s="655"/>
      <c r="V19" s="655"/>
      <c r="W19" s="655"/>
    </row>
    <row r="20" spans="1:23" ht="32.1" customHeight="1" thickBot="1">
      <c r="A20" s="594"/>
      <c r="B20" s="117" t="s">
        <v>98</v>
      </c>
      <c r="C20" s="572">
        <f>'1-1 総表'!C17:H17</f>
        <v>0</v>
      </c>
      <c r="D20" s="573"/>
      <c r="E20" s="573"/>
      <c r="F20" s="573"/>
      <c r="G20" s="573"/>
      <c r="H20" s="574"/>
      <c r="I20" s="574"/>
      <c r="J20" s="575"/>
      <c r="K20" s="113"/>
      <c r="L20" s="655"/>
      <c r="M20" s="655"/>
      <c r="N20" s="655"/>
      <c r="O20" s="655"/>
      <c r="P20" s="655"/>
      <c r="Q20" s="655"/>
      <c r="R20" s="655"/>
      <c r="S20" s="655"/>
      <c r="T20" s="655"/>
      <c r="U20" s="655"/>
      <c r="V20" s="655"/>
      <c r="W20" s="655"/>
    </row>
    <row r="21" spans="1:23" ht="32.1" customHeight="1">
      <c r="A21" s="592" t="s">
        <v>83</v>
      </c>
      <c r="B21" s="118" t="s">
        <v>65</v>
      </c>
      <c r="C21" s="14">
        <f>'1-1 総表'!C18</f>
        <v>0</v>
      </c>
      <c r="D21" s="119" t="s">
        <v>84</v>
      </c>
      <c r="E21" s="788">
        <f>'1-1 総表'!E18</f>
        <v>0</v>
      </c>
      <c r="F21" s="789"/>
      <c r="G21" s="569"/>
      <c r="H21" s="570"/>
      <c r="I21" s="570"/>
      <c r="J21" s="571"/>
      <c r="L21" s="655"/>
      <c r="M21" s="655"/>
      <c r="N21" s="655"/>
      <c r="O21" s="655"/>
      <c r="P21" s="655"/>
      <c r="Q21" s="655"/>
      <c r="R21" s="655"/>
      <c r="S21" s="655"/>
      <c r="T21" s="655"/>
      <c r="U21" s="655"/>
      <c r="V21" s="655"/>
      <c r="W21" s="655"/>
    </row>
    <row r="22" spans="1:23" ht="12" customHeight="1">
      <c r="A22" s="593"/>
      <c r="B22" s="608" t="s">
        <v>66</v>
      </c>
      <c r="C22" s="443" t="s">
        <v>53</v>
      </c>
      <c r="D22" s="590" t="s">
        <v>92</v>
      </c>
      <c r="E22" s="798"/>
      <c r="F22" s="591"/>
      <c r="G22" s="566" t="s">
        <v>294</v>
      </c>
      <c r="H22" s="567"/>
      <c r="I22" s="567"/>
      <c r="J22" s="568"/>
      <c r="L22" s="655"/>
      <c r="M22" s="655"/>
      <c r="N22" s="655"/>
      <c r="O22" s="655"/>
      <c r="P22" s="655"/>
      <c r="Q22" s="655"/>
      <c r="R22" s="655"/>
      <c r="S22" s="655"/>
      <c r="T22" s="655"/>
      <c r="U22" s="655"/>
      <c r="V22" s="655"/>
      <c r="W22" s="655"/>
    </row>
    <row r="23" spans="1:23" ht="40.5" customHeight="1">
      <c r="A23" s="593"/>
      <c r="B23" s="609"/>
      <c r="C23" s="5" t="str">
        <f>'1-1 総表'!C20</f>
        <v>選択してください。</v>
      </c>
      <c r="D23" s="561">
        <f>'1-1 総表'!D20:E20</f>
        <v>0</v>
      </c>
      <c r="E23" s="791"/>
      <c r="F23" s="562"/>
      <c r="G23" s="561">
        <f>'1-1 総表'!F20</f>
        <v>0</v>
      </c>
      <c r="H23" s="791"/>
      <c r="I23" s="791"/>
      <c r="J23" s="792"/>
      <c r="L23" s="655"/>
      <c r="M23" s="655"/>
      <c r="N23" s="655"/>
      <c r="O23" s="655"/>
      <c r="P23" s="655"/>
      <c r="Q23" s="655"/>
      <c r="R23" s="655"/>
      <c r="S23" s="655"/>
      <c r="T23" s="655"/>
      <c r="U23" s="655"/>
      <c r="V23" s="655"/>
      <c r="W23" s="655"/>
    </row>
    <row r="24" spans="1:23" ht="32.1" customHeight="1">
      <c r="A24" s="593"/>
      <c r="B24" s="120" t="s">
        <v>82</v>
      </c>
      <c r="C24" s="576">
        <f>'1-1 総表'!C21:H21</f>
        <v>0</v>
      </c>
      <c r="D24" s="577"/>
      <c r="E24" s="577"/>
      <c r="F24" s="577"/>
      <c r="G24" s="577"/>
      <c r="H24" s="578"/>
      <c r="I24" s="578"/>
      <c r="J24" s="579"/>
      <c r="L24" s="655"/>
      <c r="M24" s="655"/>
      <c r="N24" s="655"/>
      <c r="O24" s="655"/>
      <c r="P24" s="655"/>
      <c r="Q24" s="655"/>
      <c r="R24" s="655"/>
      <c r="S24" s="655"/>
      <c r="T24" s="655"/>
      <c r="U24" s="655"/>
      <c r="V24" s="655"/>
      <c r="W24" s="655"/>
    </row>
    <row r="25" spans="1:23" ht="32.1" customHeight="1">
      <c r="A25" s="593"/>
      <c r="B25" s="121" t="s">
        <v>67</v>
      </c>
      <c r="C25" s="576">
        <f>'1-1 総表'!C22:H22</f>
        <v>0</v>
      </c>
      <c r="D25" s="577"/>
      <c r="E25" s="577"/>
      <c r="F25" s="577"/>
      <c r="G25" s="577"/>
      <c r="H25" s="578"/>
      <c r="I25" s="578"/>
      <c r="J25" s="579"/>
      <c r="L25" s="655"/>
      <c r="M25" s="655"/>
      <c r="N25" s="655"/>
      <c r="O25" s="655"/>
      <c r="P25" s="655"/>
      <c r="Q25" s="655"/>
      <c r="R25" s="655"/>
      <c r="S25" s="655"/>
      <c r="T25" s="655"/>
      <c r="U25" s="655"/>
      <c r="V25" s="655"/>
      <c r="W25" s="655"/>
    </row>
    <row r="26" spans="1:23" ht="32.1" customHeight="1">
      <c r="A26" s="593"/>
      <c r="B26" s="121" t="s">
        <v>68</v>
      </c>
      <c r="C26" s="576">
        <f>'1-1 総表'!C23:H23</f>
        <v>0</v>
      </c>
      <c r="D26" s="577"/>
      <c r="E26" s="577"/>
      <c r="F26" s="577"/>
      <c r="G26" s="577"/>
      <c r="H26" s="578"/>
      <c r="I26" s="578"/>
      <c r="J26" s="579"/>
      <c r="L26" s="655"/>
      <c r="M26" s="655"/>
      <c r="N26" s="655"/>
      <c r="O26" s="655"/>
      <c r="P26" s="655"/>
      <c r="Q26" s="655"/>
      <c r="R26" s="655"/>
      <c r="S26" s="655"/>
      <c r="T26" s="655"/>
      <c r="U26" s="655"/>
      <c r="V26" s="655"/>
      <c r="W26" s="655"/>
    </row>
    <row r="27" spans="1:23" ht="32.1" customHeight="1" thickBot="1">
      <c r="A27" s="594"/>
      <c r="B27" s="117" t="s">
        <v>69</v>
      </c>
      <c r="C27" s="576">
        <f>'1-1 総表'!C24:H24</f>
        <v>0</v>
      </c>
      <c r="D27" s="577"/>
      <c r="E27" s="577"/>
      <c r="F27" s="577"/>
      <c r="G27" s="577"/>
      <c r="H27" s="578"/>
      <c r="I27" s="578"/>
      <c r="J27" s="579"/>
      <c r="L27" s="655"/>
      <c r="M27" s="655"/>
      <c r="N27" s="655"/>
      <c r="O27" s="655"/>
      <c r="P27" s="655"/>
      <c r="Q27" s="655"/>
      <c r="R27" s="655"/>
      <c r="S27" s="655"/>
      <c r="T27" s="655"/>
      <c r="U27" s="655"/>
      <c r="V27" s="655"/>
      <c r="W27" s="655"/>
    </row>
    <row r="28" spans="1:23" ht="36" customHeight="1">
      <c r="A28" s="610" t="s">
        <v>260</v>
      </c>
      <c r="B28" s="122" t="s">
        <v>1</v>
      </c>
      <c r="C28" s="635">
        <f>'1-1 総表'!C25:H25</f>
        <v>0</v>
      </c>
      <c r="D28" s="636"/>
      <c r="E28" s="636"/>
      <c r="F28" s="636"/>
      <c r="G28" s="636"/>
      <c r="H28" s="637"/>
      <c r="I28" s="637"/>
      <c r="J28" s="638"/>
      <c r="K28" s="113"/>
      <c r="L28" s="655"/>
      <c r="M28" s="658"/>
      <c r="N28" s="658"/>
      <c r="O28" s="658"/>
      <c r="P28" s="658"/>
      <c r="Q28" s="658"/>
      <c r="R28" s="658"/>
      <c r="S28" s="658"/>
      <c r="T28" s="658"/>
      <c r="U28" s="658"/>
      <c r="V28" s="658"/>
      <c r="W28" s="658"/>
    </row>
    <row r="29" spans="1:23" s="110" customFormat="1" ht="36" customHeight="1">
      <c r="A29" s="611"/>
      <c r="B29" s="123" t="s">
        <v>2</v>
      </c>
      <c r="C29" s="619">
        <f>'1-1 総表'!C26:H26</f>
        <v>0</v>
      </c>
      <c r="D29" s="620"/>
      <c r="E29" s="620"/>
      <c r="F29" s="620"/>
      <c r="G29" s="620"/>
      <c r="H29" s="561"/>
      <c r="I29" s="561"/>
      <c r="J29" s="621"/>
      <c r="K29" s="113"/>
      <c r="L29" s="658"/>
      <c r="M29" s="658"/>
      <c r="N29" s="658"/>
      <c r="O29" s="658"/>
      <c r="P29" s="658"/>
      <c r="Q29" s="658"/>
      <c r="R29" s="658"/>
      <c r="S29" s="658"/>
      <c r="T29" s="658"/>
      <c r="U29" s="658"/>
      <c r="V29" s="658"/>
      <c r="W29" s="658"/>
    </row>
    <row r="30" spans="1:23" ht="37.5" customHeight="1">
      <c r="A30" s="611"/>
      <c r="B30" s="124" t="s">
        <v>3</v>
      </c>
      <c r="C30" s="6">
        <f>'1-1 総表'!C27</f>
        <v>0</v>
      </c>
      <c r="D30" s="125" t="s">
        <v>42</v>
      </c>
      <c r="E30" s="793">
        <f>'1-1 総表'!E27</f>
        <v>0</v>
      </c>
      <c r="F30" s="794"/>
      <c r="G30" s="645" t="s">
        <v>336</v>
      </c>
      <c r="H30" s="646"/>
      <c r="I30" s="646"/>
      <c r="J30" s="647"/>
      <c r="L30" s="658"/>
      <c r="M30" s="658"/>
      <c r="N30" s="658"/>
      <c r="O30" s="658"/>
      <c r="P30" s="658"/>
      <c r="Q30" s="658"/>
      <c r="R30" s="658"/>
      <c r="S30" s="658"/>
      <c r="T30" s="658"/>
      <c r="U30" s="658"/>
      <c r="V30" s="658"/>
      <c r="W30" s="658"/>
    </row>
    <row r="31" spans="1:23" ht="32.1" customHeight="1">
      <c r="A31" s="611"/>
      <c r="B31" s="126" t="s">
        <v>100</v>
      </c>
      <c r="C31" s="625">
        <f>'1-1 総表'!C28:H28</f>
        <v>0</v>
      </c>
      <c r="D31" s="626"/>
      <c r="E31" s="626"/>
      <c r="F31" s="626"/>
      <c r="G31" s="626"/>
      <c r="H31" s="626"/>
      <c r="I31" s="626"/>
      <c r="J31" s="627"/>
      <c r="L31" s="658"/>
      <c r="M31" s="658"/>
      <c r="N31" s="658"/>
      <c r="O31" s="658"/>
      <c r="P31" s="658"/>
      <c r="Q31" s="658"/>
      <c r="R31" s="658"/>
      <c r="S31" s="658"/>
      <c r="T31" s="658"/>
      <c r="U31" s="658"/>
      <c r="V31" s="658"/>
      <c r="W31" s="658"/>
    </row>
    <row r="32" spans="1:23" ht="12" customHeight="1">
      <c r="A32" s="611"/>
      <c r="B32" s="550" t="s">
        <v>102</v>
      </c>
      <c r="C32" s="443" t="s">
        <v>53</v>
      </c>
      <c r="D32" s="590" t="s">
        <v>92</v>
      </c>
      <c r="E32" s="798"/>
      <c r="F32" s="591"/>
      <c r="G32" s="566" t="s">
        <v>294</v>
      </c>
      <c r="H32" s="567"/>
      <c r="I32" s="567"/>
      <c r="J32" s="568"/>
      <c r="K32" s="113"/>
      <c r="L32" s="658"/>
      <c r="M32" s="658"/>
      <c r="N32" s="658"/>
      <c r="O32" s="658"/>
      <c r="P32" s="658"/>
      <c r="Q32" s="658"/>
      <c r="R32" s="658"/>
      <c r="S32" s="658"/>
      <c r="T32" s="658"/>
      <c r="U32" s="658"/>
      <c r="V32" s="658"/>
      <c r="W32" s="658"/>
    </row>
    <row r="33" spans="1:23" ht="40.15" customHeight="1">
      <c r="A33" s="611"/>
      <c r="B33" s="628"/>
      <c r="C33" s="5" t="str">
        <f>'1-1 総表'!C30</f>
        <v>選択してください。</v>
      </c>
      <c r="D33" s="561">
        <f>'1-1 総表'!D30:E30</f>
        <v>0</v>
      </c>
      <c r="E33" s="791"/>
      <c r="F33" s="562"/>
      <c r="G33" s="561">
        <f>'1-1 総表'!F30</f>
        <v>0</v>
      </c>
      <c r="H33" s="791"/>
      <c r="I33" s="791"/>
      <c r="J33" s="792"/>
      <c r="K33" s="113"/>
      <c r="L33" s="660"/>
      <c r="M33" s="660"/>
      <c r="N33" s="660"/>
      <c r="O33" s="660"/>
      <c r="P33" s="660"/>
      <c r="Q33" s="660"/>
      <c r="R33" s="660"/>
      <c r="S33" s="660"/>
      <c r="T33" s="660"/>
      <c r="U33" s="660"/>
      <c r="V33" s="660"/>
      <c r="W33" s="660"/>
    </row>
    <row r="34" spans="1:23" ht="17.25" customHeight="1">
      <c r="A34" s="611"/>
      <c r="B34" s="613" t="s">
        <v>286</v>
      </c>
      <c r="C34" s="358" t="s">
        <v>256</v>
      </c>
      <c r="D34" s="623" t="str">
        <f>IF('4-1 総表'!C10="","申請金額","計画変更金額")</f>
        <v>申請金額</v>
      </c>
      <c r="E34" s="623"/>
      <c r="F34" s="359" t="s">
        <v>257</v>
      </c>
      <c r="G34" s="632" t="s">
        <v>258</v>
      </c>
      <c r="H34" s="633"/>
      <c r="I34" s="395" t="str">
        <f>IF('4-1 総表'!C10="","申請金額","計画変更金額")</f>
        <v>申請金額</v>
      </c>
      <c r="J34" s="424" t="s">
        <v>259</v>
      </c>
      <c r="L34" s="500"/>
      <c r="M34" s="500"/>
      <c r="N34" s="500"/>
      <c r="O34" s="500"/>
      <c r="P34" s="500"/>
      <c r="Q34" s="500"/>
      <c r="R34" s="500"/>
      <c r="S34" s="500"/>
      <c r="T34" s="500"/>
      <c r="U34" s="500"/>
      <c r="V34" s="500"/>
      <c r="W34" s="500"/>
    </row>
    <row r="35" spans="1:23" ht="18" customHeight="1">
      <c r="A35" s="611"/>
      <c r="B35" s="614"/>
      <c r="C35" s="302" t="s">
        <v>12</v>
      </c>
      <c r="D35" s="786">
        <f>'5-3 収入'!H6</f>
        <v>0</v>
      </c>
      <c r="E35" s="787"/>
      <c r="F35" s="306">
        <f>'5-3 収入'!E6</f>
        <v>0</v>
      </c>
      <c r="G35" s="534" t="s">
        <v>78</v>
      </c>
      <c r="H35" s="537" t="str">
        <f>IF('1-4 支出'!E8="","",'1-4 支出'!E8)</f>
        <v/>
      </c>
      <c r="I35" s="776">
        <f>'5-4 支出'!H8</f>
        <v>0</v>
      </c>
      <c r="J35" s="783" t="str">
        <f>'5-4 支出'!F8</f>
        <v>0</v>
      </c>
      <c r="L35" s="500"/>
      <c r="M35" s="500"/>
      <c r="N35" s="500"/>
      <c r="O35" s="500"/>
      <c r="P35" s="500"/>
      <c r="Q35" s="500"/>
      <c r="R35" s="500"/>
      <c r="S35" s="500"/>
      <c r="T35" s="500"/>
      <c r="U35" s="500"/>
      <c r="V35" s="500"/>
      <c r="W35" s="500"/>
    </row>
    <row r="36" spans="1:23" ht="22.5" customHeight="1">
      <c r="A36" s="611"/>
      <c r="B36" s="614"/>
      <c r="C36" s="303" t="s">
        <v>13</v>
      </c>
      <c r="D36" s="786">
        <f>'5-3 収入'!H8</f>
        <v>0</v>
      </c>
      <c r="E36" s="787"/>
      <c r="F36" s="306">
        <f>'5-3 収入'!E8</f>
        <v>0</v>
      </c>
      <c r="G36" s="535"/>
      <c r="H36" s="538"/>
      <c r="I36" s="777"/>
      <c r="J36" s="784"/>
      <c r="L36" s="500"/>
      <c r="M36" s="500"/>
      <c r="N36" s="500"/>
      <c r="O36" s="500"/>
      <c r="P36" s="500"/>
      <c r="Q36" s="500"/>
      <c r="R36" s="500"/>
      <c r="S36" s="500"/>
      <c r="T36" s="500"/>
      <c r="U36" s="500"/>
      <c r="V36" s="500"/>
      <c r="W36" s="500"/>
    </row>
    <row r="37" spans="1:23" ht="22.5" customHeight="1">
      <c r="A37" s="611"/>
      <c r="B37" s="614"/>
      <c r="C37" s="237" t="s">
        <v>48</v>
      </c>
      <c r="D37" s="786">
        <f>'5-3 収入'!H9</f>
        <v>0</v>
      </c>
      <c r="E37" s="787"/>
      <c r="F37" s="305">
        <f>'5-3 収入'!E9</f>
        <v>0</v>
      </c>
      <c r="G37" s="536"/>
      <c r="H37" s="539"/>
      <c r="I37" s="778"/>
      <c r="J37" s="785"/>
      <c r="L37" s="500"/>
      <c r="M37" s="500"/>
      <c r="N37" s="500"/>
      <c r="O37" s="500"/>
      <c r="P37" s="500"/>
      <c r="Q37" s="500"/>
      <c r="R37" s="500"/>
      <c r="S37" s="500"/>
      <c r="T37" s="500"/>
      <c r="U37" s="500"/>
      <c r="V37" s="500"/>
      <c r="W37" s="500"/>
    </row>
    <row r="38" spans="1:23" ht="22.5" customHeight="1">
      <c r="A38" s="611"/>
      <c r="B38" s="614"/>
      <c r="C38" s="237" t="s">
        <v>49</v>
      </c>
      <c r="D38" s="786">
        <f>'5-3 収入'!H10</f>
        <v>0</v>
      </c>
      <c r="E38" s="787"/>
      <c r="F38" s="305">
        <f>'5-3 収入'!E10</f>
        <v>0</v>
      </c>
      <c r="G38" s="534" t="s">
        <v>79</v>
      </c>
      <c r="H38" s="537" t="str">
        <f>IF('1-4 支出'!E9="","",'1-4 支出'!E9)</f>
        <v/>
      </c>
      <c r="I38" s="776">
        <f>'5-4 支出'!H9</f>
        <v>0</v>
      </c>
      <c r="J38" s="783" t="str">
        <f>'5-4 支出'!F9</f>
        <v>0</v>
      </c>
      <c r="L38" s="500"/>
      <c r="M38" s="500"/>
      <c r="N38" s="500"/>
      <c r="O38" s="500"/>
      <c r="P38" s="500"/>
      <c r="Q38" s="500"/>
      <c r="R38" s="500"/>
      <c r="S38" s="500"/>
      <c r="T38" s="500"/>
      <c r="U38" s="500"/>
      <c r="V38" s="500"/>
      <c r="W38" s="500"/>
    </row>
    <row r="39" spans="1:23" ht="22.5" customHeight="1">
      <c r="A39" s="611"/>
      <c r="B39" s="614"/>
      <c r="C39" s="237" t="s">
        <v>161</v>
      </c>
      <c r="D39" s="786">
        <f>'5-3 収入'!H11</f>
        <v>0</v>
      </c>
      <c r="E39" s="787"/>
      <c r="F39" s="305">
        <f>'5-3 収入'!E11</f>
        <v>0</v>
      </c>
      <c r="G39" s="535"/>
      <c r="H39" s="538"/>
      <c r="I39" s="777"/>
      <c r="J39" s="784"/>
      <c r="L39" s="500"/>
      <c r="M39" s="500"/>
      <c r="N39" s="500"/>
      <c r="O39" s="500"/>
      <c r="P39" s="500"/>
      <c r="Q39" s="500"/>
      <c r="R39" s="500"/>
      <c r="S39" s="500"/>
      <c r="T39" s="500"/>
      <c r="U39" s="500"/>
      <c r="V39" s="500"/>
      <c r="W39" s="500"/>
    </row>
    <row r="40" spans="1:23" ht="22.5" customHeight="1">
      <c r="A40" s="611"/>
      <c r="B40" s="614"/>
      <c r="C40" s="237" t="s">
        <v>162</v>
      </c>
      <c r="D40" s="786">
        <f>'5-3 収入'!H12</f>
        <v>0</v>
      </c>
      <c r="E40" s="787"/>
      <c r="F40" s="305">
        <f>'5-3 収入'!E12</f>
        <v>0</v>
      </c>
      <c r="G40" s="535"/>
      <c r="H40" s="539"/>
      <c r="I40" s="778"/>
      <c r="J40" s="785"/>
      <c r="L40" s="500"/>
      <c r="M40" s="500"/>
      <c r="N40" s="500"/>
      <c r="O40" s="500"/>
      <c r="P40" s="500"/>
      <c r="Q40" s="500"/>
      <c r="R40" s="500"/>
      <c r="S40" s="500"/>
      <c r="T40" s="500"/>
      <c r="U40" s="500"/>
      <c r="V40" s="500"/>
      <c r="W40" s="500"/>
    </row>
    <row r="41" spans="1:23" ht="22.5" customHeight="1">
      <c r="A41" s="611"/>
      <c r="B41" s="614"/>
      <c r="C41" s="237" t="s">
        <v>163</v>
      </c>
      <c r="D41" s="786">
        <f>'5-3 収入'!H13</f>
        <v>0</v>
      </c>
      <c r="E41" s="787"/>
      <c r="F41" s="305">
        <f>'5-3 収入'!E13</f>
        <v>0</v>
      </c>
      <c r="G41" s="540" t="s">
        <v>80</v>
      </c>
      <c r="H41" s="543" t="str">
        <f>IF('1-4 支出'!E10="","",'1-4 支出'!E10)</f>
        <v/>
      </c>
      <c r="I41" s="776">
        <f>'5-4 支出'!H10</f>
        <v>0</v>
      </c>
      <c r="J41" s="783" t="str">
        <f>'5-4 支出'!F10</f>
        <v>0</v>
      </c>
      <c r="L41" s="500"/>
      <c r="M41" s="500"/>
      <c r="N41" s="500"/>
      <c r="O41" s="500"/>
      <c r="P41" s="500"/>
      <c r="Q41" s="500"/>
      <c r="R41" s="500"/>
      <c r="S41" s="500"/>
      <c r="T41" s="500"/>
      <c r="U41" s="500"/>
      <c r="V41" s="500"/>
      <c r="W41" s="500"/>
    </row>
    <row r="42" spans="1:23" ht="22.5" customHeight="1">
      <c r="A42" s="611"/>
      <c r="B42" s="614"/>
      <c r="C42" s="303" t="s">
        <v>6</v>
      </c>
      <c r="D42" s="786">
        <f>'5-3 収入'!H5</f>
        <v>0</v>
      </c>
      <c r="E42" s="797"/>
      <c r="F42" s="306">
        <f>'5-3 収入'!E5</f>
        <v>0</v>
      </c>
      <c r="G42" s="541"/>
      <c r="H42" s="544"/>
      <c r="I42" s="777"/>
      <c r="J42" s="784"/>
      <c r="L42" s="500"/>
      <c r="M42" s="500"/>
      <c r="N42" s="500"/>
      <c r="O42" s="500"/>
      <c r="P42" s="500"/>
      <c r="Q42" s="500"/>
      <c r="R42" s="500"/>
      <c r="S42" s="500"/>
      <c r="T42" s="500"/>
      <c r="U42" s="500"/>
      <c r="V42" s="500"/>
      <c r="W42" s="500"/>
    </row>
    <row r="43" spans="1:23" ht="22.5" customHeight="1">
      <c r="A43" s="611"/>
      <c r="B43" s="614"/>
      <c r="C43" s="237" t="s">
        <v>14</v>
      </c>
      <c r="D43" s="786">
        <f>I45-(D42+D44)</f>
        <v>0</v>
      </c>
      <c r="E43" s="797"/>
      <c r="F43" s="305">
        <f>J45-(F42+F44)</f>
        <v>0</v>
      </c>
      <c r="G43" s="542"/>
      <c r="H43" s="545"/>
      <c r="I43" s="778"/>
      <c r="J43" s="785"/>
      <c r="L43" s="500"/>
      <c r="M43" s="500"/>
      <c r="N43" s="500"/>
      <c r="O43" s="500"/>
      <c r="P43" s="500"/>
      <c r="Q43" s="500"/>
      <c r="R43" s="500"/>
      <c r="S43" s="500"/>
      <c r="T43" s="500"/>
      <c r="U43" s="500"/>
      <c r="V43" s="500"/>
      <c r="W43" s="500"/>
    </row>
    <row r="44" spans="1:23" ht="22.5" customHeight="1">
      <c r="A44" s="611"/>
      <c r="B44" s="615"/>
      <c r="C44" s="301" t="s">
        <v>164</v>
      </c>
      <c r="D44" s="786">
        <f>IF('4-1 総表'!C10="",'1-1 総表'!D43*1000,MIN('1-1 総表'!D43*1000,ROUNDDOWN('5-1 総表'!J44,-3)))</f>
        <v>0</v>
      </c>
      <c r="E44" s="787"/>
      <c r="F44" s="306">
        <f>ROUNDDOWN(MIN(D44,J44),-3)</f>
        <v>0</v>
      </c>
      <c r="G44" s="650" t="s">
        <v>150</v>
      </c>
      <c r="H44" s="651"/>
      <c r="I44" s="368">
        <f>'5-4 支出'!H6</f>
        <v>0</v>
      </c>
      <c r="J44" s="369">
        <f>'5-4 支出'!F6</f>
        <v>0</v>
      </c>
      <c r="L44" s="500"/>
      <c r="M44" s="500"/>
      <c r="N44" s="500"/>
      <c r="O44" s="500"/>
      <c r="P44" s="500"/>
      <c r="Q44" s="500"/>
      <c r="R44" s="500"/>
      <c r="S44" s="500"/>
      <c r="T44" s="500"/>
      <c r="U44" s="500"/>
      <c r="V44" s="500"/>
      <c r="W44" s="500"/>
    </row>
    <row r="45" spans="1:23" ht="22.5" customHeight="1" thickBot="1">
      <c r="A45" s="612"/>
      <c r="B45" s="616"/>
      <c r="C45" s="238" t="s">
        <v>165</v>
      </c>
      <c r="D45" s="795">
        <f>SUM(D42:E44)</f>
        <v>0</v>
      </c>
      <c r="E45" s="796"/>
      <c r="F45" s="304">
        <f>SUM(F42:F44)</f>
        <v>0</v>
      </c>
      <c r="G45" s="648" t="s">
        <v>145</v>
      </c>
      <c r="H45" s="649"/>
      <c r="I45" s="370">
        <f>'5-4 支出'!H5</f>
        <v>0</v>
      </c>
      <c r="J45" s="371">
        <f>'5-4 支出'!F5</f>
        <v>0</v>
      </c>
      <c r="L45" s="500"/>
      <c r="M45" s="500"/>
      <c r="N45" s="500"/>
      <c r="O45" s="500"/>
      <c r="P45" s="500"/>
      <c r="Q45" s="500"/>
      <c r="R45" s="500"/>
      <c r="S45" s="500"/>
      <c r="T45" s="500"/>
      <c r="U45" s="500"/>
      <c r="V45" s="500"/>
      <c r="W45" s="500"/>
    </row>
    <row r="46" spans="1:23" ht="4.5" customHeight="1">
      <c r="K46" s="113"/>
      <c r="L46" s="496"/>
      <c r="M46" s="496"/>
      <c r="N46" s="496"/>
      <c r="O46" s="496"/>
      <c r="P46" s="496"/>
      <c r="Q46" s="496"/>
      <c r="R46" s="496"/>
      <c r="S46" s="496"/>
      <c r="T46" s="496"/>
      <c r="U46" s="496"/>
      <c r="V46" s="496"/>
      <c r="W46" s="496"/>
    </row>
    <row r="47" spans="1:23" ht="18" customHeight="1">
      <c r="A47" s="392" t="str">
        <f>IF(AND(B48="",A49=""),"","※　下記の箇所で不備があります。提出前にご確認ください。")</f>
        <v>※　下記の箇所で不備があります。提出前にご確認ください。</v>
      </c>
      <c r="B47" s="392"/>
      <c r="G47" s="129"/>
      <c r="H47" s="129"/>
      <c r="I47" s="391" t="str">
        <f>IF('4-1 総表'!C10="","助成対象経費の総額　申請時からの増減：","")</f>
        <v>助成対象経費の総額　申請時からの増減：</v>
      </c>
      <c r="J47" s="425" t="e">
        <f>IF('4-1 総表'!C10="",(J45/I45)-1,"")</f>
        <v>#DIV/0!</v>
      </c>
      <c r="K47" s="113"/>
      <c r="L47" s="496"/>
      <c r="M47" s="496"/>
      <c r="N47" s="496"/>
      <c r="O47" s="496"/>
      <c r="P47" s="496"/>
      <c r="Q47" s="496"/>
      <c r="R47" s="496"/>
      <c r="S47" s="496"/>
      <c r="T47" s="496"/>
      <c r="U47" s="496"/>
      <c r="V47" s="496"/>
      <c r="W47" s="496"/>
    </row>
    <row r="48" spans="1:23" ht="18" customHeight="1">
      <c r="A48" s="393"/>
      <c r="B48" s="392" t="str">
        <f>IF(OR(ISBLANK(C10),ISBLANK(C13),ISBLANK(E13),ISBLANK(C15),ISBLANK(D15),ISBLANK(G15),ISBLANK(C16),ISBLANK(C17),ISBLANK(C18),ISBLANK(C19),ISBLANK(C21),,ISBLANK(E21),ISBLANK(C23),ISBLANK(D23),ISBLANK(G23),ISBLANK(C25),ISBLANK(C26),ISBLANK(C27),ISBLANK(C28),ISBLANK(C29),ISBLANK(C30),ISBLANK(E30),ISBLANK(C31),ISBLANK(C33),ISBLANK(D33),ISBLANK(#REF!),ISBLANK(#REF!),ISBLANK(#REF!)),"総表　記入漏れがないかご確認ください。","")</f>
        <v>総表　記入漏れがないかご確認ください。</v>
      </c>
      <c r="G48" s="130"/>
      <c r="H48" s="130"/>
      <c r="I48" s="130"/>
      <c r="J48" s="131"/>
      <c r="L48" s="496"/>
      <c r="M48" s="496"/>
      <c r="N48" s="496"/>
      <c r="O48" s="496"/>
      <c r="P48" s="496"/>
      <c r="Q48" s="496"/>
      <c r="R48" s="496"/>
      <c r="S48" s="496"/>
      <c r="T48" s="496"/>
      <c r="U48" s="496"/>
      <c r="V48" s="496"/>
      <c r="W48" s="496"/>
    </row>
    <row r="49" spans="1:23" ht="22.5" customHeight="1">
      <c r="A49" s="128"/>
      <c r="B49" s="128" t="e">
        <f>IF((J45/I45)&lt;0.8,"助成対象経費の総額に2割を超える減額があります。計画変更承認が必要な場合があります。","")</f>
        <v>#DIV/0!</v>
      </c>
      <c r="L49" s="496"/>
      <c r="M49" s="496"/>
      <c r="N49" s="496"/>
      <c r="O49" s="496"/>
      <c r="P49" s="496"/>
      <c r="Q49" s="496"/>
      <c r="R49" s="496"/>
      <c r="S49" s="496"/>
      <c r="T49" s="496"/>
      <c r="U49" s="496"/>
      <c r="V49" s="496"/>
      <c r="W49" s="496"/>
    </row>
    <row r="50" spans="1:23">
      <c r="B50" s="128"/>
    </row>
    <row r="51" spans="1:23">
      <c r="B51" s="128"/>
    </row>
  </sheetData>
  <sheetProtection algorithmName="SHA-512" hashValue="z1Jh3Uuyo6wNeHPUj7Y8vA7sKYiAY71pvcTILxXRR4Z0mfCaxcQFI9hAmNpEW3y4t70XCVyv9hieHkvxCMYB0w==" saltValue="vmNpui9q8NI7+g9OGSRzWA==" spinCount="100000" sheet="1" objects="1" scenarios="1"/>
  <mergeCells count="82">
    <mergeCell ref="L13:W27"/>
    <mergeCell ref="L28:W33"/>
    <mergeCell ref="A11:B11"/>
    <mergeCell ref="C11:D11"/>
    <mergeCell ref="G11:J11"/>
    <mergeCell ref="A12:B12"/>
    <mergeCell ref="C12:J12"/>
    <mergeCell ref="A13:A20"/>
    <mergeCell ref="G13:J13"/>
    <mergeCell ref="B14:B15"/>
    <mergeCell ref="D14:F14"/>
    <mergeCell ref="G14:J14"/>
    <mergeCell ref="D15:F15"/>
    <mergeCell ref="G15:J15"/>
    <mergeCell ref="C16:J16"/>
    <mergeCell ref="C19:J19"/>
    <mergeCell ref="C20:J20"/>
    <mergeCell ref="A21:A27"/>
    <mergeCell ref="G21:J21"/>
    <mergeCell ref="B22:B23"/>
    <mergeCell ref="D22:F22"/>
    <mergeCell ref="G22:J22"/>
    <mergeCell ref="D23:F23"/>
    <mergeCell ref="J41:J43"/>
    <mergeCell ref="I41:I43"/>
    <mergeCell ref="I38:I40"/>
    <mergeCell ref="G38:G40"/>
    <mergeCell ref="H38:H40"/>
    <mergeCell ref="J38:J40"/>
    <mergeCell ref="G44:H44"/>
    <mergeCell ref="G45:H45"/>
    <mergeCell ref="E30:F30"/>
    <mergeCell ref="D45:E45"/>
    <mergeCell ref="D44:E44"/>
    <mergeCell ref="D43:E43"/>
    <mergeCell ref="D42:E42"/>
    <mergeCell ref="D41:E41"/>
    <mergeCell ref="G41:G43"/>
    <mergeCell ref="H41:H43"/>
    <mergeCell ref="D40:E40"/>
    <mergeCell ref="D39:E39"/>
    <mergeCell ref="D38:E38"/>
    <mergeCell ref="G35:G37"/>
    <mergeCell ref="H35:H37"/>
    <mergeCell ref="D32:F32"/>
    <mergeCell ref="B8:I8"/>
    <mergeCell ref="D37:E37"/>
    <mergeCell ref="D36:E36"/>
    <mergeCell ref="D35:E35"/>
    <mergeCell ref="E21:F21"/>
    <mergeCell ref="E13:F13"/>
    <mergeCell ref="E11:F11"/>
    <mergeCell ref="B34:B45"/>
    <mergeCell ref="B32:B33"/>
    <mergeCell ref="G32:J32"/>
    <mergeCell ref="D33:F33"/>
    <mergeCell ref="G33:J33"/>
    <mergeCell ref="G23:J23"/>
    <mergeCell ref="C24:J24"/>
    <mergeCell ref="C25:J25"/>
    <mergeCell ref="C26:J26"/>
    <mergeCell ref="A1:C1"/>
    <mergeCell ref="A2:J2"/>
    <mergeCell ref="A3:J3"/>
    <mergeCell ref="A5:J5"/>
    <mergeCell ref="D7:I7"/>
    <mergeCell ref="I35:I37"/>
    <mergeCell ref="A10:B10"/>
    <mergeCell ref="C10:D10"/>
    <mergeCell ref="E10:F10"/>
    <mergeCell ref="G10:J10"/>
    <mergeCell ref="D34:E34"/>
    <mergeCell ref="G34:H34"/>
    <mergeCell ref="J35:J37"/>
    <mergeCell ref="C27:J27"/>
    <mergeCell ref="A28:A45"/>
    <mergeCell ref="C28:J28"/>
    <mergeCell ref="C29:J29"/>
    <mergeCell ref="G30:J30"/>
    <mergeCell ref="C31:J31"/>
    <mergeCell ref="C17:J17"/>
    <mergeCell ref="C18:J18"/>
  </mergeCells>
  <phoneticPr fontId="21"/>
  <conditionalFormatting sqref="J47">
    <cfRule type="expression" dxfId="0" priority="1">
      <formula>J45/I45&lt;0.8</formula>
    </cfRule>
  </conditionalFormatting>
  <dataValidations count="3">
    <dataValidation imeMode="fullKatakana" allowBlank="1" showInputMessage="1" showErrorMessage="1" sqref="C28:J28 C16:J20" xr:uid="{00000000-0002-0000-0C00-000000000000}"/>
    <dataValidation type="list" allowBlank="1" showInputMessage="1" showErrorMessage="1" sqref="C23 C15 C33" xr:uid="{00000000-0002-0000-0C00-000001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3:C14 E21 C21:C22 C32 E13" xr:uid="{00000000-0002-0000-0C00-000002000000}"/>
  </dataValidations>
  <printOptions horizontalCentered="1"/>
  <pageMargins left="0.70866141732283472" right="0.70866141732283472" top="0.35433070866141736" bottom="0.15748031496062992" header="0.31496062992125984" footer="0.11811023622047245"/>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2CDB0-97AA-4992-A7E7-77E83EF60F85}">
  <sheetPr>
    <tabColor rgb="FFF7C1D4"/>
    <pageSetUpPr fitToPage="1"/>
  </sheetPr>
  <dimension ref="A1:Z66"/>
  <sheetViews>
    <sheetView view="pageBreakPreview" topLeftCell="F1" zoomScale="75" zoomScaleNormal="50" zoomScaleSheetLayoutView="75" workbookViewId="0">
      <selection activeCell="E148" sqref="E148"/>
    </sheetView>
  </sheetViews>
  <sheetFormatPr defaultColWidth="9" defaultRowHeight="18.75"/>
  <cols>
    <col min="1" max="1" width="4.625" bestFit="1" customWidth="1"/>
    <col min="2" max="2" width="3.5" customWidth="1"/>
    <col min="3" max="3" width="7.75" customWidth="1"/>
    <col min="4" max="4" width="5.75" customWidth="1"/>
    <col min="5" max="5" width="14.75" customWidth="1"/>
    <col min="6" max="6" width="12.25" customWidth="1"/>
    <col min="7" max="8" width="19.25" customWidth="1"/>
    <col min="9" max="9" width="15.75" customWidth="1"/>
    <col min="10" max="10" width="19.25" customWidth="1"/>
    <col min="11" max="12" width="16.75" customWidth="1"/>
    <col min="13" max="13" width="19.25" customWidth="1"/>
    <col min="14" max="14" width="3.625" customWidth="1"/>
    <col min="15" max="15" width="20.125" customWidth="1"/>
  </cols>
  <sheetData>
    <row r="1" spans="1:24" ht="34.15" customHeight="1">
      <c r="A1" s="35"/>
      <c r="B1" s="322" t="s">
        <v>343</v>
      </c>
      <c r="C1" s="210"/>
      <c r="D1" s="210"/>
      <c r="E1" s="210"/>
      <c r="F1" s="210"/>
      <c r="G1" s="210"/>
      <c r="H1" s="210"/>
      <c r="I1" s="210"/>
      <c r="J1" s="210"/>
      <c r="K1" s="210"/>
      <c r="L1" s="210"/>
      <c r="M1" s="210"/>
      <c r="N1" s="810"/>
      <c r="O1" s="810"/>
      <c r="P1" s="810"/>
    </row>
    <row r="2" spans="1:24" s="322" customFormat="1" ht="25.9" customHeight="1">
      <c r="B2" s="669" t="s">
        <v>274</v>
      </c>
      <c r="C2" s="669"/>
      <c r="D2" s="670">
        <f>'5-1 総表'!C17</f>
        <v>0</v>
      </c>
      <c r="E2" s="670"/>
      <c r="F2" s="670"/>
      <c r="G2" s="670"/>
      <c r="H2" s="670"/>
      <c r="I2" s="670"/>
      <c r="J2" s="670"/>
      <c r="K2" s="670"/>
      <c r="L2" s="670"/>
      <c r="M2" s="670"/>
      <c r="N2" s="810"/>
      <c r="O2" s="810"/>
      <c r="P2" s="810"/>
    </row>
    <row r="3" spans="1:24" s="322" customFormat="1" ht="25.9" customHeight="1">
      <c r="B3" s="669" t="s">
        <v>275</v>
      </c>
      <c r="C3" s="669"/>
      <c r="D3" s="670">
        <f>'5-1 総表'!C29</f>
        <v>0</v>
      </c>
      <c r="E3" s="670"/>
      <c r="F3" s="670"/>
      <c r="G3" s="670"/>
      <c r="H3" s="670"/>
      <c r="I3" s="670"/>
      <c r="J3" s="670"/>
      <c r="K3" s="670"/>
      <c r="L3" s="670"/>
      <c r="M3" s="670"/>
      <c r="N3" s="810"/>
      <c r="O3" s="810"/>
      <c r="P3" s="810"/>
    </row>
    <row r="4" spans="1:24" s="322" customFormat="1" ht="7.15" customHeight="1" thickBot="1">
      <c r="B4" s="383"/>
      <c r="C4" s="383"/>
      <c r="D4" s="384"/>
      <c r="E4" s="384"/>
      <c r="F4" s="384"/>
      <c r="G4" s="384"/>
      <c r="H4" s="384"/>
      <c r="I4" s="384"/>
      <c r="J4" s="384"/>
      <c r="K4" s="384"/>
      <c r="L4" s="384"/>
      <c r="M4" s="384"/>
      <c r="N4" s="382"/>
      <c r="O4" s="382"/>
      <c r="P4" s="382"/>
    </row>
    <row r="5" spans="1:24" ht="37.9" customHeight="1">
      <c r="B5" s="672" t="s">
        <v>99</v>
      </c>
      <c r="C5" s="673"/>
      <c r="D5" s="673"/>
      <c r="E5" s="673"/>
      <c r="F5" s="673"/>
      <c r="G5" s="673"/>
      <c r="H5" s="673"/>
      <c r="I5" s="673"/>
      <c r="J5" s="673"/>
      <c r="K5" s="673"/>
      <c r="L5" s="673"/>
      <c r="M5" s="674"/>
      <c r="N5" s="386"/>
      <c r="O5" s="501"/>
      <c r="P5" s="501"/>
      <c r="Q5" s="501"/>
      <c r="R5" s="501"/>
      <c r="S5" s="501"/>
      <c r="T5" s="501"/>
      <c r="U5" s="501"/>
      <c r="V5" s="501"/>
      <c r="W5" s="501"/>
      <c r="X5" s="501"/>
    </row>
    <row r="6" spans="1:24" ht="26.65" customHeight="1">
      <c r="A6" s="35">
        <v>1</v>
      </c>
      <c r="B6" s="804">
        <f>'1-2 個表'!B6:M11</f>
        <v>0</v>
      </c>
      <c r="C6" s="805"/>
      <c r="D6" s="805"/>
      <c r="E6" s="805"/>
      <c r="F6" s="805"/>
      <c r="G6" s="805"/>
      <c r="H6" s="805"/>
      <c r="I6" s="805"/>
      <c r="J6" s="805"/>
      <c r="K6" s="805"/>
      <c r="L6" s="805"/>
      <c r="M6" s="806"/>
      <c r="N6" s="387"/>
      <c r="O6" s="501"/>
      <c r="P6" s="501"/>
      <c r="Q6" s="501"/>
      <c r="R6" s="501"/>
      <c r="S6" s="501"/>
      <c r="T6" s="501"/>
      <c r="U6" s="501"/>
      <c r="V6" s="501"/>
      <c r="W6" s="501"/>
      <c r="X6" s="501"/>
    </row>
    <row r="7" spans="1:24" ht="26.65" customHeight="1">
      <c r="A7" s="35">
        <v>2</v>
      </c>
      <c r="B7" s="804"/>
      <c r="C7" s="805"/>
      <c r="D7" s="805"/>
      <c r="E7" s="805"/>
      <c r="F7" s="805"/>
      <c r="G7" s="805"/>
      <c r="H7" s="805"/>
      <c r="I7" s="805"/>
      <c r="J7" s="805"/>
      <c r="K7" s="805"/>
      <c r="L7" s="805"/>
      <c r="M7" s="806"/>
      <c r="N7" s="385"/>
      <c r="O7" s="501"/>
      <c r="P7" s="501"/>
      <c r="Q7" s="501"/>
      <c r="R7" s="501"/>
      <c r="S7" s="501"/>
      <c r="T7" s="501"/>
      <c r="U7" s="501"/>
      <c r="V7" s="501"/>
      <c r="W7" s="501"/>
      <c r="X7" s="501"/>
    </row>
    <row r="8" spans="1:24" ht="26.65" customHeight="1">
      <c r="A8" s="35">
        <v>3</v>
      </c>
      <c r="B8" s="804"/>
      <c r="C8" s="805"/>
      <c r="D8" s="805"/>
      <c r="E8" s="805"/>
      <c r="F8" s="805"/>
      <c r="G8" s="805"/>
      <c r="H8" s="805"/>
      <c r="I8" s="805"/>
      <c r="J8" s="805"/>
      <c r="K8" s="805"/>
      <c r="L8" s="805"/>
      <c r="M8" s="806"/>
      <c r="N8" s="385"/>
      <c r="O8" s="501"/>
      <c r="P8" s="501"/>
      <c r="Q8" s="501"/>
      <c r="R8" s="501"/>
      <c r="S8" s="501"/>
      <c r="T8" s="501"/>
      <c r="U8" s="501"/>
      <c r="V8" s="501"/>
      <c r="W8" s="501"/>
      <c r="X8" s="501"/>
    </row>
    <row r="9" spans="1:24" ht="26.65" customHeight="1">
      <c r="A9" s="35">
        <v>4</v>
      </c>
      <c r="B9" s="804"/>
      <c r="C9" s="805"/>
      <c r="D9" s="805"/>
      <c r="E9" s="805"/>
      <c r="F9" s="805"/>
      <c r="G9" s="805"/>
      <c r="H9" s="805"/>
      <c r="I9" s="805"/>
      <c r="J9" s="805"/>
      <c r="K9" s="805"/>
      <c r="L9" s="805"/>
      <c r="M9" s="806"/>
      <c r="N9" s="385"/>
      <c r="O9" s="501"/>
      <c r="P9" s="501"/>
      <c r="Q9" s="501"/>
      <c r="R9" s="501"/>
      <c r="S9" s="501"/>
      <c r="T9" s="501"/>
      <c r="U9" s="501"/>
      <c r="V9" s="501"/>
      <c r="W9" s="501"/>
      <c r="X9" s="501"/>
    </row>
    <row r="10" spans="1:24" ht="26.65" customHeight="1">
      <c r="A10" s="35">
        <v>5</v>
      </c>
      <c r="B10" s="804"/>
      <c r="C10" s="805"/>
      <c r="D10" s="805"/>
      <c r="E10" s="805"/>
      <c r="F10" s="805"/>
      <c r="G10" s="805"/>
      <c r="H10" s="805"/>
      <c r="I10" s="805"/>
      <c r="J10" s="805"/>
      <c r="K10" s="805"/>
      <c r="L10" s="805"/>
      <c r="M10" s="806"/>
      <c r="N10" s="385"/>
      <c r="O10" s="501"/>
      <c r="P10" s="501"/>
      <c r="Q10" s="501"/>
      <c r="R10" s="501"/>
      <c r="S10" s="501"/>
      <c r="T10" s="501"/>
      <c r="U10" s="501"/>
      <c r="V10" s="501"/>
      <c r="W10" s="501"/>
      <c r="X10" s="501"/>
    </row>
    <row r="11" spans="1:24" ht="26.65" customHeight="1" thickBot="1">
      <c r="A11" s="35">
        <v>6</v>
      </c>
      <c r="B11" s="807"/>
      <c r="C11" s="808"/>
      <c r="D11" s="808"/>
      <c r="E11" s="808"/>
      <c r="F11" s="808"/>
      <c r="G11" s="808"/>
      <c r="H11" s="808"/>
      <c r="I11" s="808"/>
      <c r="J11" s="808"/>
      <c r="K11" s="808"/>
      <c r="L11" s="808"/>
      <c r="M11" s="809"/>
      <c r="N11" s="385"/>
      <c r="O11" s="501"/>
      <c r="P11" s="501"/>
      <c r="Q11" s="501"/>
      <c r="R11" s="501"/>
      <c r="S11" s="501"/>
      <c r="T11" s="501"/>
      <c r="U11" s="501"/>
      <c r="V11" s="501"/>
      <c r="W11" s="501"/>
      <c r="X11" s="501"/>
    </row>
    <row r="12" spans="1:24" ht="37.9" customHeight="1">
      <c r="A12" s="35"/>
      <c r="B12" s="684" t="s">
        <v>326</v>
      </c>
      <c r="C12" s="673"/>
      <c r="D12" s="673"/>
      <c r="E12" s="673"/>
      <c r="F12" s="673"/>
      <c r="G12" s="673"/>
      <c r="H12" s="673"/>
      <c r="I12" s="673"/>
      <c r="J12" s="673"/>
      <c r="K12" s="673"/>
      <c r="L12" s="673"/>
      <c r="M12" s="674"/>
      <c r="N12" s="386"/>
      <c r="O12" s="501"/>
      <c r="P12" s="501"/>
      <c r="Q12" s="501"/>
      <c r="R12" s="501"/>
      <c r="S12" s="501"/>
      <c r="T12" s="501"/>
      <c r="U12" s="501"/>
      <c r="V12" s="501"/>
      <c r="W12" s="501"/>
      <c r="X12" s="501"/>
    </row>
    <row r="13" spans="1:24" ht="26.65" customHeight="1">
      <c r="A13" s="35">
        <v>1</v>
      </c>
      <c r="B13" s="804">
        <f>'1-2 個表'!B13:M16</f>
        <v>0</v>
      </c>
      <c r="C13" s="805"/>
      <c r="D13" s="805"/>
      <c r="E13" s="805"/>
      <c r="F13" s="805"/>
      <c r="G13" s="805"/>
      <c r="H13" s="805"/>
      <c r="I13" s="805"/>
      <c r="J13" s="805"/>
      <c r="K13" s="805"/>
      <c r="L13" s="805"/>
      <c r="M13" s="806"/>
      <c r="N13" s="387"/>
      <c r="O13" s="501"/>
      <c r="P13" s="501"/>
      <c r="Q13" s="501"/>
      <c r="R13" s="501"/>
      <c r="S13" s="501"/>
      <c r="T13" s="501"/>
      <c r="U13" s="501"/>
      <c r="V13" s="501"/>
      <c r="W13" s="501"/>
      <c r="X13" s="501"/>
    </row>
    <row r="14" spans="1:24" ht="26.65" customHeight="1">
      <c r="A14" s="35">
        <v>2</v>
      </c>
      <c r="B14" s="804"/>
      <c r="C14" s="805"/>
      <c r="D14" s="805"/>
      <c r="E14" s="805"/>
      <c r="F14" s="805"/>
      <c r="G14" s="805"/>
      <c r="H14" s="805"/>
      <c r="I14" s="805"/>
      <c r="J14" s="805"/>
      <c r="K14" s="805"/>
      <c r="L14" s="805"/>
      <c r="M14" s="806"/>
      <c r="N14" s="385"/>
      <c r="O14" s="501"/>
      <c r="P14" s="501"/>
      <c r="Q14" s="501"/>
      <c r="R14" s="501"/>
      <c r="S14" s="501"/>
      <c r="T14" s="501"/>
      <c r="U14" s="501"/>
      <c r="V14" s="501"/>
      <c r="W14" s="501"/>
      <c r="X14" s="501"/>
    </row>
    <row r="15" spans="1:24" ht="26.65" customHeight="1">
      <c r="A15" s="35">
        <v>3</v>
      </c>
      <c r="B15" s="804"/>
      <c r="C15" s="805"/>
      <c r="D15" s="805"/>
      <c r="E15" s="805"/>
      <c r="F15" s="805"/>
      <c r="G15" s="805"/>
      <c r="H15" s="805"/>
      <c r="I15" s="805"/>
      <c r="J15" s="805"/>
      <c r="K15" s="805"/>
      <c r="L15" s="805"/>
      <c r="M15" s="806"/>
      <c r="N15" s="385"/>
      <c r="O15" s="501"/>
      <c r="P15" s="501"/>
      <c r="Q15" s="501"/>
      <c r="R15" s="501"/>
      <c r="S15" s="501"/>
      <c r="T15" s="501"/>
      <c r="U15" s="501"/>
      <c r="V15" s="501"/>
      <c r="W15" s="501"/>
      <c r="X15" s="501"/>
    </row>
    <row r="16" spans="1:24" ht="26.65" customHeight="1" thickBot="1">
      <c r="A16" s="35">
        <v>4</v>
      </c>
      <c r="B16" s="807"/>
      <c r="C16" s="808"/>
      <c r="D16" s="808"/>
      <c r="E16" s="808"/>
      <c r="F16" s="808"/>
      <c r="G16" s="808"/>
      <c r="H16" s="808"/>
      <c r="I16" s="808"/>
      <c r="J16" s="808"/>
      <c r="K16" s="808"/>
      <c r="L16" s="808"/>
      <c r="M16" s="809"/>
      <c r="N16" s="387"/>
      <c r="O16" s="502"/>
      <c r="P16" s="502"/>
      <c r="Q16" s="502"/>
      <c r="R16" s="502"/>
      <c r="S16" s="502"/>
      <c r="T16" s="502"/>
      <c r="U16" s="502"/>
      <c r="V16" s="502"/>
      <c r="W16" s="502"/>
      <c r="X16" s="502"/>
    </row>
    <row r="17" spans="1:24" ht="37.9" customHeight="1">
      <c r="A17" s="35"/>
      <c r="B17" s="671" t="s">
        <v>276</v>
      </c>
      <c r="C17" s="671"/>
      <c r="D17" s="671"/>
      <c r="E17" s="671"/>
      <c r="F17" s="671"/>
      <c r="G17" s="671"/>
      <c r="H17" s="671"/>
      <c r="I17" s="671" t="s">
        <v>100</v>
      </c>
      <c r="J17" s="671"/>
      <c r="K17" s="671"/>
      <c r="L17" s="671"/>
      <c r="M17" s="671"/>
      <c r="O17" s="690" t="s">
        <v>268</v>
      </c>
      <c r="P17" s="690"/>
      <c r="Q17" s="690"/>
      <c r="R17" s="690"/>
      <c r="S17" s="690"/>
      <c r="T17" s="690"/>
      <c r="U17" s="690"/>
      <c r="V17" s="690"/>
      <c r="W17" s="690"/>
      <c r="X17" s="690"/>
    </row>
    <row r="18" spans="1:24" ht="26.45" customHeight="1">
      <c r="A18" s="35">
        <v>1</v>
      </c>
      <c r="B18" s="692"/>
      <c r="C18" s="692"/>
      <c r="D18" s="692"/>
      <c r="E18" s="692"/>
      <c r="F18" s="692"/>
      <c r="G18" s="692"/>
      <c r="H18" s="692"/>
      <c r="I18" s="694">
        <f>'5-1 総表'!C31</f>
        <v>0</v>
      </c>
      <c r="J18" s="694"/>
      <c r="K18" s="694"/>
      <c r="L18" s="694"/>
      <c r="M18" s="694"/>
      <c r="O18" s="691"/>
      <c r="P18" s="691"/>
      <c r="Q18" s="691"/>
      <c r="R18" s="691"/>
      <c r="S18" s="691"/>
      <c r="T18" s="691"/>
      <c r="U18" s="691"/>
      <c r="V18" s="691"/>
      <c r="W18" s="691"/>
      <c r="X18" s="691"/>
    </row>
    <row r="19" spans="1:24" ht="26.45" customHeight="1" thickBot="1">
      <c r="A19" s="35">
        <v>2</v>
      </c>
      <c r="B19" s="693"/>
      <c r="C19" s="693"/>
      <c r="D19" s="693"/>
      <c r="E19" s="693"/>
      <c r="F19" s="693"/>
      <c r="G19" s="693"/>
      <c r="H19" s="693"/>
      <c r="I19" s="663" t="str">
        <f>"（　"&amp;'5-1 総表'!C33&amp;'5-1 総表'!D33&amp;"　）"</f>
        <v>（　選択してください。0　）</v>
      </c>
      <c r="J19" s="664"/>
      <c r="K19" s="664"/>
      <c r="L19" s="664"/>
      <c r="M19" s="665"/>
      <c r="O19" s="691"/>
      <c r="P19" s="691"/>
      <c r="Q19" s="691"/>
      <c r="R19" s="691"/>
      <c r="S19" s="691"/>
      <c r="T19" s="691"/>
      <c r="U19" s="691"/>
      <c r="V19" s="691"/>
      <c r="W19" s="691"/>
      <c r="X19" s="691"/>
    </row>
    <row r="20" spans="1:24" ht="37.9" customHeight="1">
      <c r="A20" s="35"/>
      <c r="B20" s="666" t="s">
        <v>285</v>
      </c>
      <c r="C20" s="667"/>
      <c r="D20" s="667"/>
      <c r="E20" s="667"/>
      <c r="F20" s="667"/>
      <c r="G20" s="667"/>
      <c r="H20" s="667"/>
      <c r="I20" s="667"/>
      <c r="J20" s="667"/>
      <c r="K20" s="667"/>
      <c r="L20" s="667"/>
      <c r="M20" s="668"/>
      <c r="N20" s="388"/>
      <c r="O20" s="662" t="s">
        <v>325</v>
      </c>
      <c r="P20" s="662"/>
      <c r="Q20" s="662"/>
      <c r="R20" s="662"/>
      <c r="S20" s="662"/>
      <c r="T20" s="662"/>
      <c r="U20" s="662"/>
      <c r="V20" s="662"/>
      <c r="W20" s="662"/>
      <c r="X20" s="662"/>
    </row>
    <row r="21" spans="1:24" ht="26.65" customHeight="1">
      <c r="A21" s="35">
        <v>1</v>
      </c>
      <c r="B21" s="675"/>
      <c r="C21" s="676"/>
      <c r="D21" s="676"/>
      <c r="E21" s="676"/>
      <c r="F21" s="676"/>
      <c r="G21" s="676"/>
      <c r="H21" s="676"/>
      <c r="I21" s="676"/>
      <c r="J21" s="676"/>
      <c r="K21" s="676"/>
      <c r="L21" s="676"/>
      <c r="M21" s="677"/>
      <c r="N21" s="688"/>
      <c r="O21" s="662"/>
      <c r="P21" s="662"/>
      <c r="Q21" s="662"/>
      <c r="R21" s="662"/>
      <c r="S21" s="662"/>
      <c r="T21" s="662"/>
      <c r="U21" s="662"/>
      <c r="V21" s="662"/>
      <c r="W21" s="662"/>
      <c r="X21" s="662"/>
    </row>
    <row r="22" spans="1:24" ht="26.65" customHeight="1">
      <c r="A22" s="35">
        <v>2</v>
      </c>
      <c r="B22" s="675"/>
      <c r="C22" s="676"/>
      <c r="D22" s="676"/>
      <c r="E22" s="676"/>
      <c r="F22" s="676"/>
      <c r="G22" s="676"/>
      <c r="H22" s="676"/>
      <c r="I22" s="676"/>
      <c r="J22" s="676"/>
      <c r="K22" s="676"/>
      <c r="L22" s="676"/>
      <c r="M22" s="677"/>
      <c r="N22" s="688"/>
      <c r="O22" s="662"/>
      <c r="P22" s="662"/>
      <c r="Q22" s="662"/>
      <c r="R22" s="662"/>
      <c r="S22" s="662"/>
      <c r="T22" s="662"/>
      <c r="U22" s="662"/>
      <c r="V22" s="662"/>
      <c r="W22" s="662"/>
      <c r="X22" s="662"/>
    </row>
    <row r="23" spans="1:24" ht="26.65" customHeight="1">
      <c r="A23" s="35">
        <v>3</v>
      </c>
      <c r="B23" s="675"/>
      <c r="C23" s="676"/>
      <c r="D23" s="676"/>
      <c r="E23" s="676"/>
      <c r="F23" s="676"/>
      <c r="G23" s="676"/>
      <c r="H23" s="676"/>
      <c r="I23" s="676"/>
      <c r="J23" s="676"/>
      <c r="K23" s="676"/>
      <c r="L23" s="676"/>
      <c r="M23" s="677"/>
      <c r="N23" s="688"/>
      <c r="O23" s="662"/>
      <c r="P23" s="662"/>
      <c r="Q23" s="662"/>
      <c r="R23" s="662"/>
      <c r="S23" s="662"/>
      <c r="T23" s="662"/>
      <c r="U23" s="662"/>
      <c r="V23" s="662"/>
      <c r="W23" s="662"/>
      <c r="X23" s="662"/>
    </row>
    <row r="24" spans="1:24" ht="26.65" customHeight="1">
      <c r="A24" s="35">
        <v>4</v>
      </c>
      <c r="B24" s="685"/>
      <c r="C24" s="686"/>
      <c r="D24" s="686"/>
      <c r="E24" s="686"/>
      <c r="F24" s="686"/>
      <c r="G24" s="686"/>
      <c r="H24" s="686"/>
      <c r="I24" s="686"/>
      <c r="J24" s="686"/>
      <c r="K24" s="686"/>
      <c r="L24" s="686"/>
      <c r="M24" s="687"/>
      <c r="N24" s="688"/>
      <c r="O24" s="662"/>
      <c r="P24" s="662"/>
      <c r="Q24" s="662"/>
      <c r="R24" s="662"/>
      <c r="S24" s="662"/>
      <c r="T24" s="662"/>
      <c r="U24" s="662"/>
      <c r="V24" s="662"/>
      <c r="W24" s="662"/>
      <c r="X24" s="662"/>
    </row>
    <row r="25" spans="1:24" ht="26.65" customHeight="1">
      <c r="A25" s="35">
        <v>5</v>
      </c>
      <c r="B25" s="685"/>
      <c r="C25" s="686"/>
      <c r="D25" s="686"/>
      <c r="E25" s="686"/>
      <c r="F25" s="686"/>
      <c r="G25" s="686"/>
      <c r="H25" s="686"/>
      <c r="I25" s="686"/>
      <c r="J25" s="686"/>
      <c r="K25" s="686"/>
      <c r="L25" s="686"/>
      <c r="M25" s="687"/>
      <c r="N25" s="688"/>
      <c r="O25" s="662"/>
      <c r="P25" s="662"/>
      <c r="Q25" s="662"/>
      <c r="R25" s="662"/>
      <c r="S25" s="662"/>
      <c r="T25" s="662"/>
      <c r="U25" s="662"/>
      <c r="V25" s="662"/>
      <c r="W25" s="662"/>
      <c r="X25" s="662"/>
    </row>
    <row r="26" spans="1:24" ht="26.65" customHeight="1">
      <c r="A26" s="35">
        <v>6</v>
      </c>
      <c r="B26" s="685"/>
      <c r="C26" s="686"/>
      <c r="D26" s="686"/>
      <c r="E26" s="686"/>
      <c r="F26" s="686"/>
      <c r="G26" s="686"/>
      <c r="H26" s="686"/>
      <c r="I26" s="686"/>
      <c r="J26" s="686"/>
      <c r="K26" s="686"/>
      <c r="L26" s="686"/>
      <c r="M26" s="687"/>
      <c r="N26" s="688"/>
      <c r="O26" s="662"/>
      <c r="P26" s="662"/>
      <c r="Q26" s="662"/>
      <c r="R26" s="662"/>
      <c r="S26" s="662"/>
      <c r="T26" s="662"/>
      <c r="U26" s="662"/>
      <c r="V26" s="662"/>
      <c r="W26" s="662"/>
      <c r="X26" s="662"/>
    </row>
    <row r="27" spans="1:24" ht="26.65" customHeight="1">
      <c r="A27" s="35">
        <v>7</v>
      </c>
      <c r="B27" s="685"/>
      <c r="C27" s="686"/>
      <c r="D27" s="686"/>
      <c r="E27" s="686"/>
      <c r="F27" s="686"/>
      <c r="G27" s="686"/>
      <c r="H27" s="686"/>
      <c r="I27" s="686"/>
      <c r="J27" s="686"/>
      <c r="K27" s="686"/>
      <c r="L27" s="686"/>
      <c r="M27" s="687"/>
      <c r="N27" s="688"/>
      <c r="O27" s="662"/>
      <c r="P27" s="662"/>
      <c r="Q27" s="662"/>
      <c r="R27" s="662"/>
      <c r="S27" s="662"/>
      <c r="T27" s="662"/>
      <c r="U27" s="662"/>
      <c r="V27" s="662"/>
      <c r="W27" s="662"/>
      <c r="X27" s="662"/>
    </row>
    <row r="28" spans="1:24" ht="26.65" customHeight="1">
      <c r="A28" s="35">
        <v>8</v>
      </c>
      <c r="B28" s="685"/>
      <c r="C28" s="686"/>
      <c r="D28" s="686"/>
      <c r="E28" s="686"/>
      <c r="F28" s="686"/>
      <c r="G28" s="686"/>
      <c r="H28" s="686"/>
      <c r="I28" s="686"/>
      <c r="J28" s="686"/>
      <c r="K28" s="686"/>
      <c r="L28" s="686"/>
      <c r="M28" s="687"/>
      <c r="N28" s="688"/>
      <c r="O28" s="662"/>
      <c r="P28" s="662"/>
      <c r="Q28" s="662"/>
      <c r="R28" s="662"/>
      <c r="S28" s="662"/>
      <c r="T28" s="662"/>
      <c r="U28" s="662"/>
      <c r="V28" s="662"/>
      <c r="W28" s="662"/>
      <c r="X28" s="662"/>
    </row>
    <row r="29" spans="1:24" ht="26.65" customHeight="1">
      <c r="A29" s="35">
        <v>9</v>
      </c>
      <c r="B29" s="685"/>
      <c r="C29" s="686"/>
      <c r="D29" s="686"/>
      <c r="E29" s="686"/>
      <c r="F29" s="686"/>
      <c r="G29" s="686"/>
      <c r="H29" s="686"/>
      <c r="I29" s="686"/>
      <c r="J29" s="686"/>
      <c r="K29" s="686"/>
      <c r="L29" s="686"/>
      <c r="M29" s="687"/>
      <c r="N29" s="688"/>
      <c r="O29" s="662"/>
      <c r="P29" s="662"/>
      <c r="Q29" s="662"/>
      <c r="R29" s="662"/>
      <c r="S29" s="662"/>
      <c r="T29" s="662"/>
      <c r="U29" s="662"/>
      <c r="V29" s="662"/>
      <c r="W29" s="662"/>
      <c r="X29" s="662"/>
    </row>
    <row r="30" spans="1:24" ht="26.65" customHeight="1">
      <c r="A30" s="35">
        <v>10</v>
      </c>
      <c r="B30" s="685"/>
      <c r="C30" s="686"/>
      <c r="D30" s="686"/>
      <c r="E30" s="686"/>
      <c r="F30" s="686"/>
      <c r="G30" s="686"/>
      <c r="H30" s="686"/>
      <c r="I30" s="686"/>
      <c r="J30" s="686"/>
      <c r="K30" s="686"/>
      <c r="L30" s="686"/>
      <c r="M30" s="687"/>
      <c r="N30" s="688"/>
      <c r="O30" s="662"/>
      <c r="P30" s="662"/>
      <c r="Q30" s="662"/>
      <c r="R30" s="662"/>
      <c r="S30" s="662"/>
      <c r="T30" s="662"/>
      <c r="U30" s="662"/>
      <c r="V30" s="662"/>
      <c r="W30" s="662"/>
      <c r="X30" s="662"/>
    </row>
    <row r="31" spans="1:24" ht="26.65" customHeight="1">
      <c r="A31" s="35">
        <v>11</v>
      </c>
      <c r="B31" s="685"/>
      <c r="C31" s="686"/>
      <c r="D31" s="686"/>
      <c r="E31" s="686"/>
      <c r="F31" s="686"/>
      <c r="G31" s="686"/>
      <c r="H31" s="686"/>
      <c r="I31" s="686"/>
      <c r="J31" s="686"/>
      <c r="K31" s="686"/>
      <c r="L31" s="686"/>
      <c r="M31" s="687"/>
      <c r="N31" s="688"/>
      <c r="O31" s="662"/>
      <c r="P31" s="662"/>
      <c r="Q31" s="662"/>
      <c r="R31" s="662"/>
      <c r="S31" s="662"/>
      <c r="T31" s="662"/>
      <c r="U31" s="662"/>
      <c r="V31" s="662"/>
      <c r="W31" s="662"/>
      <c r="X31" s="662"/>
    </row>
    <row r="32" spans="1:24" ht="26.65" customHeight="1">
      <c r="A32" s="35">
        <v>12</v>
      </c>
      <c r="B32" s="685"/>
      <c r="C32" s="686"/>
      <c r="D32" s="686"/>
      <c r="E32" s="686"/>
      <c r="F32" s="686"/>
      <c r="G32" s="686"/>
      <c r="H32" s="686"/>
      <c r="I32" s="686"/>
      <c r="J32" s="686"/>
      <c r="K32" s="686"/>
      <c r="L32" s="686"/>
      <c r="M32" s="687"/>
      <c r="N32" s="688"/>
      <c r="O32" s="662"/>
      <c r="P32" s="662"/>
      <c r="Q32" s="662"/>
      <c r="R32" s="662"/>
      <c r="S32" s="662"/>
      <c r="T32" s="662"/>
      <c r="U32" s="662"/>
      <c r="V32" s="662"/>
      <c r="W32" s="662"/>
      <c r="X32" s="662"/>
    </row>
    <row r="33" spans="1:26" ht="26.65" customHeight="1">
      <c r="A33" s="35">
        <v>13</v>
      </c>
      <c r="B33" s="685"/>
      <c r="C33" s="686"/>
      <c r="D33" s="686"/>
      <c r="E33" s="686"/>
      <c r="F33" s="686"/>
      <c r="G33" s="686"/>
      <c r="H33" s="686"/>
      <c r="I33" s="686"/>
      <c r="J33" s="686"/>
      <c r="K33" s="686"/>
      <c r="L33" s="686"/>
      <c r="M33" s="687"/>
      <c r="N33" s="688"/>
      <c r="O33" s="662"/>
      <c r="P33" s="662"/>
      <c r="Q33" s="662"/>
      <c r="R33" s="662"/>
      <c r="S33" s="662"/>
      <c r="T33" s="662"/>
      <c r="U33" s="662"/>
      <c r="V33" s="662"/>
      <c r="W33" s="662"/>
      <c r="X33" s="662"/>
    </row>
    <row r="34" spans="1:26" ht="26.65" customHeight="1">
      <c r="A34" s="35">
        <v>14</v>
      </c>
      <c r="B34" s="685"/>
      <c r="C34" s="686"/>
      <c r="D34" s="686"/>
      <c r="E34" s="686"/>
      <c r="F34" s="686"/>
      <c r="G34" s="686"/>
      <c r="H34" s="686"/>
      <c r="I34" s="686"/>
      <c r="J34" s="686"/>
      <c r="K34" s="686"/>
      <c r="L34" s="686"/>
      <c r="M34" s="687"/>
      <c r="N34" s="688"/>
      <c r="O34" s="662"/>
      <c r="P34" s="662"/>
      <c r="Q34" s="662"/>
      <c r="R34" s="662"/>
      <c r="S34" s="662"/>
      <c r="T34" s="662"/>
      <c r="U34" s="662"/>
      <c r="V34" s="662"/>
      <c r="W34" s="662"/>
      <c r="X34" s="662"/>
    </row>
    <row r="35" spans="1:26" ht="26.65" customHeight="1">
      <c r="A35" s="35">
        <v>15</v>
      </c>
      <c r="B35" s="685"/>
      <c r="C35" s="686"/>
      <c r="D35" s="686"/>
      <c r="E35" s="686"/>
      <c r="F35" s="686"/>
      <c r="G35" s="686"/>
      <c r="H35" s="686"/>
      <c r="I35" s="686"/>
      <c r="J35" s="686"/>
      <c r="K35" s="686"/>
      <c r="L35" s="686"/>
      <c r="M35" s="687"/>
      <c r="N35" s="688"/>
      <c r="O35" s="662"/>
      <c r="P35" s="662"/>
      <c r="Q35" s="662"/>
      <c r="R35" s="662"/>
      <c r="S35" s="662"/>
      <c r="T35" s="662"/>
      <c r="U35" s="662"/>
      <c r="V35" s="662"/>
      <c r="W35" s="662"/>
      <c r="X35" s="662"/>
    </row>
    <row r="36" spans="1:26" ht="26.65" customHeight="1">
      <c r="A36" s="35">
        <v>16</v>
      </c>
      <c r="B36" s="685"/>
      <c r="C36" s="686"/>
      <c r="D36" s="686"/>
      <c r="E36" s="686"/>
      <c r="F36" s="686"/>
      <c r="G36" s="686"/>
      <c r="H36" s="686"/>
      <c r="I36" s="686"/>
      <c r="J36" s="686"/>
      <c r="K36" s="686"/>
      <c r="L36" s="686"/>
      <c r="M36" s="687"/>
      <c r="N36" s="688"/>
      <c r="O36" s="662"/>
      <c r="P36" s="662"/>
      <c r="Q36" s="662"/>
      <c r="R36" s="662"/>
      <c r="S36" s="662"/>
      <c r="T36" s="662"/>
      <c r="U36" s="662"/>
      <c r="V36" s="662"/>
      <c r="W36" s="662"/>
      <c r="X36" s="662"/>
    </row>
    <row r="37" spans="1:26" ht="26.65" customHeight="1">
      <c r="A37" s="35">
        <v>17</v>
      </c>
      <c r="B37" s="685"/>
      <c r="C37" s="686"/>
      <c r="D37" s="686"/>
      <c r="E37" s="686"/>
      <c r="F37" s="686"/>
      <c r="G37" s="686"/>
      <c r="H37" s="686"/>
      <c r="I37" s="686"/>
      <c r="J37" s="686"/>
      <c r="K37" s="686"/>
      <c r="L37" s="686"/>
      <c r="M37" s="687"/>
      <c r="N37" s="688"/>
      <c r="O37" s="662"/>
      <c r="P37" s="662"/>
      <c r="Q37" s="662"/>
      <c r="R37" s="662"/>
      <c r="S37" s="662"/>
      <c r="T37" s="662"/>
      <c r="U37" s="662"/>
      <c r="V37" s="662"/>
      <c r="W37" s="662"/>
      <c r="X37" s="662"/>
      <c r="Y37" s="389"/>
      <c r="Z37" s="389"/>
    </row>
    <row r="38" spans="1:26" ht="26.65" customHeight="1">
      <c r="A38" s="35">
        <v>18</v>
      </c>
      <c r="B38" s="685"/>
      <c r="C38" s="686"/>
      <c r="D38" s="686"/>
      <c r="E38" s="686"/>
      <c r="F38" s="686"/>
      <c r="G38" s="686"/>
      <c r="H38" s="686"/>
      <c r="I38" s="686"/>
      <c r="J38" s="686"/>
      <c r="K38" s="686"/>
      <c r="L38" s="686"/>
      <c r="M38" s="687"/>
      <c r="N38" s="688"/>
      <c r="O38" s="662"/>
      <c r="P38" s="662"/>
      <c r="Q38" s="662"/>
      <c r="R38" s="662"/>
      <c r="S38" s="662"/>
      <c r="T38" s="662"/>
      <c r="U38" s="662"/>
      <c r="V38" s="662"/>
      <c r="W38" s="662"/>
      <c r="X38" s="662"/>
      <c r="Y38" s="389"/>
      <c r="Z38" s="389"/>
    </row>
    <row r="39" spans="1:26" ht="26.65" customHeight="1">
      <c r="A39" s="35">
        <v>19</v>
      </c>
      <c r="B39" s="685"/>
      <c r="C39" s="686"/>
      <c r="D39" s="686"/>
      <c r="E39" s="686"/>
      <c r="F39" s="686"/>
      <c r="G39" s="686"/>
      <c r="H39" s="686"/>
      <c r="I39" s="686"/>
      <c r="J39" s="686"/>
      <c r="K39" s="686"/>
      <c r="L39" s="686"/>
      <c r="M39" s="687"/>
      <c r="N39" s="688"/>
      <c r="O39" s="662"/>
      <c r="P39" s="662"/>
      <c r="Q39" s="662"/>
      <c r="R39" s="662"/>
      <c r="S39" s="662"/>
      <c r="T39" s="662"/>
      <c r="U39" s="662"/>
      <c r="V39" s="662"/>
      <c r="W39" s="662"/>
      <c r="X39" s="662"/>
      <c r="Y39" s="389"/>
      <c r="Z39" s="389"/>
    </row>
    <row r="40" spans="1:26" ht="26.65" customHeight="1">
      <c r="A40" s="35">
        <v>20</v>
      </c>
      <c r="B40" s="685"/>
      <c r="C40" s="686"/>
      <c r="D40" s="686"/>
      <c r="E40" s="686"/>
      <c r="F40" s="686"/>
      <c r="G40" s="686"/>
      <c r="H40" s="686"/>
      <c r="I40" s="686"/>
      <c r="J40" s="686"/>
      <c r="K40" s="686"/>
      <c r="L40" s="686"/>
      <c r="M40" s="687"/>
      <c r="N40" s="688"/>
      <c r="O40" s="662"/>
      <c r="P40" s="662"/>
      <c r="Q40" s="662"/>
      <c r="R40" s="662"/>
      <c r="S40" s="662"/>
      <c r="T40" s="662"/>
      <c r="U40" s="662"/>
      <c r="V40" s="662"/>
      <c r="W40" s="662"/>
      <c r="X40" s="662"/>
      <c r="Y40" s="389"/>
      <c r="Z40" s="389"/>
    </row>
    <row r="41" spans="1:26" ht="26.65" customHeight="1">
      <c r="A41" s="35">
        <v>21</v>
      </c>
      <c r="B41" s="685"/>
      <c r="C41" s="686"/>
      <c r="D41" s="686"/>
      <c r="E41" s="686"/>
      <c r="F41" s="686"/>
      <c r="G41" s="686"/>
      <c r="H41" s="686"/>
      <c r="I41" s="686"/>
      <c r="J41" s="686"/>
      <c r="K41" s="686"/>
      <c r="L41" s="686"/>
      <c r="M41" s="687"/>
      <c r="N41" s="688"/>
      <c r="O41" s="662"/>
      <c r="P41" s="662"/>
      <c r="Q41" s="662"/>
      <c r="R41" s="662"/>
      <c r="S41" s="662"/>
      <c r="T41" s="662"/>
      <c r="U41" s="662"/>
      <c r="V41" s="662"/>
      <c r="W41" s="662"/>
      <c r="X41" s="662"/>
      <c r="Y41" s="389"/>
      <c r="Z41" s="389"/>
    </row>
    <row r="42" spans="1:26" ht="26.65" customHeight="1">
      <c r="A42" s="35">
        <v>22</v>
      </c>
      <c r="B42" s="685"/>
      <c r="C42" s="686"/>
      <c r="D42" s="686"/>
      <c r="E42" s="686"/>
      <c r="F42" s="686"/>
      <c r="G42" s="686"/>
      <c r="H42" s="686"/>
      <c r="I42" s="686"/>
      <c r="J42" s="686"/>
      <c r="K42" s="686"/>
      <c r="L42" s="686"/>
      <c r="M42" s="687"/>
      <c r="N42" s="688"/>
      <c r="O42" s="662"/>
      <c r="P42" s="662"/>
      <c r="Q42" s="662"/>
      <c r="R42" s="662"/>
      <c r="S42" s="662"/>
      <c r="T42" s="662"/>
      <c r="U42" s="662"/>
      <c r="V42" s="662"/>
      <c r="W42" s="662"/>
      <c r="X42" s="662"/>
      <c r="Y42" s="389"/>
      <c r="Z42" s="389"/>
    </row>
    <row r="43" spans="1:26" ht="26.65" customHeight="1">
      <c r="A43" s="35">
        <v>23</v>
      </c>
      <c r="B43" s="685"/>
      <c r="C43" s="686"/>
      <c r="D43" s="686"/>
      <c r="E43" s="686"/>
      <c r="F43" s="686"/>
      <c r="G43" s="686"/>
      <c r="H43" s="686"/>
      <c r="I43" s="686"/>
      <c r="J43" s="686"/>
      <c r="K43" s="686"/>
      <c r="L43" s="686"/>
      <c r="M43" s="687"/>
      <c r="N43" s="688"/>
      <c r="O43" s="662"/>
      <c r="P43" s="662"/>
      <c r="Q43" s="662"/>
      <c r="R43" s="662"/>
      <c r="S43" s="662"/>
      <c r="T43" s="662"/>
      <c r="U43" s="662"/>
      <c r="V43" s="662"/>
      <c r="W43" s="662"/>
      <c r="X43" s="662"/>
      <c r="Y43" s="389"/>
      <c r="Z43" s="389"/>
    </row>
    <row r="44" spans="1:26" ht="26.65" customHeight="1">
      <c r="A44" s="35">
        <v>24</v>
      </c>
      <c r="B44" s="685"/>
      <c r="C44" s="686"/>
      <c r="D44" s="686"/>
      <c r="E44" s="686"/>
      <c r="F44" s="686"/>
      <c r="G44" s="686"/>
      <c r="H44" s="686"/>
      <c r="I44" s="686"/>
      <c r="J44" s="686"/>
      <c r="K44" s="686"/>
      <c r="L44" s="686"/>
      <c r="M44" s="687"/>
      <c r="N44" s="688"/>
      <c r="O44" s="662"/>
      <c r="P44" s="662"/>
      <c r="Q44" s="662"/>
      <c r="R44" s="662"/>
      <c r="S44" s="662"/>
      <c r="T44" s="662"/>
      <c r="U44" s="662"/>
      <c r="V44" s="662"/>
      <c r="W44" s="662"/>
      <c r="X44" s="662"/>
      <c r="Y44" s="389"/>
      <c r="Z44" s="389"/>
    </row>
    <row r="45" spans="1:26" ht="26.65" customHeight="1">
      <c r="A45" s="35">
        <v>25</v>
      </c>
      <c r="B45" s="685"/>
      <c r="C45" s="686"/>
      <c r="D45" s="686"/>
      <c r="E45" s="686"/>
      <c r="F45" s="686"/>
      <c r="G45" s="686"/>
      <c r="H45" s="686"/>
      <c r="I45" s="686"/>
      <c r="J45" s="686"/>
      <c r="K45" s="686"/>
      <c r="L45" s="686"/>
      <c r="M45" s="687"/>
      <c r="N45" s="688"/>
      <c r="O45" s="662"/>
      <c r="P45" s="662"/>
      <c r="Q45" s="662"/>
      <c r="R45" s="662"/>
      <c r="S45" s="662"/>
      <c r="T45" s="662"/>
      <c r="U45" s="662"/>
      <c r="V45" s="662"/>
      <c r="W45" s="662"/>
      <c r="X45" s="662"/>
      <c r="Y45" s="389"/>
      <c r="Z45" s="389"/>
    </row>
    <row r="46" spans="1:26" ht="26.65" customHeight="1">
      <c r="A46" s="35">
        <v>26</v>
      </c>
      <c r="B46" s="685"/>
      <c r="C46" s="686"/>
      <c r="D46" s="686"/>
      <c r="E46" s="686"/>
      <c r="F46" s="686"/>
      <c r="G46" s="686"/>
      <c r="H46" s="686"/>
      <c r="I46" s="686"/>
      <c r="J46" s="686"/>
      <c r="K46" s="686"/>
      <c r="L46" s="686"/>
      <c r="M46" s="687"/>
      <c r="N46" s="688"/>
      <c r="O46" s="662"/>
      <c r="P46" s="662"/>
      <c r="Q46" s="662"/>
      <c r="R46" s="662"/>
      <c r="S46" s="662"/>
      <c r="T46" s="662"/>
      <c r="U46" s="662"/>
      <c r="V46" s="662"/>
      <c r="W46" s="662"/>
      <c r="X46" s="662"/>
      <c r="Y46" s="389"/>
      <c r="Z46" s="389"/>
    </row>
    <row r="47" spans="1:26" ht="26.65" customHeight="1">
      <c r="A47" s="35">
        <v>27</v>
      </c>
      <c r="B47" s="685"/>
      <c r="C47" s="686"/>
      <c r="D47" s="686"/>
      <c r="E47" s="686"/>
      <c r="F47" s="686"/>
      <c r="G47" s="686"/>
      <c r="H47" s="686"/>
      <c r="I47" s="686"/>
      <c r="J47" s="686"/>
      <c r="K47" s="686"/>
      <c r="L47" s="686"/>
      <c r="M47" s="687"/>
      <c r="N47" s="688"/>
      <c r="O47" s="662"/>
      <c r="P47" s="662"/>
      <c r="Q47" s="662"/>
      <c r="R47" s="662"/>
      <c r="S47" s="662"/>
      <c r="T47" s="662"/>
      <c r="U47" s="662"/>
      <c r="V47" s="662"/>
      <c r="W47" s="662"/>
      <c r="X47" s="662"/>
      <c r="Y47" s="389"/>
      <c r="Z47" s="389"/>
    </row>
    <row r="48" spans="1:26" ht="26.65" customHeight="1">
      <c r="A48" s="35">
        <v>28</v>
      </c>
      <c r="B48" s="685"/>
      <c r="C48" s="686"/>
      <c r="D48" s="686"/>
      <c r="E48" s="686"/>
      <c r="F48" s="686"/>
      <c r="G48" s="686"/>
      <c r="H48" s="686"/>
      <c r="I48" s="686"/>
      <c r="J48" s="686"/>
      <c r="K48" s="686"/>
      <c r="L48" s="686"/>
      <c r="M48" s="687"/>
      <c r="N48" s="688"/>
      <c r="O48" s="662"/>
      <c r="P48" s="662"/>
      <c r="Q48" s="662"/>
      <c r="R48" s="662"/>
      <c r="S48" s="662"/>
      <c r="T48" s="662"/>
      <c r="U48" s="662"/>
      <c r="V48" s="662"/>
      <c r="W48" s="662"/>
      <c r="X48" s="662"/>
      <c r="Y48" s="389"/>
      <c r="Z48" s="389"/>
    </row>
    <row r="49" spans="1:26" ht="26.65" customHeight="1">
      <c r="A49" s="35">
        <v>29</v>
      </c>
      <c r="B49" s="685"/>
      <c r="C49" s="686"/>
      <c r="D49" s="686"/>
      <c r="E49" s="686"/>
      <c r="F49" s="686"/>
      <c r="G49" s="686"/>
      <c r="H49" s="686"/>
      <c r="I49" s="686"/>
      <c r="J49" s="686"/>
      <c r="K49" s="686"/>
      <c r="L49" s="686"/>
      <c r="M49" s="687"/>
      <c r="N49" s="688"/>
      <c r="O49" s="662"/>
      <c r="P49" s="662"/>
      <c r="Q49" s="662"/>
      <c r="R49" s="662"/>
      <c r="S49" s="662"/>
      <c r="T49" s="662"/>
      <c r="U49" s="662"/>
      <c r="V49" s="662"/>
      <c r="W49" s="662"/>
      <c r="X49" s="662"/>
      <c r="Y49" s="389"/>
      <c r="Z49" s="389"/>
    </row>
    <row r="50" spans="1:26" ht="26.65" customHeight="1" thickBot="1">
      <c r="A50" s="35">
        <v>30</v>
      </c>
      <c r="B50" s="678"/>
      <c r="C50" s="679"/>
      <c r="D50" s="679"/>
      <c r="E50" s="679"/>
      <c r="F50" s="679"/>
      <c r="G50" s="679"/>
      <c r="H50" s="679"/>
      <c r="I50" s="679"/>
      <c r="J50" s="679"/>
      <c r="K50" s="679"/>
      <c r="L50" s="679"/>
      <c r="M50" s="680"/>
      <c r="N50" s="688"/>
      <c r="O50" s="662"/>
      <c r="P50" s="662"/>
      <c r="Q50" s="662"/>
      <c r="R50" s="662"/>
      <c r="S50" s="662"/>
      <c r="T50" s="662"/>
      <c r="U50" s="662"/>
      <c r="V50" s="662"/>
      <c r="W50" s="662"/>
      <c r="X50" s="662"/>
      <c r="Y50" s="389"/>
      <c r="Z50" s="389"/>
    </row>
    <row r="51" spans="1:26" ht="37.9" customHeight="1">
      <c r="A51" s="35"/>
      <c r="B51" s="672" t="s">
        <v>300</v>
      </c>
      <c r="C51" s="673"/>
      <c r="D51" s="673"/>
      <c r="E51" s="673"/>
      <c r="F51" s="673"/>
      <c r="G51" s="673"/>
      <c r="H51" s="673"/>
      <c r="I51" s="673"/>
      <c r="J51" s="673"/>
      <c r="K51" s="673"/>
      <c r="L51" s="673"/>
      <c r="M51" s="674"/>
      <c r="N51" s="386"/>
      <c r="O51" s="662"/>
      <c r="P51" s="682"/>
      <c r="Q51" s="682"/>
      <c r="R51" s="682"/>
      <c r="S51" s="682"/>
      <c r="T51" s="682"/>
      <c r="U51" s="682"/>
      <c r="V51" s="682"/>
      <c r="W51" s="682"/>
      <c r="X51" s="682"/>
      <c r="Y51" s="682"/>
      <c r="Z51" s="682"/>
    </row>
    <row r="52" spans="1:26" ht="26.65" customHeight="1">
      <c r="A52" s="35">
        <v>1</v>
      </c>
      <c r="B52" s="675"/>
      <c r="C52" s="676"/>
      <c r="D52" s="676"/>
      <c r="E52" s="676"/>
      <c r="F52" s="676"/>
      <c r="G52" s="676"/>
      <c r="H52" s="676"/>
      <c r="I52" s="676"/>
      <c r="J52" s="676"/>
      <c r="K52" s="676"/>
      <c r="L52" s="676"/>
      <c r="M52" s="677"/>
      <c r="N52" s="688"/>
      <c r="O52" s="682"/>
      <c r="P52" s="682"/>
      <c r="Q52" s="682"/>
      <c r="R52" s="682"/>
      <c r="S52" s="682"/>
      <c r="T52" s="682"/>
      <c r="U52" s="682"/>
      <c r="V52" s="682"/>
      <c r="W52" s="682"/>
      <c r="X52" s="682"/>
      <c r="Y52" s="682"/>
      <c r="Z52" s="682"/>
    </row>
    <row r="53" spans="1:26" ht="26.65" customHeight="1">
      <c r="A53" s="35">
        <v>2</v>
      </c>
      <c r="B53" s="675"/>
      <c r="C53" s="676"/>
      <c r="D53" s="676"/>
      <c r="E53" s="676"/>
      <c r="F53" s="676"/>
      <c r="G53" s="676"/>
      <c r="H53" s="676"/>
      <c r="I53" s="676"/>
      <c r="J53" s="676"/>
      <c r="K53" s="676"/>
      <c r="L53" s="676"/>
      <c r="M53" s="677"/>
      <c r="N53" s="688"/>
      <c r="O53" s="682"/>
      <c r="P53" s="682"/>
      <c r="Q53" s="682"/>
      <c r="R53" s="682"/>
      <c r="S53" s="682"/>
      <c r="T53" s="682"/>
      <c r="U53" s="682"/>
      <c r="V53" s="682"/>
      <c r="W53" s="682"/>
      <c r="X53" s="682"/>
      <c r="Y53" s="682"/>
      <c r="Z53" s="682"/>
    </row>
    <row r="54" spans="1:26" ht="26.65" customHeight="1">
      <c r="A54" s="35">
        <v>3</v>
      </c>
      <c r="B54" s="675"/>
      <c r="C54" s="676"/>
      <c r="D54" s="676"/>
      <c r="E54" s="676"/>
      <c r="F54" s="676"/>
      <c r="G54" s="676"/>
      <c r="H54" s="676"/>
      <c r="I54" s="676"/>
      <c r="J54" s="676"/>
      <c r="K54" s="676"/>
      <c r="L54" s="676"/>
      <c r="M54" s="677"/>
      <c r="N54" s="688"/>
      <c r="O54" s="682"/>
      <c r="P54" s="682"/>
      <c r="Q54" s="682"/>
      <c r="R54" s="682"/>
      <c r="S54" s="682"/>
      <c r="T54" s="682"/>
      <c r="U54" s="682"/>
      <c r="V54" s="682"/>
      <c r="W54" s="682"/>
      <c r="X54" s="682"/>
      <c r="Y54" s="682"/>
      <c r="Z54" s="682"/>
    </row>
    <row r="55" spans="1:26" ht="26.65" customHeight="1" thickBot="1">
      <c r="A55" s="35">
        <v>4</v>
      </c>
      <c r="B55" s="678"/>
      <c r="C55" s="679"/>
      <c r="D55" s="679"/>
      <c r="E55" s="679"/>
      <c r="F55" s="679"/>
      <c r="G55" s="679"/>
      <c r="H55" s="679"/>
      <c r="I55" s="679"/>
      <c r="J55" s="679"/>
      <c r="K55" s="679"/>
      <c r="L55" s="679"/>
      <c r="M55" s="680"/>
      <c r="N55" s="688"/>
      <c r="O55" s="683"/>
      <c r="P55" s="683"/>
      <c r="Q55" s="683"/>
      <c r="R55" s="683"/>
      <c r="S55" s="683"/>
      <c r="T55" s="683"/>
      <c r="U55" s="683"/>
      <c r="V55" s="683"/>
      <c r="W55" s="683"/>
      <c r="X55" s="683"/>
      <c r="Y55" s="683"/>
      <c r="Z55" s="683"/>
    </row>
    <row r="56" spans="1:26" ht="37.9" customHeight="1">
      <c r="A56" s="35"/>
      <c r="B56" s="684" t="s">
        <v>278</v>
      </c>
      <c r="C56" s="673"/>
      <c r="D56" s="673"/>
      <c r="E56" s="673"/>
      <c r="F56" s="673"/>
      <c r="G56" s="673"/>
      <c r="H56" s="673"/>
      <c r="I56" s="673"/>
      <c r="J56" s="673"/>
      <c r="K56" s="673"/>
      <c r="L56" s="673"/>
      <c r="M56" s="674"/>
      <c r="N56" s="386"/>
      <c r="O56" s="661" t="s">
        <v>324</v>
      </c>
      <c r="P56" s="681"/>
      <c r="Q56" s="681"/>
      <c r="R56" s="681"/>
      <c r="S56" s="681"/>
      <c r="T56" s="681"/>
      <c r="U56" s="681"/>
      <c r="V56" s="681"/>
      <c r="W56" s="681"/>
      <c r="X56" s="681"/>
      <c r="Y56" s="681"/>
      <c r="Z56" s="681"/>
    </row>
    <row r="57" spans="1:26" ht="26.65" customHeight="1">
      <c r="A57" s="35">
        <v>1</v>
      </c>
      <c r="B57" s="675"/>
      <c r="C57" s="676"/>
      <c r="D57" s="676"/>
      <c r="E57" s="676"/>
      <c r="F57" s="676"/>
      <c r="G57" s="676"/>
      <c r="H57" s="676"/>
      <c r="I57" s="676"/>
      <c r="J57" s="676"/>
      <c r="K57" s="676"/>
      <c r="L57" s="676"/>
      <c r="M57" s="677"/>
      <c r="N57" s="688"/>
      <c r="O57" s="682"/>
      <c r="P57" s="682"/>
      <c r="Q57" s="682"/>
      <c r="R57" s="682"/>
      <c r="S57" s="682"/>
      <c r="T57" s="682"/>
      <c r="U57" s="682"/>
      <c r="V57" s="682"/>
      <c r="W57" s="682"/>
      <c r="X57" s="682"/>
      <c r="Y57" s="682"/>
      <c r="Z57" s="682"/>
    </row>
    <row r="58" spans="1:26" ht="26.65" customHeight="1">
      <c r="A58" s="35">
        <v>2</v>
      </c>
      <c r="B58" s="675"/>
      <c r="C58" s="676"/>
      <c r="D58" s="676"/>
      <c r="E58" s="676"/>
      <c r="F58" s="676"/>
      <c r="G58" s="676"/>
      <c r="H58" s="676"/>
      <c r="I58" s="676"/>
      <c r="J58" s="676"/>
      <c r="K58" s="676"/>
      <c r="L58" s="676"/>
      <c r="M58" s="677"/>
      <c r="N58" s="688"/>
      <c r="O58" s="682"/>
      <c r="P58" s="682"/>
      <c r="Q58" s="682"/>
      <c r="R58" s="682"/>
      <c r="S58" s="682"/>
      <c r="T58" s="682"/>
      <c r="U58" s="682"/>
      <c r="V58" s="682"/>
      <c r="W58" s="682"/>
      <c r="X58" s="682"/>
      <c r="Y58" s="682"/>
      <c r="Z58" s="682"/>
    </row>
    <row r="59" spans="1:26" ht="26.65" customHeight="1">
      <c r="A59" s="35">
        <v>3</v>
      </c>
      <c r="B59" s="675"/>
      <c r="C59" s="676"/>
      <c r="D59" s="676"/>
      <c r="E59" s="676"/>
      <c r="F59" s="676"/>
      <c r="G59" s="676"/>
      <c r="H59" s="676"/>
      <c r="I59" s="676"/>
      <c r="J59" s="676"/>
      <c r="K59" s="676"/>
      <c r="L59" s="676"/>
      <c r="M59" s="677"/>
      <c r="N59" s="688"/>
      <c r="O59" s="682"/>
      <c r="P59" s="682"/>
      <c r="Q59" s="682"/>
      <c r="R59" s="682"/>
      <c r="S59" s="682"/>
      <c r="T59" s="682"/>
      <c r="U59" s="682"/>
      <c r="V59" s="682"/>
      <c r="W59" s="682"/>
      <c r="X59" s="682"/>
      <c r="Y59" s="682"/>
      <c r="Z59" s="682"/>
    </row>
    <row r="60" spans="1:26" ht="26.65" customHeight="1" thickBot="1">
      <c r="A60" s="35">
        <v>4</v>
      </c>
      <c r="B60" s="678"/>
      <c r="C60" s="679"/>
      <c r="D60" s="679"/>
      <c r="E60" s="679"/>
      <c r="F60" s="679"/>
      <c r="G60" s="679"/>
      <c r="H60" s="679"/>
      <c r="I60" s="679"/>
      <c r="J60" s="679"/>
      <c r="K60" s="679"/>
      <c r="L60" s="679"/>
      <c r="M60" s="680"/>
      <c r="N60" s="688"/>
      <c r="O60" s="683"/>
      <c r="P60" s="683"/>
      <c r="Q60" s="683"/>
      <c r="R60" s="683"/>
      <c r="S60" s="683"/>
      <c r="T60" s="683"/>
      <c r="U60" s="683"/>
      <c r="V60" s="683"/>
      <c r="W60" s="683"/>
      <c r="X60" s="683"/>
      <c r="Y60" s="683"/>
      <c r="Z60" s="683"/>
    </row>
    <row r="61" spans="1:26" ht="37.9" customHeight="1">
      <c r="A61" s="35"/>
      <c r="B61" s="684" t="s">
        <v>293</v>
      </c>
      <c r="C61" s="673"/>
      <c r="D61" s="673"/>
      <c r="E61" s="673"/>
      <c r="F61" s="673"/>
      <c r="G61" s="673"/>
      <c r="H61" s="673"/>
      <c r="I61" s="673"/>
      <c r="J61" s="673"/>
      <c r="K61" s="673"/>
      <c r="L61" s="673"/>
      <c r="M61" s="674"/>
      <c r="N61" s="386"/>
      <c r="O61" s="503"/>
      <c r="P61" s="503"/>
      <c r="Q61" s="503"/>
      <c r="R61" s="503"/>
      <c r="S61" s="503"/>
      <c r="T61" s="503"/>
      <c r="U61" s="503"/>
      <c r="V61" s="503"/>
      <c r="W61" s="503"/>
      <c r="X61" s="503"/>
      <c r="Y61" s="503"/>
      <c r="Z61" s="503"/>
    </row>
    <row r="62" spans="1:26" ht="26.65" customHeight="1">
      <c r="A62" s="35">
        <v>1</v>
      </c>
      <c r="B62" s="675"/>
      <c r="C62" s="676"/>
      <c r="D62" s="676"/>
      <c r="E62" s="676"/>
      <c r="F62" s="676"/>
      <c r="G62" s="676"/>
      <c r="H62" s="676"/>
      <c r="I62" s="676"/>
      <c r="J62" s="676"/>
      <c r="K62" s="676"/>
      <c r="L62" s="676"/>
      <c r="M62" s="677"/>
      <c r="N62" s="688"/>
      <c r="O62" s="503"/>
      <c r="P62" s="503"/>
      <c r="Q62" s="503"/>
      <c r="R62" s="503"/>
      <c r="S62" s="503"/>
      <c r="T62" s="503"/>
      <c r="U62" s="503"/>
      <c r="V62" s="503"/>
      <c r="W62" s="503"/>
      <c r="X62" s="503"/>
      <c r="Y62" s="503"/>
      <c r="Z62" s="503"/>
    </row>
    <row r="63" spans="1:26" ht="26.65" customHeight="1">
      <c r="A63" s="35">
        <v>2</v>
      </c>
      <c r="B63" s="675"/>
      <c r="C63" s="676"/>
      <c r="D63" s="676"/>
      <c r="E63" s="676"/>
      <c r="F63" s="676"/>
      <c r="G63" s="676"/>
      <c r="H63" s="676"/>
      <c r="I63" s="676"/>
      <c r="J63" s="676"/>
      <c r="K63" s="676"/>
      <c r="L63" s="676"/>
      <c r="M63" s="677"/>
      <c r="N63" s="688"/>
      <c r="O63" s="503"/>
      <c r="P63" s="503"/>
      <c r="Q63" s="503"/>
      <c r="R63" s="503"/>
      <c r="S63" s="503"/>
      <c r="T63" s="503"/>
      <c r="U63" s="503"/>
      <c r="V63" s="503"/>
      <c r="W63" s="503"/>
      <c r="X63" s="503"/>
      <c r="Y63" s="503"/>
      <c r="Z63" s="503"/>
    </row>
    <row r="64" spans="1:26" ht="26.65" customHeight="1">
      <c r="A64" s="35">
        <v>3</v>
      </c>
      <c r="B64" s="675"/>
      <c r="C64" s="676"/>
      <c r="D64" s="676"/>
      <c r="E64" s="676"/>
      <c r="F64" s="676"/>
      <c r="G64" s="676"/>
      <c r="H64" s="676"/>
      <c r="I64" s="676"/>
      <c r="J64" s="676"/>
      <c r="K64" s="676"/>
      <c r="L64" s="676"/>
      <c r="M64" s="677"/>
      <c r="N64" s="688"/>
      <c r="O64" s="503"/>
      <c r="P64" s="503"/>
      <c r="Q64" s="503"/>
      <c r="R64" s="503"/>
      <c r="S64" s="503"/>
      <c r="T64" s="503"/>
      <c r="U64" s="503"/>
      <c r="V64" s="503"/>
      <c r="W64" s="503"/>
      <c r="X64" s="503"/>
      <c r="Y64" s="503"/>
      <c r="Z64" s="503"/>
    </row>
    <row r="65" spans="1:26" ht="26.65" customHeight="1">
      <c r="A65" s="35">
        <v>4</v>
      </c>
      <c r="B65" s="685"/>
      <c r="C65" s="686"/>
      <c r="D65" s="686"/>
      <c r="E65" s="686"/>
      <c r="F65" s="686"/>
      <c r="G65" s="686"/>
      <c r="H65" s="686"/>
      <c r="I65" s="686"/>
      <c r="J65" s="686"/>
      <c r="K65" s="686"/>
      <c r="L65" s="686"/>
      <c r="M65" s="687"/>
      <c r="N65" s="688"/>
      <c r="O65" s="390"/>
      <c r="P65" s="390"/>
      <c r="Q65" s="390"/>
      <c r="R65" s="390"/>
      <c r="S65" s="390"/>
      <c r="T65" s="390"/>
      <c r="U65" s="390"/>
      <c r="V65" s="390"/>
      <c r="W65" s="390"/>
      <c r="X65" s="390"/>
      <c r="Y65" s="390"/>
      <c r="Z65" s="390"/>
    </row>
    <row r="66" spans="1:26" ht="26.65" customHeight="1" thickBot="1">
      <c r="A66" s="35">
        <v>5</v>
      </c>
      <c r="B66" s="678"/>
      <c r="C66" s="679"/>
      <c r="D66" s="679"/>
      <c r="E66" s="679"/>
      <c r="F66" s="679"/>
      <c r="G66" s="679"/>
      <c r="H66" s="679"/>
      <c r="I66" s="679"/>
      <c r="J66" s="679"/>
      <c r="K66" s="679"/>
      <c r="L66" s="679"/>
      <c r="M66" s="680"/>
      <c r="N66" s="688"/>
      <c r="O66" s="389"/>
      <c r="P66" s="389"/>
      <c r="Q66" s="389"/>
      <c r="R66" s="389"/>
      <c r="S66" s="389"/>
      <c r="T66" s="389"/>
      <c r="U66" s="389"/>
      <c r="V66" s="389"/>
      <c r="W66" s="389"/>
      <c r="X66" s="389"/>
      <c r="Y66" s="389"/>
      <c r="Z66" s="389"/>
    </row>
  </sheetData>
  <sheetProtection algorithmName="SHA-512" hashValue="9ap+AZpUt/nHIKQDHB3XfyvSNxUXoyQhDcuDnQbvYSNaFn0m0e/akGGpJU2V4N0l1lRcvp9VKRd1/+lli+JK1A==" saltValue="9xJeD5GaDwS/tZfu4MHYdw==" spinCount="100000" sheet="1" objects="1" scenarios="1"/>
  <mergeCells count="30">
    <mergeCell ref="B62:M66"/>
    <mergeCell ref="N62:N66"/>
    <mergeCell ref="B20:M20"/>
    <mergeCell ref="O20:X50"/>
    <mergeCell ref="B21:M50"/>
    <mergeCell ref="N21:N50"/>
    <mergeCell ref="B51:M51"/>
    <mergeCell ref="O51:Z55"/>
    <mergeCell ref="B52:M55"/>
    <mergeCell ref="N52:N55"/>
    <mergeCell ref="B56:M56"/>
    <mergeCell ref="O56:Z60"/>
    <mergeCell ref="B57:M60"/>
    <mergeCell ref="N57:N60"/>
    <mergeCell ref="B61:M61"/>
    <mergeCell ref="B17:H17"/>
    <mergeCell ref="I17:M17"/>
    <mergeCell ref="O17:X19"/>
    <mergeCell ref="B18:H19"/>
    <mergeCell ref="I18:M18"/>
    <mergeCell ref="I19:M19"/>
    <mergeCell ref="B5:M5"/>
    <mergeCell ref="B6:M11"/>
    <mergeCell ref="B12:M12"/>
    <mergeCell ref="B13:M16"/>
    <mergeCell ref="N1:P3"/>
    <mergeCell ref="B2:C2"/>
    <mergeCell ref="D2:M2"/>
    <mergeCell ref="B3:C3"/>
    <mergeCell ref="D3:M3"/>
  </mergeCells>
  <phoneticPr fontId="21"/>
  <printOptions horizontalCentered="1"/>
  <pageMargins left="0.70866141732283472" right="0.70866141732283472" top="0.35433070866141736" bottom="0.35433070866141736" header="0.31496062992125984" footer="0.31496062992125984"/>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7C1D4"/>
    <pageSetUpPr fitToPage="1"/>
  </sheetPr>
  <dimension ref="A1:T75"/>
  <sheetViews>
    <sheetView view="pageBreakPreview" zoomScale="70" zoomScaleNormal="100" zoomScaleSheetLayoutView="70" workbookViewId="0">
      <selection activeCell="E148" sqref="E148"/>
    </sheetView>
  </sheetViews>
  <sheetFormatPr defaultColWidth="9" defaultRowHeight="18.75"/>
  <cols>
    <col min="1" max="2" width="6.75" style="140" customWidth="1"/>
    <col min="3" max="3" width="7.25" style="140" customWidth="1"/>
    <col min="4" max="4" width="39.5" style="109" customWidth="1"/>
    <col min="5" max="5" width="12" style="211" customWidth="1"/>
    <col min="6" max="6" width="3.5" style="211" bestFit="1" customWidth="1"/>
    <col min="7" max="7" width="11" style="211" customWidth="1"/>
    <col min="8" max="8" width="21.25" style="141" bestFit="1" customWidth="1"/>
    <col min="9" max="9" width="17.75" style="141" customWidth="1"/>
    <col min="10" max="10" width="4" style="1" customWidth="1"/>
    <col min="11" max="16384" width="9" style="1"/>
  </cols>
  <sheetData>
    <row r="1" spans="1:19">
      <c r="A1" s="74" t="s">
        <v>337</v>
      </c>
    </row>
    <row r="2" spans="1:19" customFormat="1">
      <c r="A2" s="695" t="s">
        <v>103</v>
      </c>
      <c r="B2" s="695"/>
      <c r="C2" s="696">
        <f>'5-1 総表'!C17</f>
        <v>0</v>
      </c>
      <c r="D2" s="696"/>
      <c r="E2" s="696"/>
      <c r="F2" s="696"/>
      <c r="G2" s="696"/>
      <c r="H2" s="696"/>
      <c r="I2" s="696"/>
    </row>
    <row r="3" spans="1:19" customFormat="1" ht="18.75" customHeight="1">
      <c r="A3" s="695" t="s">
        <v>75</v>
      </c>
      <c r="B3" s="695"/>
      <c r="C3" s="696">
        <f>'5-1 総表'!C29</f>
        <v>0</v>
      </c>
      <c r="D3" s="696"/>
      <c r="E3" s="696"/>
      <c r="F3" s="696"/>
      <c r="G3" s="696"/>
      <c r="H3" s="696"/>
      <c r="I3" s="696"/>
    </row>
    <row r="4" spans="1:19" ht="19.5" customHeight="1" thickBot="1">
      <c r="G4" s="394" t="s">
        <v>292</v>
      </c>
      <c r="H4" s="360" t="str">
        <f>IF('4-1 総表'!C10="","申請時金額（円）","計画変更時金額（円）")</f>
        <v>申請時金額（円）</v>
      </c>
    </row>
    <row r="5" spans="1:19" customFormat="1" ht="19.5">
      <c r="A5" s="142"/>
      <c r="B5" s="143" t="s">
        <v>282</v>
      </c>
      <c r="C5" s="144"/>
      <c r="D5" s="145"/>
      <c r="E5" s="811">
        <f>E6+E7</f>
        <v>0</v>
      </c>
      <c r="F5" s="811"/>
      <c r="G5" s="812"/>
      <c r="H5" s="307">
        <f>IF('4-1 総表'!$C$10="",'1-3 収入'!E5*1000,'4-3 収入'!E5*1000)</f>
        <v>0</v>
      </c>
      <c r="I5" s="146"/>
      <c r="K5" s="737" t="s">
        <v>309</v>
      </c>
      <c r="L5" s="737"/>
      <c r="M5" s="737"/>
      <c r="N5" s="737"/>
      <c r="O5" s="737"/>
      <c r="P5" s="737"/>
      <c r="Q5" s="737"/>
      <c r="R5" s="737"/>
      <c r="S5" s="737"/>
    </row>
    <row r="6" spans="1:19" customFormat="1" ht="20.25" customHeight="1">
      <c r="A6" s="142"/>
      <c r="B6" s="147"/>
      <c r="C6" s="706" t="s">
        <v>45</v>
      </c>
      <c r="D6" s="707"/>
      <c r="E6" s="813">
        <f>I17</f>
        <v>0</v>
      </c>
      <c r="F6" s="813"/>
      <c r="G6" s="814"/>
      <c r="H6" s="372">
        <f>IF('4-1 総表'!$C$10="",'1-3 収入'!E6*1000,'4-3 収入'!E6*1000)</f>
        <v>0</v>
      </c>
      <c r="I6" s="148"/>
      <c r="K6" s="737"/>
      <c r="L6" s="737"/>
      <c r="M6" s="737"/>
      <c r="N6" s="737"/>
      <c r="O6" s="737"/>
      <c r="P6" s="737"/>
      <c r="Q6" s="737"/>
      <c r="R6" s="737"/>
      <c r="S6" s="737"/>
    </row>
    <row r="7" spans="1:19" customFormat="1" ht="20.25" customHeight="1">
      <c r="A7" s="142"/>
      <c r="B7" s="147"/>
      <c r="C7" s="149" t="s">
        <v>46</v>
      </c>
      <c r="D7" s="150"/>
      <c r="E7" s="813">
        <f>SUM(E8:G13)</f>
        <v>0</v>
      </c>
      <c r="F7" s="813"/>
      <c r="G7" s="814"/>
      <c r="H7" s="373">
        <f>IF('4-1 総表'!$C$10="",'1-3 収入'!E7*1000,'4-3 収入'!E7*1000)</f>
        <v>0</v>
      </c>
      <c r="I7" s="148"/>
      <c r="K7" s="737"/>
      <c r="L7" s="737"/>
      <c r="M7" s="737"/>
      <c r="N7" s="737"/>
      <c r="O7" s="737"/>
      <c r="P7" s="737"/>
      <c r="Q7" s="737"/>
      <c r="R7" s="737"/>
      <c r="S7" s="737"/>
    </row>
    <row r="8" spans="1:19" customFormat="1" ht="20.25" customHeight="1">
      <c r="A8" s="142"/>
      <c r="B8" s="147"/>
      <c r="C8" s="151"/>
      <c r="D8" s="152" t="s">
        <v>47</v>
      </c>
      <c r="E8" s="815">
        <f>I35</f>
        <v>0</v>
      </c>
      <c r="F8" s="815"/>
      <c r="G8" s="816"/>
      <c r="H8" s="373">
        <f>IF('4-1 総表'!$C$10="",'1-3 収入'!E8*1000,'4-3 収入'!E8*1000)</f>
        <v>0</v>
      </c>
      <c r="I8" s="148"/>
      <c r="K8" s="737"/>
      <c r="L8" s="737"/>
      <c r="M8" s="737"/>
      <c r="N8" s="737"/>
      <c r="O8" s="737"/>
      <c r="P8" s="737"/>
      <c r="Q8" s="737"/>
      <c r="R8" s="737"/>
      <c r="S8" s="737"/>
    </row>
    <row r="9" spans="1:19" customFormat="1" ht="19.5">
      <c r="A9" s="142"/>
      <c r="B9" s="147"/>
      <c r="C9" s="151"/>
      <c r="D9" s="153" t="s">
        <v>48</v>
      </c>
      <c r="E9" s="698">
        <f>I41</f>
        <v>0</v>
      </c>
      <c r="F9" s="698"/>
      <c r="G9" s="817"/>
      <c r="H9" s="373">
        <f>IF('4-1 総表'!$C$10="",'1-3 収入'!E9*1000,'4-3 収入'!E9*1000)</f>
        <v>0</v>
      </c>
      <c r="I9" s="148"/>
      <c r="K9" s="737"/>
      <c r="L9" s="737"/>
      <c r="M9" s="737"/>
      <c r="N9" s="737"/>
      <c r="O9" s="737"/>
      <c r="P9" s="737"/>
      <c r="Q9" s="737"/>
      <c r="R9" s="737"/>
      <c r="S9" s="737"/>
    </row>
    <row r="10" spans="1:19" customFormat="1" ht="19.5">
      <c r="A10" s="142"/>
      <c r="B10" s="147"/>
      <c r="C10" s="151"/>
      <c r="D10" s="153" t="s">
        <v>49</v>
      </c>
      <c r="E10" s="700">
        <f>I47</f>
        <v>0</v>
      </c>
      <c r="F10" s="700"/>
      <c r="G10" s="818"/>
      <c r="H10" s="372">
        <f>IF('4-1 総表'!$C$10="",'1-3 収入'!E10*1000,'4-3 収入'!E10*1000)</f>
        <v>0</v>
      </c>
      <c r="I10" s="148"/>
      <c r="K10" s="737"/>
      <c r="L10" s="737"/>
      <c r="M10" s="737"/>
      <c r="N10" s="737"/>
      <c r="O10" s="737"/>
      <c r="P10" s="737"/>
      <c r="Q10" s="737"/>
      <c r="R10" s="737"/>
      <c r="S10" s="737"/>
    </row>
    <row r="11" spans="1:19" customFormat="1" ht="19.5">
      <c r="A11" s="142"/>
      <c r="B11" s="147"/>
      <c r="C11" s="151"/>
      <c r="D11" s="154" t="s">
        <v>50</v>
      </c>
      <c r="E11" s="700">
        <f>I53</f>
        <v>0</v>
      </c>
      <c r="F11" s="700"/>
      <c r="G11" s="818"/>
      <c r="H11" s="373">
        <f>IF('4-1 総表'!$C$10="",'1-3 収入'!E11*1000,'4-3 収入'!E11*1000)</f>
        <v>0</v>
      </c>
      <c r="I11" s="148"/>
      <c r="K11" s="737"/>
      <c r="L11" s="737"/>
      <c r="M11" s="737"/>
      <c r="N11" s="737"/>
      <c r="O11" s="737"/>
      <c r="P11" s="737"/>
      <c r="Q11" s="737"/>
      <c r="R11" s="737"/>
      <c r="S11" s="737"/>
    </row>
    <row r="12" spans="1:19" customFormat="1" ht="19.5">
      <c r="A12" s="142"/>
      <c r="B12" s="147"/>
      <c r="C12" s="151"/>
      <c r="D12" s="154" t="s">
        <v>51</v>
      </c>
      <c r="E12" s="700">
        <f>I59</f>
        <v>0</v>
      </c>
      <c r="F12" s="700"/>
      <c r="G12" s="818"/>
      <c r="H12" s="372">
        <f>IF('4-1 総表'!$C$10="",'1-3 収入'!E12*1000,'4-3 収入'!E12*1000)</f>
        <v>0</v>
      </c>
      <c r="I12" s="148"/>
      <c r="K12" s="737"/>
      <c r="L12" s="737"/>
      <c r="M12" s="737"/>
      <c r="N12" s="737"/>
      <c r="O12" s="737"/>
      <c r="P12" s="737"/>
      <c r="Q12" s="737"/>
      <c r="R12" s="737"/>
      <c r="S12" s="737"/>
    </row>
    <row r="13" spans="1:19" customFormat="1" ht="20.25" thickBot="1">
      <c r="A13" s="142"/>
      <c r="B13" s="155"/>
      <c r="C13" s="156"/>
      <c r="D13" s="157" t="s">
        <v>52</v>
      </c>
      <c r="E13" s="702">
        <f>I65</f>
        <v>0</v>
      </c>
      <c r="F13" s="702"/>
      <c r="G13" s="819"/>
      <c r="H13" s="374">
        <f>IF('4-1 総表'!$C$10="",'1-3 収入'!E13*1000,'4-3 収入'!E13*1000)</f>
        <v>0</v>
      </c>
      <c r="I13" s="148"/>
      <c r="K13" s="737"/>
      <c r="L13" s="737"/>
      <c r="M13" s="737"/>
      <c r="N13" s="737"/>
      <c r="O13" s="737"/>
      <c r="P13" s="737"/>
      <c r="Q13" s="737"/>
      <c r="R13" s="737"/>
      <c r="S13" s="737"/>
    </row>
    <row r="14" spans="1:19" ht="19.5" thickBot="1">
      <c r="K14" s="737"/>
      <c r="L14" s="737"/>
      <c r="M14" s="737"/>
      <c r="N14" s="737"/>
      <c r="O14" s="737"/>
      <c r="P14" s="737"/>
      <c r="Q14" s="737"/>
      <c r="R14" s="737"/>
      <c r="S14" s="737"/>
    </row>
    <row r="15" spans="1:19" s="163" customFormat="1" ht="19.5" thickBot="1">
      <c r="A15" s="158" t="s">
        <v>15</v>
      </c>
      <c r="B15" s="159" t="s">
        <v>16</v>
      </c>
      <c r="C15" s="159" t="s">
        <v>17</v>
      </c>
      <c r="D15" s="160" t="s">
        <v>18</v>
      </c>
      <c r="E15" s="697" t="s">
        <v>19</v>
      </c>
      <c r="F15" s="697"/>
      <c r="G15" s="697"/>
      <c r="H15" s="161" t="s">
        <v>41</v>
      </c>
      <c r="I15" s="162" t="s">
        <v>203</v>
      </c>
    </row>
    <row r="16" spans="1:19" ht="30.75" thickBot="1">
      <c r="A16" s="719" t="s">
        <v>43</v>
      </c>
      <c r="B16" s="720"/>
      <c r="C16" s="720"/>
      <c r="D16" s="720"/>
      <c r="E16" s="212"/>
      <c r="F16" s="212"/>
      <c r="G16" s="212"/>
      <c r="H16" s="164"/>
      <c r="I16" s="430">
        <f>SUM(I17,I35,I41,I47,I53,I59,I65)</f>
        <v>0</v>
      </c>
    </row>
    <row r="17" spans="1:20" ht="29.65" customHeight="1" thickBot="1">
      <c r="A17" s="165" t="s">
        <v>89</v>
      </c>
      <c r="B17" s="166" t="s">
        <v>21</v>
      </c>
      <c r="C17" s="167"/>
      <c r="D17" s="168"/>
      <c r="E17" s="213"/>
      <c r="F17" s="213"/>
      <c r="G17" s="213"/>
      <c r="H17" s="169"/>
      <c r="I17" s="431">
        <f>SUM(I20)</f>
        <v>0</v>
      </c>
      <c r="K17" s="497"/>
      <c r="L17" s="498"/>
      <c r="M17" s="498"/>
      <c r="N17" s="498"/>
      <c r="O17" s="498"/>
      <c r="P17" s="498"/>
      <c r="Q17" s="498"/>
      <c r="R17" s="498"/>
      <c r="S17" s="498"/>
      <c r="T17" s="432"/>
    </row>
    <row r="18" spans="1:20" ht="24">
      <c r="A18" s="165" t="s">
        <v>89</v>
      </c>
      <c r="B18" s="171"/>
      <c r="C18" s="170" t="s">
        <v>21</v>
      </c>
      <c r="D18" s="173"/>
      <c r="E18" s="215"/>
      <c r="F18" s="215"/>
      <c r="G18" s="215"/>
      <c r="H18" s="174"/>
      <c r="I18" s="175"/>
      <c r="K18" s="498"/>
      <c r="L18" s="498"/>
      <c r="M18" s="498"/>
      <c r="N18" s="498"/>
      <c r="O18" s="498"/>
      <c r="P18" s="498"/>
      <c r="Q18" s="498"/>
      <c r="R18" s="498"/>
      <c r="S18" s="498"/>
      <c r="T18" s="432"/>
    </row>
    <row r="19" spans="1:20" ht="18" customHeight="1">
      <c r="A19" s="165" t="s">
        <v>89</v>
      </c>
      <c r="B19" s="171"/>
      <c r="C19" s="176"/>
      <c r="D19" s="177" t="s">
        <v>62</v>
      </c>
      <c r="E19" s="216" t="s">
        <v>22</v>
      </c>
      <c r="F19" s="216" t="s">
        <v>23</v>
      </c>
      <c r="G19" s="216" t="s">
        <v>24</v>
      </c>
      <c r="H19" s="178"/>
      <c r="I19" s="179"/>
      <c r="K19" s="498"/>
      <c r="L19" s="498"/>
      <c r="M19" s="498"/>
      <c r="N19" s="498"/>
      <c r="O19" s="498"/>
      <c r="P19" s="498"/>
      <c r="Q19" s="498"/>
      <c r="R19" s="498"/>
      <c r="S19" s="498"/>
      <c r="T19" s="432"/>
    </row>
    <row r="20" spans="1:20" ht="18.75" customHeight="1">
      <c r="A20" s="165" t="s">
        <v>89</v>
      </c>
      <c r="B20" s="171"/>
      <c r="C20" s="176"/>
      <c r="D20" s="135"/>
      <c r="E20" s="217"/>
      <c r="F20" s="218" t="str">
        <f>IF(E20="","","×")</f>
        <v/>
      </c>
      <c r="G20" s="217"/>
      <c r="H20" s="444">
        <f>E20*G20</f>
        <v>0</v>
      </c>
      <c r="I20" s="180">
        <f>SUM(H20:H25)</f>
        <v>0</v>
      </c>
    </row>
    <row r="21" spans="1:20">
      <c r="A21" s="165" t="str">
        <f>IF(AND(D21="",E21=""),"",".")</f>
        <v/>
      </c>
      <c r="B21" s="171"/>
      <c r="C21" s="176"/>
      <c r="D21" s="136"/>
      <c r="E21" s="219"/>
      <c r="F21" s="220" t="str">
        <f t="shared" ref="F21:F24" si="0">IF(E21="","","×")</f>
        <v/>
      </c>
      <c r="G21" s="219"/>
      <c r="H21" s="445">
        <f t="shared" ref="H21:H24" si="1">E21*G21</f>
        <v>0</v>
      </c>
      <c r="I21" s="181"/>
    </row>
    <row r="22" spans="1:20">
      <c r="A22" s="165" t="str">
        <f t="shared" ref="A22:A24" si="2">IF(AND(D22="",E22=""),"",".")</f>
        <v/>
      </c>
      <c r="B22" s="171"/>
      <c r="C22" s="176"/>
      <c r="D22" s="136"/>
      <c r="E22" s="219"/>
      <c r="F22" s="220" t="str">
        <f t="shared" si="0"/>
        <v/>
      </c>
      <c r="G22" s="219"/>
      <c r="H22" s="445">
        <f t="shared" si="1"/>
        <v>0</v>
      </c>
      <c r="I22" s="181"/>
    </row>
    <row r="23" spans="1:20">
      <c r="A23" s="165" t="str">
        <f t="shared" si="2"/>
        <v/>
      </c>
      <c r="B23" s="171"/>
      <c r="C23" s="176"/>
      <c r="D23" s="136"/>
      <c r="E23" s="219"/>
      <c r="F23" s="220" t="str">
        <f t="shared" si="0"/>
        <v/>
      </c>
      <c r="G23" s="219"/>
      <c r="H23" s="445">
        <f t="shared" si="1"/>
        <v>0</v>
      </c>
      <c r="I23" s="181"/>
    </row>
    <row r="24" spans="1:20">
      <c r="A24" s="165" t="str">
        <f t="shared" si="2"/>
        <v/>
      </c>
      <c r="B24" s="171"/>
      <c r="C24" s="176"/>
      <c r="D24" s="136"/>
      <c r="E24" s="219"/>
      <c r="F24" s="220" t="str">
        <f t="shared" si="0"/>
        <v/>
      </c>
      <c r="G24" s="219"/>
      <c r="H24" s="445">
        <f t="shared" si="1"/>
        <v>0</v>
      </c>
      <c r="I24" s="181"/>
    </row>
    <row r="25" spans="1:20">
      <c r="A25" s="165" t="s">
        <v>89</v>
      </c>
      <c r="B25" s="171"/>
      <c r="C25" s="182"/>
      <c r="D25" s="183" t="s">
        <v>25</v>
      </c>
      <c r="E25" s="221">
        <v>0</v>
      </c>
      <c r="F25" s="222" t="s">
        <v>23</v>
      </c>
      <c r="G25" s="223"/>
      <c r="H25" s="184" t="str">
        <f>IF(G25="","",E25*G25)</f>
        <v/>
      </c>
      <c r="I25" s="185"/>
    </row>
    <row r="26" spans="1:20" ht="22.5" customHeight="1">
      <c r="A26" s="165" t="s">
        <v>89</v>
      </c>
      <c r="B26" s="171"/>
      <c r="C26" s="186" t="s">
        <v>318</v>
      </c>
      <c r="D26" s="187"/>
      <c r="E26" s="224"/>
      <c r="F26" s="224"/>
      <c r="G26" s="224"/>
      <c r="H26" s="188"/>
      <c r="I26" s="175"/>
      <c r="K26" s="497"/>
      <c r="L26" s="497"/>
      <c r="M26" s="497"/>
      <c r="N26" s="497"/>
      <c r="O26" s="497"/>
      <c r="P26" s="497"/>
      <c r="Q26" s="497"/>
      <c r="R26" s="497"/>
      <c r="S26" s="497"/>
      <c r="T26" s="497"/>
    </row>
    <row r="27" spans="1:20" ht="18" customHeight="1">
      <c r="A27" s="165" t="s">
        <v>89</v>
      </c>
      <c r="B27" s="171"/>
      <c r="C27" s="176"/>
      <c r="D27" s="722"/>
      <c r="E27" s="723"/>
      <c r="F27" s="723"/>
      <c r="G27" s="723"/>
      <c r="H27" s="723"/>
      <c r="I27" s="724"/>
      <c r="K27" s="497"/>
      <c r="L27" s="497"/>
      <c r="M27" s="497"/>
      <c r="N27" s="497"/>
      <c r="O27" s="497"/>
      <c r="P27" s="497"/>
      <c r="Q27" s="497"/>
      <c r="R27" s="497"/>
      <c r="S27" s="497"/>
      <c r="T27" s="497"/>
    </row>
    <row r="28" spans="1:20" ht="18" customHeight="1">
      <c r="A28" s="165" t="s">
        <v>89</v>
      </c>
      <c r="B28" s="171"/>
      <c r="C28" s="176"/>
      <c r="D28" s="725"/>
      <c r="E28" s="726"/>
      <c r="F28" s="726"/>
      <c r="G28" s="726"/>
      <c r="H28" s="726"/>
      <c r="I28" s="727"/>
      <c r="K28" s="497"/>
      <c r="L28" s="497"/>
      <c r="M28" s="497"/>
      <c r="N28" s="497"/>
      <c r="O28" s="497"/>
      <c r="P28" s="497"/>
      <c r="Q28" s="497"/>
      <c r="R28" s="497"/>
      <c r="S28" s="497"/>
      <c r="T28" s="497"/>
    </row>
    <row r="29" spans="1:20" ht="18" customHeight="1">
      <c r="A29" s="165" t="s">
        <v>89</v>
      </c>
      <c r="B29" s="171"/>
      <c r="C29" s="176"/>
      <c r="D29" s="725"/>
      <c r="E29" s="726"/>
      <c r="F29" s="726"/>
      <c r="G29" s="726"/>
      <c r="H29" s="726"/>
      <c r="I29" s="727"/>
      <c r="K29" s="497"/>
      <c r="L29" s="497"/>
      <c r="M29" s="497"/>
      <c r="N29" s="497"/>
      <c r="O29" s="497"/>
      <c r="P29" s="497"/>
      <c r="Q29" s="497"/>
      <c r="R29" s="497"/>
      <c r="S29" s="497"/>
      <c r="T29" s="497"/>
    </row>
    <row r="30" spans="1:20" ht="18" customHeight="1">
      <c r="A30" s="165" t="s">
        <v>89</v>
      </c>
      <c r="B30" s="171"/>
      <c r="C30" s="176"/>
      <c r="D30" s="725"/>
      <c r="E30" s="726"/>
      <c r="F30" s="726"/>
      <c r="G30" s="726"/>
      <c r="H30" s="726"/>
      <c r="I30" s="727"/>
      <c r="K30" s="497"/>
      <c r="L30" s="497"/>
      <c r="M30" s="497"/>
      <c r="N30" s="497"/>
      <c r="O30" s="497"/>
      <c r="P30" s="497"/>
      <c r="Q30" s="497"/>
      <c r="R30" s="497"/>
      <c r="S30" s="497"/>
      <c r="T30" s="497"/>
    </row>
    <row r="31" spans="1:20" ht="18" customHeight="1">
      <c r="A31" s="165" t="s">
        <v>89</v>
      </c>
      <c r="B31" s="189"/>
      <c r="C31" s="190"/>
      <c r="D31" s="728"/>
      <c r="E31" s="729"/>
      <c r="F31" s="729"/>
      <c r="G31" s="729"/>
      <c r="H31" s="729"/>
      <c r="I31" s="730"/>
      <c r="K31" s="497"/>
      <c r="L31" s="497"/>
      <c r="M31" s="497"/>
      <c r="N31" s="497"/>
      <c r="O31" s="497"/>
      <c r="P31" s="497"/>
      <c r="Q31" s="497"/>
      <c r="R31" s="497"/>
      <c r="S31" s="497"/>
      <c r="T31" s="497"/>
    </row>
    <row r="32" spans="1:20" ht="30">
      <c r="A32" s="165" t="s">
        <v>89</v>
      </c>
      <c r="B32" s="191" t="s">
        <v>26</v>
      </c>
      <c r="C32" s="192"/>
      <c r="D32" s="193"/>
      <c r="E32" s="225"/>
      <c r="F32" s="226"/>
      <c r="G32" s="225"/>
      <c r="H32" s="194"/>
      <c r="I32" s="195"/>
      <c r="K32" s="497"/>
      <c r="L32" s="497"/>
      <c r="M32" s="497"/>
      <c r="N32" s="497"/>
      <c r="O32" s="497"/>
      <c r="P32" s="497"/>
      <c r="Q32" s="497"/>
      <c r="R32" s="497"/>
      <c r="S32" s="497"/>
      <c r="T32" s="497"/>
    </row>
    <row r="33" spans="1:9" s="198" customFormat="1">
      <c r="A33" s="196"/>
      <c r="B33" s="197"/>
      <c r="C33" s="426"/>
      <c r="D33" s="427" t="s">
        <v>18</v>
      </c>
      <c r="E33" s="732" t="s">
        <v>19</v>
      </c>
      <c r="F33" s="733"/>
      <c r="G33" s="734"/>
      <c r="H33" s="428" t="s">
        <v>41</v>
      </c>
      <c r="I33" s="429"/>
    </row>
    <row r="34" spans="1:9" ht="24">
      <c r="A34" s="165" t="s">
        <v>89</v>
      </c>
      <c r="B34" s="199"/>
      <c r="C34" s="170" t="s">
        <v>5</v>
      </c>
      <c r="D34" s="200"/>
      <c r="E34" s="227"/>
      <c r="F34" s="228"/>
      <c r="G34" s="227"/>
      <c r="H34" s="201"/>
      <c r="I34" s="202"/>
    </row>
    <row r="35" spans="1:9">
      <c r="A35" s="165" t="s">
        <v>89</v>
      </c>
      <c r="B35" s="171"/>
      <c r="C35" s="176"/>
      <c r="D35" s="135"/>
      <c r="E35" s="708"/>
      <c r="F35" s="709"/>
      <c r="G35" s="709"/>
      <c r="H35" s="8"/>
      <c r="I35" s="716">
        <f>SUM(H35:H39)</f>
        <v>0</v>
      </c>
    </row>
    <row r="36" spans="1:9">
      <c r="A36" s="165" t="str">
        <f>IF(AND(D36="",E36="",H36=""),"",".")</f>
        <v/>
      </c>
      <c r="B36" s="171"/>
      <c r="C36" s="176"/>
      <c r="D36" s="136"/>
      <c r="E36" s="710"/>
      <c r="F36" s="711"/>
      <c r="G36" s="712"/>
      <c r="H36" s="9"/>
      <c r="I36" s="717"/>
    </row>
    <row r="37" spans="1:9">
      <c r="A37" s="165" t="str">
        <f t="shared" ref="A37:A72" si="3">IF(AND(D37="",E37="",H37=""),"",".")</f>
        <v/>
      </c>
      <c r="B37" s="171"/>
      <c r="C37" s="176"/>
      <c r="D37" s="137"/>
      <c r="E37" s="710"/>
      <c r="F37" s="711"/>
      <c r="G37" s="712"/>
      <c r="H37" s="9"/>
      <c r="I37" s="717"/>
    </row>
    <row r="38" spans="1:9">
      <c r="A38" s="165" t="str">
        <f t="shared" si="3"/>
        <v/>
      </c>
      <c r="B38" s="171"/>
      <c r="C38" s="176"/>
      <c r="D38" s="137"/>
      <c r="E38" s="710"/>
      <c r="F38" s="711"/>
      <c r="G38" s="712"/>
      <c r="H38" s="9"/>
      <c r="I38" s="717"/>
    </row>
    <row r="39" spans="1:9">
      <c r="A39" s="165" t="str">
        <f t="shared" si="3"/>
        <v/>
      </c>
      <c r="B39" s="171"/>
      <c r="C39" s="176"/>
      <c r="D39" s="137"/>
      <c r="E39" s="710"/>
      <c r="F39" s="711"/>
      <c r="G39" s="712"/>
      <c r="H39" s="9"/>
      <c r="I39" s="717"/>
    </row>
    <row r="40" spans="1:9" ht="24">
      <c r="A40" s="165" t="s">
        <v>89</v>
      </c>
      <c r="B40" s="718"/>
      <c r="C40" s="186" t="s">
        <v>27</v>
      </c>
      <c r="D40" s="173"/>
      <c r="E40" s="214"/>
      <c r="F40" s="214"/>
      <c r="G40" s="214"/>
      <c r="H40" s="203"/>
      <c r="I40" s="202"/>
    </row>
    <row r="41" spans="1:9" ht="18.75" customHeight="1">
      <c r="A41" s="165" t="s">
        <v>89</v>
      </c>
      <c r="B41" s="718"/>
      <c r="C41" s="172"/>
      <c r="D41" s="135"/>
      <c r="E41" s="708"/>
      <c r="F41" s="709"/>
      <c r="G41" s="709"/>
      <c r="H41" s="10"/>
      <c r="I41" s="716">
        <f>SUM(H41:H45)</f>
        <v>0</v>
      </c>
    </row>
    <row r="42" spans="1:9">
      <c r="A42" s="165" t="str">
        <f t="shared" si="3"/>
        <v/>
      </c>
      <c r="B42" s="718"/>
      <c r="C42" s="172"/>
      <c r="D42" s="137"/>
      <c r="E42" s="710"/>
      <c r="F42" s="711"/>
      <c r="G42" s="712"/>
      <c r="H42" s="11"/>
      <c r="I42" s="717"/>
    </row>
    <row r="43" spans="1:9">
      <c r="A43" s="165" t="str">
        <f t="shared" si="3"/>
        <v/>
      </c>
      <c r="B43" s="718"/>
      <c r="C43" s="172"/>
      <c r="D43" s="137"/>
      <c r="E43" s="710"/>
      <c r="F43" s="711"/>
      <c r="G43" s="712"/>
      <c r="H43" s="11"/>
      <c r="I43" s="717"/>
    </row>
    <row r="44" spans="1:9">
      <c r="A44" s="165" t="str">
        <f t="shared" si="3"/>
        <v/>
      </c>
      <c r="B44" s="718"/>
      <c r="C44" s="172"/>
      <c r="D44" s="137"/>
      <c r="E44" s="710"/>
      <c r="F44" s="711"/>
      <c r="G44" s="712"/>
      <c r="H44" s="11"/>
      <c r="I44" s="717"/>
    </row>
    <row r="45" spans="1:9">
      <c r="A45" s="165" t="str">
        <f t="shared" si="3"/>
        <v/>
      </c>
      <c r="B45" s="718"/>
      <c r="C45" s="172"/>
      <c r="D45" s="137"/>
      <c r="E45" s="710"/>
      <c r="F45" s="711"/>
      <c r="G45" s="712"/>
      <c r="H45" s="11"/>
      <c r="I45" s="717"/>
    </row>
    <row r="46" spans="1:9" ht="24">
      <c r="A46" s="165" t="s">
        <v>89</v>
      </c>
      <c r="B46" s="171"/>
      <c r="C46" s="186" t="s">
        <v>28</v>
      </c>
      <c r="D46" s="173"/>
      <c r="E46" s="214"/>
      <c r="F46" s="214"/>
      <c r="G46" s="214"/>
      <c r="H46" s="203"/>
      <c r="I46" s="204"/>
    </row>
    <row r="47" spans="1:9" ht="18.75" customHeight="1">
      <c r="A47" s="165" t="s">
        <v>89</v>
      </c>
      <c r="B47" s="171"/>
      <c r="C47" s="176"/>
      <c r="D47" s="135"/>
      <c r="E47" s="708"/>
      <c r="F47" s="709"/>
      <c r="G47" s="709"/>
      <c r="H47" s="10"/>
      <c r="I47" s="716">
        <f>SUM(H47:H51)</f>
        <v>0</v>
      </c>
    </row>
    <row r="48" spans="1:9">
      <c r="A48" s="165" t="str">
        <f t="shared" si="3"/>
        <v/>
      </c>
      <c r="B48" s="171"/>
      <c r="C48" s="176"/>
      <c r="D48" s="137"/>
      <c r="E48" s="710"/>
      <c r="F48" s="711"/>
      <c r="G48" s="712"/>
      <c r="H48" s="11"/>
      <c r="I48" s="717"/>
    </row>
    <row r="49" spans="1:9">
      <c r="A49" s="165" t="str">
        <f t="shared" si="3"/>
        <v/>
      </c>
      <c r="B49" s="171"/>
      <c r="C49" s="176"/>
      <c r="D49" s="137"/>
      <c r="E49" s="710"/>
      <c r="F49" s="711"/>
      <c r="G49" s="712"/>
      <c r="H49" s="11"/>
      <c r="I49" s="717"/>
    </row>
    <row r="50" spans="1:9">
      <c r="A50" s="165" t="str">
        <f t="shared" si="3"/>
        <v/>
      </c>
      <c r="B50" s="171"/>
      <c r="C50" s="176"/>
      <c r="D50" s="137"/>
      <c r="E50" s="710"/>
      <c r="F50" s="711"/>
      <c r="G50" s="712"/>
      <c r="H50" s="11"/>
      <c r="I50" s="717"/>
    </row>
    <row r="51" spans="1:9">
      <c r="A51" s="165" t="str">
        <f t="shared" si="3"/>
        <v/>
      </c>
      <c r="B51" s="171"/>
      <c r="C51" s="176"/>
      <c r="D51" s="137"/>
      <c r="E51" s="710"/>
      <c r="F51" s="711"/>
      <c r="G51" s="712"/>
      <c r="H51" s="11"/>
      <c r="I51" s="717"/>
    </row>
    <row r="52" spans="1:9" ht="24">
      <c r="A52" s="165" t="s">
        <v>89</v>
      </c>
      <c r="B52" s="171"/>
      <c r="C52" s="186" t="s">
        <v>315</v>
      </c>
      <c r="D52" s="173"/>
      <c r="E52" s="735"/>
      <c r="F52" s="735"/>
      <c r="G52" s="735"/>
      <c r="H52" s="203"/>
      <c r="I52" s="175"/>
    </row>
    <row r="53" spans="1:9">
      <c r="A53" s="165" t="s">
        <v>89</v>
      </c>
      <c r="B53" s="171"/>
      <c r="C53" s="172"/>
      <c r="D53" s="135"/>
      <c r="E53" s="708"/>
      <c r="F53" s="709"/>
      <c r="G53" s="709"/>
      <c r="H53" s="10"/>
      <c r="I53" s="716">
        <f>SUM(H53:H57)</f>
        <v>0</v>
      </c>
    </row>
    <row r="54" spans="1:9">
      <c r="A54" s="165" t="str">
        <f t="shared" si="3"/>
        <v/>
      </c>
      <c r="B54" s="171"/>
      <c r="C54" s="172"/>
      <c r="D54" s="137"/>
      <c r="E54" s="710"/>
      <c r="F54" s="711"/>
      <c r="G54" s="712"/>
      <c r="H54" s="11"/>
      <c r="I54" s="717"/>
    </row>
    <row r="55" spans="1:9">
      <c r="A55" s="165" t="str">
        <f t="shared" si="3"/>
        <v/>
      </c>
      <c r="B55" s="171"/>
      <c r="C55" s="172"/>
      <c r="D55" s="137"/>
      <c r="E55" s="710"/>
      <c r="F55" s="711"/>
      <c r="G55" s="712"/>
      <c r="H55" s="11"/>
      <c r="I55" s="717"/>
    </row>
    <row r="56" spans="1:9">
      <c r="A56" s="165" t="str">
        <f t="shared" si="3"/>
        <v/>
      </c>
      <c r="B56" s="171"/>
      <c r="C56" s="172"/>
      <c r="D56" s="137"/>
      <c r="E56" s="710"/>
      <c r="F56" s="711"/>
      <c r="G56" s="712"/>
      <c r="H56" s="11"/>
      <c r="I56" s="717"/>
    </row>
    <row r="57" spans="1:9">
      <c r="A57" s="165" t="str">
        <f t="shared" si="3"/>
        <v/>
      </c>
      <c r="B57" s="171"/>
      <c r="C57" s="172"/>
      <c r="D57" s="137"/>
      <c r="E57" s="710"/>
      <c r="F57" s="711"/>
      <c r="G57" s="712"/>
      <c r="H57" s="11"/>
      <c r="I57" s="717"/>
    </row>
    <row r="58" spans="1:9" ht="24">
      <c r="A58" s="165" t="s">
        <v>89</v>
      </c>
      <c r="B58" s="171"/>
      <c r="C58" s="186" t="s">
        <v>29</v>
      </c>
      <c r="D58" s="173"/>
      <c r="E58" s="214"/>
      <c r="F58" s="214"/>
      <c r="G58" s="214"/>
      <c r="H58" s="203"/>
      <c r="I58" s="204"/>
    </row>
    <row r="59" spans="1:9">
      <c r="A59" s="165" t="s">
        <v>89</v>
      </c>
      <c r="B59" s="171"/>
      <c r="C59" s="721"/>
      <c r="D59" s="135"/>
      <c r="E59" s="708"/>
      <c r="F59" s="709"/>
      <c r="G59" s="709"/>
      <c r="H59" s="10"/>
      <c r="I59" s="716">
        <f>SUM(H59:H63)</f>
        <v>0</v>
      </c>
    </row>
    <row r="60" spans="1:9">
      <c r="A60" s="165" t="str">
        <f t="shared" si="3"/>
        <v/>
      </c>
      <c r="B60" s="171"/>
      <c r="C60" s="721"/>
      <c r="D60" s="137"/>
      <c r="E60" s="710"/>
      <c r="F60" s="711"/>
      <c r="G60" s="712"/>
      <c r="H60" s="11"/>
      <c r="I60" s="717"/>
    </row>
    <row r="61" spans="1:9">
      <c r="A61" s="165" t="str">
        <f t="shared" si="3"/>
        <v/>
      </c>
      <c r="B61" s="171"/>
      <c r="C61" s="721"/>
      <c r="D61" s="137"/>
      <c r="E61" s="710"/>
      <c r="F61" s="711"/>
      <c r="G61" s="712"/>
      <c r="H61" s="11"/>
      <c r="I61" s="717"/>
    </row>
    <row r="62" spans="1:9">
      <c r="A62" s="165" t="str">
        <f t="shared" si="3"/>
        <v/>
      </c>
      <c r="B62" s="171"/>
      <c r="C62" s="721"/>
      <c r="D62" s="137"/>
      <c r="E62" s="710"/>
      <c r="F62" s="711"/>
      <c r="G62" s="712"/>
      <c r="H62" s="11"/>
      <c r="I62" s="717"/>
    </row>
    <row r="63" spans="1:9">
      <c r="A63" s="165" t="str">
        <f t="shared" si="3"/>
        <v/>
      </c>
      <c r="B63" s="171"/>
      <c r="C63" s="721"/>
      <c r="D63" s="137"/>
      <c r="E63" s="710"/>
      <c r="F63" s="711"/>
      <c r="G63" s="712"/>
      <c r="H63" s="11"/>
      <c r="I63" s="717"/>
    </row>
    <row r="64" spans="1:9" ht="24">
      <c r="A64" s="165" t="s">
        <v>89</v>
      </c>
      <c r="B64" s="171"/>
      <c r="C64" s="170" t="s">
        <v>30</v>
      </c>
      <c r="D64" s="173"/>
      <c r="E64" s="214"/>
      <c r="F64" s="214"/>
      <c r="G64" s="214"/>
      <c r="H64" s="203"/>
      <c r="I64" s="204"/>
    </row>
    <row r="65" spans="1:9">
      <c r="A65" s="165" t="s">
        <v>89</v>
      </c>
      <c r="B65" s="171"/>
      <c r="C65" s="172"/>
      <c r="D65" s="135"/>
      <c r="E65" s="708"/>
      <c r="F65" s="709"/>
      <c r="G65" s="709"/>
      <c r="H65" s="10"/>
      <c r="I65" s="716">
        <f>SUM(H65:H74)</f>
        <v>0</v>
      </c>
    </row>
    <row r="66" spans="1:9">
      <c r="A66" s="165" t="str">
        <f t="shared" si="3"/>
        <v/>
      </c>
      <c r="B66" s="171"/>
      <c r="C66" s="172"/>
      <c r="D66" s="137"/>
      <c r="E66" s="710"/>
      <c r="F66" s="711"/>
      <c r="G66" s="712"/>
      <c r="H66" s="11"/>
      <c r="I66" s="717"/>
    </row>
    <row r="67" spans="1:9">
      <c r="A67" s="165" t="str">
        <f t="shared" si="3"/>
        <v/>
      </c>
      <c r="B67" s="171"/>
      <c r="C67" s="172"/>
      <c r="D67" s="137"/>
      <c r="E67" s="710"/>
      <c r="F67" s="711"/>
      <c r="G67" s="712"/>
      <c r="H67" s="11"/>
      <c r="I67" s="717"/>
    </row>
    <row r="68" spans="1:9">
      <c r="A68" s="165" t="str">
        <f t="shared" si="3"/>
        <v/>
      </c>
      <c r="B68" s="171"/>
      <c r="C68" s="172"/>
      <c r="D68" s="137"/>
      <c r="E68" s="710"/>
      <c r="F68" s="711"/>
      <c r="G68" s="712"/>
      <c r="H68" s="11"/>
      <c r="I68" s="717"/>
    </row>
    <row r="69" spans="1:9">
      <c r="A69" s="165" t="str">
        <f t="shared" si="3"/>
        <v/>
      </c>
      <c r="B69" s="171"/>
      <c r="C69" s="172"/>
      <c r="D69" s="137"/>
      <c r="E69" s="710"/>
      <c r="F69" s="711"/>
      <c r="G69" s="712"/>
      <c r="H69" s="11"/>
      <c r="I69" s="717"/>
    </row>
    <row r="70" spans="1:9">
      <c r="A70" s="165" t="str">
        <f t="shared" si="3"/>
        <v/>
      </c>
      <c r="B70" s="171"/>
      <c r="C70" s="172"/>
      <c r="D70" s="137"/>
      <c r="E70" s="710"/>
      <c r="F70" s="711"/>
      <c r="G70" s="712"/>
      <c r="H70" s="11"/>
      <c r="I70" s="717"/>
    </row>
    <row r="71" spans="1:9">
      <c r="A71" s="165" t="str">
        <f t="shared" si="3"/>
        <v/>
      </c>
      <c r="B71" s="171"/>
      <c r="C71" s="172"/>
      <c r="D71" s="137"/>
      <c r="E71" s="710"/>
      <c r="F71" s="711"/>
      <c r="G71" s="712"/>
      <c r="H71" s="11"/>
      <c r="I71" s="717"/>
    </row>
    <row r="72" spans="1:9">
      <c r="A72" s="165" t="str">
        <f t="shared" si="3"/>
        <v/>
      </c>
      <c r="B72" s="171"/>
      <c r="C72" s="172"/>
      <c r="D72" s="137"/>
      <c r="E72" s="710"/>
      <c r="F72" s="711"/>
      <c r="G72" s="712"/>
      <c r="H72" s="11"/>
      <c r="I72" s="717"/>
    </row>
    <row r="73" spans="1:9">
      <c r="A73" s="165" t="str">
        <f>IF(AND(D73="",E73="",H73=""),"",".")</f>
        <v/>
      </c>
      <c r="B73" s="171"/>
      <c r="C73" s="172"/>
      <c r="D73" s="137"/>
      <c r="E73" s="710"/>
      <c r="F73" s="711"/>
      <c r="G73" s="712"/>
      <c r="H73" s="11"/>
      <c r="I73" s="717"/>
    </row>
    <row r="74" spans="1:9" ht="19.5" thickBot="1">
      <c r="A74" s="165" t="str">
        <f>IF(AND(D74="",E74="",H74=""),"",".")</f>
        <v/>
      </c>
      <c r="B74" s="205"/>
      <c r="C74" s="206"/>
      <c r="D74" s="139"/>
      <c r="E74" s="713"/>
      <c r="F74" s="714"/>
      <c r="G74" s="715"/>
      <c r="H74" s="12"/>
      <c r="I74" s="736"/>
    </row>
    <row r="75" spans="1:9" ht="8.25" customHeight="1">
      <c r="A75" s="207"/>
      <c r="B75" s="207"/>
      <c r="C75" s="207"/>
      <c r="D75" s="507"/>
      <c r="E75" s="508"/>
      <c r="F75" s="508"/>
      <c r="G75" s="508"/>
      <c r="H75" s="509"/>
      <c r="I75" s="509"/>
    </row>
  </sheetData>
  <sheetProtection algorithmName="SHA-512" hashValue="WxQXRJVX+hDb46pEl04xoaBJPNZ1q9Eag+ALkGNnSnom/SlyprZE0PI/WuOtW03b5uKcnlxV/2zTAsMpEunP/Q==" saltValue="2IN5YkguvwznPo/IwDSLaA==" spinCount="100000" sheet="1" formatRows="0" autoFilter="0"/>
  <autoFilter ref="A15:I74" xr:uid="{00000000-0009-0000-0000-00000E000000}">
    <filterColumn colId="4" showButton="0"/>
    <filterColumn colId="5" showButton="0"/>
  </autoFilter>
  <mergeCells count="63">
    <mergeCell ref="K5:S14"/>
    <mergeCell ref="C6:D6"/>
    <mergeCell ref="E6:G6"/>
    <mergeCell ref="D27:I31"/>
    <mergeCell ref="E7:G7"/>
    <mergeCell ref="E8:G8"/>
    <mergeCell ref="E9:G9"/>
    <mergeCell ref="E10:G10"/>
    <mergeCell ref="E11:G11"/>
    <mergeCell ref="E12:G12"/>
    <mergeCell ref="E13:G13"/>
    <mergeCell ref="E15:G15"/>
    <mergeCell ref="A16:D16"/>
    <mergeCell ref="A2:B2"/>
    <mergeCell ref="C2:I2"/>
    <mergeCell ref="A3:B3"/>
    <mergeCell ref="C3:I3"/>
    <mergeCell ref="E5:G5"/>
    <mergeCell ref="E33:G33"/>
    <mergeCell ref="E35:G35"/>
    <mergeCell ref="I35:I39"/>
    <mergeCell ref="E36:G36"/>
    <mergeCell ref="E37:G37"/>
    <mergeCell ref="E38:G38"/>
    <mergeCell ref="E39:G39"/>
    <mergeCell ref="B40:B45"/>
    <mergeCell ref="E41:G41"/>
    <mergeCell ref="I41:I45"/>
    <mergeCell ref="E42:G42"/>
    <mergeCell ref="E43:G43"/>
    <mergeCell ref="E44:G44"/>
    <mergeCell ref="E45:G45"/>
    <mergeCell ref="E47:G47"/>
    <mergeCell ref="I47:I51"/>
    <mergeCell ref="E48:G48"/>
    <mergeCell ref="E49:G49"/>
    <mergeCell ref="E50:G50"/>
    <mergeCell ref="E51:G51"/>
    <mergeCell ref="E52:G52"/>
    <mergeCell ref="E53:G53"/>
    <mergeCell ref="I59:I63"/>
    <mergeCell ref="E60:G60"/>
    <mergeCell ref="E61:G61"/>
    <mergeCell ref="E62:G62"/>
    <mergeCell ref="E63:G63"/>
    <mergeCell ref="I53:I57"/>
    <mergeCell ref="E54:G54"/>
    <mergeCell ref="E55:G55"/>
    <mergeCell ref="E56:G56"/>
    <mergeCell ref="E57:G57"/>
    <mergeCell ref="C59:C63"/>
    <mergeCell ref="E59:G59"/>
    <mergeCell ref="I65:I74"/>
    <mergeCell ref="E66:G66"/>
    <mergeCell ref="E67:G67"/>
    <mergeCell ref="E68:G68"/>
    <mergeCell ref="E69:G69"/>
    <mergeCell ref="E70:G70"/>
    <mergeCell ref="E71:G71"/>
    <mergeCell ref="E72:G72"/>
    <mergeCell ref="E73:G73"/>
    <mergeCell ref="E74:G74"/>
    <mergeCell ref="E65:G65"/>
  </mergeCells>
  <phoneticPr fontId="21"/>
  <dataValidations count="3">
    <dataValidation type="whole" operator="greaterThanOrEqual" allowBlank="1" showInputMessage="1" showErrorMessage="1" sqref="H35:H74" xr:uid="{00000000-0002-0000-0E00-000000000000}">
      <formula1>0</formula1>
    </dataValidation>
    <dataValidation type="whole" imeMode="off" operator="greaterThanOrEqual" allowBlank="1" showInputMessage="1" showErrorMessage="1" sqref="E20:E24" xr:uid="{00000000-0002-0000-0E00-000001000000}">
      <formula1>0</formula1>
    </dataValidation>
    <dataValidation imeMode="halfAlpha" allowBlank="1" showInputMessage="1" showErrorMessage="1" sqref="I33 I75:I65496 I15:I17" xr:uid="{00000000-0002-0000-0E00-000002000000}"/>
  </dataValidations>
  <printOptions horizontalCentered="1"/>
  <pageMargins left="0.70866141732283472" right="0.70866141732283472" top="0.35433070866141736" bottom="0.35433070866141736" header="0.31496062992125984" footer="0.31496062992125984"/>
  <pageSetup paperSize="9" scale="54" orientation="portrait" r:id="rId1"/>
  <rowBreaks count="2" manualBreakCount="2">
    <brk id="31" max="8" man="1"/>
    <brk id="4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7C1D4"/>
    <pageSetUpPr fitToPage="1"/>
  </sheetPr>
  <dimension ref="A1:W131"/>
  <sheetViews>
    <sheetView view="pageBreakPreview" zoomScale="85" zoomScaleNormal="85" zoomScaleSheetLayoutView="85" zoomScalePageLayoutView="55" workbookViewId="0">
      <selection activeCell="E148" sqref="E148"/>
    </sheetView>
  </sheetViews>
  <sheetFormatPr defaultColWidth="9" defaultRowHeight="18.75"/>
  <cols>
    <col min="1" max="1" width="3.25" customWidth="1"/>
    <col min="2" max="2" width="3.25" style="21" customWidth="1"/>
    <col min="3" max="3" width="4.125" customWidth="1"/>
    <col min="4" max="4" width="18.75" style="87" customWidth="1"/>
    <col min="5" max="5" width="40.75" style="22" customWidth="1"/>
    <col min="6" max="6" width="10.125" customWidth="1"/>
    <col min="7" max="7" width="9.125" customWidth="1"/>
    <col min="8" max="8" width="4.75" style="18" customWidth="1"/>
    <col min="9" max="9" width="9.125" style="18" customWidth="1"/>
    <col min="10" max="10" width="4.75" style="19" customWidth="1"/>
    <col min="11" max="11" width="12.75" style="18" customWidth="1"/>
    <col min="12" max="12" width="17.5" style="24" customWidth="1"/>
    <col min="13" max="13" width="4" customWidth="1"/>
  </cols>
  <sheetData>
    <row r="1" spans="1:23">
      <c r="B1" t="s">
        <v>338</v>
      </c>
      <c r="C1" s="21"/>
      <c r="E1"/>
      <c r="F1" s="22"/>
      <c r="H1"/>
      <c r="J1" s="18"/>
      <c r="K1" s="19"/>
      <c r="L1" s="18"/>
    </row>
    <row r="2" spans="1:23">
      <c r="B2" s="695" t="s">
        <v>103</v>
      </c>
      <c r="C2" s="695"/>
      <c r="D2" s="695"/>
      <c r="E2" s="696">
        <f>'5-1 総表'!C17</f>
        <v>0</v>
      </c>
      <c r="F2" s="696"/>
      <c r="G2" s="696"/>
      <c r="H2" s="696"/>
      <c r="I2" s="696"/>
      <c r="J2" s="696"/>
      <c r="K2" s="696"/>
      <c r="L2" s="696"/>
    </row>
    <row r="3" spans="1:23" ht="18" customHeight="1">
      <c r="B3" s="695" t="s">
        <v>75</v>
      </c>
      <c r="C3" s="695"/>
      <c r="D3" s="695"/>
      <c r="E3" s="696">
        <f>'5-1 総表'!C29</f>
        <v>0</v>
      </c>
      <c r="F3" s="696"/>
      <c r="G3" s="696"/>
      <c r="H3" s="696"/>
      <c r="I3" s="696"/>
      <c r="J3" s="696"/>
      <c r="K3" s="696"/>
      <c r="L3" s="696"/>
      <c r="N3" s="500"/>
      <c r="O3" s="500"/>
      <c r="P3" s="500"/>
      <c r="Q3" s="500"/>
      <c r="R3" s="500"/>
      <c r="S3" s="500"/>
      <c r="T3" s="500"/>
      <c r="U3" s="500"/>
      <c r="V3" s="500"/>
      <c r="W3" s="500"/>
    </row>
    <row r="4" spans="1:23" s="16" customFormat="1" ht="18.600000000000001" customHeight="1" thickBot="1">
      <c r="A4" s="72"/>
      <c r="B4" s="74"/>
      <c r="C4" s="67"/>
      <c r="D4" s="88"/>
      <c r="E4" s="67"/>
      <c r="F4" s="753" t="s">
        <v>292</v>
      </c>
      <c r="G4" s="753"/>
      <c r="H4" s="830" t="str">
        <f>IF('4-1 総表'!C10="","申請時金額（円）","計画変更時金額（円）")</f>
        <v>申請時金額（円）</v>
      </c>
      <c r="I4" s="830"/>
      <c r="J4" s="830"/>
      <c r="K4" s="72"/>
      <c r="L4" s="72"/>
      <c r="N4" s="500"/>
      <c r="O4" s="500"/>
      <c r="P4" s="500"/>
      <c r="Q4" s="500"/>
      <c r="R4" s="500"/>
      <c r="S4" s="500"/>
      <c r="T4" s="500"/>
      <c r="U4" s="500"/>
      <c r="V4" s="500"/>
      <c r="W4" s="500"/>
    </row>
    <row r="5" spans="1:23" ht="25.5">
      <c r="A5" s="35"/>
      <c r="B5" s="229" t="s">
        <v>144</v>
      </c>
      <c r="C5" s="68"/>
      <c r="D5" s="89"/>
      <c r="E5" s="69"/>
      <c r="F5" s="754">
        <f>SUM(L13,L30,L47,L64,L81,L98,L115)</f>
        <v>0</v>
      </c>
      <c r="G5" s="831"/>
      <c r="H5" s="832">
        <f>IF('4-1 総表'!$C$10="",'1-4 支出'!F5*1000,'4-4 支出'!F5*1000)</f>
        <v>0</v>
      </c>
      <c r="I5" s="833"/>
      <c r="J5" s="834"/>
      <c r="K5"/>
      <c r="L5"/>
      <c r="N5" s="500"/>
      <c r="O5" s="500"/>
      <c r="P5" s="500"/>
      <c r="Q5" s="500"/>
      <c r="R5" s="500"/>
      <c r="S5" s="500"/>
      <c r="T5" s="500"/>
      <c r="U5" s="500"/>
      <c r="V5" s="500"/>
      <c r="W5" s="500"/>
    </row>
    <row r="6" spans="1:23" ht="24">
      <c r="A6" s="35"/>
      <c r="B6" s="75"/>
      <c r="C6" s="36" t="s">
        <v>151</v>
      </c>
      <c r="D6" s="90"/>
      <c r="E6" s="37"/>
      <c r="F6" s="756">
        <f>SUM(F8:F10)</f>
        <v>0</v>
      </c>
      <c r="G6" s="835"/>
      <c r="H6" s="836">
        <f>IF('4-1 総表'!$C$10="",'1-4 支出'!F6*1000,'4-4 支出'!F6*1000)</f>
        <v>0</v>
      </c>
      <c r="I6" s="837"/>
      <c r="J6" s="838"/>
      <c r="K6"/>
      <c r="L6"/>
      <c r="N6" s="500"/>
      <c r="O6" s="500"/>
      <c r="P6" s="500"/>
      <c r="Q6" s="500"/>
      <c r="R6" s="500"/>
      <c r="S6" s="500"/>
      <c r="T6" s="500"/>
      <c r="U6" s="500"/>
      <c r="V6" s="500"/>
      <c r="W6" s="500"/>
    </row>
    <row r="7" spans="1:23" ht="24">
      <c r="A7" s="35"/>
      <c r="B7" s="76"/>
      <c r="C7" s="39"/>
      <c r="D7" s="91"/>
      <c r="E7" s="70" t="s">
        <v>87</v>
      </c>
      <c r="F7" s="758" t="s">
        <v>73</v>
      </c>
      <c r="G7" s="839"/>
      <c r="H7" s="840" t="s">
        <v>204</v>
      </c>
      <c r="I7" s="841"/>
      <c r="J7" s="842"/>
      <c r="K7" s="40"/>
      <c r="L7" s="40"/>
    </row>
    <row r="8" spans="1:23" ht="22.15" customHeight="1">
      <c r="A8" s="35"/>
      <c r="B8" s="77"/>
      <c r="C8" s="41"/>
      <c r="D8" s="92" t="s">
        <v>269</v>
      </c>
      <c r="E8" s="416">
        <f>'1-4 支出'!E8</f>
        <v>0</v>
      </c>
      <c r="F8" s="843" t="str">
        <f>IF(E8="謝金・旅費",$L$13,IF(E8="会場・設営・運搬費",$L$30,IF(E8="資料等購入・資材等購入費",$L$47,IF(E8="保全・補修費",$L$64,IF(E8="調査・資料等作成費",$L$81,IF(E8="記録・配信費",$L$98,IF(E8="宣伝・印刷費",$L$115,"0")))))))</f>
        <v>0</v>
      </c>
      <c r="G8" s="844"/>
      <c r="H8" s="845">
        <f>IF('4-1 総表'!$C$10="",'1-4 支出'!F8*1000,'4-4 支出'!F8*1000)</f>
        <v>0</v>
      </c>
      <c r="I8" s="846"/>
      <c r="J8" s="847"/>
      <c r="K8" s="42"/>
      <c r="L8" s="42"/>
      <c r="N8" s="749" t="s">
        <v>317</v>
      </c>
      <c r="O8" s="749"/>
      <c r="P8" s="749"/>
      <c r="Q8" s="749"/>
      <c r="R8" s="749"/>
      <c r="S8" s="749"/>
      <c r="T8" s="749"/>
      <c r="U8" s="749"/>
      <c r="V8" s="749"/>
      <c r="W8" s="749"/>
    </row>
    <row r="9" spans="1:23" ht="24">
      <c r="A9" s="35"/>
      <c r="B9" s="77"/>
      <c r="C9" s="41"/>
      <c r="D9" s="93" t="s">
        <v>81</v>
      </c>
      <c r="E9" s="417">
        <f>'1-4 支出'!E9</f>
        <v>0</v>
      </c>
      <c r="F9" s="820" t="str">
        <f>IF(E9="謝金・旅費",$L$13,IF(E9="会場・設営・運搬費",$L$30,IF(E9="資料等購入・資材等購入費",$L$47,IF(E9="保全・補修費",$L$64,IF(E9="調査・資料等作成費",$L$81,IF(E9="記録・配信費",$L$98,IF(E9="宣伝・印刷費",$L$115,"0")))))))</f>
        <v>0</v>
      </c>
      <c r="G9" s="821"/>
      <c r="H9" s="822">
        <f>IF('4-1 総表'!$C$10="",'1-4 支出'!F9*1000,'4-4 支出'!F9*1000)</f>
        <v>0</v>
      </c>
      <c r="I9" s="823"/>
      <c r="J9" s="824"/>
      <c r="K9" s="42"/>
      <c r="L9" s="42"/>
      <c r="N9" s="749"/>
      <c r="O9" s="749"/>
      <c r="P9" s="749"/>
      <c r="Q9" s="749"/>
      <c r="R9" s="749"/>
      <c r="S9" s="749"/>
      <c r="T9" s="749"/>
      <c r="U9" s="749"/>
      <c r="V9" s="749"/>
      <c r="W9" s="749"/>
    </row>
    <row r="10" spans="1:23" ht="24.75" thickBot="1">
      <c r="A10" s="35"/>
      <c r="B10" s="78"/>
      <c r="C10" s="71"/>
      <c r="D10" s="94" t="s">
        <v>270</v>
      </c>
      <c r="E10" s="418">
        <f>'1-4 支出'!E10</f>
        <v>0</v>
      </c>
      <c r="F10" s="825" t="str">
        <f>IF(E10="謝金・旅費",$L$13,IF(E10="会場・設営・運搬費",$L$30,IF(E10="資料等購入・資材等購入費",$L$47,IF(E10="保全・補修費",$L$64,IF(E10="調査・資料等作成費",$L$81,IF(E10="記録・配信費",$L$98,IF(E10="宣伝・印刷費",$L$115,"0")))))))</f>
        <v>0</v>
      </c>
      <c r="G10" s="826"/>
      <c r="H10" s="827">
        <f>IF('4-1 総表'!$C$10="",'1-4 支出'!F10*1000,'4-4 支出'!F10*1000)</f>
        <v>0</v>
      </c>
      <c r="I10" s="828"/>
      <c r="J10" s="829"/>
      <c r="K10" s="44"/>
      <c r="L10" s="35"/>
      <c r="N10" s="749"/>
      <c r="O10" s="749"/>
      <c r="P10" s="749"/>
      <c r="Q10" s="749"/>
      <c r="R10" s="749"/>
      <c r="S10" s="749"/>
      <c r="T10" s="749"/>
      <c r="U10" s="749"/>
      <c r="V10" s="749"/>
      <c r="W10" s="749"/>
    </row>
    <row r="11" spans="1:23" ht="19.5" customHeight="1" thickBot="1">
      <c r="A11" s="1"/>
      <c r="B11" s="79"/>
      <c r="C11" s="1"/>
      <c r="D11" s="95"/>
      <c r="E11" s="28"/>
      <c r="F11" s="27"/>
      <c r="G11" s="27"/>
      <c r="H11" s="17"/>
      <c r="I11" s="32"/>
      <c r="J11" s="30"/>
      <c r="K11" s="29"/>
      <c r="L11" s="31"/>
      <c r="M11" s="230"/>
      <c r="N11" s="749"/>
      <c r="O11" s="749"/>
      <c r="P11" s="749"/>
      <c r="Q11" s="749"/>
      <c r="R11" s="749"/>
      <c r="S11" s="749"/>
      <c r="T11" s="749"/>
      <c r="U11" s="749"/>
      <c r="V11" s="749"/>
      <c r="W11" s="749"/>
    </row>
    <row r="12" spans="1:23" s="32" customFormat="1" ht="24.75" thickBot="1">
      <c r="A12" s="45" t="s">
        <v>88</v>
      </c>
      <c r="B12" s="81"/>
      <c r="C12" s="86" t="s">
        <v>97</v>
      </c>
      <c r="D12" s="83" t="s">
        <v>90</v>
      </c>
      <c r="E12" s="50" t="s">
        <v>72</v>
      </c>
      <c r="F12" s="84" t="s">
        <v>64</v>
      </c>
      <c r="G12" s="85" t="s">
        <v>296</v>
      </c>
      <c r="H12" s="53" t="s">
        <v>297</v>
      </c>
      <c r="I12" s="52" t="s">
        <v>302</v>
      </c>
      <c r="J12" s="53" t="s">
        <v>299</v>
      </c>
      <c r="K12" s="51" t="s">
        <v>40</v>
      </c>
      <c r="L12" s="54" t="s">
        <v>203</v>
      </c>
      <c r="M12" s="230"/>
      <c r="N12" s="749"/>
      <c r="O12" s="749"/>
      <c r="P12" s="749"/>
      <c r="Q12" s="749"/>
      <c r="R12" s="749"/>
      <c r="S12" s="749"/>
      <c r="T12" s="749"/>
      <c r="U12" s="749"/>
      <c r="V12" s="749"/>
      <c r="W12" s="749"/>
    </row>
    <row r="13" spans="1:23" s="20" customFormat="1" ht="30">
      <c r="A13"/>
      <c r="B13" s="47" t="str">
        <f>IF($E$8=C13,$D$8,IF($E$9=C13,$D$9,IF($E$10=C13,$D$10,"")))</f>
        <v/>
      </c>
      <c r="C13" s="48" t="s">
        <v>139</v>
      </c>
      <c r="D13" s="96"/>
      <c r="E13" s="56"/>
      <c r="F13" s="49"/>
      <c r="G13" s="49"/>
      <c r="H13" s="57"/>
      <c r="I13" s="57"/>
      <c r="J13" s="57"/>
      <c r="K13" s="59" t="str">
        <f t="shared" ref="K13:K28" si="0">IF(ISNUMBER(F13),(PRODUCT(F13,G13,I13)),"")</f>
        <v/>
      </c>
      <c r="L13" s="61">
        <f>SUM(K14:K28)</f>
        <v>0</v>
      </c>
      <c r="M13" s="230"/>
      <c r="N13" s="749"/>
      <c r="O13" s="749"/>
      <c r="P13" s="749"/>
      <c r="Q13" s="749"/>
      <c r="R13" s="749"/>
      <c r="S13" s="749"/>
      <c r="T13" s="749"/>
      <c r="U13" s="749"/>
      <c r="V13" s="749"/>
      <c r="W13" s="749"/>
    </row>
    <row r="14" spans="1:23" ht="18" customHeight="1">
      <c r="A14">
        <v>1</v>
      </c>
      <c r="B14" s="82"/>
      <c r="C14" s="64" t="str">
        <f>IF(D14="","",".")</f>
        <v/>
      </c>
      <c r="D14" s="97"/>
      <c r="E14" s="99"/>
      <c r="F14" s="100"/>
      <c r="G14" s="100"/>
      <c r="H14" s="100"/>
      <c r="I14" s="100"/>
      <c r="J14" s="100"/>
      <c r="K14" s="103" t="str">
        <f t="shared" si="0"/>
        <v/>
      </c>
      <c r="L14" s="25"/>
      <c r="N14" s="749"/>
      <c r="O14" s="749"/>
      <c r="P14" s="749"/>
      <c r="Q14" s="749"/>
      <c r="R14" s="749"/>
      <c r="S14" s="749"/>
      <c r="T14" s="749"/>
      <c r="U14" s="749"/>
      <c r="V14" s="749"/>
      <c r="W14" s="749"/>
    </row>
    <row r="15" spans="1:23" ht="18" customHeight="1">
      <c r="A15">
        <v>2</v>
      </c>
      <c r="B15" s="82"/>
      <c r="C15" s="64" t="str">
        <f t="shared" ref="C15:C28" si="1">IF(D15="","",".")</f>
        <v/>
      </c>
      <c r="D15" s="98"/>
      <c r="E15" s="101"/>
      <c r="F15" s="102"/>
      <c r="G15" s="102"/>
      <c r="H15" s="102"/>
      <c r="I15" s="102"/>
      <c r="J15" s="102"/>
      <c r="K15" s="104" t="str">
        <f t="shared" si="0"/>
        <v/>
      </c>
      <c r="L15" s="25"/>
      <c r="M15" s="16"/>
      <c r="N15" s="749"/>
      <c r="O15" s="749"/>
      <c r="P15" s="749"/>
      <c r="Q15" s="749"/>
      <c r="R15" s="749"/>
      <c r="S15" s="749"/>
      <c r="T15" s="749"/>
      <c r="U15" s="749"/>
      <c r="V15" s="749"/>
      <c r="W15" s="749"/>
    </row>
    <row r="16" spans="1:23" ht="18" customHeight="1">
      <c r="A16">
        <v>3</v>
      </c>
      <c r="B16" s="82"/>
      <c r="C16" s="64" t="str">
        <f t="shared" si="1"/>
        <v/>
      </c>
      <c r="D16" s="98"/>
      <c r="E16" s="101"/>
      <c r="F16" s="102"/>
      <c r="G16" s="102"/>
      <c r="H16" s="102"/>
      <c r="I16" s="102"/>
      <c r="J16" s="102"/>
      <c r="K16" s="104" t="str">
        <f t="shared" si="0"/>
        <v/>
      </c>
      <c r="L16" s="25"/>
      <c r="N16" s="749"/>
      <c r="O16" s="749"/>
      <c r="P16" s="749"/>
      <c r="Q16" s="749"/>
      <c r="R16" s="749"/>
      <c r="S16" s="749"/>
      <c r="T16" s="749"/>
      <c r="U16" s="749"/>
      <c r="V16" s="749"/>
      <c r="W16" s="749"/>
    </row>
    <row r="17" spans="1:23" ht="18" customHeight="1">
      <c r="A17">
        <v>4</v>
      </c>
      <c r="B17" s="82"/>
      <c r="C17" s="64" t="str">
        <f t="shared" si="1"/>
        <v/>
      </c>
      <c r="D17" s="98"/>
      <c r="E17" s="101"/>
      <c r="F17" s="102"/>
      <c r="G17" s="102"/>
      <c r="H17" s="102"/>
      <c r="I17" s="102"/>
      <c r="J17" s="102"/>
      <c r="K17" s="104" t="str">
        <f t="shared" si="0"/>
        <v/>
      </c>
      <c r="L17" s="25"/>
      <c r="N17" s="749"/>
      <c r="O17" s="749"/>
      <c r="P17" s="749"/>
      <c r="Q17" s="749"/>
      <c r="R17" s="749"/>
      <c r="S17" s="749"/>
      <c r="T17" s="749"/>
      <c r="U17" s="749"/>
      <c r="V17" s="749"/>
      <c r="W17" s="749"/>
    </row>
    <row r="18" spans="1:23" ht="18" customHeight="1">
      <c r="A18">
        <v>5</v>
      </c>
      <c r="B18" s="82"/>
      <c r="C18" s="64" t="str">
        <f t="shared" si="1"/>
        <v/>
      </c>
      <c r="D18" s="98"/>
      <c r="E18" s="101"/>
      <c r="F18" s="102"/>
      <c r="G18" s="102"/>
      <c r="H18" s="102"/>
      <c r="I18" s="102"/>
      <c r="J18" s="102"/>
      <c r="K18" s="104" t="str">
        <f t="shared" si="0"/>
        <v/>
      </c>
      <c r="L18" s="25"/>
      <c r="N18" s="749"/>
      <c r="O18" s="749"/>
      <c r="P18" s="749"/>
      <c r="Q18" s="749"/>
      <c r="R18" s="749"/>
      <c r="S18" s="749"/>
      <c r="T18" s="749"/>
      <c r="U18" s="749"/>
      <c r="V18" s="749"/>
      <c r="W18" s="749"/>
    </row>
    <row r="19" spans="1:23" ht="18" customHeight="1">
      <c r="A19">
        <v>6</v>
      </c>
      <c r="B19" s="82"/>
      <c r="C19" s="64" t="str">
        <f t="shared" si="1"/>
        <v/>
      </c>
      <c r="D19" s="98"/>
      <c r="E19" s="101"/>
      <c r="F19" s="102"/>
      <c r="G19" s="102"/>
      <c r="H19" s="102"/>
      <c r="I19" s="102"/>
      <c r="J19" s="102"/>
      <c r="K19" s="104" t="str">
        <f t="shared" si="0"/>
        <v/>
      </c>
      <c r="L19" s="25"/>
      <c r="N19" s="749"/>
      <c r="O19" s="749"/>
      <c r="P19" s="749"/>
      <c r="Q19" s="749"/>
      <c r="R19" s="749"/>
      <c r="S19" s="749"/>
      <c r="T19" s="749"/>
      <c r="U19" s="749"/>
      <c r="V19" s="749"/>
      <c r="W19" s="749"/>
    </row>
    <row r="20" spans="1:23" ht="18" customHeight="1">
      <c r="A20">
        <v>7</v>
      </c>
      <c r="B20" s="82"/>
      <c r="C20" s="64" t="str">
        <f t="shared" si="1"/>
        <v/>
      </c>
      <c r="D20" s="98"/>
      <c r="E20" s="101"/>
      <c r="F20" s="102"/>
      <c r="G20" s="102"/>
      <c r="H20" s="102"/>
      <c r="I20" s="102"/>
      <c r="J20" s="102"/>
      <c r="K20" s="104" t="str">
        <f t="shared" si="0"/>
        <v/>
      </c>
      <c r="L20" s="25"/>
      <c r="N20" s="749"/>
      <c r="O20" s="749"/>
      <c r="P20" s="749"/>
      <c r="Q20" s="749"/>
      <c r="R20" s="749"/>
      <c r="S20" s="749"/>
      <c r="T20" s="749"/>
      <c r="U20" s="749"/>
      <c r="V20" s="749"/>
      <c r="W20" s="749"/>
    </row>
    <row r="21" spans="1:23" ht="18" customHeight="1">
      <c r="A21">
        <v>8</v>
      </c>
      <c r="B21" s="82"/>
      <c r="C21" s="64" t="str">
        <f t="shared" si="1"/>
        <v/>
      </c>
      <c r="D21" s="98"/>
      <c r="E21" s="101"/>
      <c r="F21" s="102"/>
      <c r="G21" s="102"/>
      <c r="H21" s="102"/>
      <c r="I21" s="102"/>
      <c r="J21" s="102"/>
      <c r="K21" s="104" t="str">
        <f t="shared" si="0"/>
        <v/>
      </c>
      <c r="L21" s="25"/>
      <c r="N21" s="749"/>
      <c r="O21" s="749"/>
      <c r="P21" s="749"/>
      <c r="Q21" s="749"/>
      <c r="R21" s="749"/>
      <c r="S21" s="749"/>
      <c r="T21" s="749"/>
      <c r="U21" s="749"/>
      <c r="V21" s="749"/>
      <c r="W21" s="749"/>
    </row>
    <row r="22" spans="1:23" ht="18" customHeight="1">
      <c r="A22">
        <v>9</v>
      </c>
      <c r="B22" s="82"/>
      <c r="C22" s="64" t="str">
        <f t="shared" si="1"/>
        <v/>
      </c>
      <c r="D22" s="98"/>
      <c r="E22" s="101"/>
      <c r="F22" s="102"/>
      <c r="G22" s="102"/>
      <c r="H22" s="102"/>
      <c r="I22" s="102"/>
      <c r="J22" s="102"/>
      <c r="K22" s="104" t="str">
        <f t="shared" si="0"/>
        <v/>
      </c>
      <c r="L22" s="25"/>
      <c r="N22" s="749"/>
      <c r="O22" s="749"/>
      <c r="P22" s="749"/>
      <c r="Q22" s="749"/>
      <c r="R22" s="749"/>
      <c r="S22" s="749"/>
      <c r="T22" s="749"/>
      <c r="U22" s="749"/>
      <c r="V22" s="749"/>
      <c r="W22" s="749"/>
    </row>
    <row r="23" spans="1:23" ht="18" customHeight="1">
      <c r="A23">
        <v>10</v>
      </c>
      <c r="B23" s="82"/>
      <c r="C23" s="64" t="str">
        <f t="shared" si="1"/>
        <v/>
      </c>
      <c r="D23" s="98"/>
      <c r="E23" s="101"/>
      <c r="F23" s="102"/>
      <c r="G23" s="102"/>
      <c r="H23" s="102"/>
      <c r="I23" s="102"/>
      <c r="J23" s="102"/>
      <c r="K23" s="104" t="str">
        <f t="shared" si="0"/>
        <v/>
      </c>
      <c r="L23" s="25"/>
      <c r="N23" s="749"/>
      <c r="O23" s="749"/>
      <c r="P23" s="749"/>
      <c r="Q23" s="749"/>
      <c r="R23" s="749"/>
      <c r="S23" s="749"/>
      <c r="T23" s="749"/>
      <c r="U23" s="749"/>
      <c r="V23" s="749"/>
      <c r="W23" s="749"/>
    </row>
    <row r="24" spans="1:23" ht="18" customHeight="1">
      <c r="A24">
        <v>11</v>
      </c>
      <c r="B24" s="82"/>
      <c r="C24" s="64" t="str">
        <f t="shared" si="1"/>
        <v/>
      </c>
      <c r="D24" s="98"/>
      <c r="E24" s="101"/>
      <c r="F24" s="102"/>
      <c r="G24" s="102"/>
      <c r="H24" s="102"/>
      <c r="I24" s="102"/>
      <c r="J24" s="102"/>
      <c r="K24" s="104" t="str">
        <f t="shared" si="0"/>
        <v/>
      </c>
      <c r="L24" s="25"/>
      <c r="N24" s="749"/>
      <c r="O24" s="749"/>
      <c r="P24" s="749"/>
      <c r="Q24" s="749"/>
      <c r="R24" s="749"/>
      <c r="S24" s="749"/>
      <c r="T24" s="749"/>
      <c r="U24" s="749"/>
      <c r="V24" s="749"/>
      <c r="W24" s="749"/>
    </row>
    <row r="25" spans="1:23" ht="18" customHeight="1">
      <c r="A25">
        <v>12</v>
      </c>
      <c r="B25" s="82"/>
      <c r="C25" s="64" t="str">
        <f t="shared" si="1"/>
        <v/>
      </c>
      <c r="D25" s="98"/>
      <c r="E25" s="101"/>
      <c r="F25" s="102"/>
      <c r="G25" s="102"/>
      <c r="H25" s="102"/>
      <c r="I25" s="102"/>
      <c r="J25" s="102"/>
      <c r="K25" s="104" t="str">
        <f t="shared" si="0"/>
        <v/>
      </c>
      <c r="L25" s="25"/>
      <c r="N25" s="749"/>
      <c r="O25" s="749"/>
      <c r="P25" s="749"/>
      <c r="Q25" s="749"/>
      <c r="R25" s="749"/>
      <c r="S25" s="749"/>
      <c r="T25" s="749"/>
      <c r="U25" s="749"/>
      <c r="V25" s="749"/>
      <c r="W25" s="749"/>
    </row>
    <row r="26" spans="1:23" ht="18" customHeight="1">
      <c r="A26">
        <v>13</v>
      </c>
      <c r="B26" s="82"/>
      <c r="C26" s="64" t="str">
        <f t="shared" si="1"/>
        <v/>
      </c>
      <c r="D26" s="98"/>
      <c r="E26" s="101"/>
      <c r="F26" s="102"/>
      <c r="G26" s="102"/>
      <c r="H26" s="102"/>
      <c r="I26" s="102"/>
      <c r="J26" s="102"/>
      <c r="K26" s="104" t="str">
        <f t="shared" si="0"/>
        <v/>
      </c>
      <c r="L26" s="25"/>
      <c r="N26" s="749"/>
      <c r="O26" s="749"/>
      <c r="P26" s="749"/>
      <c r="Q26" s="749"/>
      <c r="R26" s="749"/>
      <c r="S26" s="749"/>
      <c r="T26" s="749"/>
      <c r="U26" s="749"/>
      <c r="V26" s="749"/>
      <c r="W26" s="749"/>
    </row>
    <row r="27" spans="1:23" ht="18" customHeight="1">
      <c r="A27">
        <v>14</v>
      </c>
      <c r="B27" s="82"/>
      <c r="C27" s="64" t="str">
        <f t="shared" si="1"/>
        <v/>
      </c>
      <c r="D27" s="98"/>
      <c r="E27" s="101"/>
      <c r="F27" s="102"/>
      <c r="G27" s="102"/>
      <c r="H27" s="102"/>
      <c r="I27" s="102"/>
      <c r="J27" s="102"/>
      <c r="K27" s="104" t="str">
        <f t="shared" si="0"/>
        <v/>
      </c>
      <c r="L27" s="25"/>
      <c r="N27" s="749"/>
      <c r="O27" s="749"/>
      <c r="P27" s="749"/>
      <c r="Q27" s="749"/>
      <c r="R27" s="749"/>
      <c r="S27" s="749"/>
      <c r="T27" s="749"/>
      <c r="U27" s="749"/>
      <c r="V27" s="749"/>
      <c r="W27" s="749"/>
    </row>
    <row r="28" spans="1:23" ht="18.600000000000001" customHeight="1" thickBot="1">
      <c r="A28">
        <v>15</v>
      </c>
      <c r="B28" s="82"/>
      <c r="C28" s="64" t="str">
        <f t="shared" si="1"/>
        <v/>
      </c>
      <c r="D28" s="98"/>
      <c r="E28" s="101"/>
      <c r="F28" s="102"/>
      <c r="G28" s="102"/>
      <c r="H28" s="102"/>
      <c r="I28" s="102"/>
      <c r="J28" s="102"/>
      <c r="K28" s="104" t="str">
        <f t="shared" si="0"/>
        <v/>
      </c>
      <c r="L28" s="25"/>
      <c r="N28" s="749"/>
      <c r="O28" s="749"/>
      <c r="P28" s="749"/>
      <c r="Q28" s="749"/>
      <c r="R28" s="749"/>
      <c r="S28" s="749"/>
      <c r="T28" s="749"/>
      <c r="U28" s="749"/>
      <c r="V28" s="749"/>
      <c r="W28" s="749"/>
    </row>
    <row r="29" spans="1:23" ht="24.75" thickBot="1">
      <c r="A29" s="45"/>
      <c r="B29" s="80"/>
      <c r="C29" s="60" t="s">
        <v>95</v>
      </c>
      <c r="D29" s="46" t="s">
        <v>94</v>
      </c>
      <c r="E29" s="50" t="s">
        <v>72</v>
      </c>
      <c r="F29" s="51" t="s">
        <v>64</v>
      </c>
      <c r="G29" s="52" t="s">
        <v>296</v>
      </c>
      <c r="H29" s="53" t="s">
        <v>297</v>
      </c>
      <c r="I29" s="52" t="s">
        <v>302</v>
      </c>
      <c r="J29" s="53" t="s">
        <v>303</v>
      </c>
      <c r="K29" s="51" t="s">
        <v>40</v>
      </c>
      <c r="L29" s="54" t="s">
        <v>203</v>
      </c>
      <c r="N29" s="749"/>
      <c r="O29" s="749"/>
      <c r="P29" s="749"/>
      <c r="Q29" s="749"/>
      <c r="R29" s="749"/>
      <c r="S29" s="749"/>
      <c r="T29" s="749"/>
      <c r="U29" s="749"/>
      <c r="V29" s="749"/>
      <c r="W29" s="749"/>
    </row>
    <row r="30" spans="1:23" s="20" customFormat="1" ht="25.5">
      <c r="A30"/>
      <c r="B30" s="47" t="str">
        <f>IF($E$8=C30,$D$8,IF($E$9=C30,$D$9,IF($E$10=C30,$D$10,"")))</f>
        <v/>
      </c>
      <c r="C30" s="63" t="s">
        <v>154</v>
      </c>
      <c r="D30" s="55"/>
      <c r="E30" s="56"/>
      <c r="F30" s="57"/>
      <c r="G30" s="57"/>
      <c r="H30" s="57"/>
      <c r="I30" s="57"/>
      <c r="J30" s="57"/>
      <c r="K30" s="58"/>
      <c r="L30" s="61">
        <f>SUM(K31:K45)</f>
        <v>0</v>
      </c>
    </row>
    <row r="31" spans="1:23">
      <c r="A31">
        <v>1</v>
      </c>
      <c r="B31" s="82"/>
      <c r="C31" s="64" t="str">
        <f>IF(D31="","",".")</f>
        <v/>
      </c>
      <c r="D31" s="97"/>
      <c r="E31" s="99"/>
      <c r="F31" s="100"/>
      <c r="G31" s="100"/>
      <c r="H31" s="100"/>
      <c r="I31" s="100"/>
      <c r="J31" s="100"/>
      <c r="K31" s="103" t="str">
        <f t="shared" ref="K31:K45" si="2">IF(ISNUMBER(F31),(PRODUCT(F31,G31,I31)),"")</f>
        <v/>
      </c>
      <c r="L31" s="25"/>
    </row>
    <row r="32" spans="1:23">
      <c r="A32">
        <v>2</v>
      </c>
      <c r="B32" s="82"/>
      <c r="C32" s="64" t="str">
        <f t="shared" ref="C32:C45" si="3">IF(D32="","",".")</f>
        <v/>
      </c>
      <c r="D32" s="98"/>
      <c r="E32" s="101"/>
      <c r="F32" s="102"/>
      <c r="G32" s="102"/>
      <c r="H32" s="102"/>
      <c r="I32" s="102"/>
      <c r="J32" s="102"/>
      <c r="K32" s="104" t="str">
        <f t="shared" si="2"/>
        <v/>
      </c>
      <c r="L32" s="25"/>
    </row>
    <row r="33" spans="1:23">
      <c r="A33">
        <v>3</v>
      </c>
      <c r="B33" s="82"/>
      <c r="C33" s="64" t="str">
        <f t="shared" si="3"/>
        <v/>
      </c>
      <c r="D33" s="98"/>
      <c r="E33" s="101"/>
      <c r="F33" s="102"/>
      <c r="G33" s="102"/>
      <c r="H33" s="102"/>
      <c r="I33" s="102"/>
      <c r="J33" s="102"/>
      <c r="K33" s="104" t="str">
        <f t="shared" si="2"/>
        <v/>
      </c>
      <c r="L33" s="25"/>
    </row>
    <row r="34" spans="1:23">
      <c r="A34">
        <v>4</v>
      </c>
      <c r="B34" s="82"/>
      <c r="C34" s="64" t="str">
        <f t="shared" si="3"/>
        <v/>
      </c>
      <c r="D34" s="98"/>
      <c r="E34" s="101"/>
      <c r="F34" s="102"/>
      <c r="G34" s="102"/>
      <c r="H34" s="102"/>
      <c r="I34" s="102"/>
      <c r="J34" s="102"/>
      <c r="K34" s="104" t="str">
        <f t="shared" si="2"/>
        <v/>
      </c>
      <c r="L34" s="25"/>
    </row>
    <row r="35" spans="1:23">
      <c r="A35">
        <v>5</v>
      </c>
      <c r="B35" s="82"/>
      <c r="C35" s="64" t="str">
        <f t="shared" si="3"/>
        <v/>
      </c>
      <c r="D35" s="98"/>
      <c r="E35" s="101"/>
      <c r="F35" s="102"/>
      <c r="G35" s="102"/>
      <c r="H35" s="102"/>
      <c r="I35" s="102"/>
      <c r="J35" s="102"/>
      <c r="K35" s="104" t="str">
        <f t="shared" si="2"/>
        <v/>
      </c>
      <c r="L35" s="25"/>
    </row>
    <row r="36" spans="1:23">
      <c r="A36">
        <v>6</v>
      </c>
      <c r="B36" s="82"/>
      <c r="C36" s="64" t="str">
        <f t="shared" si="3"/>
        <v/>
      </c>
      <c r="D36" s="98"/>
      <c r="E36" s="101"/>
      <c r="F36" s="102"/>
      <c r="G36" s="102"/>
      <c r="H36" s="102"/>
      <c r="I36" s="102"/>
      <c r="J36" s="102"/>
      <c r="K36" s="104" t="str">
        <f t="shared" si="2"/>
        <v/>
      </c>
      <c r="L36" s="25"/>
    </row>
    <row r="37" spans="1:23">
      <c r="A37">
        <v>7</v>
      </c>
      <c r="B37" s="82"/>
      <c r="C37" s="64" t="str">
        <f t="shared" si="3"/>
        <v/>
      </c>
      <c r="D37" s="98"/>
      <c r="E37" s="101"/>
      <c r="F37" s="102"/>
      <c r="G37" s="102"/>
      <c r="H37" s="102"/>
      <c r="I37" s="102"/>
      <c r="J37" s="102"/>
      <c r="K37" s="104" t="str">
        <f t="shared" si="2"/>
        <v/>
      </c>
      <c r="L37" s="25"/>
    </row>
    <row r="38" spans="1:23">
      <c r="A38">
        <v>8</v>
      </c>
      <c r="B38" s="82"/>
      <c r="C38" s="64" t="str">
        <f t="shared" si="3"/>
        <v/>
      </c>
      <c r="D38" s="98"/>
      <c r="E38" s="101"/>
      <c r="F38" s="102"/>
      <c r="G38" s="102"/>
      <c r="H38" s="102"/>
      <c r="I38" s="102"/>
      <c r="J38" s="102"/>
      <c r="K38" s="104" t="str">
        <f t="shared" si="2"/>
        <v/>
      </c>
      <c r="L38" s="25"/>
    </row>
    <row r="39" spans="1:23">
      <c r="A39">
        <v>9</v>
      </c>
      <c r="B39" s="82"/>
      <c r="C39" s="64" t="str">
        <f t="shared" si="3"/>
        <v/>
      </c>
      <c r="D39" s="98"/>
      <c r="E39" s="101"/>
      <c r="F39" s="102"/>
      <c r="G39" s="102"/>
      <c r="H39" s="102"/>
      <c r="I39" s="102"/>
      <c r="J39" s="102"/>
      <c r="K39" s="104" t="str">
        <f t="shared" si="2"/>
        <v/>
      </c>
      <c r="L39" s="25"/>
    </row>
    <row r="40" spans="1:23">
      <c r="A40">
        <v>10</v>
      </c>
      <c r="B40" s="82"/>
      <c r="C40" s="64" t="str">
        <f t="shared" si="3"/>
        <v/>
      </c>
      <c r="D40" s="98"/>
      <c r="E40" s="101"/>
      <c r="F40" s="102"/>
      <c r="G40" s="102"/>
      <c r="H40" s="102"/>
      <c r="I40" s="102"/>
      <c r="J40" s="102"/>
      <c r="K40" s="104" t="str">
        <f t="shared" si="2"/>
        <v/>
      </c>
      <c r="L40" s="25"/>
    </row>
    <row r="41" spans="1:23">
      <c r="A41">
        <v>11</v>
      </c>
      <c r="B41" s="82"/>
      <c r="C41" s="64" t="str">
        <f t="shared" si="3"/>
        <v/>
      </c>
      <c r="D41" s="98"/>
      <c r="E41" s="101"/>
      <c r="F41" s="102"/>
      <c r="G41" s="102"/>
      <c r="H41" s="102"/>
      <c r="I41" s="102"/>
      <c r="J41" s="102"/>
      <c r="K41" s="104" t="str">
        <f t="shared" si="2"/>
        <v/>
      </c>
      <c r="L41" s="25"/>
    </row>
    <row r="42" spans="1:23">
      <c r="A42">
        <v>12</v>
      </c>
      <c r="B42" s="82"/>
      <c r="C42" s="64" t="str">
        <f t="shared" si="3"/>
        <v/>
      </c>
      <c r="D42" s="98"/>
      <c r="E42" s="101"/>
      <c r="F42" s="102"/>
      <c r="G42" s="102"/>
      <c r="H42" s="102"/>
      <c r="I42" s="102"/>
      <c r="J42" s="102"/>
      <c r="K42" s="104" t="str">
        <f t="shared" si="2"/>
        <v/>
      </c>
      <c r="L42" s="25"/>
    </row>
    <row r="43" spans="1:23">
      <c r="A43">
        <v>13</v>
      </c>
      <c r="B43" s="82"/>
      <c r="C43" s="64" t="str">
        <f t="shared" si="3"/>
        <v/>
      </c>
      <c r="D43" s="98"/>
      <c r="E43" s="101"/>
      <c r="F43" s="102"/>
      <c r="G43" s="102"/>
      <c r="H43" s="102"/>
      <c r="I43" s="102"/>
      <c r="J43" s="102"/>
      <c r="K43" s="104" t="str">
        <f t="shared" si="2"/>
        <v/>
      </c>
      <c r="L43" s="25"/>
    </row>
    <row r="44" spans="1:23">
      <c r="A44">
        <v>14</v>
      </c>
      <c r="B44" s="82"/>
      <c r="C44" s="64" t="str">
        <f t="shared" si="3"/>
        <v/>
      </c>
      <c r="D44" s="98"/>
      <c r="E44" s="101"/>
      <c r="F44" s="102"/>
      <c r="G44" s="102"/>
      <c r="H44" s="102"/>
      <c r="I44" s="102"/>
      <c r="J44" s="102"/>
      <c r="K44" s="104" t="str">
        <f t="shared" si="2"/>
        <v/>
      </c>
      <c r="L44" s="25"/>
    </row>
    <row r="45" spans="1:23" ht="19.5" thickBot="1">
      <c r="A45">
        <v>15</v>
      </c>
      <c r="B45" s="82"/>
      <c r="C45" s="64" t="str">
        <f t="shared" si="3"/>
        <v/>
      </c>
      <c r="D45" s="98"/>
      <c r="E45" s="101"/>
      <c r="F45" s="102"/>
      <c r="G45" s="102"/>
      <c r="H45" s="102"/>
      <c r="I45" s="102"/>
      <c r="J45" s="102"/>
      <c r="K45" s="104" t="str">
        <f t="shared" si="2"/>
        <v/>
      </c>
      <c r="L45" s="25"/>
    </row>
    <row r="46" spans="1:23" ht="24.75" customHeight="1" thickBot="1">
      <c r="A46" s="45"/>
      <c r="B46" s="80"/>
      <c r="C46" s="60" t="s">
        <v>95</v>
      </c>
      <c r="D46" s="46" t="s">
        <v>94</v>
      </c>
      <c r="E46" s="50" t="s">
        <v>72</v>
      </c>
      <c r="F46" s="51" t="s">
        <v>64</v>
      </c>
      <c r="G46" s="52" t="s">
        <v>296</v>
      </c>
      <c r="H46" s="53" t="s">
        <v>297</v>
      </c>
      <c r="I46" s="52" t="s">
        <v>302</v>
      </c>
      <c r="J46" s="53" t="s">
        <v>303</v>
      </c>
      <c r="K46" s="51" t="s">
        <v>40</v>
      </c>
      <c r="L46" s="54" t="s">
        <v>203</v>
      </c>
      <c r="M46" s="208"/>
      <c r="N46" s="208"/>
    </row>
    <row r="47" spans="1:23" s="20" customFormat="1" ht="26.25" customHeight="1">
      <c r="A47"/>
      <c r="B47" s="47" t="str">
        <f t="shared" ref="B47" si="4">IF($E$8=C47,$D$8,IF($E$9=C47,$D$9,IF($E$10=C47,$D$10,"")))</f>
        <v/>
      </c>
      <c r="C47" s="63" t="s">
        <v>155</v>
      </c>
      <c r="D47" s="55"/>
      <c r="E47" s="56"/>
      <c r="F47" s="285"/>
      <c r="G47" s="285"/>
      <c r="H47" s="285"/>
      <c r="I47" s="285"/>
      <c r="J47" s="285"/>
      <c r="K47" s="287"/>
      <c r="L47" s="61">
        <f>SUM(K48:K62)</f>
        <v>0</v>
      </c>
      <c r="M47" s="400"/>
      <c r="N47" s="419"/>
      <c r="O47" s="419"/>
      <c r="P47" s="419"/>
      <c r="Q47" s="419"/>
    </row>
    <row r="48" spans="1:23" ht="18.75" customHeight="1">
      <c r="A48">
        <v>1</v>
      </c>
      <c r="B48" s="82"/>
      <c r="C48" s="65" t="str">
        <f>IF(D48="","",".")</f>
        <v/>
      </c>
      <c r="D48" s="97"/>
      <c r="E48" s="99"/>
      <c r="F48" s="284"/>
      <c r="G48" s="284"/>
      <c r="H48" s="284"/>
      <c r="I48" s="284"/>
      <c r="J48" s="284"/>
      <c r="K48" s="286" t="str">
        <f t="shared" ref="K48:K62" si="5">IF(ISNUMBER(F48),(PRODUCT(F48,G48,I48)),"")</f>
        <v/>
      </c>
      <c r="L48" s="25"/>
      <c r="M48" s="400"/>
      <c r="N48" s="750" t="s">
        <v>310</v>
      </c>
      <c r="O48" s="750"/>
      <c r="P48" s="750"/>
      <c r="Q48" s="750"/>
      <c r="R48" s="750"/>
      <c r="S48" s="750"/>
      <c r="T48" s="750"/>
      <c r="U48" s="750"/>
      <c r="V48" s="750"/>
      <c r="W48" s="750"/>
    </row>
    <row r="49" spans="1:23" ht="18" customHeight="1">
      <c r="A49">
        <v>2</v>
      </c>
      <c r="B49" s="82"/>
      <c r="C49" s="65" t="str">
        <f t="shared" ref="C49:C62" si="6">IF(D49="","",".")</f>
        <v/>
      </c>
      <c r="D49" s="98"/>
      <c r="E49" s="101"/>
      <c r="F49" s="102"/>
      <c r="G49" s="102"/>
      <c r="H49" s="102"/>
      <c r="I49" s="102"/>
      <c r="J49" s="102"/>
      <c r="K49" s="104" t="str">
        <f t="shared" si="5"/>
        <v/>
      </c>
      <c r="L49" s="25"/>
      <c r="M49" s="400"/>
      <c r="N49" s="750"/>
      <c r="O49" s="750"/>
      <c r="P49" s="750"/>
      <c r="Q49" s="750"/>
      <c r="R49" s="750"/>
      <c r="S49" s="750"/>
      <c r="T49" s="750"/>
      <c r="U49" s="750"/>
      <c r="V49" s="750"/>
      <c r="W49" s="750"/>
    </row>
    <row r="50" spans="1:23" ht="18" customHeight="1">
      <c r="A50">
        <v>3</v>
      </c>
      <c r="B50" s="82"/>
      <c r="C50" s="65" t="str">
        <f t="shared" si="6"/>
        <v/>
      </c>
      <c r="D50" s="98"/>
      <c r="E50" s="101"/>
      <c r="F50" s="102"/>
      <c r="G50" s="102"/>
      <c r="H50" s="102"/>
      <c r="I50" s="102"/>
      <c r="J50" s="102"/>
      <c r="K50" s="104" t="str">
        <f t="shared" si="5"/>
        <v/>
      </c>
      <c r="L50" s="25"/>
      <c r="M50" s="208"/>
      <c r="N50" s="750"/>
      <c r="O50" s="750"/>
      <c r="P50" s="750"/>
      <c r="Q50" s="750"/>
      <c r="R50" s="750"/>
      <c r="S50" s="750"/>
      <c r="T50" s="750"/>
      <c r="U50" s="750"/>
      <c r="V50" s="750"/>
      <c r="W50" s="750"/>
    </row>
    <row r="51" spans="1:23" ht="18" customHeight="1">
      <c r="A51">
        <v>4</v>
      </c>
      <c r="B51" s="82"/>
      <c r="C51" s="65" t="str">
        <f t="shared" si="6"/>
        <v/>
      </c>
      <c r="D51" s="98"/>
      <c r="E51" s="101"/>
      <c r="F51" s="102"/>
      <c r="G51" s="102"/>
      <c r="H51" s="102"/>
      <c r="I51" s="102"/>
      <c r="J51" s="102"/>
      <c r="K51" s="104" t="str">
        <f t="shared" si="5"/>
        <v/>
      </c>
      <c r="L51" s="25"/>
      <c r="M51" s="208"/>
      <c r="N51" s="750"/>
      <c r="O51" s="750"/>
      <c r="P51" s="750"/>
      <c r="Q51" s="750"/>
      <c r="R51" s="750"/>
      <c r="S51" s="750"/>
      <c r="T51" s="750"/>
      <c r="U51" s="750"/>
      <c r="V51" s="750"/>
      <c r="W51" s="750"/>
    </row>
    <row r="52" spans="1:23">
      <c r="A52">
        <v>5</v>
      </c>
      <c r="B52" s="82"/>
      <c r="C52" s="65" t="str">
        <f t="shared" si="6"/>
        <v/>
      </c>
      <c r="D52" s="98"/>
      <c r="E52" s="101"/>
      <c r="F52" s="102"/>
      <c r="G52" s="102"/>
      <c r="H52" s="102"/>
      <c r="I52" s="102"/>
      <c r="J52" s="102"/>
      <c r="K52" s="104" t="str">
        <f t="shared" si="5"/>
        <v/>
      </c>
      <c r="L52" s="25"/>
    </row>
    <row r="53" spans="1:23">
      <c r="A53">
        <v>6</v>
      </c>
      <c r="B53" s="82"/>
      <c r="C53" s="65" t="str">
        <f t="shared" si="6"/>
        <v/>
      </c>
      <c r="D53" s="98"/>
      <c r="E53" s="101"/>
      <c r="F53" s="102"/>
      <c r="G53" s="102"/>
      <c r="H53" s="102"/>
      <c r="I53" s="102"/>
      <c r="J53" s="102"/>
      <c r="K53" s="104" t="str">
        <f t="shared" si="5"/>
        <v/>
      </c>
      <c r="L53" s="25"/>
    </row>
    <row r="54" spans="1:23">
      <c r="A54">
        <v>7</v>
      </c>
      <c r="B54" s="82"/>
      <c r="C54" s="65" t="str">
        <f t="shared" si="6"/>
        <v/>
      </c>
      <c r="D54" s="98"/>
      <c r="E54" s="101"/>
      <c r="F54" s="102"/>
      <c r="G54" s="102"/>
      <c r="H54" s="102"/>
      <c r="I54" s="102"/>
      <c r="J54" s="102"/>
      <c r="K54" s="104" t="str">
        <f t="shared" si="5"/>
        <v/>
      </c>
      <c r="L54" s="25"/>
    </row>
    <row r="55" spans="1:23">
      <c r="A55">
        <v>8</v>
      </c>
      <c r="B55" s="82"/>
      <c r="C55" s="65" t="str">
        <f t="shared" si="6"/>
        <v/>
      </c>
      <c r="D55" s="98"/>
      <c r="E55" s="101"/>
      <c r="F55" s="102"/>
      <c r="G55" s="102"/>
      <c r="H55" s="102"/>
      <c r="I55" s="102"/>
      <c r="J55" s="102"/>
      <c r="K55" s="104" t="str">
        <f t="shared" si="5"/>
        <v/>
      </c>
      <c r="L55" s="25"/>
    </row>
    <row r="56" spans="1:23">
      <c r="A56">
        <v>9</v>
      </c>
      <c r="B56" s="82"/>
      <c r="C56" s="65" t="str">
        <f t="shared" si="6"/>
        <v/>
      </c>
      <c r="D56" s="98"/>
      <c r="E56" s="101"/>
      <c r="F56" s="102"/>
      <c r="G56" s="102"/>
      <c r="H56" s="102"/>
      <c r="I56" s="102"/>
      <c r="J56" s="102"/>
      <c r="K56" s="104" t="str">
        <f t="shared" si="5"/>
        <v/>
      </c>
      <c r="L56" s="25"/>
    </row>
    <row r="57" spans="1:23">
      <c r="A57">
        <v>10</v>
      </c>
      <c r="B57" s="82"/>
      <c r="C57" s="65" t="str">
        <f t="shared" si="6"/>
        <v/>
      </c>
      <c r="D57" s="98"/>
      <c r="E57" s="101"/>
      <c r="F57" s="102"/>
      <c r="G57" s="102"/>
      <c r="H57" s="102"/>
      <c r="I57" s="102"/>
      <c r="J57" s="102"/>
      <c r="K57" s="104" t="str">
        <f t="shared" si="5"/>
        <v/>
      </c>
      <c r="L57" s="25"/>
    </row>
    <row r="58" spans="1:23">
      <c r="A58">
        <v>11</v>
      </c>
      <c r="B58" s="82"/>
      <c r="C58" s="65" t="str">
        <f t="shared" si="6"/>
        <v/>
      </c>
      <c r="D58" s="98"/>
      <c r="E58" s="101"/>
      <c r="F58" s="102"/>
      <c r="G58" s="102"/>
      <c r="H58" s="102"/>
      <c r="I58" s="102"/>
      <c r="J58" s="102"/>
      <c r="K58" s="104" t="str">
        <f t="shared" si="5"/>
        <v/>
      </c>
      <c r="L58" s="25"/>
    </row>
    <row r="59" spans="1:23">
      <c r="A59">
        <v>12</v>
      </c>
      <c r="B59" s="82"/>
      <c r="C59" s="65" t="str">
        <f t="shared" si="6"/>
        <v/>
      </c>
      <c r="D59" s="98"/>
      <c r="E59" s="101"/>
      <c r="F59" s="102"/>
      <c r="G59" s="102"/>
      <c r="H59" s="102"/>
      <c r="I59" s="102"/>
      <c r="J59" s="102"/>
      <c r="K59" s="104" t="str">
        <f t="shared" si="5"/>
        <v/>
      </c>
      <c r="L59" s="25"/>
    </row>
    <row r="60" spans="1:23">
      <c r="A60">
        <v>13</v>
      </c>
      <c r="B60" s="82"/>
      <c r="C60" s="65" t="str">
        <f t="shared" si="6"/>
        <v/>
      </c>
      <c r="D60" s="98"/>
      <c r="E60" s="101"/>
      <c r="F60" s="102"/>
      <c r="G60" s="102"/>
      <c r="H60" s="102"/>
      <c r="I60" s="102"/>
      <c r="J60" s="102"/>
      <c r="K60" s="104" t="str">
        <f t="shared" si="5"/>
        <v/>
      </c>
      <c r="L60" s="25"/>
    </row>
    <row r="61" spans="1:23">
      <c r="A61">
        <v>14</v>
      </c>
      <c r="B61" s="82"/>
      <c r="C61" s="65" t="str">
        <f t="shared" si="6"/>
        <v/>
      </c>
      <c r="D61" s="98"/>
      <c r="E61" s="101"/>
      <c r="F61" s="102"/>
      <c r="G61" s="102"/>
      <c r="H61" s="102"/>
      <c r="I61" s="102"/>
      <c r="J61" s="102"/>
      <c r="K61" s="104" t="str">
        <f t="shared" si="5"/>
        <v/>
      </c>
      <c r="L61" s="25"/>
    </row>
    <row r="62" spans="1:23" ht="19.5" thickBot="1">
      <c r="A62">
        <v>15</v>
      </c>
      <c r="B62" s="82"/>
      <c r="C62" s="65" t="str">
        <f t="shared" si="6"/>
        <v/>
      </c>
      <c r="D62" s="98"/>
      <c r="E62" s="101"/>
      <c r="F62" s="102"/>
      <c r="G62" s="102"/>
      <c r="H62" s="102"/>
      <c r="I62" s="102"/>
      <c r="J62" s="102"/>
      <c r="K62" s="104" t="str">
        <f t="shared" si="5"/>
        <v/>
      </c>
      <c r="L62" s="25"/>
    </row>
    <row r="63" spans="1:23" ht="24.75" thickBot="1">
      <c r="A63" s="45"/>
      <c r="B63" s="80"/>
      <c r="C63" s="60" t="s">
        <v>95</v>
      </c>
      <c r="D63" s="46" t="s">
        <v>94</v>
      </c>
      <c r="E63" s="50" t="s">
        <v>72</v>
      </c>
      <c r="F63" s="51" t="s">
        <v>64</v>
      </c>
      <c r="G63" s="52" t="s">
        <v>296</v>
      </c>
      <c r="H63" s="53" t="s">
        <v>297</v>
      </c>
      <c r="I63" s="52" t="s">
        <v>302</v>
      </c>
      <c r="J63" s="53" t="s">
        <v>303</v>
      </c>
      <c r="K63" s="51" t="s">
        <v>40</v>
      </c>
      <c r="L63" s="54" t="s">
        <v>203</v>
      </c>
    </row>
    <row r="64" spans="1:23" s="20" customFormat="1" ht="25.5">
      <c r="A64"/>
      <c r="B64" s="47" t="str">
        <f t="shared" ref="B64" si="7">IF($E$8=C64,$D$8,IF($E$9=C64,$D$9,IF($E$10=C64,$D$10,"")))</f>
        <v/>
      </c>
      <c r="C64" s="63" t="s">
        <v>143</v>
      </c>
      <c r="D64" s="55"/>
      <c r="E64" s="56"/>
      <c r="F64" s="285"/>
      <c r="G64" s="285"/>
      <c r="H64" s="285"/>
      <c r="I64" s="285"/>
      <c r="J64" s="285"/>
      <c r="K64" s="287"/>
      <c r="L64" s="61">
        <f>SUM(K65:K79)</f>
        <v>0</v>
      </c>
      <c r="M64" s="231"/>
      <c r="N64" s="208"/>
    </row>
    <row r="65" spans="1:13" ht="18.75" customHeight="1">
      <c r="A65">
        <v>1</v>
      </c>
      <c r="B65" s="82"/>
      <c r="C65" s="65" t="str">
        <f>IF(D65="","",".")</f>
        <v/>
      </c>
      <c r="D65" s="97"/>
      <c r="E65" s="99"/>
      <c r="F65" s="284"/>
      <c r="G65" s="284"/>
      <c r="H65" s="284"/>
      <c r="I65" s="284"/>
      <c r="J65" s="284"/>
      <c r="K65" s="286" t="str">
        <f t="shared" ref="K65:K79" si="8">IF(ISNUMBER(F65),(PRODUCT(F65,G65,I65)),"")</f>
        <v/>
      </c>
      <c r="L65" s="25"/>
      <c r="M65" s="208"/>
    </row>
    <row r="66" spans="1:13">
      <c r="A66">
        <v>2</v>
      </c>
      <c r="B66" s="82"/>
      <c r="C66" s="65" t="str">
        <f t="shared" ref="C66:C79" si="9">IF(D66="","",".")</f>
        <v/>
      </c>
      <c r="D66" s="98"/>
      <c r="E66" s="101"/>
      <c r="F66" s="102"/>
      <c r="G66" s="102"/>
      <c r="H66" s="102"/>
      <c r="I66" s="102"/>
      <c r="J66" s="102"/>
      <c r="K66" s="104" t="str">
        <f t="shared" si="8"/>
        <v/>
      </c>
      <c r="L66" s="25"/>
      <c r="M66" s="208"/>
    </row>
    <row r="67" spans="1:13">
      <c r="A67">
        <v>3</v>
      </c>
      <c r="B67" s="82"/>
      <c r="C67" s="65" t="str">
        <f t="shared" si="9"/>
        <v/>
      </c>
      <c r="D67" s="98"/>
      <c r="E67" s="101"/>
      <c r="F67" s="102"/>
      <c r="G67" s="102"/>
      <c r="H67" s="102"/>
      <c r="I67" s="102"/>
      <c r="J67" s="102"/>
      <c r="K67" s="104" t="str">
        <f t="shared" si="8"/>
        <v/>
      </c>
      <c r="L67" s="25"/>
      <c r="M67" s="208"/>
    </row>
    <row r="68" spans="1:13">
      <c r="A68">
        <v>4</v>
      </c>
      <c r="B68" s="82"/>
      <c r="C68" s="65" t="str">
        <f t="shared" si="9"/>
        <v/>
      </c>
      <c r="D68" s="98"/>
      <c r="E68" s="101"/>
      <c r="F68" s="102"/>
      <c r="G68" s="102"/>
      <c r="H68" s="102"/>
      <c r="I68" s="102"/>
      <c r="J68" s="102"/>
      <c r="K68" s="104" t="str">
        <f t="shared" si="8"/>
        <v/>
      </c>
      <c r="L68" s="25"/>
      <c r="M68" s="208"/>
    </row>
    <row r="69" spans="1:13">
      <c r="A69">
        <v>5</v>
      </c>
      <c r="B69" s="82"/>
      <c r="C69" s="65" t="str">
        <f t="shared" si="9"/>
        <v/>
      </c>
      <c r="D69" s="98"/>
      <c r="E69" s="101"/>
      <c r="F69" s="102"/>
      <c r="G69" s="102"/>
      <c r="H69" s="102"/>
      <c r="I69" s="102"/>
      <c r="J69" s="102"/>
      <c r="K69" s="104" t="str">
        <f t="shared" si="8"/>
        <v/>
      </c>
      <c r="L69" s="25"/>
    </row>
    <row r="70" spans="1:13">
      <c r="A70">
        <v>6</v>
      </c>
      <c r="B70" s="82"/>
      <c r="C70" s="65" t="str">
        <f t="shared" si="9"/>
        <v/>
      </c>
      <c r="D70" s="98"/>
      <c r="E70" s="101"/>
      <c r="F70" s="102"/>
      <c r="G70" s="102"/>
      <c r="H70" s="102"/>
      <c r="I70" s="102"/>
      <c r="J70" s="102"/>
      <c r="K70" s="104" t="str">
        <f t="shared" si="8"/>
        <v/>
      </c>
      <c r="L70" s="25"/>
    </row>
    <row r="71" spans="1:13">
      <c r="A71">
        <v>7</v>
      </c>
      <c r="B71" s="82"/>
      <c r="C71" s="65" t="str">
        <f t="shared" si="9"/>
        <v/>
      </c>
      <c r="D71" s="98"/>
      <c r="E71" s="101"/>
      <c r="F71" s="102"/>
      <c r="G71" s="102"/>
      <c r="H71" s="102"/>
      <c r="I71" s="102"/>
      <c r="J71" s="102"/>
      <c r="K71" s="104" t="str">
        <f t="shared" si="8"/>
        <v/>
      </c>
      <c r="L71" s="25"/>
    </row>
    <row r="72" spans="1:13">
      <c r="A72">
        <v>8</v>
      </c>
      <c r="B72" s="82"/>
      <c r="C72" s="65" t="str">
        <f t="shared" si="9"/>
        <v/>
      </c>
      <c r="D72" s="98"/>
      <c r="E72" s="101"/>
      <c r="F72" s="102"/>
      <c r="G72" s="102"/>
      <c r="H72" s="102"/>
      <c r="I72" s="102"/>
      <c r="J72" s="102"/>
      <c r="K72" s="104" t="str">
        <f t="shared" si="8"/>
        <v/>
      </c>
      <c r="L72" s="25"/>
    </row>
    <row r="73" spans="1:13">
      <c r="A73">
        <v>9</v>
      </c>
      <c r="B73" s="82"/>
      <c r="C73" s="65" t="str">
        <f t="shared" si="9"/>
        <v/>
      </c>
      <c r="D73" s="98"/>
      <c r="E73" s="101"/>
      <c r="F73" s="102"/>
      <c r="G73" s="102"/>
      <c r="H73" s="102"/>
      <c r="I73" s="102"/>
      <c r="J73" s="102"/>
      <c r="K73" s="104" t="str">
        <f t="shared" si="8"/>
        <v/>
      </c>
      <c r="L73" s="25"/>
    </row>
    <row r="74" spans="1:13">
      <c r="A74">
        <v>10</v>
      </c>
      <c r="B74" s="82"/>
      <c r="C74" s="65" t="str">
        <f t="shared" si="9"/>
        <v/>
      </c>
      <c r="D74" s="98"/>
      <c r="E74" s="101"/>
      <c r="F74" s="102"/>
      <c r="G74" s="102"/>
      <c r="H74" s="102"/>
      <c r="I74" s="102"/>
      <c r="J74" s="102"/>
      <c r="K74" s="104" t="str">
        <f t="shared" si="8"/>
        <v/>
      </c>
      <c r="L74" s="25"/>
    </row>
    <row r="75" spans="1:13">
      <c r="A75">
        <v>11</v>
      </c>
      <c r="B75" s="82"/>
      <c r="C75" s="65" t="str">
        <f t="shared" si="9"/>
        <v/>
      </c>
      <c r="D75" s="98"/>
      <c r="E75" s="101"/>
      <c r="F75" s="102"/>
      <c r="G75" s="102"/>
      <c r="H75" s="102"/>
      <c r="I75" s="102"/>
      <c r="J75" s="102"/>
      <c r="K75" s="104" t="str">
        <f t="shared" si="8"/>
        <v/>
      </c>
      <c r="L75" s="25"/>
    </row>
    <row r="76" spans="1:13">
      <c r="A76">
        <v>12</v>
      </c>
      <c r="B76" s="82"/>
      <c r="C76" s="65" t="str">
        <f t="shared" si="9"/>
        <v/>
      </c>
      <c r="D76" s="98"/>
      <c r="E76" s="101"/>
      <c r="F76" s="102"/>
      <c r="G76" s="102"/>
      <c r="H76" s="102"/>
      <c r="I76" s="102"/>
      <c r="J76" s="102"/>
      <c r="K76" s="104" t="str">
        <f t="shared" si="8"/>
        <v/>
      </c>
      <c r="L76" s="25"/>
    </row>
    <row r="77" spans="1:13">
      <c r="A77">
        <v>13</v>
      </c>
      <c r="B77" s="82"/>
      <c r="C77" s="65" t="str">
        <f t="shared" si="9"/>
        <v/>
      </c>
      <c r="D77" s="98"/>
      <c r="E77" s="101"/>
      <c r="F77" s="102"/>
      <c r="G77" s="102"/>
      <c r="H77" s="102"/>
      <c r="I77" s="102"/>
      <c r="J77" s="102"/>
      <c r="K77" s="104" t="str">
        <f t="shared" si="8"/>
        <v/>
      </c>
      <c r="L77" s="25"/>
    </row>
    <row r="78" spans="1:13">
      <c r="A78">
        <v>14</v>
      </c>
      <c r="B78" s="82"/>
      <c r="C78" s="65" t="str">
        <f t="shared" si="9"/>
        <v/>
      </c>
      <c r="D78" s="98"/>
      <c r="E78" s="101"/>
      <c r="F78" s="102"/>
      <c r="G78" s="102"/>
      <c r="H78" s="102"/>
      <c r="I78" s="102"/>
      <c r="J78" s="102"/>
      <c r="K78" s="104" t="str">
        <f t="shared" si="8"/>
        <v/>
      </c>
      <c r="L78" s="25"/>
    </row>
    <row r="79" spans="1:13" ht="19.5" thickBot="1">
      <c r="A79">
        <v>15</v>
      </c>
      <c r="B79" s="82"/>
      <c r="C79" s="65" t="str">
        <f t="shared" si="9"/>
        <v/>
      </c>
      <c r="D79" s="98"/>
      <c r="E79" s="101"/>
      <c r="F79" s="102"/>
      <c r="G79" s="102"/>
      <c r="H79" s="102"/>
      <c r="I79" s="102"/>
      <c r="J79" s="102"/>
      <c r="K79" s="104" t="str">
        <f t="shared" si="8"/>
        <v/>
      </c>
      <c r="L79" s="25"/>
    </row>
    <row r="80" spans="1:13" ht="24.75" thickBot="1">
      <c r="A80" s="45"/>
      <c r="B80" s="80"/>
      <c r="C80" s="60" t="s">
        <v>95</v>
      </c>
      <c r="D80" s="46" t="s">
        <v>94</v>
      </c>
      <c r="E80" s="50" t="s">
        <v>72</v>
      </c>
      <c r="F80" s="51" t="s">
        <v>64</v>
      </c>
      <c r="G80" s="52" t="s">
        <v>296</v>
      </c>
      <c r="H80" s="53" t="s">
        <v>297</v>
      </c>
      <c r="I80" s="52" t="s">
        <v>302</v>
      </c>
      <c r="J80" s="53" t="s">
        <v>303</v>
      </c>
      <c r="K80" s="51" t="s">
        <v>40</v>
      </c>
      <c r="L80" s="54" t="s">
        <v>203</v>
      </c>
    </row>
    <row r="81" spans="1:13" s="20" customFormat="1" ht="25.5">
      <c r="A81"/>
      <c r="B81" s="47" t="str">
        <f t="shared" ref="B81" si="10">IF($E$8=C81,$D$8,IF($E$9=C81,$D$9,IF($E$10=C81,$D$10,"")))</f>
        <v/>
      </c>
      <c r="C81" s="63" t="s">
        <v>140</v>
      </c>
      <c r="D81" s="55"/>
      <c r="E81" s="56"/>
      <c r="F81" s="57"/>
      <c r="G81" s="57"/>
      <c r="H81" s="57"/>
      <c r="I81" s="57"/>
      <c r="J81" s="57"/>
      <c r="K81" s="59"/>
      <c r="L81" s="61">
        <f>SUM(K82:K96)</f>
        <v>0</v>
      </c>
    </row>
    <row r="82" spans="1:13" ht="18.75" customHeight="1">
      <c r="A82">
        <v>1</v>
      </c>
      <c r="B82" s="82"/>
      <c r="C82" s="65" t="str">
        <f>IF(D82="","",".")</f>
        <v/>
      </c>
      <c r="D82" s="97"/>
      <c r="E82" s="99"/>
      <c r="F82" s="100"/>
      <c r="G82" s="100"/>
      <c r="H82" s="100"/>
      <c r="I82" s="100"/>
      <c r="J82" s="100"/>
      <c r="K82" s="103" t="str">
        <f t="shared" ref="K82:K113" si="11">IF(ISNUMBER(F82),(PRODUCT(F82,G82,I82)),"")</f>
        <v/>
      </c>
      <c r="L82" s="25"/>
      <c r="M82" s="208"/>
    </row>
    <row r="83" spans="1:13">
      <c r="A83">
        <v>2</v>
      </c>
      <c r="B83" s="82"/>
      <c r="C83" s="65" t="str">
        <f t="shared" ref="C83:C96" si="12">IF(D83="","",".")</f>
        <v/>
      </c>
      <c r="D83" s="98"/>
      <c r="E83" s="101"/>
      <c r="F83" s="102"/>
      <c r="G83" s="102"/>
      <c r="H83" s="102"/>
      <c r="I83" s="102"/>
      <c r="J83" s="102"/>
      <c r="K83" s="104" t="str">
        <f t="shared" si="11"/>
        <v/>
      </c>
      <c r="L83" s="25"/>
      <c r="M83" s="208"/>
    </row>
    <row r="84" spans="1:13">
      <c r="A84">
        <v>3</v>
      </c>
      <c r="B84" s="82"/>
      <c r="C84" s="65" t="str">
        <f t="shared" si="12"/>
        <v/>
      </c>
      <c r="D84" s="98"/>
      <c r="E84" s="101"/>
      <c r="F84" s="102"/>
      <c r="G84" s="102"/>
      <c r="H84" s="102"/>
      <c r="I84" s="102"/>
      <c r="J84" s="102"/>
      <c r="K84" s="104" t="str">
        <f t="shared" si="11"/>
        <v/>
      </c>
      <c r="L84" s="25"/>
      <c r="M84" s="208"/>
    </row>
    <row r="85" spans="1:13">
      <c r="A85">
        <v>4</v>
      </c>
      <c r="B85" s="82"/>
      <c r="C85" s="65" t="str">
        <f t="shared" si="12"/>
        <v/>
      </c>
      <c r="D85" s="98"/>
      <c r="E85" s="101"/>
      <c r="F85" s="102"/>
      <c r="G85" s="102"/>
      <c r="H85" s="102"/>
      <c r="I85" s="102"/>
      <c r="J85" s="102"/>
      <c r="K85" s="104" t="str">
        <f t="shared" si="11"/>
        <v/>
      </c>
      <c r="L85" s="25"/>
      <c r="M85" s="208"/>
    </row>
    <row r="86" spans="1:13">
      <c r="A86">
        <v>5</v>
      </c>
      <c r="B86" s="82"/>
      <c r="C86" s="65" t="str">
        <f t="shared" si="12"/>
        <v/>
      </c>
      <c r="D86" s="98"/>
      <c r="E86" s="101"/>
      <c r="F86" s="102"/>
      <c r="G86" s="102"/>
      <c r="H86" s="102"/>
      <c r="I86" s="102"/>
      <c r="J86" s="102"/>
      <c r="K86" s="104" t="str">
        <f t="shared" si="11"/>
        <v/>
      </c>
      <c r="L86" s="25"/>
    </row>
    <row r="87" spans="1:13">
      <c r="A87">
        <v>6</v>
      </c>
      <c r="B87" s="82"/>
      <c r="C87" s="65" t="str">
        <f t="shared" si="12"/>
        <v/>
      </c>
      <c r="D87" s="98"/>
      <c r="E87" s="101"/>
      <c r="F87" s="102"/>
      <c r="G87" s="102"/>
      <c r="H87" s="102"/>
      <c r="I87" s="102"/>
      <c r="J87" s="102"/>
      <c r="K87" s="104" t="str">
        <f t="shared" si="11"/>
        <v/>
      </c>
      <c r="L87" s="25"/>
    </row>
    <row r="88" spans="1:13">
      <c r="A88">
        <v>7</v>
      </c>
      <c r="B88" s="82"/>
      <c r="C88" s="65" t="str">
        <f t="shared" si="12"/>
        <v/>
      </c>
      <c r="D88" s="98"/>
      <c r="E88" s="101"/>
      <c r="F88" s="102"/>
      <c r="G88" s="102"/>
      <c r="H88" s="102"/>
      <c r="I88" s="102"/>
      <c r="J88" s="102"/>
      <c r="K88" s="104" t="str">
        <f t="shared" si="11"/>
        <v/>
      </c>
      <c r="L88" s="25"/>
    </row>
    <row r="89" spans="1:13">
      <c r="A89">
        <v>8</v>
      </c>
      <c r="B89" s="82"/>
      <c r="C89" s="65" t="str">
        <f t="shared" si="12"/>
        <v/>
      </c>
      <c r="D89" s="98"/>
      <c r="E89" s="101"/>
      <c r="F89" s="102"/>
      <c r="G89" s="102"/>
      <c r="H89" s="102"/>
      <c r="I89" s="102"/>
      <c r="J89" s="102"/>
      <c r="K89" s="104" t="str">
        <f t="shared" si="11"/>
        <v/>
      </c>
      <c r="L89" s="25"/>
    </row>
    <row r="90" spans="1:13">
      <c r="A90">
        <v>9</v>
      </c>
      <c r="B90" s="82"/>
      <c r="C90" s="65" t="str">
        <f t="shared" si="12"/>
        <v/>
      </c>
      <c r="D90" s="98"/>
      <c r="E90" s="101"/>
      <c r="F90" s="102"/>
      <c r="G90" s="102"/>
      <c r="H90" s="102"/>
      <c r="I90" s="102"/>
      <c r="J90" s="102"/>
      <c r="K90" s="104" t="str">
        <f t="shared" si="11"/>
        <v/>
      </c>
      <c r="L90" s="25"/>
    </row>
    <row r="91" spans="1:13">
      <c r="A91">
        <v>10</v>
      </c>
      <c r="B91" s="82"/>
      <c r="C91" s="65" t="str">
        <f t="shared" si="12"/>
        <v/>
      </c>
      <c r="D91" s="98"/>
      <c r="E91" s="101"/>
      <c r="F91" s="102"/>
      <c r="G91" s="102"/>
      <c r="H91" s="102"/>
      <c r="I91" s="102"/>
      <c r="J91" s="102"/>
      <c r="K91" s="104" t="str">
        <f t="shared" si="11"/>
        <v/>
      </c>
      <c r="L91" s="25"/>
    </row>
    <row r="92" spans="1:13">
      <c r="A92">
        <v>11</v>
      </c>
      <c r="B92" s="82"/>
      <c r="C92" s="65" t="str">
        <f t="shared" si="12"/>
        <v/>
      </c>
      <c r="D92" s="98"/>
      <c r="E92" s="101"/>
      <c r="F92" s="102"/>
      <c r="G92" s="102"/>
      <c r="H92" s="102"/>
      <c r="I92" s="102"/>
      <c r="J92" s="102"/>
      <c r="K92" s="104" t="str">
        <f t="shared" si="11"/>
        <v/>
      </c>
      <c r="L92" s="25"/>
    </row>
    <row r="93" spans="1:13">
      <c r="A93">
        <v>12</v>
      </c>
      <c r="B93" s="82"/>
      <c r="C93" s="65" t="str">
        <f t="shared" si="12"/>
        <v/>
      </c>
      <c r="D93" s="98"/>
      <c r="E93" s="101"/>
      <c r="F93" s="102"/>
      <c r="G93" s="102"/>
      <c r="H93" s="102"/>
      <c r="I93" s="102"/>
      <c r="J93" s="102"/>
      <c r="K93" s="104" t="str">
        <f t="shared" si="11"/>
        <v/>
      </c>
      <c r="L93" s="25"/>
    </row>
    <row r="94" spans="1:13">
      <c r="A94">
        <v>13</v>
      </c>
      <c r="B94" s="82"/>
      <c r="C94" s="65" t="str">
        <f t="shared" si="12"/>
        <v/>
      </c>
      <c r="D94" s="98"/>
      <c r="E94" s="101"/>
      <c r="F94" s="102"/>
      <c r="G94" s="102"/>
      <c r="H94" s="102"/>
      <c r="I94" s="102"/>
      <c r="J94" s="102"/>
      <c r="K94" s="104" t="str">
        <f t="shared" si="11"/>
        <v/>
      </c>
      <c r="L94" s="25"/>
    </row>
    <row r="95" spans="1:13">
      <c r="A95">
        <v>14</v>
      </c>
      <c r="B95" s="82"/>
      <c r="C95" s="65" t="str">
        <f t="shared" si="12"/>
        <v/>
      </c>
      <c r="D95" s="98"/>
      <c r="E95" s="101"/>
      <c r="F95" s="102"/>
      <c r="G95" s="102"/>
      <c r="H95" s="102"/>
      <c r="I95" s="102"/>
      <c r="J95" s="102"/>
      <c r="K95" s="104" t="str">
        <f t="shared" si="11"/>
        <v/>
      </c>
      <c r="L95" s="25"/>
    </row>
    <row r="96" spans="1:13" ht="19.5" thickBot="1">
      <c r="A96">
        <v>15</v>
      </c>
      <c r="B96" s="82"/>
      <c r="C96" s="65" t="str">
        <f t="shared" si="12"/>
        <v/>
      </c>
      <c r="D96" s="98"/>
      <c r="E96" s="101"/>
      <c r="F96" s="102"/>
      <c r="G96" s="102"/>
      <c r="H96" s="102"/>
      <c r="I96" s="102"/>
      <c r="J96" s="102"/>
      <c r="K96" s="104" t="str">
        <f t="shared" si="11"/>
        <v/>
      </c>
      <c r="L96" s="25"/>
    </row>
    <row r="97" spans="1:14" ht="24.75" thickBot="1">
      <c r="A97" s="45"/>
      <c r="B97" s="80"/>
      <c r="C97" s="60" t="s">
        <v>95</v>
      </c>
      <c r="D97" s="46" t="s">
        <v>94</v>
      </c>
      <c r="E97" s="50" t="s">
        <v>72</v>
      </c>
      <c r="F97" s="51" t="s">
        <v>64</v>
      </c>
      <c r="G97" s="52" t="s">
        <v>296</v>
      </c>
      <c r="H97" s="53" t="s">
        <v>297</v>
      </c>
      <c r="I97" s="52" t="s">
        <v>302</v>
      </c>
      <c r="J97" s="53" t="s">
        <v>303</v>
      </c>
      <c r="K97" s="51" t="s">
        <v>40</v>
      </c>
      <c r="L97" s="54" t="s">
        <v>203</v>
      </c>
    </row>
    <row r="98" spans="1:14" s="20" customFormat="1" ht="25.5">
      <c r="A98"/>
      <c r="B98" s="47" t="str">
        <f t="shared" ref="B98" si="13">IF($E$8=C98,$D$8,IF($E$9=C98,$D$9,IF($E$10=C98,$D$10,"")))</f>
        <v/>
      </c>
      <c r="C98" s="62" t="s">
        <v>141</v>
      </c>
      <c r="D98" s="55"/>
      <c r="E98" s="56"/>
      <c r="F98" s="57"/>
      <c r="G98" s="57"/>
      <c r="H98" s="57"/>
      <c r="I98" s="57"/>
      <c r="J98" s="57"/>
      <c r="K98" s="58"/>
      <c r="L98" s="61">
        <f>SUM(K99:K113)</f>
        <v>0</v>
      </c>
    </row>
    <row r="99" spans="1:14" ht="18.75" customHeight="1">
      <c r="A99">
        <v>1</v>
      </c>
      <c r="B99" s="82"/>
      <c r="C99" s="66" t="str">
        <f>IF(D99="","",".")</f>
        <v/>
      </c>
      <c r="D99" s="97"/>
      <c r="E99" s="99"/>
      <c r="F99" s="100"/>
      <c r="G99" s="100"/>
      <c r="H99" s="100"/>
      <c r="I99" s="100"/>
      <c r="J99" s="100"/>
      <c r="K99" s="103" t="str">
        <f t="shared" si="11"/>
        <v/>
      </c>
      <c r="L99" s="25"/>
      <c r="M99" s="209"/>
      <c r="N99" s="209"/>
    </row>
    <row r="100" spans="1:14">
      <c r="A100">
        <v>2</v>
      </c>
      <c r="B100" s="82"/>
      <c r="C100" s="66" t="str">
        <f t="shared" ref="C100:C113" si="14">IF(D100="","",".")</f>
        <v/>
      </c>
      <c r="D100" s="98"/>
      <c r="E100" s="101"/>
      <c r="F100" s="102"/>
      <c r="G100" s="102"/>
      <c r="H100" s="102"/>
      <c r="I100" s="102"/>
      <c r="J100" s="102"/>
      <c r="K100" s="104" t="str">
        <f t="shared" si="11"/>
        <v/>
      </c>
      <c r="L100" s="25"/>
      <c r="M100" s="209"/>
      <c r="N100" s="209"/>
    </row>
    <row r="101" spans="1:14">
      <c r="A101">
        <v>3</v>
      </c>
      <c r="B101" s="82"/>
      <c r="C101" s="66" t="str">
        <f t="shared" si="14"/>
        <v/>
      </c>
      <c r="D101" s="98"/>
      <c r="E101" s="101"/>
      <c r="F101" s="102"/>
      <c r="G101" s="102"/>
      <c r="H101" s="102"/>
      <c r="I101" s="102"/>
      <c r="J101" s="102"/>
      <c r="K101" s="104" t="str">
        <f t="shared" si="11"/>
        <v/>
      </c>
      <c r="L101" s="25"/>
      <c r="M101" s="209"/>
      <c r="N101" s="209"/>
    </row>
    <row r="102" spans="1:14">
      <c r="A102">
        <v>4</v>
      </c>
      <c r="B102" s="82"/>
      <c r="C102" s="66" t="str">
        <f t="shared" si="14"/>
        <v/>
      </c>
      <c r="D102" s="98"/>
      <c r="E102" s="101"/>
      <c r="F102" s="102"/>
      <c r="G102" s="102"/>
      <c r="H102" s="102"/>
      <c r="I102" s="102"/>
      <c r="J102" s="102"/>
      <c r="K102" s="104" t="str">
        <f t="shared" si="11"/>
        <v/>
      </c>
      <c r="L102" s="25"/>
      <c r="M102" s="209"/>
      <c r="N102" s="209"/>
    </row>
    <row r="103" spans="1:14">
      <c r="A103">
        <v>5</v>
      </c>
      <c r="B103" s="82"/>
      <c r="C103" s="66" t="str">
        <f t="shared" si="14"/>
        <v/>
      </c>
      <c r="D103" s="98"/>
      <c r="E103" s="101"/>
      <c r="F103" s="102"/>
      <c r="G103" s="102"/>
      <c r="H103" s="102"/>
      <c r="I103" s="102"/>
      <c r="J103" s="102"/>
      <c r="K103" s="104" t="str">
        <f t="shared" si="11"/>
        <v/>
      </c>
      <c r="L103" s="25"/>
      <c r="M103" s="209"/>
      <c r="N103" s="209"/>
    </row>
    <row r="104" spans="1:14" ht="18.75" customHeight="1">
      <c r="A104">
        <v>6</v>
      </c>
      <c r="B104" s="82"/>
      <c r="C104" s="66" t="str">
        <f t="shared" si="14"/>
        <v/>
      </c>
      <c r="D104" s="98"/>
      <c r="E104" s="101"/>
      <c r="F104" s="102"/>
      <c r="G104" s="102"/>
      <c r="H104" s="102"/>
      <c r="I104" s="102"/>
      <c r="J104" s="102"/>
      <c r="K104" s="104" t="str">
        <f t="shared" si="11"/>
        <v/>
      </c>
      <c r="L104" s="25"/>
      <c r="M104" s="208"/>
      <c r="N104" s="208"/>
    </row>
    <row r="105" spans="1:14">
      <c r="A105">
        <v>7</v>
      </c>
      <c r="B105" s="82"/>
      <c r="C105" s="66" t="str">
        <f t="shared" si="14"/>
        <v/>
      </c>
      <c r="D105" s="98"/>
      <c r="E105" s="101"/>
      <c r="F105" s="102"/>
      <c r="G105" s="102"/>
      <c r="H105" s="102"/>
      <c r="I105" s="102"/>
      <c r="J105" s="102"/>
      <c r="K105" s="104" t="str">
        <f t="shared" si="11"/>
        <v/>
      </c>
      <c r="L105" s="25"/>
      <c r="M105" s="208"/>
      <c r="N105" s="208"/>
    </row>
    <row r="106" spans="1:14">
      <c r="A106">
        <v>8</v>
      </c>
      <c r="B106" s="82"/>
      <c r="C106" s="66" t="str">
        <f t="shared" si="14"/>
        <v/>
      </c>
      <c r="D106" s="98"/>
      <c r="E106" s="101"/>
      <c r="F106" s="102"/>
      <c r="G106" s="102"/>
      <c r="H106" s="102"/>
      <c r="I106" s="102"/>
      <c r="J106" s="102"/>
      <c r="K106" s="104" t="str">
        <f t="shared" si="11"/>
        <v/>
      </c>
      <c r="L106" s="25"/>
      <c r="M106" s="208"/>
      <c r="N106" s="208"/>
    </row>
    <row r="107" spans="1:14">
      <c r="A107">
        <v>9</v>
      </c>
      <c r="B107" s="82"/>
      <c r="C107" s="66" t="str">
        <f t="shared" si="14"/>
        <v/>
      </c>
      <c r="D107" s="98"/>
      <c r="E107" s="101"/>
      <c r="F107" s="102"/>
      <c r="G107" s="102"/>
      <c r="H107" s="102"/>
      <c r="I107" s="102"/>
      <c r="J107" s="102"/>
      <c r="K107" s="104" t="str">
        <f t="shared" si="11"/>
        <v/>
      </c>
      <c r="L107" s="25"/>
    </row>
    <row r="108" spans="1:14">
      <c r="A108">
        <v>10</v>
      </c>
      <c r="B108" s="82"/>
      <c r="C108" s="66" t="str">
        <f t="shared" si="14"/>
        <v/>
      </c>
      <c r="D108" s="98"/>
      <c r="E108" s="101"/>
      <c r="F108" s="102"/>
      <c r="G108" s="102"/>
      <c r="H108" s="102"/>
      <c r="I108" s="102"/>
      <c r="J108" s="102"/>
      <c r="K108" s="104" t="str">
        <f t="shared" si="11"/>
        <v/>
      </c>
      <c r="L108" s="25"/>
    </row>
    <row r="109" spans="1:14">
      <c r="A109">
        <v>11</v>
      </c>
      <c r="B109" s="82"/>
      <c r="C109" s="66" t="str">
        <f t="shared" si="14"/>
        <v/>
      </c>
      <c r="D109" s="98"/>
      <c r="E109" s="101"/>
      <c r="F109" s="102"/>
      <c r="G109" s="102"/>
      <c r="H109" s="102"/>
      <c r="I109" s="102"/>
      <c r="J109" s="102"/>
      <c r="K109" s="104" t="str">
        <f t="shared" si="11"/>
        <v/>
      </c>
      <c r="L109" s="25"/>
    </row>
    <row r="110" spans="1:14">
      <c r="A110">
        <v>12</v>
      </c>
      <c r="B110" s="82"/>
      <c r="C110" s="66" t="str">
        <f t="shared" si="14"/>
        <v/>
      </c>
      <c r="D110" s="98"/>
      <c r="E110" s="101"/>
      <c r="F110" s="102"/>
      <c r="G110" s="102"/>
      <c r="H110" s="102"/>
      <c r="I110" s="102"/>
      <c r="J110" s="102"/>
      <c r="K110" s="104" t="str">
        <f t="shared" si="11"/>
        <v/>
      </c>
      <c r="L110" s="26"/>
    </row>
    <row r="111" spans="1:14">
      <c r="A111">
        <v>13</v>
      </c>
      <c r="B111" s="82"/>
      <c r="C111" s="66" t="str">
        <f t="shared" si="14"/>
        <v/>
      </c>
      <c r="D111" s="98"/>
      <c r="E111" s="101"/>
      <c r="F111" s="102"/>
      <c r="G111" s="102"/>
      <c r="H111" s="102"/>
      <c r="I111" s="102"/>
      <c r="J111" s="102"/>
      <c r="K111" s="104" t="str">
        <f t="shared" si="11"/>
        <v/>
      </c>
      <c r="L111" s="26"/>
    </row>
    <row r="112" spans="1:14">
      <c r="A112">
        <v>14</v>
      </c>
      <c r="B112" s="82"/>
      <c r="C112" s="66" t="str">
        <f t="shared" si="14"/>
        <v/>
      </c>
      <c r="D112" s="98"/>
      <c r="E112" s="101"/>
      <c r="F112" s="102"/>
      <c r="G112" s="102"/>
      <c r="H112" s="102"/>
      <c r="I112" s="102"/>
      <c r="J112" s="102"/>
      <c r="K112" s="104" t="str">
        <f t="shared" si="11"/>
        <v/>
      </c>
      <c r="L112" s="26"/>
    </row>
    <row r="113" spans="1:12" ht="19.5" thickBot="1">
      <c r="A113">
        <v>15</v>
      </c>
      <c r="B113" s="82"/>
      <c r="C113" s="66" t="str">
        <f t="shared" si="14"/>
        <v/>
      </c>
      <c r="D113" s="98"/>
      <c r="E113" s="101"/>
      <c r="F113" s="102"/>
      <c r="G113" s="102"/>
      <c r="H113" s="102"/>
      <c r="I113" s="102"/>
      <c r="J113" s="102"/>
      <c r="K113" s="104" t="str">
        <f t="shared" si="11"/>
        <v/>
      </c>
      <c r="L113" s="25"/>
    </row>
    <row r="114" spans="1:12" ht="24.75" thickBot="1">
      <c r="A114" s="45"/>
      <c r="B114" s="80"/>
      <c r="C114" s="60" t="s">
        <v>95</v>
      </c>
      <c r="D114" s="46" t="s">
        <v>94</v>
      </c>
      <c r="E114" s="50" t="s">
        <v>72</v>
      </c>
      <c r="F114" s="51" t="s">
        <v>64</v>
      </c>
      <c r="G114" s="52" t="s">
        <v>296</v>
      </c>
      <c r="H114" s="53" t="s">
        <v>297</v>
      </c>
      <c r="I114" s="52" t="s">
        <v>302</v>
      </c>
      <c r="J114" s="53" t="s">
        <v>303</v>
      </c>
      <c r="K114" s="51" t="s">
        <v>40</v>
      </c>
      <c r="L114" s="54" t="s">
        <v>203</v>
      </c>
    </row>
    <row r="115" spans="1:12" s="20" customFormat="1" ht="25.5">
      <c r="A115"/>
      <c r="B115" s="47" t="str">
        <f t="shared" ref="B115" si="15">IF($E$8=C115,$D$8,IF($E$9=C115,$D$9,IF($E$10=C115,$D$10,"")))</f>
        <v/>
      </c>
      <c r="C115" s="62" t="s">
        <v>142</v>
      </c>
      <c r="D115" s="55"/>
      <c r="E115" s="56"/>
      <c r="F115" s="57"/>
      <c r="G115" s="57"/>
      <c r="H115" s="57"/>
      <c r="I115" s="57"/>
      <c r="J115" s="57"/>
      <c r="K115" s="58"/>
      <c r="L115" s="61">
        <f>SUM(K116:K130)</f>
        <v>0</v>
      </c>
    </row>
    <row r="116" spans="1:12">
      <c r="A116">
        <v>1</v>
      </c>
      <c r="B116" s="82"/>
      <c r="C116" s="66" t="str">
        <f>IF(D116="","",".")</f>
        <v/>
      </c>
      <c r="D116" s="97"/>
      <c r="E116" s="99"/>
      <c r="F116" s="100"/>
      <c r="G116" s="100"/>
      <c r="H116" s="100"/>
      <c r="I116" s="100"/>
      <c r="J116" s="100"/>
      <c r="K116" s="103" t="str">
        <f t="shared" ref="K116:K130" si="16">IF(ISNUMBER(F116),(PRODUCT(F116,G116,I116)),"")</f>
        <v/>
      </c>
      <c r="L116" s="25"/>
    </row>
    <row r="117" spans="1:12">
      <c r="A117">
        <v>2</v>
      </c>
      <c r="B117" s="82"/>
      <c r="C117" s="66" t="str">
        <f t="shared" ref="C117:C130" si="17">IF(D117="","",".")</f>
        <v/>
      </c>
      <c r="D117" s="98"/>
      <c r="E117" s="101"/>
      <c r="F117" s="102"/>
      <c r="G117" s="102"/>
      <c r="H117" s="102"/>
      <c r="I117" s="102"/>
      <c r="J117" s="102"/>
      <c r="K117" s="104" t="str">
        <f t="shared" si="16"/>
        <v/>
      </c>
      <c r="L117" s="25"/>
    </row>
    <row r="118" spans="1:12">
      <c r="A118">
        <v>3</v>
      </c>
      <c r="B118" s="82"/>
      <c r="C118" s="66" t="str">
        <f t="shared" si="17"/>
        <v/>
      </c>
      <c r="D118" s="98"/>
      <c r="E118" s="101"/>
      <c r="F118" s="102"/>
      <c r="G118" s="102"/>
      <c r="H118" s="102"/>
      <c r="I118" s="102"/>
      <c r="J118" s="102"/>
      <c r="K118" s="104" t="str">
        <f t="shared" si="16"/>
        <v/>
      </c>
      <c r="L118" s="25"/>
    </row>
    <row r="119" spans="1:12">
      <c r="A119">
        <v>4</v>
      </c>
      <c r="B119" s="82"/>
      <c r="C119" s="66" t="str">
        <f t="shared" si="17"/>
        <v/>
      </c>
      <c r="D119" s="98"/>
      <c r="E119" s="101"/>
      <c r="F119" s="102"/>
      <c r="G119" s="102"/>
      <c r="H119" s="102"/>
      <c r="I119" s="102"/>
      <c r="J119" s="102"/>
      <c r="K119" s="104" t="str">
        <f t="shared" si="16"/>
        <v/>
      </c>
      <c r="L119" s="25"/>
    </row>
    <row r="120" spans="1:12">
      <c r="A120">
        <v>5</v>
      </c>
      <c r="B120" s="82"/>
      <c r="C120" s="66" t="str">
        <f t="shared" si="17"/>
        <v/>
      </c>
      <c r="D120" s="98"/>
      <c r="E120" s="101"/>
      <c r="F120" s="102"/>
      <c r="G120" s="102"/>
      <c r="H120" s="102"/>
      <c r="I120" s="102"/>
      <c r="J120" s="102"/>
      <c r="K120" s="104" t="str">
        <f t="shared" si="16"/>
        <v/>
      </c>
      <c r="L120" s="25"/>
    </row>
    <row r="121" spans="1:12">
      <c r="A121">
        <v>6</v>
      </c>
      <c r="B121" s="82"/>
      <c r="C121" s="66" t="str">
        <f t="shared" si="17"/>
        <v/>
      </c>
      <c r="D121" s="98"/>
      <c r="E121" s="101"/>
      <c r="F121" s="102"/>
      <c r="G121" s="102"/>
      <c r="H121" s="102"/>
      <c r="I121" s="102"/>
      <c r="J121" s="102"/>
      <c r="K121" s="104" t="str">
        <f t="shared" si="16"/>
        <v/>
      </c>
      <c r="L121" s="25"/>
    </row>
    <row r="122" spans="1:12">
      <c r="A122">
        <v>7</v>
      </c>
      <c r="B122" s="82"/>
      <c r="C122" s="66" t="str">
        <f t="shared" si="17"/>
        <v/>
      </c>
      <c r="D122" s="98"/>
      <c r="E122" s="101"/>
      <c r="F122" s="102"/>
      <c r="G122" s="102"/>
      <c r="H122" s="102"/>
      <c r="I122" s="102"/>
      <c r="J122" s="102"/>
      <c r="K122" s="104" t="str">
        <f t="shared" si="16"/>
        <v/>
      </c>
      <c r="L122" s="25"/>
    </row>
    <row r="123" spans="1:12">
      <c r="A123">
        <v>8</v>
      </c>
      <c r="B123" s="82"/>
      <c r="C123" s="66" t="str">
        <f t="shared" si="17"/>
        <v/>
      </c>
      <c r="D123" s="98"/>
      <c r="E123" s="101"/>
      <c r="F123" s="102"/>
      <c r="G123" s="102"/>
      <c r="H123" s="102"/>
      <c r="I123" s="102"/>
      <c r="J123" s="102"/>
      <c r="K123" s="104" t="str">
        <f t="shared" si="16"/>
        <v/>
      </c>
      <c r="L123" s="25"/>
    </row>
    <row r="124" spans="1:12">
      <c r="A124">
        <v>9</v>
      </c>
      <c r="B124" s="82"/>
      <c r="C124" s="66" t="str">
        <f t="shared" si="17"/>
        <v/>
      </c>
      <c r="D124" s="98"/>
      <c r="E124" s="101"/>
      <c r="F124" s="102"/>
      <c r="G124" s="102"/>
      <c r="H124" s="102"/>
      <c r="I124" s="102"/>
      <c r="J124" s="102"/>
      <c r="K124" s="104" t="str">
        <f t="shared" si="16"/>
        <v/>
      </c>
      <c r="L124" s="25"/>
    </row>
    <row r="125" spans="1:12">
      <c r="A125">
        <v>10</v>
      </c>
      <c r="B125" s="82"/>
      <c r="C125" s="66" t="str">
        <f t="shared" si="17"/>
        <v/>
      </c>
      <c r="D125" s="98"/>
      <c r="E125" s="101"/>
      <c r="F125" s="102"/>
      <c r="G125" s="102"/>
      <c r="H125" s="102"/>
      <c r="I125" s="102"/>
      <c r="J125" s="102"/>
      <c r="K125" s="104" t="str">
        <f t="shared" si="16"/>
        <v/>
      </c>
      <c r="L125" s="25"/>
    </row>
    <row r="126" spans="1:12">
      <c r="A126">
        <v>11</v>
      </c>
      <c r="B126" s="82"/>
      <c r="C126" s="66" t="str">
        <f t="shared" si="17"/>
        <v/>
      </c>
      <c r="D126" s="98"/>
      <c r="E126" s="101"/>
      <c r="F126" s="102"/>
      <c r="G126" s="102"/>
      <c r="H126" s="102"/>
      <c r="I126" s="102"/>
      <c r="J126" s="102"/>
      <c r="K126" s="104" t="str">
        <f t="shared" si="16"/>
        <v/>
      </c>
      <c r="L126" s="25"/>
    </row>
    <row r="127" spans="1:12">
      <c r="A127">
        <v>12</v>
      </c>
      <c r="B127" s="82"/>
      <c r="C127" s="66" t="str">
        <f t="shared" si="17"/>
        <v/>
      </c>
      <c r="D127" s="98"/>
      <c r="E127" s="101"/>
      <c r="F127" s="102"/>
      <c r="G127" s="102"/>
      <c r="H127" s="102"/>
      <c r="I127" s="102"/>
      <c r="J127" s="102"/>
      <c r="K127" s="104" t="str">
        <f t="shared" si="16"/>
        <v/>
      </c>
      <c r="L127" s="25"/>
    </row>
    <row r="128" spans="1:12">
      <c r="A128">
        <v>13</v>
      </c>
      <c r="B128" s="82"/>
      <c r="C128" s="66" t="str">
        <f t="shared" si="17"/>
        <v/>
      </c>
      <c r="D128" s="98"/>
      <c r="E128" s="101"/>
      <c r="F128" s="102"/>
      <c r="G128" s="102"/>
      <c r="H128" s="102"/>
      <c r="I128" s="102"/>
      <c r="J128" s="102"/>
      <c r="K128" s="104" t="str">
        <f t="shared" si="16"/>
        <v/>
      </c>
      <c r="L128" s="25"/>
    </row>
    <row r="129" spans="1:12">
      <c r="A129">
        <v>14</v>
      </c>
      <c r="B129" s="82"/>
      <c r="C129" s="66" t="str">
        <f t="shared" si="17"/>
        <v/>
      </c>
      <c r="D129" s="98"/>
      <c r="E129" s="101"/>
      <c r="F129" s="102"/>
      <c r="G129" s="102"/>
      <c r="H129" s="102"/>
      <c r="I129" s="102"/>
      <c r="J129" s="102"/>
      <c r="K129" s="104" t="str">
        <f t="shared" si="16"/>
        <v/>
      </c>
      <c r="L129" s="25"/>
    </row>
    <row r="130" spans="1:12" ht="19.5" thickBot="1">
      <c r="A130">
        <v>15</v>
      </c>
      <c r="B130" s="433"/>
      <c r="C130" s="434" t="str">
        <f t="shared" si="17"/>
        <v/>
      </c>
      <c r="D130" s="435"/>
      <c r="E130" s="436"/>
      <c r="F130" s="437"/>
      <c r="G130" s="437"/>
      <c r="H130" s="437"/>
      <c r="I130" s="437"/>
      <c r="J130" s="437"/>
      <c r="K130" s="438" t="str">
        <f t="shared" si="16"/>
        <v/>
      </c>
      <c r="L130" s="439"/>
    </row>
    <row r="131" spans="1:12" ht="9" customHeight="1">
      <c r="B131" s="510"/>
      <c r="C131" s="511"/>
      <c r="D131" s="512"/>
      <c r="E131" s="513"/>
      <c r="F131" s="511"/>
      <c r="G131" s="511"/>
      <c r="H131" s="514"/>
      <c r="I131" s="514"/>
      <c r="J131" s="515"/>
      <c r="K131" s="514"/>
      <c r="L131" s="516"/>
    </row>
  </sheetData>
  <sheetProtection algorithmName="SHA-512" hashValue="RXOWAlTL9tA2MgdSGpBF5Igj+Gh3wuCRtEqWkUbeiZgyPIr6p0M6f8R49sq2wcwwqU9DAZzm5ueAJpLKPK/pVg==" saltValue="NhuiQcSr4WVnNHS5ymOlIQ==" spinCount="100000" sheet="1" formatRows="0" autoFilter="0"/>
  <autoFilter ref="B12:L130" xr:uid="{00000000-0009-0000-0000-00000F000000}"/>
  <mergeCells count="20">
    <mergeCell ref="N48:W51"/>
    <mergeCell ref="B2:D2"/>
    <mergeCell ref="E2:L2"/>
    <mergeCell ref="B3:D3"/>
    <mergeCell ref="E3:L3"/>
    <mergeCell ref="F4:G4"/>
    <mergeCell ref="H4:J4"/>
    <mergeCell ref="F5:G5"/>
    <mergeCell ref="H5:J5"/>
    <mergeCell ref="F6:G6"/>
    <mergeCell ref="H6:J6"/>
    <mergeCell ref="F7:G7"/>
    <mergeCell ref="H7:J7"/>
    <mergeCell ref="F8:G8"/>
    <mergeCell ref="H8:J8"/>
    <mergeCell ref="F9:G9"/>
    <mergeCell ref="H9:J9"/>
    <mergeCell ref="F10:G10"/>
    <mergeCell ref="H10:J10"/>
    <mergeCell ref="N8:W29"/>
  </mergeCells>
  <phoneticPr fontId="21"/>
  <dataValidations count="13">
    <dataValidation type="list" allowBlank="1" showInputMessage="1" showErrorMessage="1" sqref="D14:D28" xr:uid="{00000000-0002-0000-0F00-000000000000}">
      <formula1>"講師謝金,指導謝金,原稿執筆謝金,会場整理謝金,託児謝金,駐車場整理謝金,医師・看護師謝金,手話通訳謝金,要約筆記謝金,交通費,宿泊費"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F00-000001000000}">
      <formula1>"会場使用料,付帯設備使用料,機材借料,会場設営費,会場撤去費,字幕費・音声ガイド費,道具運搬費"</formula1>
    </dataValidation>
    <dataValidation type="list" allowBlank="1" showInputMessage="1" showErrorMessage="1" sqref="D82:D96" xr:uid="{00000000-0002-0000-0F00-000002000000}">
      <formula1>"調査委託費,資料印刷費,報告書印刷費"</formula1>
    </dataValidation>
    <dataValidation type="list" allowBlank="1" showInputMessage="1" showErrorMessage="1" sqref="D99:D113" xr:uid="{00000000-0002-0000-0F00-000003000000}">
      <formula1>"録画費,録音費,写真費,配信用録音録画・編集費,配信用機材借料,配信用サイト作成・利用料"</formula1>
    </dataValidation>
    <dataValidation type="list" allowBlank="1" showInputMessage="1" showErrorMessage="1" sqref="D116:D130" xr:uid="{00000000-0002-0000-0F00-000004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imeMode="halfAlpha" allowBlank="1" showInputMessage="1" showErrorMessage="1" sqref="K131:K65545 H131:I65545" xr:uid="{00000000-0002-0000-0F00-000006000000}"/>
    <dataValidation type="textLength" operator="lessThanOrEqual" allowBlank="1" showInputMessage="1" showErrorMessage="1" errorTitle="文字数超過" error="30字以下で入力してください。" sqref="F131:G65545" xr:uid="{00000000-0002-0000-0F00-000007000000}">
      <formula1>30</formula1>
    </dataValidation>
    <dataValidation type="custom" showInputMessage="1" showErrorMessage="1" errorTitle="細目未選択" error="細目を選択し入力してください。" sqref="E13:E29 E31:E46 E48:E63 E65:E80 E82:E97 E99:E114 E116:E130" xr:uid="{00000000-0002-0000-0F00-000008000000}">
      <formula1>D13&lt;&gt;""</formula1>
    </dataValidation>
    <dataValidation type="custom" imeMode="halfAlpha" operator="greaterThanOrEqual" showInputMessage="1" showErrorMessage="1" errorTitle="細目未選択" error="細目を選択し入力してください。" sqref="F13:F29 F31:F46 F48:F63 F65:F80 F82:F97 F99:F114 F116:F130" xr:uid="{00000000-0002-0000-0F00-000009000000}">
      <formula1>D13&lt;&gt;""</formula1>
    </dataValidation>
    <dataValidation type="custom" imeMode="halfAlpha" operator="greaterThanOrEqual" showInputMessage="1" showErrorMessage="1" errorTitle="単価未入力。" error="単価を入力してから記入してください。" sqref="G13:G29 G31:G46 G48:G63 G65:G80 G82:G97 G99:G114 G116:G130" xr:uid="{00000000-0002-0000-0F00-00000A000000}">
      <formula1>F13&lt;&gt;""</formula1>
    </dataValidation>
    <dataValidation type="custom" imeMode="halfAlpha" operator="greaterThanOrEqual" showInputMessage="1" showErrorMessage="1" errorTitle="単価未入力。" error="単価を入力してから記入してください。" sqref="I13:I29 I31:I46 I48:I63 I65:I80 I82:I97 I99:I114 I116:I130" xr:uid="{00000000-0002-0000-0F00-00000B000000}">
      <formula1>F13&lt;&gt;""</formula1>
    </dataValidation>
    <dataValidation type="list" allowBlank="1" showInputMessage="1" showErrorMessage="1" sqref="D48:D62" xr:uid="{00000000-0002-0000-0F00-00000C000000}">
      <formula1>"資料等購入費,資材等購入費"</formula1>
    </dataValidation>
    <dataValidation type="list" allowBlank="1" showInputMessage="1" showErrorMessage="1" sqref="D65:D79" xr:uid="{00000000-0002-0000-0F00-00000D000000}">
      <formula1>"保全・補修費"</formula1>
    </dataValidation>
  </dataValidations>
  <printOptions horizontalCentered="1"/>
  <pageMargins left="0.70866141732283472" right="0.70866141732283472" top="0.35433070866141736" bottom="0.35433070866141736" header="0.31496062992125984" footer="0.31496062992125984"/>
  <pageSetup paperSize="9" scale="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C1D4"/>
    <pageSetUpPr fitToPage="1"/>
  </sheetPr>
  <dimension ref="A1:V166"/>
  <sheetViews>
    <sheetView view="pageBreakPreview" zoomScale="85" zoomScaleNormal="70" zoomScaleSheetLayoutView="85" workbookViewId="0">
      <selection activeCell="E148" sqref="E148"/>
    </sheetView>
  </sheetViews>
  <sheetFormatPr defaultColWidth="9" defaultRowHeight="25.5"/>
  <cols>
    <col min="1" max="1" width="2.75" style="292" customWidth="1"/>
    <col min="2" max="2" width="5.25" style="299" customWidth="1"/>
    <col min="3" max="3" width="12.125" style="292" customWidth="1"/>
    <col min="4" max="4" width="18.75" style="292" customWidth="1"/>
    <col min="5" max="6" width="20" style="292" customWidth="1"/>
    <col min="7" max="7" width="12.125" style="292" customWidth="1"/>
    <col min="8" max="8" width="17.625" style="292" customWidth="1"/>
    <col min="9" max="9" width="2.75" style="292" customWidth="1"/>
    <col min="10" max="10" width="1.25" style="292" customWidth="1"/>
    <col min="11" max="16384" width="9" style="292"/>
  </cols>
  <sheetData>
    <row r="1" spans="1:22" s="288" customFormat="1" ht="26.65" customHeight="1">
      <c r="A1" s="401"/>
      <c r="B1" s="770" t="s">
        <v>331</v>
      </c>
      <c r="C1" s="770"/>
      <c r="D1" s="770"/>
      <c r="E1" s="770"/>
      <c r="F1" s="770"/>
      <c r="G1" s="770"/>
      <c r="H1" s="770"/>
      <c r="I1" s="314"/>
      <c r="J1" s="314"/>
      <c r="K1" s="414"/>
      <c r="L1" s="414"/>
      <c r="M1" s="414"/>
      <c r="N1" s="414"/>
      <c r="O1" s="414"/>
      <c r="P1" s="414"/>
      <c r="Q1" s="414"/>
      <c r="R1" s="414"/>
      <c r="S1" s="414"/>
      <c r="T1" s="414"/>
      <c r="U1" s="398"/>
      <c r="V1" s="236"/>
    </row>
    <row r="2" spans="1:22" s="288" customFormat="1" ht="26.25" customHeight="1">
      <c r="A2" s="401"/>
      <c r="B2" s="770" t="s">
        <v>188</v>
      </c>
      <c r="C2" s="770"/>
      <c r="D2" s="770"/>
      <c r="E2" s="770"/>
      <c r="F2" s="770"/>
      <c r="G2" s="770"/>
      <c r="H2" s="770"/>
      <c r="I2" s="314"/>
      <c r="J2" s="314"/>
      <c r="K2" s="414"/>
      <c r="L2" s="414"/>
      <c r="M2" s="414"/>
      <c r="N2" s="414"/>
      <c r="O2" s="414"/>
      <c r="P2" s="414"/>
      <c r="Q2" s="414"/>
      <c r="R2" s="414"/>
      <c r="S2" s="414"/>
      <c r="T2" s="414"/>
      <c r="U2" s="398"/>
      <c r="V2" s="236"/>
    </row>
    <row r="3" spans="1:22" s="288" customFormat="1" ht="6" customHeight="1">
      <c r="A3" s="401"/>
      <c r="B3" s="401"/>
      <c r="C3" s="401"/>
      <c r="D3" s="401"/>
      <c r="E3" s="402"/>
      <c r="F3" s="403"/>
      <c r="G3" s="401"/>
      <c r="H3" s="401"/>
      <c r="I3" s="314"/>
      <c r="J3" s="314"/>
      <c r="K3" s="414"/>
      <c r="L3" s="414"/>
      <c r="M3" s="414"/>
      <c r="N3" s="414"/>
      <c r="O3" s="414"/>
      <c r="P3" s="414"/>
      <c r="Q3" s="414"/>
      <c r="R3" s="414"/>
      <c r="S3" s="414"/>
      <c r="T3" s="414"/>
      <c r="U3" s="398"/>
      <c r="V3" s="236"/>
    </row>
    <row r="4" spans="1:22" s="288" customFormat="1" ht="15" customHeight="1">
      <c r="A4" s="401"/>
      <c r="B4" s="401"/>
      <c r="C4" s="401"/>
      <c r="D4" s="401"/>
      <c r="E4" s="401"/>
      <c r="F4" s="401"/>
      <c r="G4" s="401"/>
      <c r="H4" s="849"/>
      <c r="I4" s="849"/>
      <c r="J4" s="420"/>
      <c r="K4" s="848" t="s">
        <v>327</v>
      </c>
      <c r="L4" s="848"/>
      <c r="M4" s="848"/>
      <c r="N4" s="848"/>
      <c r="O4" s="848"/>
      <c r="P4" s="848"/>
      <c r="Q4" s="848"/>
      <c r="R4" s="848"/>
      <c r="S4" s="848"/>
      <c r="T4" s="848"/>
      <c r="U4" s="848"/>
      <c r="V4" s="236"/>
    </row>
    <row r="5" spans="1:22" s="288" customFormat="1" ht="15" customHeight="1">
      <c r="A5" s="401"/>
      <c r="B5" s="405" t="s">
        <v>189</v>
      </c>
      <c r="C5" s="401"/>
      <c r="D5" s="401"/>
      <c r="E5" s="401"/>
      <c r="F5" s="401"/>
      <c r="G5" s="401"/>
      <c r="H5" s="401"/>
      <c r="I5" s="401"/>
      <c r="J5" s="401"/>
      <c r="K5" s="848"/>
      <c r="L5" s="848"/>
      <c r="M5" s="848"/>
      <c r="N5" s="848"/>
      <c r="O5" s="848"/>
      <c r="P5" s="848"/>
      <c r="Q5" s="848"/>
      <c r="R5" s="848"/>
      <c r="S5" s="848"/>
      <c r="T5" s="848"/>
      <c r="U5" s="848"/>
      <c r="V5" s="236"/>
    </row>
    <row r="6" spans="1:22" s="288" customFormat="1" ht="15" customHeight="1">
      <c r="A6" s="401"/>
      <c r="B6" s="401"/>
      <c r="C6" s="401"/>
      <c r="D6" s="401"/>
      <c r="E6" s="401"/>
      <c r="F6" s="401"/>
      <c r="G6" s="401"/>
      <c r="H6" s="401"/>
      <c r="I6" s="401"/>
      <c r="J6" s="401"/>
      <c r="K6" s="848"/>
      <c r="L6" s="848"/>
      <c r="M6" s="848"/>
      <c r="N6" s="848"/>
      <c r="O6" s="848"/>
      <c r="P6" s="848"/>
      <c r="Q6" s="848"/>
      <c r="R6" s="848"/>
      <c r="S6" s="848"/>
      <c r="T6" s="848"/>
      <c r="U6" s="848"/>
      <c r="V6" s="236"/>
    </row>
    <row r="7" spans="1:22" s="289" customFormat="1" ht="18" customHeight="1">
      <c r="A7" s="405"/>
      <c r="B7" s="405"/>
      <c r="C7" s="405"/>
      <c r="D7" s="405"/>
      <c r="E7" s="406" t="s">
        <v>190</v>
      </c>
      <c r="F7" s="769">
        <f>'5-1 総表'!C17</f>
        <v>0</v>
      </c>
      <c r="G7" s="769"/>
      <c r="H7" s="769"/>
      <c r="I7" s="769"/>
      <c r="J7" s="407"/>
      <c r="K7" s="848"/>
      <c r="L7" s="848"/>
      <c r="M7" s="848"/>
      <c r="N7" s="848"/>
      <c r="O7" s="848"/>
      <c r="P7" s="848"/>
      <c r="Q7" s="848"/>
      <c r="R7" s="848"/>
      <c r="S7" s="848"/>
      <c r="T7" s="848"/>
      <c r="U7" s="848"/>
      <c r="V7" s="367"/>
    </row>
    <row r="8" spans="1:22" s="289" customFormat="1" ht="31.15" customHeight="1">
      <c r="A8" s="405"/>
      <c r="B8" s="405"/>
      <c r="C8" s="405"/>
      <c r="D8" s="405"/>
      <c r="E8" s="406" t="s">
        <v>191</v>
      </c>
      <c r="F8" s="769">
        <f>'5-1 総表'!C18</f>
        <v>0</v>
      </c>
      <c r="G8" s="769"/>
      <c r="H8" s="769"/>
      <c r="I8" s="769"/>
      <c r="J8" s="407"/>
      <c r="K8" s="848"/>
      <c r="L8" s="848"/>
      <c r="M8" s="848"/>
      <c r="N8" s="848"/>
      <c r="O8" s="848"/>
      <c r="P8" s="848"/>
      <c r="Q8" s="848"/>
      <c r="R8" s="848"/>
      <c r="S8" s="848"/>
      <c r="T8" s="848"/>
      <c r="U8" s="848"/>
      <c r="V8" s="367"/>
    </row>
    <row r="9" spans="1:22" s="289" customFormat="1" ht="18" customHeight="1">
      <c r="A9" s="405"/>
      <c r="B9" s="405"/>
      <c r="C9" s="405"/>
      <c r="D9" s="405"/>
      <c r="E9" s="406" t="s">
        <v>192</v>
      </c>
      <c r="F9" s="769">
        <f>'5-1 総表'!C19</f>
        <v>0</v>
      </c>
      <c r="G9" s="769"/>
      <c r="H9" s="769"/>
      <c r="I9" s="769"/>
      <c r="J9" s="407"/>
      <c r="K9" s="414"/>
      <c r="L9" s="414"/>
      <c r="M9" s="414"/>
      <c r="N9" s="414"/>
      <c r="O9" s="414"/>
      <c r="P9" s="414"/>
      <c r="Q9" s="414"/>
      <c r="R9" s="414"/>
      <c r="S9" s="414"/>
      <c r="T9" s="414"/>
      <c r="U9" s="421"/>
      <c r="V9" s="367"/>
    </row>
    <row r="10" spans="1:22" ht="7.15" customHeight="1">
      <c r="A10" s="408"/>
      <c r="B10" s="409"/>
      <c r="C10" s="410"/>
      <c r="D10" s="410"/>
      <c r="E10" s="410"/>
      <c r="F10" s="410"/>
      <c r="G10" s="410"/>
      <c r="H10" s="411"/>
      <c r="I10" s="408"/>
      <c r="J10" s="408"/>
      <c r="K10" s="414"/>
      <c r="L10" s="414"/>
      <c r="M10" s="414"/>
      <c r="N10" s="414"/>
      <c r="O10" s="414"/>
      <c r="P10" s="414"/>
      <c r="Q10" s="414"/>
      <c r="R10" s="414"/>
      <c r="S10" s="414"/>
      <c r="T10" s="414"/>
      <c r="U10" s="408"/>
    </row>
    <row r="11" spans="1:22" ht="27" customHeight="1">
      <c r="A11" s="408"/>
      <c r="B11" s="850" t="s">
        <v>193</v>
      </c>
      <c r="C11" s="850"/>
      <c r="D11" s="851">
        <f>'5-1 総表'!C29</f>
        <v>0</v>
      </c>
      <c r="E11" s="851"/>
      <c r="F11" s="851"/>
      <c r="G11" s="851"/>
      <c r="H11" s="851"/>
      <c r="I11" s="408"/>
      <c r="J11" s="408"/>
      <c r="K11" s="414"/>
      <c r="L11" s="414"/>
      <c r="M11" s="414"/>
      <c r="N11" s="414"/>
      <c r="O11" s="414"/>
      <c r="P11" s="414"/>
      <c r="Q11" s="414"/>
      <c r="R11" s="414"/>
      <c r="S11" s="414"/>
      <c r="T11" s="414"/>
      <c r="U11" s="408"/>
    </row>
    <row r="12" spans="1:22" ht="7.15" customHeight="1">
      <c r="A12" s="408"/>
      <c r="B12" s="774"/>
      <c r="C12" s="774"/>
      <c r="D12" s="775"/>
      <c r="E12" s="775"/>
      <c r="F12" s="775"/>
      <c r="G12" s="775"/>
      <c r="H12" s="775"/>
      <c r="I12" s="408"/>
      <c r="J12" s="408"/>
      <c r="K12" s="848" t="s">
        <v>311</v>
      </c>
      <c r="L12" s="848"/>
      <c r="M12" s="848"/>
      <c r="N12" s="848"/>
      <c r="O12" s="848"/>
      <c r="P12" s="848"/>
      <c r="Q12" s="848"/>
      <c r="R12" s="848"/>
      <c r="S12" s="848"/>
      <c r="T12" s="848"/>
      <c r="U12" s="848"/>
    </row>
    <row r="13" spans="1:22" ht="6.6" customHeight="1">
      <c r="B13" s="290"/>
      <c r="C13" s="291"/>
      <c r="D13" s="291"/>
      <c r="E13" s="291"/>
      <c r="F13" s="291"/>
      <c r="G13" s="293"/>
      <c r="H13" s="291"/>
      <c r="K13" s="848"/>
      <c r="L13" s="848"/>
      <c r="M13" s="848"/>
      <c r="N13" s="848"/>
      <c r="O13" s="848"/>
      <c r="P13" s="848"/>
      <c r="Q13" s="848"/>
      <c r="R13" s="848"/>
      <c r="S13" s="848"/>
      <c r="T13" s="848"/>
      <c r="U13" s="848"/>
    </row>
    <row r="14" spans="1:22" ht="27" customHeight="1">
      <c r="B14" s="764">
        <v>1</v>
      </c>
      <c r="C14" s="294" t="s">
        <v>194</v>
      </c>
      <c r="D14" s="765"/>
      <c r="E14" s="765"/>
      <c r="F14" s="765"/>
      <c r="G14" s="765"/>
      <c r="H14" s="765"/>
      <c r="K14" s="848"/>
      <c r="L14" s="848"/>
      <c r="M14" s="848"/>
      <c r="N14" s="848"/>
      <c r="O14" s="848"/>
      <c r="P14" s="848"/>
      <c r="Q14" s="848"/>
      <c r="R14" s="848"/>
      <c r="S14" s="848"/>
      <c r="T14" s="848"/>
      <c r="U14" s="848"/>
    </row>
    <row r="15" spans="1:22" ht="14.25" customHeight="1">
      <c r="B15" s="764"/>
      <c r="C15" s="766" t="s">
        <v>195</v>
      </c>
      <c r="D15" s="765"/>
      <c r="E15" s="765"/>
      <c r="F15" s="765"/>
      <c r="G15" s="765"/>
      <c r="H15" s="765"/>
      <c r="K15" s="848"/>
      <c r="L15" s="848"/>
      <c r="M15" s="848"/>
      <c r="N15" s="848"/>
      <c r="O15" s="848"/>
      <c r="P15" s="848"/>
      <c r="Q15" s="848"/>
      <c r="R15" s="848"/>
      <c r="S15" s="848"/>
      <c r="T15" s="848"/>
      <c r="U15" s="848"/>
    </row>
    <row r="16" spans="1:22" ht="14.25" customHeight="1">
      <c r="B16" s="764"/>
      <c r="C16" s="766"/>
      <c r="D16" s="765"/>
      <c r="E16" s="765"/>
      <c r="F16" s="765"/>
      <c r="G16" s="765"/>
      <c r="H16" s="765"/>
      <c r="K16" s="848"/>
      <c r="L16" s="848"/>
      <c r="M16" s="848"/>
      <c r="N16" s="848"/>
      <c r="O16" s="848"/>
      <c r="P16" s="848"/>
      <c r="Q16" s="848"/>
      <c r="R16" s="848"/>
      <c r="S16" s="848"/>
      <c r="T16" s="848"/>
      <c r="U16" s="848"/>
    </row>
    <row r="17" spans="2:21" ht="14.25" customHeight="1">
      <c r="B17" s="764"/>
      <c r="C17" s="766"/>
      <c r="D17" s="765"/>
      <c r="E17" s="765"/>
      <c r="F17" s="765"/>
      <c r="G17" s="765"/>
      <c r="H17" s="765"/>
      <c r="K17" s="848"/>
      <c r="L17" s="848"/>
      <c r="M17" s="848"/>
      <c r="N17" s="848"/>
      <c r="O17" s="848"/>
      <c r="P17" s="848"/>
      <c r="Q17" s="848"/>
      <c r="R17" s="848"/>
      <c r="S17" s="848"/>
      <c r="T17" s="848"/>
      <c r="U17" s="848"/>
    </row>
    <row r="18" spans="2:21" ht="14.25" customHeight="1">
      <c r="B18" s="764"/>
      <c r="C18" s="766"/>
      <c r="D18" s="765"/>
      <c r="E18" s="765"/>
      <c r="F18" s="765"/>
      <c r="G18" s="765"/>
      <c r="H18" s="765"/>
      <c r="K18" s="848"/>
      <c r="L18" s="848"/>
      <c r="M18" s="848"/>
      <c r="N18" s="848"/>
      <c r="O18" s="848"/>
      <c r="P18" s="848"/>
      <c r="Q18" s="848"/>
      <c r="R18" s="848"/>
      <c r="S18" s="848"/>
      <c r="T18" s="848"/>
      <c r="U18" s="848"/>
    </row>
    <row r="19" spans="2:21" ht="14.25" customHeight="1">
      <c r="B19" s="764"/>
      <c r="C19" s="766"/>
      <c r="D19" s="765"/>
      <c r="E19" s="765"/>
      <c r="F19" s="765"/>
      <c r="G19" s="765"/>
      <c r="H19" s="765"/>
      <c r="K19" s="848"/>
      <c r="L19" s="848"/>
      <c r="M19" s="848"/>
      <c r="N19" s="848"/>
      <c r="O19" s="848"/>
      <c r="P19" s="848"/>
      <c r="Q19" s="848"/>
      <c r="R19" s="848"/>
      <c r="S19" s="848"/>
      <c r="T19" s="848"/>
      <c r="U19" s="848"/>
    </row>
    <row r="20" spans="2:21" ht="14.25" customHeight="1">
      <c r="B20" s="764"/>
      <c r="C20" s="766" t="s">
        <v>196</v>
      </c>
      <c r="D20" s="765"/>
      <c r="E20" s="765"/>
      <c r="F20" s="765"/>
      <c r="G20" s="765"/>
      <c r="H20" s="765"/>
      <c r="K20" s="848"/>
      <c r="L20" s="848"/>
      <c r="M20" s="848"/>
      <c r="N20" s="848"/>
      <c r="O20" s="848"/>
      <c r="P20" s="848"/>
      <c r="Q20" s="848"/>
      <c r="R20" s="848"/>
      <c r="S20" s="848"/>
      <c r="T20" s="848"/>
      <c r="U20" s="848"/>
    </row>
    <row r="21" spans="2:21" ht="14.25" customHeight="1">
      <c r="B21" s="764"/>
      <c r="C21" s="766"/>
      <c r="D21" s="765"/>
      <c r="E21" s="765"/>
      <c r="F21" s="765"/>
      <c r="G21" s="765"/>
      <c r="H21" s="765"/>
      <c r="K21" s="848"/>
      <c r="L21" s="848"/>
      <c r="M21" s="848"/>
      <c r="N21" s="848"/>
      <c r="O21" s="848"/>
      <c r="P21" s="848"/>
      <c r="Q21" s="848"/>
      <c r="R21" s="848"/>
      <c r="S21" s="848"/>
      <c r="T21" s="848"/>
      <c r="U21" s="848"/>
    </row>
    <row r="22" spans="2:21" ht="14.25" customHeight="1">
      <c r="B22" s="764"/>
      <c r="C22" s="766"/>
      <c r="D22" s="765"/>
      <c r="E22" s="765"/>
      <c r="F22" s="765"/>
      <c r="G22" s="765"/>
      <c r="H22" s="765"/>
      <c r="K22" s="848"/>
      <c r="L22" s="848"/>
      <c r="M22" s="848"/>
      <c r="N22" s="848"/>
      <c r="O22" s="848"/>
      <c r="P22" s="848"/>
      <c r="Q22" s="848"/>
      <c r="R22" s="848"/>
      <c r="S22" s="848"/>
      <c r="T22" s="848"/>
      <c r="U22" s="848"/>
    </row>
    <row r="23" spans="2:21" ht="14.25" customHeight="1">
      <c r="B23" s="764"/>
      <c r="C23" s="766"/>
      <c r="D23" s="765"/>
      <c r="E23" s="765"/>
      <c r="F23" s="765"/>
      <c r="G23" s="765"/>
      <c r="H23" s="765"/>
      <c r="K23" s="848"/>
      <c r="L23" s="848"/>
      <c r="M23" s="848"/>
      <c r="N23" s="848"/>
      <c r="O23" s="848"/>
      <c r="P23" s="848"/>
      <c r="Q23" s="848"/>
      <c r="R23" s="848"/>
      <c r="S23" s="848"/>
      <c r="T23" s="848"/>
      <c r="U23" s="848"/>
    </row>
    <row r="24" spans="2:21" ht="14.25" customHeight="1">
      <c r="B24" s="764"/>
      <c r="C24" s="766"/>
      <c r="D24" s="765"/>
      <c r="E24" s="765"/>
      <c r="F24" s="765"/>
      <c r="G24" s="765"/>
      <c r="H24" s="765"/>
      <c r="K24" s="848"/>
      <c r="L24" s="848"/>
      <c r="M24" s="848"/>
      <c r="N24" s="848"/>
      <c r="O24" s="848"/>
      <c r="P24" s="848"/>
      <c r="Q24" s="848"/>
      <c r="R24" s="848"/>
      <c r="S24" s="848"/>
      <c r="T24" s="848"/>
      <c r="U24" s="848"/>
    </row>
    <row r="25" spans="2:21" ht="14.25" customHeight="1">
      <c r="B25" s="764"/>
      <c r="C25" s="766" t="s">
        <v>197</v>
      </c>
      <c r="D25" s="765"/>
      <c r="E25" s="765"/>
      <c r="F25" s="765"/>
      <c r="G25" s="765"/>
      <c r="H25" s="765"/>
      <c r="K25" s="848"/>
      <c r="L25" s="848"/>
      <c r="M25" s="848"/>
      <c r="N25" s="848"/>
      <c r="O25" s="848"/>
      <c r="P25" s="848"/>
      <c r="Q25" s="848"/>
      <c r="R25" s="848"/>
      <c r="S25" s="848"/>
      <c r="T25" s="848"/>
      <c r="U25" s="848"/>
    </row>
    <row r="26" spans="2:21" ht="14.25" customHeight="1">
      <c r="B26" s="764"/>
      <c r="C26" s="766"/>
      <c r="D26" s="765"/>
      <c r="E26" s="765"/>
      <c r="F26" s="765"/>
      <c r="G26" s="765"/>
      <c r="H26" s="765"/>
      <c r="K26" s="848"/>
      <c r="L26" s="848"/>
      <c r="M26" s="848"/>
      <c r="N26" s="848"/>
      <c r="O26" s="848"/>
      <c r="P26" s="848"/>
      <c r="Q26" s="848"/>
      <c r="R26" s="848"/>
      <c r="S26" s="848"/>
      <c r="T26" s="848"/>
      <c r="U26" s="848"/>
    </row>
    <row r="27" spans="2:21" ht="14.25" customHeight="1">
      <c r="B27" s="764"/>
      <c r="C27" s="766"/>
      <c r="D27" s="765"/>
      <c r="E27" s="765"/>
      <c r="F27" s="765"/>
      <c r="G27" s="765"/>
      <c r="H27" s="765"/>
      <c r="K27" s="848"/>
      <c r="L27" s="848"/>
      <c r="M27" s="848"/>
      <c r="N27" s="848"/>
      <c r="O27" s="848"/>
      <c r="P27" s="848"/>
      <c r="Q27" s="848"/>
      <c r="R27" s="848"/>
      <c r="S27" s="848"/>
      <c r="T27" s="848"/>
      <c r="U27" s="848"/>
    </row>
    <row r="28" spans="2:21" ht="14.25" customHeight="1">
      <c r="B28" s="764"/>
      <c r="C28" s="766"/>
      <c r="D28" s="765"/>
      <c r="E28" s="765"/>
      <c r="F28" s="765"/>
      <c r="G28" s="765"/>
      <c r="H28" s="765"/>
      <c r="K28" s="848"/>
      <c r="L28" s="848"/>
      <c r="M28" s="848"/>
      <c r="N28" s="848"/>
      <c r="O28" s="848"/>
      <c r="P28" s="848"/>
      <c r="Q28" s="848"/>
      <c r="R28" s="848"/>
      <c r="S28" s="848"/>
      <c r="T28" s="848"/>
      <c r="U28" s="848"/>
    </row>
    <row r="29" spans="2:21" ht="14.25" customHeight="1">
      <c r="B29" s="764"/>
      <c r="C29" s="766"/>
      <c r="D29" s="765"/>
      <c r="E29" s="765"/>
      <c r="F29" s="765"/>
      <c r="G29" s="765"/>
      <c r="H29" s="765"/>
      <c r="K29" s="848"/>
      <c r="L29" s="848"/>
      <c r="M29" s="848"/>
      <c r="N29" s="848"/>
      <c r="O29" s="848"/>
      <c r="P29" s="848"/>
      <c r="Q29" s="848"/>
      <c r="R29" s="848"/>
      <c r="S29" s="848"/>
      <c r="T29" s="848"/>
      <c r="U29" s="848"/>
    </row>
    <row r="30" spans="2:21" ht="4.1500000000000004" customHeight="1">
      <c r="B30" s="295"/>
      <c r="C30" s="296"/>
      <c r="D30" s="297"/>
      <c r="E30" s="297"/>
      <c r="F30" s="297"/>
      <c r="G30" s="297"/>
      <c r="H30" s="297"/>
      <c r="K30" s="848"/>
      <c r="L30" s="848"/>
      <c r="M30" s="848"/>
      <c r="N30" s="848"/>
      <c r="O30" s="848"/>
      <c r="P30" s="848"/>
      <c r="Q30" s="848"/>
      <c r="R30" s="848"/>
      <c r="S30" s="848"/>
      <c r="T30" s="848"/>
      <c r="U30" s="848"/>
    </row>
    <row r="31" spans="2:21" ht="27" customHeight="1">
      <c r="B31" s="764">
        <v>2</v>
      </c>
      <c r="C31" s="294" t="s">
        <v>194</v>
      </c>
      <c r="D31" s="765"/>
      <c r="E31" s="765"/>
      <c r="F31" s="765"/>
      <c r="G31" s="765"/>
      <c r="H31" s="765"/>
      <c r="K31" s="848"/>
      <c r="L31" s="848"/>
      <c r="M31" s="848"/>
      <c r="N31" s="848"/>
      <c r="O31" s="848"/>
      <c r="P31" s="848"/>
      <c r="Q31" s="848"/>
      <c r="R31" s="848"/>
      <c r="S31" s="848"/>
      <c r="T31" s="848"/>
      <c r="U31" s="848"/>
    </row>
    <row r="32" spans="2:21" ht="14.25" customHeight="1">
      <c r="B32" s="764"/>
      <c r="C32" s="766" t="s">
        <v>195</v>
      </c>
      <c r="D32" s="765"/>
      <c r="E32" s="765"/>
      <c r="F32" s="765"/>
      <c r="G32" s="765"/>
      <c r="H32" s="765"/>
      <c r="K32" s="848"/>
      <c r="L32" s="848"/>
      <c r="M32" s="848"/>
      <c r="N32" s="848"/>
      <c r="O32" s="848"/>
      <c r="P32" s="848"/>
      <c r="Q32" s="848"/>
      <c r="R32" s="848"/>
      <c r="S32" s="848"/>
      <c r="T32" s="848"/>
      <c r="U32" s="848"/>
    </row>
    <row r="33" spans="2:21" ht="14.25" customHeight="1">
      <c r="B33" s="764"/>
      <c r="C33" s="766"/>
      <c r="D33" s="765"/>
      <c r="E33" s="765"/>
      <c r="F33" s="765"/>
      <c r="G33" s="765"/>
      <c r="H33" s="765"/>
      <c r="K33" s="848"/>
      <c r="L33" s="848"/>
      <c r="M33" s="848"/>
      <c r="N33" s="848"/>
      <c r="O33" s="848"/>
      <c r="P33" s="848"/>
      <c r="Q33" s="848"/>
      <c r="R33" s="848"/>
      <c r="S33" s="848"/>
      <c r="T33" s="848"/>
      <c r="U33" s="848"/>
    </row>
    <row r="34" spans="2:21" ht="14.25" customHeight="1">
      <c r="B34" s="764"/>
      <c r="C34" s="766"/>
      <c r="D34" s="765"/>
      <c r="E34" s="765"/>
      <c r="F34" s="765"/>
      <c r="G34" s="765"/>
      <c r="H34" s="765"/>
      <c r="K34" s="848"/>
      <c r="L34" s="848"/>
      <c r="M34" s="848"/>
      <c r="N34" s="848"/>
      <c r="O34" s="848"/>
      <c r="P34" s="848"/>
      <c r="Q34" s="848"/>
      <c r="R34" s="848"/>
      <c r="S34" s="848"/>
      <c r="T34" s="848"/>
      <c r="U34" s="848"/>
    </row>
    <row r="35" spans="2:21" ht="14.25" customHeight="1">
      <c r="B35" s="764"/>
      <c r="C35" s="766"/>
      <c r="D35" s="765"/>
      <c r="E35" s="765"/>
      <c r="F35" s="765"/>
      <c r="G35" s="765"/>
      <c r="H35" s="765"/>
      <c r="K35" s="848"/>
      <c r="L35" s="848"/>
      <c r="M35" s="848"/>
      <c r="N35" s="848"/>
      <c r="O35" s="848"/>
      <c r="P35" s="848"/>
      <c r="Q35" s="848"/>
      <c r="R35" s="848"/>
      <c r="S35" s="848"/>
      <c r="T35" s="848"/>
      <c r="U35" s="848"/>
    </row>
    <row r="36" spans="2:21" ht="14.25" customHeight="1">
      <c r="B36" s="764"/>
      <c r="C36" s="766"/>
      <c r="D36" s="765"/>
      <c r="E36" s="765"/>
      <c r="F36" s="765"/>
      <c r="G36" s="765"/>
      <c r="H36" s="765"/>
      <c r="K36" s="848"/>
      <c r="L36" s="848"/>
      <c r="M36" s="848"/>
      <c r="N36" s="848"/>
      <c r="O36" s="848"/>
      <c r="P36" s="848"/>
      <c r="Q36" s="848"/>
      <c r="R36" s="848"/>
      <c r="S36" s="848"/>
      <c r="T36" s="848"/>
      <c r="U36" s="848"/>
    </row>
    <row r="37" spans="2:21" ht="14.25" customHeight="1">
      <c r="B37" s="764"/>
      <c r="C37" s="766" t="s">
        <v>196</v>
      </c>
      <c r="D37" s="765"/>
      <c r="E37" s="765"/>
      <c r="F37" s="765"/>
      <c r="G37" s="765"/>
      <c r="H37" s="765"/>
      <c r="K37" s="848"/>
      <c r="L37" s="848"/>
      <c r="M37" s="848"/>
      <c r="N37" s="848"/>
      <c r="O37" s="848"/>
      <c r="P37" s="848"/>
      <c r="Q37" s="848"/>
      <c r="R37" s="848"/>
      <c r="S37" s="848"/>
      <c r="T37" s="848"/>
      <c r="U37" s="848"/>
    </row>
    <row r="38" spans="2:21" ht="14.25" customHeight="1">
      <c r="B38" s="764"/>
      <c r="C38" s="766"/>
      <c r="D38" s="765"/>
      <c r="E38" s="765"/>
      <c r="F38" s="765"/>
      <c r="G38" s="765"/>
      <c r="H38" s="765"/>
      <c r="K38" s="848"/>
      <c r="L38" s="848"/>
      <c r="M38" s="848"/>
      <c r="N38" s="848"/>
      <c r="O38" s="848"/>
      <c r="P38" s="848"/>
      <c r="Q38" s="848"/>
      <c r="R38" s="848"/>
      <c r="S38" s="848"/>
      <c r="T38" s="848"/>
      <c r="U38" s="848"/>
    </row>
    <row r="39" spans="2:21" ht="14.25" customHeight="1">
      <c r="B39" s="764"/>
      <c r="C39" s="766"/>
      <c r="D39" s="765"/>
      <c r="E39" s="765"/>
      <c r="F39" s="765"/>
      <c r="G39" s="765"/>
      <c r="H39" s="765"/>
      <c r="K39" s="848"/>
      <c r="L39" s="848"/>
      <c r="M39" s="848"/>
      <c r="N39" s="848"/>
      <c r="O39" s="848"/>
      <c r="P39" s="848"/>
      <c r="Q39" s="848"/>
      <c r="R39" s="848"/>
      <c r="S39" s="848"/>
      <c r="T39" s="848"/>
      <c r="U39" s="848"/>
    </row>
    <row r="40" spans="2:21" ht="14.25" customHeight="1">
      <c r="B40" s="764"/>
      <c r="C40" s="766"/>
      <c r="D40" s="765"/>
      <c r="E40" s="765"/>
      <c r="F40" s="765"/>
      <c r="G40" s="765"/>
      <c r="H40" s="765"/>
      <c r="K40" s="848"/>
      <c r="L40" s="848"/>
      <c r="M40" s="848"/>
      <c r="N40" s="848"/>
      <c r="O40" s="848"/>
      <c r="P40" s="848"/>
      <c r="Q40" s="848"/>
      <c r="R40" s="848"/>
      <c r="S40" s="848"/>
      <c r="T40" s="848"/>
      <c r="U40" s="848"/>
    </row>
    <row r="41" spans="2:21" ht="14.25" customHeight="1">
      <c r="B41" s="764"/>
      <c r="C41" s="766"/>
      <c r="D41" s="765"/>
      <c r="E41" s="765"/>
      <c r="F41" s="765"/>
      <c r="G41" s="765"/>
      <c r="H41" s="765"/>
      <c r="K41" s="848"/>
      <c r="L41" s="848"/>
      <c r="M41" s="848"/>
      <c r="N41" s="848"/>
      <c r="O41" s="848"/>
      <c r="P41" s="848"/>
      <c r="Q41" s="848"/>
      <c r="R41" s="848"/>
      <c r="S41" s="848"/>
      <c r="T41" s="848"/>
      <c r="U41" s="848"/>
    </row>
    <row r="42" spans="2:21" ht="14.25" customHeight="1">
      <c r="B42" s="764"/>
      <c r="C42" s="766" t="s">
        <v>197</v>
      </c>
      <c r="D42" s="765"/>
      <c r="E42" s="765"/>
      <c r="F42" s="765"/>
      <c r="G42" s="765"/>
      <c r="H42" s="765"/>
      <c r="K42" s="408"/>
      <c r="L42" s="408"/>
      <c r="M42" s="408"/>
      <c r="N42" s="408"/>
      <c r="O42" s="408"/>
      <c r="P42" s="408"/>
      <c r="Q42" s="408"/>
      <c r="R42" s="408"/>
      <c r="S42" s="408"/>
      <c r="T42" s="408"/>
      <c r="U42" s="408"/>
    </row>
    <row r="43" spans="2:21" ht="14.25" customHeight="1">
      <c r="B43" s="764"/>
      <c r="C43" s="766"/>
      <c r="D43" s="765"/>
      <c r="E43" s="765"/>
      <c r="F43" s="765"/>
      <c r="G43" s="765"/>
      <c r="H43" s="765"/>
      <c r="K43" s="408"/>
      <c r="L43" s="408"/>
      <c r="M43" s="408"/>
      <c r="N43" s="408"/>
      <c r="O43" s="408"/>
      <c r="P43" s="408"/>
      <c r="Q43" s="408"/>
      <c r="R43" s="408"/>
      <c r="S43" s="408"/>
      <c r="T43" s="408"/>
      <c r="U43" s="408"/>
    </row>
    <row r="44" spans="2:21" ht="14.25" customHeight="1">
      <c r="B44" s="764"/>
      <c r="C44" s="766"/>
      <c r="D44" s="765"/>
      <c r="E44" s="765"/>
      <c r="F44" s="765"/>
      <c r="G44" s="765"/>
      <c r="H44" s="765"/>
      <c r="K44" s="408"/>
      <c r="L44" s="408"/>
      <c r="M44" s="408"/>
      <c r="N44" s="408"/>
      <c r="O44" s="408"/>
      <c r="P44" s="408"/>
      <c r="Q44" s="408"/>
      <c r="R44" s="408"/>
      <c r="S44" s="408"/>
      <c r="T44" s="408"/>
      <c r="U44" s="408"/>
    </row>
    <row r="45" spans="2:21" ht="14.25" customHeight="1">
      <c r="B45" s="764"/>
      <c r="C45" s="766"/>
      <c r="D45" s="765"/>
      <c r="E45" s="765"/>
      <c r="F45" s="765"/>
      <c r="G45" s="765"/>
      <c r="H45" s="765"/>
      <c r="K45" s="408"/>
      <c r="L45" s="408"/>
      <c r="M45" s="408"/>
      <c r="N45" s="408"/>
      <c r="O45" s="408"/>
      <c r="P45" s="408"/>
      <c r="Q45" s="408"/>
      <c r="R45" s="408"/>
      <c r="S45" s="408"/>
      <c r="T45" s="408"/>
      <c r="U45" s="408"/>
    </row>
    <row r="46" spans="2:21" ht="14.25" customHeight="1">
      <c r="B46" s="764"/>
      <c r="C46" s="766"/>
      <c r="D46" s="765"/>
      <c r="E46" s="765"/>
      <c r="F46" s="765"/>
      <c r="G46" s="765"/>
      <c r="H46" s="765"/>
      <c r="K46" s="408"/>
      <c r="L46" s="408"/>
      <c r="M46" s="408"/>
      <c r="N46" s="408"/>
      <c r="O46" s="408"/>
      <c r="P46" s="408"/>
      <c r="Q46" s="408"/>
      <c r="R46" s="408"/>
      <c r="S46" s="408"/>
      <c r="T46" s="408"/>
      <c r="U46" s="408"/>
    </row>
    <row r="47" spans="2:21" ht="4.1500000000000004" customHeight="1">
      <c r="B47" s="295"/>
      <c r="C47" s="296"/>
      <c r="D47" s="297"/>
      <c r="E47" s="297"/>
      <c r="F47" s="297"/>
      <c r="G47" s="297"/>
      <c r="H47" s="297"/>
      <c r="K47" s="408"/>
      <c r="L47" s="408"/>
      <c r="M47" s="408"/>
      <c r="N47" s="408"/>
      <c r="O47" s="408"/>
      <c r="P47" s="408"/>
      <c r="Q47" s="408"/>
      <c r="R47" s="408"/>
      <c r="S47" s="408"/>
      <c r="T47" s="408"/>
      <c r="U47" s="408"/>
    </row>
    <row r="48" spans="2:21" ht="27" customHeight="1">
      <c r="B48" s="764">
        <v>3</v>
      </c>
      <c r="C48" s="294" t="s">
        <v>194</v>
      </c>
      <c r="D48" s="765"/>
      <c r="E48" s="765"/>
      <c r="F48" s="765"/>
      <c r="G48" s="765"/>
      <c r="H48" s="765"/>
      <c r="K48" s="408"/>
      <c r="L48" s="408"/>
      <c r="M48" s="408"/>
      <c r="N48" s="408"/>
      <c r="O48" s="408"/>
      <c r="P48" s="408"/>
      <c r="Q48" s="408"/>
      <c r="R48" s="408"/>
      <c r="S48" s="408"/>
      <c r="T48" s="408"/>
      <c r="U48" s="408"/>
    </row>
    <row r="49" spans="2:21" ht="14.25" customHeight="1">
      <c r="B49" s="764"/>
      <c r="C49" s="766" t="s">
        <v>195</v>
      </c>
      <c r="D49" s="765"/>
      <c r="E49" s="765"/>
      <c r="F49" s="765"/>
      <c r="G49" s="765"/>
      <c r="H49" s="765"/>
      <c r="K49" s="408"/>
      <c r="L49" s="408"/>
      <c r="M49" s="408"/>
      <c r="N49" s="408"/>
      <c r="O49" s="408"/>
      <c r="P49" s="408"/>
      <c r="Q49" s="408"/>
      <c r="R49" s="408"/>
      <c r="S49" s="408"/>
      <c r="T49" s="408"/>
      <c r="U49" s="408"/>
    </row>
    <row r="50" spans="2:21" ht="14.25" customHeight="1">
      <c r="B50" s="764"/>
      <c r="C50" s="766"/>
      <c r="D50" s="765"/>
      <c r="E50" s="765"/>
      <c r="F50" s="765"/>
      <c r="G50" s="765"/>
      <c r="H50" s="765"/>
      <c r="K50" s="408"/>
      <c r="L50" s="408"/>
      <c r="M50" s="408"/>
      <c r="N50" s="408"/>
      <c r="O50" s="408"/>
      <c r="P50" s="408"/>
      <c r="Q50" s="408"/>
      <c r="R50" s="408"/>
      <c r="S50" s="408"/>
      <c r="T50" s="408"/>
      <c r="U50" s="408"/>
    </row>
    <row r="51" spans="2:21" ht="14.25" customHeight="1">
      <c r="B51" s="764"/>
      <c r="C51" s="766"/>
      <c r="D51" s="765"/>
      <c r="E51" s="765"/>
      <c r="F51" s="765"/>
      <c r="G51" s="765"/>
      <c r="H51" s="765"/>
      <c r="K51" s="408"/>
      <c r="L51" s="408"/>
      <c r="M51" s="408"/>
      <c r="N51" s="408"/>
      <c r="O51" s="408"/>
      <c r="P51" s="408"/>
      <c r="Q51" s="408"/>
      <c r="R51" s="408"/>
      <c r="S51" s="408"/>
      <c r="T51" s="408"/>
      <c r="U51" s="408"/>
    </row>
    <row r="52" spans="2:21" ht="14.25" customHeight="1">
      <c r="B52" s="764"/>
      <c r="C52" s="766"/>
      <c r="D52" s="765"/>
      <c r="E52" s="765"/>
      <c r="F52" s="765"/>
      <c r="G52" s="765"/>
      <c r="H52" s="765"/>
      <c r="K52" s="408"/>
      <c r="L52" s="408"/>
      <c r="M52" s="408"/>
      <c r="N52" s="408"/>
      <c r="O52" s="408"/>
      <c r="P52" s="408"/>
      <c r="Q52" s="408"/>
      <c r="R52" s="408"/>
      <c r="S52" s="408"/>
      <c r="T52" s="408"/>
      <c r="U52" s="408"/>
    </row>
    <row r="53" spans="2:21" ht="14.25" customHeight="1">
      <c r="B53" s="764"/>
      <c r="C53" s="766"/>
      <c r="D53" s="765"/>
      <c r="E53" s="765"/>
      <c r="F53" s="765"/>
      <c r="G53" s="765"/>
      <c r="H53" s="765"/>
      <c r="K53" s="408"/>
      <c r="L53" s="408"/>
      <c r="M53" s="408"/>
      <c r="N53" s="408"/>
      <c r="O53" s="408"/>
      <c r="P53" s="408"/>
      <c r="Q53" s="408"/>
      <c r="R53" s="408"/>
      <c r="S53" s="408"/>
      <c r="T53" s="408"/>
      <c r="U53" s="408"/>
    </row>
    <row r="54" spans="2:21" ht="14.25" customHeight="1">
      <c r="B54" s="764"/>
      <c r="C54" s="766" t="s">
        <v>196</v>
      </c>
      <c r="D54" s="765"/>
      <c r="E54" s="765"/>
      <c r="F54" s="765"/>
      <c r="G54" s="765"/>
      <c r="H54" s="765"/>
      <c r="K54" s="408"/>
      <c r="L54" s="408"/>
      <c r="M54" s="408"/>
      <c r="N54" s="408"/>
      <c r="O54" s="408"/>
      <c r="P54" s="408"/>
      <c r="Q54" s="408"/>
      <c r="R54" s="408"/>
      <c r="S54" s="408"/>
      <c r="T54" s="408"/>
      <c r="U54" s="408"/>
    </row>
    <row r="55" spans="2:21" ht="14.25" customHeight="1">
      <c r="B55" s="764"/>
      <c r="C55" s="766"/>
      <c r="D55" s="765"/>
      <c r="E55" s="765"/>
      <c r="F55" s="765"/>
      <c r="G55" s="765"/>
      <c r="H55" s="765"/>
      <c r="K55" s="408"/>
      <c r="L55" s="408"/>
      <c r="M55" s="408"/>
      <c r="N55" s="408"/>
      <c r="O55" s="408"/>
      <c r="P55" s="408"/>
      <c r="Q55" s="408"/>
      <c r="R55" s="408"/>
      <c r="S55" s="408"/>
      <c r="T55" s="408"/>
      <c r="U55" s="408"/>
    </row>
    <row r="56" spans="2:21" ht="14.25" customHeight="1">
      <c r="B56" s="764"/>
      <c r="C56" s="766"/>
      <c r="D56" s="765"/>
      <c r="E56" s="765"/>
      <c r="F56" s="765"/>
      <c r="G56" s="765"/>
      <c r="H56" s="765"/>
      <c r="K56" s="408"/>
      <c r="L56" s="408"/>
      <c r="M56" s="408"/>
      <c r="N56" s="408"/>
      <c r="O56" s="408"/>
      <c r="P56" s="408"/>
      <c r="Q56" s="408"/>
      <c r="R56" s="408"/>
      <c r="S56" s="408"/>
      <c r="T56" s="408"/>
      <c r="U56" s="408"/>
    </row>
    <row r="57" spans="2:21" ht="14.25" customHeight="1">
      <c r="B57" s="764"/>
      <c r="C57" s="766"/>
      <c r="D57" s="765"/>
      <c r="E57" s="765"/>
      <c r="F57" s="765"/>
      <c r="G57" s="765"/>
      <c r="H57" s="765"/>
      <c r="K57" s="408"/>
      <c r="L57" s="408"/>
      <c r="M57" s="408"/>
      <c r="N57" s="408"/>
      <c r="O57" s="408"/>
      <c r="P57" s="408"/>
      <c r="Q57" s="408"/>
      <c r="R57" s="408"/>
      <c r="S57" s="408"/>
      <c r="T57" s="408"/>
      <c r="U57" s="408"/>
    </row>
    <row r="58" spans="2:21" ht="14.25" customHeight="1">
      <c r="B58" s="764"/>
      <c r="C58" s="766"/>
      <c r="D58" s="765"/>
      <c r="E58" s="765"/>
      <c r="F58" s="765"/>
      <c r="G58" s="765"/>
      <c r="H58" s="765"/>
      <c r="K58" s="408"/>
      <c r="L58" s="408"/>
      <c r="M58" s="408"/>
      <c r="N58" s="408"/>
      <c r="O58" s="408"/>
      <c r="P58" s="408"/>
      <c r="Q58" s="408"/>
      <c r="R58" s="408"/>
      <c r="S58" s="408"/>
      <c r="T58" s="408"/>
      <c r="U58" s="408"/>
    </row>
    <row r="59" spans="2:21" ht="14.25" customHeight="1">
      <c r="B59" s="764"/>
      <c r="C59" s="766" t="s">
        <v>197</v>
      </c>
      <c r="D59" s="765"/>
      <c r="E59" s="765"/>
      <c r="F59" s="765"/>
      <c r="G59" s="765"/>
      <c r="H59" s="765"/>
      <c r="K59" s="408"/>
      <c r="L59" s="408"/>
      <c r="M59" s="408"/>
      <c r="N59" s="408"/>
      <c r="O59" s="408"/>
      <c r="P59" s="408"/>
      <c r="Q59" s="408"/>
      <c r="R59" s="408"/>
      <c r="S59" s="408"/>
      <c r="T59" s="408"/>
      <c r="U59" s="408"/>
    </row>
    <row r="60" spans="2:21" ht="14.25" customHeight="1">
      <c r="B60" s="764"/>
      <c r="C60" s="766"/>
      <c r="D60" s="765"/>
      <c r="E60" s="765"/>
      <c r="F60" s="765"/>
      <c r="G60" s="765"/>
      <c r="H60" s="765"/>
      <c r="K60" s="408"/>
      <c r="L60" s="408"/>
      <c r="M60" s="408"/>
      <c r="N60" s="408"/>
      <c r="O60" s="408"/>
      <c r="P60" s="408"/>
      <c r="Q60" s="408"/>
      <c r="R60" s="408"/>
      <c r="S60" s="408"/>
      <c r="T60" s="408"/>
      <c r="U60" s="408"/>
    </row>
    <row r="61" spans="2:21" ht="14.25" customHeight="1">
      <c r="B61" s="764"/>
      <c r="C61" s="766"/>
      <c r="D61" s="765"/>
      <c r="E61" s="765"/>
      <c r="F61" s="765"/>
      <c r="G61" s="765"/>
      <c r="H61" s="765"/>
      <c r="K61" s="408"/>
      <c r="L61" s="408"/>
      <c r="M61" s="408"/>
      <c r="N61" s="408"/>
      <c r="O61" s="408"/>
      <c r="P61" s="408"/>
      <c r="Q61" s="408"/>
      <c r="R61" s="408"/>
      <c r="S61" s="408"/>
      <c r="T61" s="408"/>
      <c r="U61" s="408"/>
    </row>
    <row r="62" spans="2:21" ht="14.25" customHeight="1">
      <c r="B62" s="764"/>
      <c r="C62" s="766"/>
      <c r="D62" s="765"/>
      <c r="E62" s="765"/>
      <c r="F62" s="765"/>
      <c r="G62" s="765"/>
      <c r="H62" s="765"/>
      <c r="K62" s="408"/>
      <c r="L62" s="408"/>
      <c r="M62" s="408"/>
      <c r="N62" s="408"/>
      <c r="O62" s="408"/>
      <c r="P62" s="408"/>
      <c r="Q62" s="408"/>
      <c r="R62" s="408"/>
      <c r="S62" s="408"/>
      <c r="T62" s="408"/>
      <c r="U62" s="408"/>
    </row>
    <row r="63" spans="2:21" ht="14.25" customHeight="1">
      <c r="B63" s="764"/>
      <c r="C63" s="766"/>
      <c r="D63" s="765"/>
      <c r="E63" s="765"/>
      <c r="F63" s="765"/>
      <c r="G63" s="765"/>
      <c r="H63" s="765"/>
      <c r="K63" s="408"/>
      <c r="L63" s="408"/>
      <c r="M63" s="408"/>
      <c r="N63" s="408"/>
      <c r="O63" s="408"/>
      <c r="P63" s="408"/>
      <c r="Q63" s="408"/>
      <c r="R63" s="408"/>
      <c r="S63" s="408"/>
      <c r="T63" s="408"/>
      <c r="U63" s="408"/>
    </row>
    <row r="64" spans="2:21" ht="4.1500000000000004" customHeight="1">
      <c r="B64" s="295"/>
      <c r="C64" s="296"/>
      <c r="D64" s="297"/>
      <c r="E64" s="297"/>
      <c r="F64" s="297"/>
      <c r="G64" s="297"/>
      <c r="H64" s="297"/>
      <c r="K64" s="408"/>
      <c r="L64" s="408"/>
      <c r="M64" s="408"/>
      <c r="N64" s="408"/>
      <c r="O64" s="408"/>
      <c r="P64" s="408"/>
      <c r="Q64" s="408"/>
      <c r="R64" s="408"/>
      <c r="S64" s="408"/>
      <c r="T64" s="408"/>
      <c r="U64" s="408"/>
    </row>
    <row r="65" spans="2:21" ht="27" customHeight="1">
      <c r="B65" s="764">
        <v>4</v>
      </c>
      <c r="C65" s="294" t="s">
        <v>194</v>
      </c>
      <c r="D65" s="765"/>
      <c r="E65" s="765"/>
      <c r="F65" s="765"/>
      <c r="G65" s="765"/>
      <c r="H65" s="765"/>
      <c r="K65" s="408"/>
      <c r="L65" s="408"/>
      <c r="M65" s="408"/>
      <c r="N65" s="408"/>
      <c r="O65" s="408"/>
      <c r="P65" s="408"/>
      <c r="Q65" s="408"/>
      <c r="R65" s="408"/>
      <c r="S65" s="408"/>
      <c r="T65" s="408"/>
      <c r="U65" s="408"/>
    </row>
    <row r="66" spans="2:21" ht="14.25" customHeight="1">
      <c r="B66" s="764"/>
      <c r="C66" s="766" t="s">
        <v>195</v>
      </c>
      <c r="D66" s="765"/>
      <c r="E66" s="765"/>
      <c r="F66" s="765"/>
      <c r="G66" s="765"/>
      <c r="H66" s="765"/>
      <c r="K66" s="408"/>
      <c r="L66" s="408"/>
      <c r="M66" s="408"/>
      <c r="N66" s="408"/>
      <c r="O66" s="408"/>
      <c r="P66" s="408"/>
      <c r="Q66" s="408"/>
      <c r="R66" s="408"/>
      <c r="S66" s="408"/>
      <c r="T66" s="408"/>
      <c r="U66" s="408"/>
    </row>
    <row r="67" spans="2:21" ht="14.25" customHeight="1">
      <c r="B67" s="764"/>
      <c r="C67" s="766"/>
      <c r="D67" s="765"/>
      <c r="E67" s="765"/>
      <c r="F67" s="765"/>
      <c r="G67" s="765"/>
      <c r="H67" s="765"/>
      <c r="K67" s="408"/>
      <c r="L67" s="408"/>
      <c r="M67" s="408"/>
      <c r="N67" s="408"/>
      <c r="O67" s="408"/>
      <c r="P67" s="408"/>
      <c r="Q67" s="408"/>
      <c r="R67" s="408"/>
      <c r="S67" s="408"/>
      <c r="T67" s="408"/>
      <c r="U67" s="408"/>
    </row>
    <row r="68" spans="2:21" ht="14.25" customHeight="1">
      <c r="B68" s="764"/>
      <c r="C68" s="766"/>
      <c r="D68" s="765"/>
      <c r="E68" s="765"/>
      <c r="F68" s="765"/>
      <c r="G68" s="765"/>
      <c r="H68" s="765"/>
      <c r="K68" s="408"/>
      <c r="L68" s="408"/>
      <c r="M68" s="408"/>
      <c r="N68" s="408"/>
      <c r="O68" s="408"/>
      <c r="P68" s="408"/>
      <c r="Q68" s="408"/>
      <c r="R68" s="408"/>
      <c r="S68" s="408"/>
      <c r="T68" s="408"/>
      <c r="U68" s="408"/>
    </row>
    <row r="69" spans="2:21" ht="14.25" customHeight="1">
      <c r="B69" s="764"/>
      <c r="C69" s="766"/>
      <c r="D69" s="765"/>
      <c r="E69" s="765"/>
      <c r="F69" s="765"/>
      <c r="G69" s="765"/>
      <c r="H69" s="765"/>
      <c r="K69" s="408"/>
      <c r="L69" s="408"/>
      <c r="M69" s="408"/>
      <c r="N69" s="408"/>
      <c r="O69" s="408"/>
      <c r="P69" s="408"/>
      <c r="Q69" s="408"/>
      <c r="R69" s="408"/>
      <c r="S69" s="408"/>
      <c r="T69" s="408"/>
      <c r="U69" s="408"/>
    </row>
    <row r="70" spans="2:21" ht="14.25" customHeight="1">
      <c r="B70" s="764"/>
      <c r="C70" s="766"/>
      <c r="D70" s="765"/>
      <c r="E70" s="765"/>
      <c r="F70" s="765"/>
      <c r="G70" s="765"/>
      <c r="H70" s="765"/>
      <c r="K70" s="408"/>
      <c r="L70" s="408"/>
      <c r="M70" s="408"/>
      <c r="N70" s="408"/>
      <c r="O70" s="408"/>
      <c r="P70" s="408"/>
      <c r="Q70" s="408"/>
      <c r="R70" s="408"/>
      <c r="S70" s="408"/>
      <c r="T70" s="408"/>
      <c r="U70" s="408"/>
    </row>
    <row r="71" spans="2:21" ht="14.25" customHeight="1">
      <c r="B71" s="764"/>
      <c r="C71" s="766" t="s">
        <v>196</v>
      </c>
      <c r="D71" s="765"/>
      <c r="E71" s="765"/>
      <c r="F71" s="765"/>
      <c r="G71" s="765"/>
      <c r="H71" s="765"/>
      <c r="K71" s="408"/>
      <c r="L71" s="408"/>
      <c r="M71" s="408"/>
      <c r="N71" s="408"/>
      <c r="O71" s="408"/>
      <c r="P71" s="408"/>
      <c r="Q71" s="408"/>
      <c r="R71" s="408"/>
      <c r="S71" s="408"/>
      <c r="T71" s="408"/>
      <c r="U71" s="408"/>
    </row>
    <row r="72" spans="2:21" ht="14.25" customHeight="1">
      <c r="B72" s="764"/>
      <c r="C72" s="766"/>
      <c r="D72" s="765"/>
      <c r="E72" s="765"/>
      <c r="F72" s="765"/>
      <c r="G72" s="765"/>
      <c r="H72" s="765"/>
      <c r="K72" s="408"/>
      <c r="L72" s="408"/>
      <c r="M72" s="408"/>
      <c r="N72" s="408"/>
      <c r="O72" s="408"/>
      <c r="P72" s="408"/>
      <c r="Q72" s="408"/>
      <c r="R72" s="408"/>
      <c r="S72" s="408"/>
      <c r="T72" s="408"/>
      <c r="U72" s="408"/>
    </row>
    <row r="73" spans="2:21" ht="14.25" customHeight="1">
      <c r="B73" s="764"/>
      <c r="C73" s="766"/>
      <c r="D73" s="765"/>
      <c r="E73" s="765"/>
      <c r="F73" s="765"/>
      <c r="G73" s="765"/>
      <c r="H73" s="765"/>
      <c r="K73" s="408"/>
      <c r="L73" s="408"/>
      <c r="M73" s="408"/>
      <c r="N73" s="408"/>
      <c r="O73" s="408"/>
      <c r="P73" s="408"/>
      <c r="Q73" s="408"/>
      <c r="R73" s="408"/>
      <c r="S73" s="408"/>
      <c r="T73" s="408"/>
      <c r="U73" s="408"/>
    </row>
    <row r="74" spans="2:21" ht="14.25" customHeight="1">
      <c r="B74" s="764"/>
      <c r="C74" s="766"/>
      <c r="D74" s="765"/>
      <c r="E74" s="765"/>
      <c r="F74" s="765"/>
      <c r="G74" s="765"/>
      <c r="H74" s="765"/>
      <c r="K74" s="408"/>
      <c r="L74" s="408"/>
      <c r="M74" s="408"/>
      <c r="N74" s="408"/>
      <c r="O74" s="408"/>
      <c r="P74" s="408"/>
      <c r="Q74" s="408"/>
      <c r="R74" s="408"/>
      <c r="S74" s="408"/>
      <c r="T74" s="408"/>
      <c r="U74" s="408"/>
    </row>
    <row r="75" spans="2:21" ht="14.25" customHeight="1">
      <c r="B75" s="764"/>
      <c r="C75" s="766"/>
      <c r="D75" s="765"/>
      <c r="E75" s="765"/>
      <c r="F75" s="765"/>
      <c r="G75" s="765"/>
      <c r="H75" s="765"/>
      <c r="K75" s="408"/>
      <c r="L75" s="408"/>
      <c r="M75" s="408"/>
      <c r="N75" s="408"/>
      <c r="O75" s="408"/>
      <c r="P75" s="408"/>
      <c r="Q75" s="408"/>
      <c r="R75" s="408"/>
      <c r="S75" s="408"/>
      <c r="T75" s="408"/>
      <c r="U75" s="408"/>
    </row>
    <row r="76" spans="2:21" ht="14.25" customHeight="1">
      <c r="B76" s="764"/>
      <c r="C76" s="766" t="s">
        <v>197</v>
      </c>
      <c r="D76" s="765"/>
      <c r="E76" s="765"/>
      <c r="F76" s="765"/>
      <c r="G76" s="765"/>
      <c r="H76" s="765"/>
      <c r="K76" s="408"/>
      <c r="L76" s="408"/>
      <c r="M76" s="408"/>
      <c r="N76" s="408"/>
      <c r="O76" s="408"/>
      <c r="P76" s="408"/>
      <c r="Q76" s="408"/>
      <c r="R76" s="408"/>
      <c r="S76" s="408"/>
      <c r="T76" s="408"/>
      <c r="U76" s="408"/>
    </row>
    <row r="77" spans="2:21" ht="14.25" customHeight="1">
      <c r="B77" s="764"/>
      <c r="C77" s="766"/>
      <c r="D77" s="765"/>
      <c r="E77" s="765"/>
      <c r="F77" s="765"/>
      <c r="G77" s="765"/>
      <c r="H77" s="765"/>
      <c r="K77" s="408"/>
      <c r="L77" s="408"/>
      <c r="M77" s="408"/>
      <c r="N77" s="408"/>
      <c r="O77" s="408"/>
      <c r="P77" s="408"/>
      <c r="Q77" s="408"/>
      <c r="R77" s="408"/>
      <c r="S77" s="408"/>
      <c r="T77" s="408"/>
      <c r="U77" s="408"/>
    </row>
    <row r="78" spans="2:21" ht="14.25" customHeight="1">
      <c r="B78" s="764"/>
      <c r="C78" s="766"/>
      <c r="D78" s="765"/>
      <c r="E78" s="765"/>
      <c r="F78" s="765"/>
      <c r="G78" s="765"/>
      <c r="H78" s="765"/>
      <c r="K78" s="408"/>
      <c r="L78" s="408"/>
      <c r="M78" s="408"/>
      <c r="N78" s="408"/>
      <c r="O78" s="408"/>
      <c r="P78" s="408"/>
      <c r="Q78" s="408"/>
      <c r="R78" s="408"/>
      <c r="S78" s="408"/>
      <c r="T78" s="408"/>
      <c r="U78" s="408"/>
    </row>
    <row r="79" spans="2:21" ht="14.25" customHeight="1">
      <c r="B79" s="764"/>
      <c r="C79" s="766"/>
      <c r="D79" s="765"/>
      <c r="E79" s="765"/>
      <c r="F79" s="765"/>
      <c r="G79" s="765"/>
      <c r="H79" s="765"/>
      <c r="K79" s="408"/>
      <c r="L79" s="408"/>
      <c r="M79" s="408"/>
      <c r="N79" s="408"/>
      <c r="O79" s="408"/>
      <c r="P79" s="408"/>
      <c r="Q79" s="408"/>
      <c r="R79" s="408"/>
      <c r="S79" s="408"/>
      <c r="T79" s="408"/>
      <c r="U79" s="408"/>
    </row>
    <row r="80" spans="2:21" ht="13.9" customHeight="1">
      <c r="B80" s="764"/>
      <c r="C80" s="766"/>
      <c r="D80" s="765"/>
      <c r="E80" s="765"/>
      <c r="F80" s="765"/>
      <c r="G80" s="765"/>
      <c r="H80" s="765"/>
      <c r="K80" s="408"/>
      <c r="L80" s="408"/>
      <c r="M80" s="408"/>
      <c r="N80" s="408"/>
      <c r="O80" s="408"/>
      <c r="P80" s="408"/>
      <c r="Q80" s="408"/>
      <c r="R80" s="408"/>
      <c r="S80" s="408"/>
      <c r="T80" s="408"/>
      <c r="U80" s="408"/>
    </row>
    <row r="81" spans="2:21" ht="4.1500000000000004" customHeight="1">
      <c r="B81" s="295"/>
      <c r="C81" s="296"/>
      <c r="D81" s="297"/>
      <c r="E81" s="297"/>
      <c r="F81" s="297"/>
      <c r="G81" s="297"/>
      <c r="H81" s="297"/>
      <c r="K81" s="408"/>
      <c r="L81" s="408"/>
      <c r="M81" s="408"/>
      <c r="N81" s="408"/>
      <c r="O81" s="408"/>
      <c r="P81" s="408"/>
      <c r="Q81" s="408"/>
      <c r="R81" s="408"/>
      <c r="S81" s="408"/>
      <c r="T81" s="408"/>
      <c r="U81" s="408"/>
    </row>
    <row r="82" spans="2:21" ht="27" customHeight="1">
      <c r="B82" s="764">
        <v>5</v>
      </c>
      <c r="C82" s="294" t="s">
        <v>194</v>
      </c>
      <c r="D82" s="765"/>
      <c r="E82" s="765"/>
      <c r="F82" s="765"/>
      <c r="G82" s="765"/>
      <c r="H82" s="765"/>
      <c r="K82" s="408"/>
      <c r="L82" s="408"/>
      <c r="M82" s="408"/>
      <c r="N82" s="408"/>
      <c r="O82" s="408"/>
      <c r="P82" s="408"/>
      <c r="Q82" s="408"/>
      <c r="R82" s="408"/>
      <c r="S82" s="408"/>
      <c r="T82" s="408"/>
      <c r="U82" s="408"/>
    </row>
    <row r="83" spans="2:21" ht="14.25" customHeight="1">
      <c r="B83" s="764"/>
      <c r="C83" s="766" t="s">
        <v>195</v>
      </c>
      <c r="D83" s="765"/>
      <c r="E83" s="765"/>
      <c r="F83" s="765"/>
      <c r="G83" s="765"/>
      <c r="H83" s="765"/>
      <c r="K83" s="408"/>
      <c r="L83" s="408"/>
      <c r="M83" s="408"/>
      <c r="N83" s="408"/>
      <c r="O83" s="408"/>
      <c r="P83" s="408"/>
      <c r="Q83" s="408"/>
      <c r="R83" s="408"/>
      <c r="S83" s="408"/>
      <c r="T83" s="408"/>
      <c r="U83" s="408"/>
    </row>
    <row r="84" spans="2:21" ht="14.25" customHeight="1">
      <c r="B84" s="764"/>
      <c r="C84" s="766"/>
      <c r="D84" s="765"/>
      <c r="E84" s="765"/>
      <c r="F84" s="765"/>
      <c r="G84" s="765"/>
      <c r="H84" s="765"/>
      <c r="K84" s="408"/>
      <c r="L84" s="408"/>
      <c r="M84" s="408"/>
      <c r="N84" s="408"/>
      <c r="O84" s="408"/>
      <c r="P84" s="408"/>
      <c r="Q84" s="408"/>
      <c r="R84" s="408"/>
      <c r="S84" s="408"/>
      <c r="T84" s="408"/>
      <c r="U84" s="408"/>
    </row>
    <row r="85" spans="2:21" ht="14.25" customHeight="1">
      <c r="B85" s="764"/>
      <c r="C85" s="766"/>
      <c r="D85" s="765"/>
      <c r="E85" s="765"/>
      <c r="F85" s="765"/>
      <c r="G85" s="765"/>
      <c r="H85" s="765"/>
      <c r="K85" s="408"/>
      <c r="L85" s="408"/>
      <c r="M85" s="408"/>
      <c r="N85" s="408"/>
      <c r="O85" s="408"/>
      <c r="P85" s="408"/>
      <c r="Q85" s="408"/>
      <c r="R85" s="408"/>
      <c r="S85" s="408"/>
      <c r="T85" s="408"/>
      <c r="U85" s="408"/>
    </row>
    <row r="86" spans="2:21" ht="14.25" customHeight="1">
      <c r="B86" s="764"/>
      <c r="C86" s="766"/>
      <c r="D86" s="765"/>
      <c r="E86" s="765"/>
      <c r="F86" s="765"/>
      <c r="G86" s="765"/>
      <c r="H86" s="765"/>
      <c r="K86" s="408"/>
      <c r="L86" s="408"/>
      <c r="M86" s="408"/>
      <c r="N86" s="408"/>
      <c r="O86" s="408"/>
      <c r="P86" s="408"/>
      <c r="Q86" s="408"/>
      <c r="R86" s="408"/>
      <c r="S86" s="408"/>
      <c r="T86" s="408"/>
      <c r="U86" s="408"/>
    </row>
    <row r="87" spans="2:21" ht="14.25" customHeight="1">
      <c r="B87" s="764"/>
      <c r="C87" s="766"/>
      <c r="D87" s="765"/>
      <c r="E87" s="765"/>
      <c r="F87" s="765"/>
      <c r="G87" s="765"/>
      <c r="H87" s="765"/>
      <c r="K87" s="408"/>
      <c r="L87" s="408"/>
      <c r="M87" s="408"/>
      <c r="N87" s="408"/>
      <c r="O87" s="408"/>
      <c r="P87" s="408"/>
      <c r="Q87" s="408"/>
      <c r="R87" s="408"/>
      <c r="S87" s="408"/>
      <c r="T87" s="408"/>
      <c r="U87" s="408"/>
    </row>
    <row r="88" spans="2:21" ht="14.25" customHeight="1">
      <c r="B88" s="764"/>
      <c r="C88" s="766" t="s">
        <v>196</v>
      </c>
      <c r="D88" s="765"/>
      <c r="E88" s="765"/>
      <c r="F88" s="765"/>
      <c r="G88" s="765"/>
      <c r="H88" s="765"/>
      <c r="K88" s="408"/>
      <c r="L88" s="408"/>
      <c r="M88" s="408"/>
      <c r="N88" s="408"/>
      <c r="O88" s="408"/>
      <c r="P88" s="408"/>
      <c r="Q88" s="408"/>
      <c r="R88" s="408"/>
      <c r="S88" s="408"/>
      <c r="T88" s="408"/>
      <c r="U88" s="408"/>
    </row>
    <row r="89" spans="2:21" ht="14.25" customHeight="1">
      <c r="B89" s="764"/>
      <c r="C89" s="766"/>
      <c r="D89" s="765"/>
      <c r="E89" s="765"/>
      <c r="F89" s="765"/>
      <c r="G89" s="765"/>
      <c r="H89" s="765"/>
      <c r="K89" s="408"/>
      <c r="L89" s="408"/>
      <c r="M89" s="408"/>
      <c r="N89" s="408"/>
      <c r="O89" s="408"/>
      <c r="P89" s="408"/>
      <c r="Q89" s="408"/>
      <c r="R89" s="408"/>
      <c r="S89" s="408"/>
      <c r="T89" s="408"/>
      <c r="U89" s="408"/>
    </row>
    <row r="90" spans="2:21" ht="14.25" customHeight="1">
      <c r="B90" s="764"/>
      <c r="C90" s="766"/>
      <c r="D90" s="765"/>
      <c r="E90" s="765"/>
      <c r="F90" s="765"/>
      <c r="G90" s="765"/>
      <c r="H90" s="765"/>
      <c r="K90" s="408"/>
      <c r="L90" s="408"/>
      <c r="M90" s="408"/>
      <c r="N90" s="408"/>
      <c r="O90" s="408"/>
      <c r="P90" s="408"/>
      <c r="Q90" s="408"/>
      <c r="R90" s="408"/>
      <c r="S90" s="408"/>
      <c r="T90" s="408"/>
      <c r="U90" s="408"/>
    </row>
    <row r="91" spans="2:21" ht="14.25" customHeight="1">
      <c r="B91" s="764"/>
      <c r="C91" s="766"/>
      <c r="D91" s="765"/>
      <c r="E91" s="765"/>
      <c r="F91" s="765"/>
      <c r="G91" s="765"/>
      <c r="H91" s="765"/>
      <c r="K91" s="408"/>
      <c r="L91" s="408"/>
      <c r="M91" s="408"/>
      <c r="N91" s="408"/>
      <c r="O91" s="408"/>
      <c r="P91" s="408"/>
      <c r="Q91" s="408"/>
      <c r="R91" s="408"/>
      <c r="S91" s="408"/>
      <c r="T91" s="408"/>
      <c r="U91" s="408"/>
    </row>
    <row r="92" spans="2:21" ht="14.25" customHeight="1">
      <c r="B92" s="764"/>
      <c r="C92" s="766"/>
      <c r="D92" s="765"/>
      <c r="E92" s="765"/>
      <c r="F92" s="765"/>
      <c r="G92" s="765"/>
      <c r="H92" s="765"/>
      <c r="K92" s="408"/>
      <c r="L92" s="408"/>
      <c r="M92" s="408"/>
      <c r="N92" s="408"/>
      <c r="O92" s="408"/>
      <c r="P92" s="408"/>
      <c r="Q92" s="408"/>
      <c r="R92" s="408"/>
      <c r="S92" s="408"/>
      <c r="T92" s="408"/>
      <c r="U92" s="408"/>
    </row>
    <row r="93" spans="2:21" ht="14.25" customHeight="1">
      <c r="B93" s="764"/>
      <c r="C93" s="766" t="s">
        <v>197</v>
      </c>
      <c r="D93" s="765"/>
      <c r="E93" s="765"/>
      <c r="F93" s="765"/>
      <c r="G93" s="765"/>
      <c r="H93" s="765"/>
      <c r="K93" s="408"/>
      <c r="L93" s="408"/>
      <c r="M93" s="408"/>
      <c r="N93" s="408"/>
      <c r="O93" s="408"/>
      <c r="P93" s="408"/>
      <c r="Q93" s="408"/>
      <c r="R93" s="408"/>
      <c r="S93" s="408"/>
      <c r="T93" s="408"/>
      <c r="U93" s="408"/>
    </row>
    <row r="94" spans="2:21" ht="14.25" customHeight="1">
      <c r="B94" s="764"/>
      <c r="C94" s="766"/>
      <c r="D94" s="765"/>
      <c r="E94" s="765"/>
      <c r="F94" s="765"/>
      <c r="G94" s="765"/>
      <c r="H94" s="765"/>
      <c r="K94" s="408"/>
      <c r="L94" s="408"/>
      <c r="M94" s="408"/>
      <c r="N94" s="408"/>
      <c r="O94" s="408"/>
      <c r="P94" s="408"/>
      <c r="Q94" s="408"/>
      <c r="R94" s="408"/>
      <c r="S94" s="408"/>
      <c r="T94" s="408"/>
      <c r="U94" s="408"/>
    </row>
    <row r="95" spans="2:21" ht="14.25" customHeight="1">
      <c r="B95" s="764"/>
      <c r="C95" s="766"/>
      <c r="D95" s="765"/>
      <c r="E95" s="765"/>
      <c r="F95" s="765"/>
      <c r="G95" s="765"/>
      <c r="H95" s="765"/>
      <c r="K95" s="408"/>
      <c r="L95" s="408"/>
      <c r="M95" s="408"/>
      <c r="N95" s="408"/>
      <c r="O95" s="408"/>
      <c r="P95" s="408"/>
      <c r="Q95" s="408"/>
      <c r="R95" s="408"/>
      <c r="S95" s="408"/>
      <c r="T95" s="408"/>
      <c r="U95" s="408"/>
    </row>
    <row r="96" spans="2:21" ht="14.25" customHeight="1">
      <c r="B96" s="764"/>
      <c r="C96" s="766"/>
      <c r="D96" s="765"/>
      <c r="E96" s="765"/>
      <c r="F96" s="765"/>
      <c r="G96" s="765"/>
      <c r="H96" s="765"/>
      <c r="K96" s="408"/>
      <c r="L96" s="408"/>
      <c r="M96" s="408"/>
      <c r="N96" s="408"/>
      <c r="O96" s="408"/>
      <c r="P96" s="408"/>
      <c r="Q96" s="408"/>
      <c r="R96" s="408"/>
      <c r="S96" s="408"/>
      <c r="T96" s="408"/>
      <c r="U96" s="408"/>
    </row>
    <row r="97" spans="2:21" ht="6.6" customHeight="1">
      <c r="B97" s="290"/>
      <c r="C97" s="298"/>
      <c r="D97" s="297"/>
      <c r="E97" s="297"/>
      <c r="F97" s="297"/>
      <c r="G97" s="297"/>
      <c r="H97" s="297"/>
      <c r="K97" s="408"/>
      <c r="L97" s="408"/>
      <c r="M97" s="408"/>
      <c r="N97" s="408"/>
      <c r="O97" s="408"/>
      <c r="P97" s="408"/>
      <c r="Q97" s="408"/>
      <c r="R97" s="408"/>
      <c r="S97" s="408"/>
      <c r="T97" s="408"/>
      <c r="U97" s="408"/>
    </row>
    <row r="98" spans="2:21" ht="27" customHeight="1">
      <c r="B98" s="764">
        <v>6</v>
      </c>
      <c r="C98" s="294" t="s">
        <v>194</v>
      </c>
      <c r="D98" s="765"/>
      <c r="E98" s="765"/>
      <c r="F98" s="765"/>
      <c r="G98" s="765"/>
      <c r="H98" s="765"/>
      <c r="K98" s="408"/>
      <c r="L98" s="408"/>
      <c r="M98" s="408"/>
      <c r="N98" s="408"/>
      <c r="O98" s="408"/>
      <c r="P98" s="408"/>
      <c r="Q98" s="408"/>
      <c r="R98" s="408"/>
      <c r="S98" s="408"/>
      <c r="T98" s="408"/>
      <c r="U98" s="408"/>
    </row>
    <row r="99" spans="2:21" ht="14.25" customHeight="1">
      <c r="B99" s="764"/>
      <c r="C99" s="766" t="s">
        <v>195</v>
      </c>
      <c r="D99" s="765"/>
      <c r="E99" s="765"/>
      <c r="F99" s="765"/>
      <c r="G99" s="765"/>
      <c r="H99" s="765"/>
      <c r="K99" s="408"/>
      <c r="L99" s="408"/>
      <c r="M99" s="408"/>
      <c r="N99" s="408"/>
      <c r="O99" s="408"/>
      <c r="P99" s="408"/>
      <c r="Q99" s="408"/>
      <c r="R99" s="408"/>
      <c r="S99" s="408"/>
      <c r="T99" s="408"/>
      <c r="U99" s="408"/>
    </row>
    <row r="100" spans="2:21" ht="14.25" customHeight="1">
      <c r="B100" s="764"/>
      <c r="C100" s="766"/>
      <c r="D100" s="765"/>
      <c r="E100" s="765"/>
      <c r="F100" s="765"/>
      <c r="G100" s="765"/>
      <c r="H100" s="765"/>
      <c r="K100" s="408"/>
      <c r="L100" s="408"/>
      <c r="M100" s="408"/>
      <c r="N100" s="408"/>
      <c r="O100" s="408"/>
      <c r="P100" s="408"/>
      <c r="Q100" s="408"/>
      <c r="R100" s="408"/>
      <c r="S100" s="408"/>
      <c r="T100" s="408"/>
      <c r="U100" s="408"/>
    </row>
    <row r="101" spans="2:21" ht="14.25" customHeight="1">
      <c r="B101" s="764"/>
      <c r="C101" s="766"/>
      <c r="D101" s="765"/>
      <c r="E101" s="765"/>
      <c r="F101" s="765"/>
      <c r="G101" s="765"/>
      <c r="H101" s="765"/>
      <c r="K101" s="408"/>
      <c r="L101" s="408"/>
      <c r="M101" s="408"/>
      <c r="N101" s="408"/>
      <c r="O101" s="408"/>
      <c r="P101" s="408"/>
      <c r="Q101" s="408"/>
      <c r="R101" s="408"/>
      <c r="S101" s="408"/>
      <c r="T101" s="408"/>
      <c r="U101" s="408"/>
    </row>
    <row r="102" spans="2:21" ht="14.25" customHeight="1">
      <c r="B102" s="764"/>
      <c r="C102" s="766"/>
      <c r="D102" s="765"/>
      <c r="E102" s="765"/>
      <c r="F102" s="765"/>
      <c r="G102" s="765"/>
      <c r="H102" s="765"/>
      <c r="K102" s="408"/>
      <c r="L102" s="408"/>
      <c r="M102" s="408"/>
      <c r="N102" s="408"/>
      <c r="O102" s="408"/>
      <c r="P102" s="408"/>
      <c r="Q102" s="408"/>
      <c r="R102" s="408"/>
      <c r="S102" s="408"/>
      <c r="T102" s="408"/>
      <c r="U102" s="408"/>
    </row>
    <row r="103" spans="2:21" ht="14.25" customHeight="1">
      <c r="B103" s="764"/>
      <c r="C103" s="766"/>
      <c r="D103" s="765"/>
      <c r="E103" s="765"/>
      <c r="F103" s="765"/>
      <c r="G103" s="765"/>
      <c r="H103" s="765"/>
      <c r="K103" s="408"/>
      <c r="L103" s="408"/>
      <c r="M103" s="408"/>
      <c r="N103" s="408"/>
      <c r="O103" s="408"/>
      <c r="P103" s="408"/>
      <c r="Q103" s="408"/>
      <c r="R103" s="408"/>
      <c r="S103" s="408"/>
      <c r="T103" s="408"/>
      <c r="U103" s="408"/>
    </row>
    <row r="104" spans="2:21" ht="14.25" customHeight="1">
      <c r="B104" s="764"/>
      <c r="C104" s="766" t="s">
        <v>196</v>
      </c>
      <c r="D104" s="765"/>
      <c r="E104" s="765"/>
      <c r="F104" s="765"/>
      <c r="G104" s="765"/>
      <c r="H104" s="765"/>
      <c r="K104" s="408"/>
      <c r="L104" s="408"/>
      <c r="M104" s="408"/>
      <c r="N104" s="408"/>
      <c r="O104" s="408"/>
      <c r="P104" s="408"/>
      <c r="Q104" s="408"/>
      <c r="R104" s="408"/>
      <c r="S104" s="408"/>
      <c r="T104" s="408"/>
      <c r="U104" s="408"/>
    </row>
    <row r="105" spans="2:21" ht="14.25" customHeight="1">
      <c r="B105" s="764"/>
      <c r="C105" s="766"/>
      <c r="D105" s="765"/>
      <c r="E105" s="765"/>
      <c r="F105" s="765"/>
      <c r="G105" s="765"/>
      <c r="H105" s="765"/>
      <c r="K105" s="408"/>
      <c r="L105" s="408"/>
      <c r="M105" s="408"/>
      <c r="N105" s="408"/>
      <c r="O105" s="408"/>
      <c r="P105" s="408"/>
      <c r="Q105" s="408"/>
      <c r="R105" s="408"/>
      <c r="S105" s="408"/>
      <c r="T105" s="408"/>
      <c r="U105" s="408"/>
    </row>
    <row r="106" spans="2:21" ht="14.25" customHeight="1">
      <c r="B106" s="764"/>
      <c r="C106" s="766"/>
      <c r="D106" s="765"/>
      <c r="E106" s="765"/>
      <c r="F106" s="765"/>
      <c r="G106" s="765"/>
      <c r="H106" s="765"/>
      <c r="K106" s="408"/>
      <c r="L106" s="408"/>
      <c r="M106" s="408"/>
      <c r="N106" s="408"/>
      <c r="O106" s="408"/>
      <c r="P106" s="408"/>
      <c r="Q106" s="408"/>
      <c r="R106" s="408"/>
      <c r="S106" s="408"/>
      <c r="T106" s="408"/>
      <c r="U106" s="408"/>
    </row>
    <row r="107" spans="2:21" ht="14.25" customHeight="1">
      <c r="B107" s="764"/>
      <c r="C107" s="766"/>
      <c r="D107" s="765"/>
      <c r="E107" s="765"/>
      <c r="F107" s="765"/>
      <c r="G107" s="765"/>
      <c r="H107" s="765"/>
      <c r="K107" s="408"/>
      <c r="L107" s="408"/>
      <c r="M107" s="408"/>
      <c r="N107" s="408"/>
      <c r="O107" s="408"/>
      <c r="P107" s="408"/>
      <c r="Q107" s="408"/>
      <c r="R107" s="408"/>
      <c r="S107" s="408"/>
      <c r="T107" s="408"/>
      <c r="U107" s="408"/>
    </row>
    <row r="108" spans="2:21" ht="14.25" customHeight="1">
      <c r="B108" s="764"/>
      <c r="C108" s="766"/>
      <c r="D108" s="765"/>
      <c r="E108" s="765"/>
      <c r="F108" s="765"/>
      <c r="G108" s="765"/>
      <c r="H108" s="765"/>
      <c r="K108" s="408"/>
      <c r="L108" s="408"/>
      <c r="M108" s="408"/>
      <c r="N108" s="408"/>
      <c r="O108" s="408"/>
      <c r="P108" s="408"/>
      <c r="Q108" s="408"/>
      <c r="R108" s="408"/>
      <c r="S108" s="408"/>
      <c r="T108" s="408"/>
      <c r="U108" s="408"/>
    </row>
    <row r="109" spans="2:21" ht="14.25" customHeight="1">
      <c r="B109" s="764"/>
      <c r="C109" s="766" t="s">
        <v>197</v>
      </c>
      <c r="D109" s="765"/>
      <c r="E109" s="765"/>
      <c r="F109" s="765"/>
      <c r="G109" s="765"/>
      <c r="H109" s="765"/>
      <c r="K109" s="408"/>
      <c r="L109" s="408"/>
      <c r="M109" s="408"/>
      <c r="N109" s="408"/>
      <c r="O109" s="408"/>
      <c r="P109" s="408"/>
      <c r="Q109" s="408"/>
      <c r="R109" s="408"/>
      <c r="S109" s="408"/>
      <c r="T109" s="408"/>
      <c r="U109" s="408"/>
    </row>
    <row r="110" spans="2:21" ht="14.25" customHeight="1">
      <c r="B110" s="764"/>
      <c r="C110" s="766"/>
      <c r="D110" s="765"/>
      <c r="E110" s="765"/>
      <c r="F110" s="765"/>
      <c r="G110" s="765"/>
      <c r="H110" s="765"/>
      <c r="K110" s="408"/>
      <c r="L110" s="408"/>
      <c r="M110" s="408"/>
      <c r="N110" s="408"/>
      <c r="O110" s="408"/>
      <c r="P110" s="408"/>
      <c r="Q110" s="408"/>
      <c r="R110" s="408"/>
      <c r="S110" s="408"/>
      <c r="T110" s="408"/>
      <c r="U110" s="408"/>
    </row>
    <row r="111" spans="2:21" ht="14.25" customHeight="1">
      <c r="B111" s="764"/>
      <c r="C111" s="766"/>
      <c r="D111" s="765"/>
      <c r="E111" s="765"/>
      <c r="F111" s="765"/>
      <c r="G111" s="765"/>
      <c r="H111" s="765"/>
      <c r="K111" s="408"/>
      <c r="L111" s="408"/>
      <c r="M111" s="408"/>
      <c r="N111" s="408"/>
      <c r="O111" s="408"/>
      <c r="P111" s="408"/>
      <c r="Q111" s="408"/>
      <c r="R111" s="408"/>
      <c r="S111" s="408"/>
      <c r="T111" s="408"/>
      <c r="U111" s="408"/>
    </row>
    <row r="112" spans="2:21" ht="14.25" customHeight="1">
      <c r="B112" s="764"/>
      <c r="C112" s="766"/>
      <c r="D112" s="765"/>
      <c r="E112" s="765"/>
      <c r="F112" s="765"/>
      <c r="G112" s="765"/>
      <c r="H112" s="765"/>
      <c r="K112" s="408"/>
      <c r="L112" s="408"/>
      <c r="M112" s="408"/>
      <c r="N112" s="408"/>
      <c r="O112" s="408"/>
      <c r="P112" s="408"/>
      <c r="Q112" s="408"/>
      <c r="R112" s="408"/>
      <c r="S112" s="408"/>
      <c r="T112" s="408"/>
      <c r="U112" s="408"/>
    </row>
    <row r="113" spans="2:21" ht="14.25" customHeight="1">
      <c r="B113" s="764"/>
      <c r="C113" s="766"/>
      <c r="D113" s="765"/>
      <c r="E113" s="765"/>
      <c r="F113" s="765"/>
      <c r="G113" s="765"/>
      <c r="H113" s="765"/>
      <c r="K113" s="408"/>
      <c r="L113" s="408"/>
      <c r="M113" s="408"/>
      <c r="N113" s="408"/>
      <c r="O113" s="408"/>
      <c r="P113" s="408"/>
      <c r="Q113" s="408"/>
      <c r="R113" s="408"/>
      <c r="S113" s="408"/>
      <c r="T113" s="408"/>
      <c r="U113" s="408"/>
    </row>
    <row r="114" spans="2:21" ht="4.1500000000000004" customHeight="1">
      <c r="B114" s="295"/>
      <c r="C114" s="296"/>
      <c r="D114" s="297"/>
      <c r="E114" s="297"/>
      <c r="F114" s="297"/>
      <c r="G114" s="297"/>
      <c r="H114" s="297"/>
      <c r="K114" s="408"/>
      <c r="L114" s="408"/>
      <c r="M114" s="408"/>
      <c r="N114" s="408"/>
      <c r="O114" s="408"/>
      <c r="P114" s="408"/>
      <c r="Q114" s="408"/>
      <c r="R114" s="408"/>
      <c r="S114" s="408"/>
      <c r="T114" s="408"/>
      <c r="U114" s="408"/>
    </row>
    <row r="115" spans="2:21" ht="27" customHeight="1">
      <c r="B115" s="764">
        <v>7</v>
      </c>
      <c r="C115" s="294" t="s">
        <v>194</v>
      </c>
      <c r="D115" s="765"/>
      <c r="E115" s="765"/>
      <c r="F115" s="765"/>
      <c r="G115" s="765"/>
      <c r="H115" s="765"/>
      <c r="K115" s="408"/>
      <c r="L115" s="408"/>
      <c r="M115" s="408"/>
      <c r="N115" s="408"/>
      <c r="O115" s="408"/>
      <c r="P115" s="408"/>
      <c r="Q115" s="408"/>
      <c r="R115" s="408"/>
      <c r="S115" s="408"/>
      <c r="T115" s="408"/>
      <c r="U115" s="408"/>
    </row>
    <row r="116" spans="2:21" ht="14.25" customHeight="1">
      <c r="B116" s="764"/>
      <c r="C116" s="766" t="s">
        <v>195</v>
      </c>
      <c r="D116" s="765"/>
      <c r="E116" s="765"/>
      <c r="F116" s="765"/>
      <c r="G116" s="765"/>
      <c r="H116" s="765"/>
      <c r="K116" s="408"/>
      <c r="L116" s="408"/>
      <c r="M116" s="408"/>
      <c r="N116" s="408"/>
      <c r="O116" s="408"/>
      <c r="P116" s="408"/>
      <c r="Q116" s="408"/>
      <c r="R116" s="408"/>
      <c r="S116" s="408"/>
      <c r="T116" s="408"/>
      <c r="U116" s="408"/>
    </row>
    <row r="117" spans="2:21" ht="14.25" customHeight="1">
      <c r="B117" s="764"/>
      <c r="C117" s="766"/>
      <c r="D117" s="765"/>
      <c r="E117" s="765"/>
      <c r="F117" s="765"/>
      <c r="G117" s="765"/>
      <c r="H117" s="765"/>
      <c r="K117" s="408"/>
      <c r="L117" s="408"/>
      <c r="M117" s="408"/>
      <c r="N117" s="408"/>
      <c r="O117" s="408"/>
      <c r="P117" s="408"/>
      <c r="Q117" s="408"/>
      <c r="R117" s="408"/>
      <c r="S117" s="408"/>
      <c r="T117" s="408"/>
      <c r="U117" s="408"/>
    </row>
    <row r="118" spans="2:21" ht="14.25" customHeight="1">
      <c r="B118" s="764"/>
      <c r="C118" s="766"/>
      <c r="D118" s="765"/>
      <c r="E118" s="765"/>
      <c r="F118" s="765"/>
      <c r="G118" s="765"/>
      <c r="H118" s="765"/>
      <c r="K118" s="408"/>
      <c r="L118" s="408"/>
      <c r="M118" s="408"/>
      <c r="N118" s="408"/>
      <c r="O118" s="408"/>
      <c r="P118" s="408"/>
      <c r="Q118" s="408"/>
      <c r="R118" s="408"/>
      <c r="S118" s="408"/>
      <c r="T118" s="408"/>
      <c r="U118" s="408"/>
    </row>
    <row r="119" spans="2:21" ht="14.25" customHeight="1">
      <c r="B119" s="764"/>
      <c r="C119" s="766"/>
      <c r="D119" s="765"/>
      <c r="E119" s="765"/>
      <c r="F119" s="765"/>
      <c r="G119" s="765"/>
      <c r="H119" s="765"/>
      <c r="K119" s="408"/>
      <c r="L119" s="408"/>
      <c r="M119" s="408"/>
      <c r="N119" s="408"/>
      <c r="O119" s="408"/>
      <c r="P119" s="408"/>
      <c r="Q119" s="408"/>
      <c r="R119" s="408"/>
      <c r="S119" s="408"/>
      <c r="T119" s="408"/>
      <c r="U119" s="408"/>
    </row>
    <row r="120" spans="2:21" ht="14.25" customHeight="1">
      <c r="B120" s="764"/>
      <c r="C120" s="766"/>
      <c r="D120" s="765"/>
      <c r="E120" s="765"/>
      <c r="F120" s="765"/>
      <c r="G120" s="765"/>
      <c r="H120" s="765"/>
      <c r="K120" s="408"/>
      <c r="L120" s="408"/>
      <c r="M120" s="408"/>
      <c r="N120" s="408"/>
      <c r="O120" s="408"/>
      <c r="P120" s="408"/>
      <c r="Q120" s="408"/>
      <c r="R120" s="408"/>
      <c r="S120" s="408"/>
      <c r="T120" s="408"/>
      <c r="U120" s="408"/>
    </row>
    <row r="121" spans="2:21" ht="14.25" customHeight="1">
      <c r="B121" s="764"/>
      <c r="C121" s="766" t="s">
        <v>196</v>
      </c>
      <c r="D121" s="765"/>
      <c r="E121" s="765"/>
      <c r="F121" s="765"/>
      <c r="G121" s="765"/>
      <c r="H121" s="765"/>
      <c r="K121" s="408"/>
      <c r="L121" s="408"/>
      <c r="M121" s="408"/>
      <c r="N121" s="408"/>
      <c r="O121" s="408"/>
      <c r="P121" s="408"/>
      <c r="Q121" s="408"/>
      <c r="R121" s="408"/>
      <c r="S121" s="408"/>
      <c r="T121" s="408"/>
      <c r="U121" s="408"/>
    </row>
    <row r="122" spans="2:21" ht="14.25" customHeight="1">
      <c r="B122" s="764"/>
      <c r="C122" s="766"/>
      <c r="D122" s="765"/>
      <c r="E122" s="765"/>
      <c r="F122" s="765"/>
      <c r="G122" s="765"/>
      <c r="H122" s="765"/>
      <c r="K122" s="408"/>
      <c r="L122" s="408"/>
      <c r="M122" s="408"/>
      <c r="N122" s="408"/>
      <c r="O122" s="408"/>
      <c r="P122" s="408"/>
      <c r="Q122" s="408"/>
      <c r="R122" s="408"/>
      <c r="S122" s="408"/>
      <c r="T122" s="408"/>
      <c r="U122" s="408"/>
    </row>
    <row r="123" spans="2:21" ht="14.25" customHeight="1">
      <c r="B123" s="764"/>
      <c r="C123" s="766"/>
      <c r="D123" s="765"/>
      <c r="E123" s="765"/>
      <c r="F123" s="765"/>
      <c r="G123" s="765"/>
      <c r="H123" s="765"/>
      <c r="K123" s="408"/>
      <c r="L123" s="408"/>
      <c r="M123" s="408"/>
      <c r="N123" s="408"/>
      <c r="O123" s="408"/>
      <c r="P123" s="408"/>
      <c r="Q123" s="408"/>
      <c r="R123" s="408"/>
      <c r="S123" s="408"/>
      <c r="T123" s="408"/>
      <c r="U123" s="408"/>
    </row>
    <row r="124" spans="2:21" ht="14.25" customHeight="1">
      <c r="B124" s="764"/>
      <c r="C124" s="766"/>
      <c r="D124" s="765"/>
      <c r="E124" s="765"/>
      <c r="F124" s="765"/>
      <c r="G124" s="765"/>
      <c r="H124" s="765"/>
      <c r="K124" s="408"/>
      <c r="L124" s="408"/>
      <c r="M124" s="408"/>
      <c r="N124" s="408"/>
      <c r="O124" s="408"/>
      <c r="P124" s="408"/>
      <c r="Q124" s="408"/>
      <c r="R124" s="408"/>
      <c r="S124" s="408"/>
      <c r="T124" s="408"/>
      <c r="U124" s="408"/>
    </row>
    <row r="125" spans="2:21" ht="14.25" customHeight="1">
      <c r="B125" s="764"/>
      <c r="C125" s="766"/>
      <c r="D125" s="765"/>
      <c r="E125" s="765"/>
      <c r="F125" s="765"/>
      <c r="G125" s="765"/>
      <c r="H125" s="765"/>
      <c r="K125" s="408"/>
      <c r="L125" s="408"/>
      <c r="M125" s="408"/>
      <c r="N125" s="408"/>
      <c r="O125" s="408"/>
      <c r="P125" s="408"/>
      <c r="Q125" s="408"/>
      <c r="R125" s="408"/>
      <c r="S125" s="408"/>
      <c r="T125" s="408"/>
      <c r="U125" s="408"/>
    </row>
    <row r="126" spans="2:21" ht="14.25" customHeight="1">
      <c r="B126" s="764"/>
      <c r="C126" s="766" t="s">
        <v>197</v>
      </c>
      <c r="D126" s="765"/>
      <c r="E126" s="765"/>
      <c r="F126" s="765"/>
      <c r="G126" s="765"/>
      <c r="H126" s="765"/>
      <c r="K126" s="408"/>
      <c r="L126" s="408"/>
      <c r="M126" s="408"/>
      <c r="N126" s="408"/>
      <c r="O126" s="408"/>
      <c r="P126" s="408"/>
      <c r="Q126" s="408"/>
      <c r="R126" s="408"/>
      <c r="S126" s="408"/>
      <c r="T126" s="408"/>
      <c r="U126" s="408"/>
    </row>
    <row r="127" spans="2:21" ht="14.25" customHeight="1">
      <c r="B127" s="764"/>
      <c r="C127" s="766"/>
      <c r="D127" s="765"/>
      <c r="E127" s="765"/>
      <c r="F127" s="765"/>
      <c r="G127" s="765"/>
      <c r="H127" s="765"/>
      <c r="K127" s="408"/>
      <c r="L127" s="408"/>
      <c r="M127" s="408"/>
      <c r="N127" s="408"/>
      <c r="O127" s="408"/>
      <c r="P127" s="408"/>
      <c r="Q127" s="408"/>
      <c r="R127" s="408"/>
      <c r="S127" s="408"/>
      <c r="T127" s="408"/>
      <c r="U127" s="408"/>
    </row>
    <row r="128" spans="2:21" ht="14.25" customHeight="1">
      <c r="B128" s="764"/>
      <c r="C128" s="766"/>
      <c r="D128" s="765"/>
      <c r="E128" s="765"/>
      <c r="F128" s="765"/>
      <c r="G128" s="765"/>
      <c r="H128" s="765"/>
      <c r="K128" s="408"/>
      <c r="L128" s="408"/>
      <c r="M128" s="408"/>
      <c r="N128" s="408"/>
      <c r="O128" s="408"/>
      <c r="P128" s="408"/>
      <c r="Q128" s="408"/>
      <c r="R128" s="408"/>
      <c r="S128" s="408"/>
      <c r="T128" s="408"/>
      <c r="U128" s="408"/>
    </row>
    <row r="129" spans="2:21" ht="14.25" customHeight="1">
      <c r="B129" s="764"/>
      <c r="C129" s="766"/>
      <c r="D129" s="765"/>
      <c r="E129" s="765"/>
      <c r="F129" s="765"/>
      <c r="G129" s="765"/>
      <c r="H129" s="765"/>
      <c r="K129" s="408"/>
      <c r="L129" s="408"/>
      <c r="M129" s="408"/>
      <c r="N129" s="408"/>
      <c r="O129" s="408"/>
      <c r="P129" s="408"/>
      <c r="Q129" s="408"/>
      <c r="R129" s="408"/>
      <c r="S129" s="408"/>
      <c r="T129" s="408"/>
      <c r="U129" s="408"/>
    </row>
    <row r="130" spans="2:21" ht="14.25" customHeight="1">
      <c r="B130" s="764"/>
      <c r="C130" s="766"/>
      <c r="D130" s="765"/>
      <c r="E130" s="765"/>
      <c r="F130" s="765"/>
      <c r="G130" s="765"/>
      <c r="H130" s="765"/>
      <c r="K130" s="408"/>
      <c r="L130" s="408"/>
      <c r="M130" s="408"/>
      <c r="N130" s="408"/>
      <c r="O130" s="408"/>
      <c r="P130" s="408"/>
      <c r="Q130" s="408"/>
      <c r="R130" s="408"/>
      <c r="S130" s="408"/>
      <c r="T130" s="408"/>
      <c r="U130" s="408"/>
    </row>
    <row r="131" spans="2:21" ht="4.1500000000000004" customHeight="1">
      <c r="B131" s="295"/>
      <c r="C131" s="296"/>
      <c r="D131" s="297"/>
      <c r="E131" s="297"/>
      <c r="F131" s="297"/>
      <c r="G131" s="297"/>
      <c r="H131" s="297"/>
    </row>
    <row r="132" spans="2:21">
      <c r="C132" s="300"/>
    </row>
    <row r="133" spans="2:21">
      <c r="C133" s="300"/>
    </row>
    <row r="134" spans="2:21">
      <c r="C134" s="300"/>
    </row>
    <row r="135" spans="2:21">
      <c r="C135" s="300"/>
    </row>
    <row r="136" spans="2:21">
      <c r="C136" s="300"/>
    </row>
    <row r="137" spans="2:21">
      <c r="C137" s="300"/>
    </row>
    <row r="138" spans="2:21">
      <c r="C138" s="300"/>
    </row>
    <row r="139" spans="2:21">
      <c r="C139" s="300"/>
    </row>
    <row r="140" spans="2:21">
      <c r="C140" s="300"/>
    </row>
    <row r="141" spans="2:21">
      <c r="C141" s="300"/>
    </row>
    <row r="142" spans="2:21">
      <c r="C142" s="300"/>
    </row>
    <row r="143" spans="2:21">
      <c r="C143" s="300"/>
    </row>
    <row r="144" spans="2:21">
      <c r="C144" s="300"/>
    </row>
    <row r="145" spans="3:3">
      <c r="C145" s="300"/>
    </row>
    <row r="146" spans="3:3">
      <c r="C146" s="300"/>
    </row>
    <row r="147" spans="3:3">
      <c r="C147" s="300"/>
    </row>
    <row r="148" spans="3:3">
      <c r="C148" s="300"/>
    </row>
    <row r="149" spans="3:3">
      <c r="C149" s="300"/>
    </row>
    <row r="150" spans="3:3">
      <c r="C150" s="300"/>
    </row>
    <row r="151" spans="3:3">
      <c r="C151" s="300"/>
    </row>
    <row r="152" spans="3:3">
      <c r="C152" s="300"/>
    </row>
    <row r="153" spans="3:3">
      <c r="C153" s="300"/>
    </row>
    <row r="154" spans="3:3">
      <c r="C154" s="300"/>
    </row>
    <row r="155" spans="3:3">
      <c r="C155" s="300"/>
    </row>
    <row r="156" spans="3:3">
      <c r="C156" s="300"/>
    </row>
    <row r="157" spans="3:3">
      <c r="C157" s="300"/>
    </row>
    <row r="158" spans="3:3">
      <c r="C158" s="300"/>
    </row>
    <row r="159" spans="3:3">
      <c r="C159" s="300"/>
    </row>
    <row r="160" spans="3:3">
      <c r="C160" s="300"/>
    </row>
    <row r="161" spans="3:3">
      <c r="C161" s="300"/>
    </row>
    <row r="162" spans="3:3">
      <c r="C162" s="300"/>
    </row>
    <row r="163" spans="3:3">
      <c r="C163" s="300"/>
    </row>
    <row r="164" spans="3:3">
      <c r="C164" s="300"/>
    </row>
    <row r="165" spans="3:3">
      <c r="C165" s="300"/>
    </row>
    <row r="166" spans="3:3">
      <c r="C166" s="300"/>
    </row>
  </sheetData>
  <sheetProtection algorithmName="SHA-512" hashValue="Jfr/uNPpcL4horLBlCTl9kJNbAiOlDs630zIlUQUoBzVb4No7dJGrvCBMCapwzP4/ZCmw0F5WL8x4EOkSc+p/g==" saltValue="CVJlHsvFBTbvdgphUfynDA==" spinCount="100000" sheet="1" objects="1" scenarios="1"/>
  <mergeCells count="68">
    <mergeCell ref="K4:U8"/>
    <mergeCell ref="K12:U41"/>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B82:B96"/>
    <mergeCell ref="D82:H82"/>
    <mergeCell ref="C83:C87"/>
    <mergeCell ref="D83:H87"/>
    <mergeCell ref="C88:C92"/>
    <mergeCell ref="D88:H92"/>
    <mergeCell ref="C93:C96"/>
    <mergeCell ref="D93:H96"/>
    <mergeCell ref="B98:B113"/>
    <mergeCell ref="D98:H98"/>
    <mergeCell ref="C99:C103"/>
    <mergeCell ref="D99:H103"/>
    <mergeCell ref="C104:C108"/>
    <mergeCell ref="D104:H108"/>
    <mergeCell ref="C109:C113"/>
    <mergeCell ref="D109:H113"/>
    <mergeCell ref="B115:B130"/>
    <mergeCell ref="D115:H115"/>
    <mergeCell ref="C116:C120"/>
    <mergeCell ref="D116:H120"/>
    <mergeCell ref="C121:C125"/>
    <mergeCell ref="D121:H125"/>
    <mergeCell ref="C126:C130"/>
    <mergeCell ref="D126:H130"/>
  </mergeCells>
  <phoneticPr fontId="21"/>
  <printOptions horizontalCentered="1"/>
  <pageMargins left="0.70866141732283472" right="0.70866141732283472" top="0.55118110236220474" bottom="0.55118110236220474" header="0.31496062992125984" footer="0.31496062992125984"/>
  <pageSetup paperSize="9" scale="72" fitToHeight="0" orientation="portrait" blackAndWhite="1" r:id="rId1"/>
  <rowBreaks count="1" manualBreakCount="1">
    <brk id="6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7C1D4"/>
  </sheetPr>
  <dimension ref="A1:AD37"/>
  <sheetViews>
    <sheetView view="pageBreakPreview" zoomScale="60" zoomScaleNormal="75" workbookViewId="0">
      <selection activeCell="E148" sqref="E148"/>
    </sheetView>
  </sheetViews>
  <sheetFormatPr defaultColWidth="9" defaultRowHeight="25.5"/>
  <cols>
    <col min="1" max="1" width="4.625" customWidth="1"/>
    <col min="2" max="2" width="17" customWidth="1"/>
    <col min="3" max="3" width="14.25" customWidth="1"/>
    <col min="4" max="4" width="5.5" customWidth="1"/>
    <col min="5" max="5" width="18.125" customWidth="1"/>
    <col min="6" max="6" width="5.5" customWidth="1"/>
    <col min="7" max="7" width="18.125" customWidth="1"/>
    <col min="8" max="8" width="5.5" customWidth="1"/>
    <col min="9" max="9" width="18.125" customWidth="1"/>
    <col min="10" max="10" width="5" customWidth="1"/>
    <col min="11" max="11" width="21.75" customWidth="1"/>
    <col min="12" max="12" width="5.25" customWidth="1"/>
    <col min="13" max="13" width="3.75" customWidth="1"/>
    <col min="14" max="14" width="8.75" style="322" customWidth="1"/>
    <col min="28" max="28" width="40.625" style="322" customWidth="1"/>
  </cols>
  <sheetData>
    <row r="1" spans="1:30" ht="30" customHeight="1">
      <c r="A1" s="883" t="s">
        <v>220</v>
      </c>
      <c r="B1" s="883"/>
      <c r="C1" s="883"/>
      <c r="D1" s="317"/>
      <c r="E1" s="35"/>
      <c r="F1" s="35"/>
      <c r="G1" s="35"/>
      <c r="H1" s="35"/>
      <c r="I1" s="35"/>
      <c r="J1" s="35"/>
      <c r="K1" s="35"/>
      <c r="L1" s="35"/>
      <c r="M1" s="35"/>
      <c r="N1" s="366"/>
      <c r="O1" s="366"/>
      <c r="P1" s="366"/>
      <c r="AB1" s="366"/>
      <c r="AC1" s="366"/>
      <c r="AD1" s="366"/>
    </row>
    <row r="2" spans="1:30" ht="9.75" customHeight="1">
      <c r="A2" s="317"/>
      <c r="B2" s="317"/>
      <c r="C2" s="317"/>
      <c r="D2" s="317"/>
      <c r="E2" s="35"/>
      <c r="F2" s="35"/>
      <c r="G2" s="35"/>
      <c r="H2" s="35"/>
      <c r="I2" s="35"/>
      <c r="J2" s="35"/>
      <c r="K2" s="35"/>
      <c r="L2" s="35"/>
      <c r="M2" s="35"/>
      <c r="N2" s="366"/>
      <c r="O2" s="366"/>
      <c r="P2" s="366"/>
      <c r="AB2" s="366"/>
      <c r="AC2" s="366"/>
      <c r="AD2" s="366"/>
    </row>
    <row r="3" spans="1:30" ht="39.75" customHeight="1">
      <c r="A3" s="318"/>
      <c r="B3" s="318"/>
      <c r="C3" s="884" t="s">
        <v>339</v>
      </c>
      <c r="D3" s="884"/>
      <c r="E3" s="884"/>
      <c r="F3" s="884"/>
      <c r="G3" s="884"/>
      <c r="H3" s="884"/>
      <c r="I3" s="884"/>
      <c r="J3" s="884"/>
      <c r="K3" s="318"/>
      <c r="L3" s="318"/>
      <c r="M3" s="318"/>
      <c r="N3" s="504"/>
      <c r="O3" s="504"/>
      <c r="P3" s="504"/>
      <c r="Q3" s="504"/>
      <c r="R3" s="504"/>
      <c r="S3" s="504"/>
      <c r="T3" s="504"/>
      <c r="U3" s="504"/>
      <c r="V3" s="504"/>
      <c r="W3" s="504"/>
      <c r="X3" s="504"/>
      <c r="Y3" s="504"/>
      <c r="Z3" s="504"/>
      <c r="AA3" s="504"/>
      <c r="AB3" s="366"/>
      <c r="AC3" s="366"/>
      <c r="AD3" s="366"/>
    </row>
    <row r="4" spans="1:30" ht="34.5" customHeight="1">
      <c r="A4" s="319"/>
      <c r="B4" s="319"/>
      <c r="C4" s="885" t="s">
        <v>221</v>
      </c>
      <c r="D4" s="885"/>
      <c r="E4" s="884"/>
      <c r="F4" s="884"/>
      <c r="G4" s="884"/>
      <c r="H4" s="884"/>
      <c r="I4" s="884"/>
      <c r="J4" s="884"/>
      <c r="K4" s="319"/>
      <c r="L4" s="319"/>
      <c r="M4" s="319"/>
      <c r="N4" s="504"/>
      <c r="O4" s="504"/>
      <c r="P4" s="504"/>
      <c r="Q4" s="504"/>
      <c r="R4" s="504"/>
      <c r="S4" s="504"/>
      <c r="T4" s="504"/>
      <c r="U4" s="504"/>
      <c r="V4" s="504"/>
      <c r="W4" s="504"/>
      <c r="X4" s="504"/>
      <c r="Y4" s="504"/>
      <c r="Z4" s="504"/>
      <c r="AA4" s="504"/>
      <c r="AB4" s="366"/>
      <c r="AC4" s="366"/>
      <c r="AD4" s="366"/>
    </row>
    <row r="5" spans="1:30" ht="39.75" customHeight="1">
      <c r="A5" s="319"/>
      <c r="B5" s="319"/>
      <c r="C5" s="886" t="s">
        <v>242</v>
      </c>
      <c r="D5" s="886"/>
      <c r="E5" s="886"/>
      <c r="F5" s="886"/>
      <c r="G5" s="886"/>
      <c r="H5" s="886"/>
      <c r="I5" s="886"/>
      <c r="J5" s="886"/>
      <c r="K5" s="319"/>
      <c r="L5" s="319"/>
      <c r="M5" s="319"/>
      <c r="N5" s="366"/>
      <c r="O5" s="366"/>
      <c r="P5" s="366"/>
      <c r="AB5" s="366"/>
      <c r="AC5" s="366"/>
      <c r="AD5" s="366"/>
    </row>
    <row r="6" spans="1:30" ht="11.25" customHeight="1">
      <c r="A6" s="319"/>
      <c r="B6" s="319"/>
      <c r="C6" s="319"/>
      <c r="D6" s="319"/>
      <c r="E6" s="319"/>
      <c r="F6" s="319"/>
      <c r="G6" s="319"/>
      <c r="H6" s="319"/>
      <c r="I6" s="887" t="s">
        <v>222</v>
      </c>
      <c r="J6" s="887"/>
      <c r="K6" s="887"/>
      <c r="L6" s="319"/>
      <c r="M6" s="319"/>
      <c r="N6" s="366"/>
      <c r="O6" s="366"/>
      <c r="P6" s="366"/>
      <c r="AB6" s="366"/>
      <c r="AC6" s="366"/>
      <c r="AD6" s="366"/>
    </row>
    <row r="7" spans="1:30" ht="30.75" customHeight="1">
      <c r="A7" s="35"/>
      <c r="B7" s="45"/>
      <c r="C7" s="45"/>
      <c r="D7" s="45"/>
      <c r="E7" s="45"/>
      <c r="F7" s="45"/>
      <c r="G7" s="45"/>
      <c r="H7" s="45"/>
      <c r="I7" s="888">
        <f>'5-1 総表'!C10</f>
        <v>0</v>
      </c>
      <c r="J7" s="888"/>
      <c r="K7" s="888"/>
      <c r="L7" s="45"/>
      <c r="M7" s="45"/>
      <c r="N7" s="422"/>
      <c r="O7" s="422"/>
      <c r="P7" s="422"/>
      <c r="Q7" s="422"/>
      <c r="R7" s="422"/>
      <c r="S7" s="422"/>
      <c r="T7" s="422"/>
      <c r="U7" s="422"/>
      <c r="V7" s="422"/>
      <c r="W7" s="422"/>
      <c r="X7" s="422"/>
      <c r="Y7" s="422"/>
      <c r="Z7" s="422"/>
      <c r="AA7" s="422"/>
      <c r="AB7" s="366"/>
      <c r="AC7" s="366"/>
      <c r="AD7" s="366"/>
    </row>
    <row r="8" spans="1:30" ht="21" customHeight="1">
      <c r="A8" s="35"/>
      <c r="B8" s="45"/>
      <c r="C8" s="45"/>
      <c r="D8" s="45"/>
      <c r="E8" s="45"/>
      <c r="F8" s="45"/>
      <c r="G8" s="45"/>
      <c r="H8" s="45"/>
      <c r="I8" s="320"/>
      <c r="J8" s="320"/>
      <c r="K8" s="320"/>
      <c r="L8" s="45"/>
      <c r="M8" s="45"/>
      <c r="N8" s="422"/>
      <c r="O8" s="422"/>
      <c r="P8" s="422"/>
      <c r="Q8" s="422"/>
      <c r="R8" s="422"/>
      <c r="S8" s="422"/>
      <c r="T8" s="422"/>
      <c r="U8" s="422"/>
      <c r="V8" s="422"/>
      <c r="W8" s="422"/>
      <c r="X8" s="422"/>
      <c r="Y8" s="422"/>
      <c r="Z8" s="422"/>
      <c r="AA8" s="422"/>
      <c r="AB8" s="366"/>
      <c r="AC8" s="366"/>
      <c r="AD8" s="366"/>
    </row>
    <row r="9" spans="1:30" ht="35.25" customHeight="1">
      <c r="A9" s="35"/>
      <c r="B9" s="857" t="s">
        <v>223</v>
      </c>
      <c r="C9" s="857"/>
      <c r="D9" s="857"/>
      <c r="E9" s="857"/>
      <c r="F9" s="857"/>
      <c r="G9" s="857"/>
      <c r="H9" s="857"/>
      <c r="I9" s="857"/>
      <c r="J9" s="857"/>
      <c r="K9" s="857"/>
      <c r="L9" s="45"/>
      <c r="M9" s="45"/>
      <c r="N9" s="422"/>
      <c r="O9" s="422"/>
      <c r="P9" s="422"/>
      <c r="Q9" s="422"/>
      <c r="R9" s="422"/>
      <c r="S9" s="422"/>
      <c r="T9" s="422"/>
      <c r="U9" s="422"/>
      <c r="V9" s="422"/>
      <c r="W9" s="422"/>
      <c r="X9" s="422"/>
      <c r="Y9" s="422"/>
      <c r="Z9" s="422"/>
      <c r="AA9" s="422"/>
      <c r="AB9" s="366"/>
      <c r="AC9" s="366"/>
      <c r="AD9" s="366"/>
    </row>
    <row r="10" spans="1:30" ht="17.25" customHeight="1">
      <c r="A10" s="35"/>
      <c r="B10" s="35"/>
      <c r="C10" s="35"/>
      <c r="D10" s="35"/>
      <c r="E10" s="35"/>
      <c r="F10" s="35"/>
      <c r="G10" s="35"/>
      <c r="H10" s="35"/>
      <c r="I10" s="35"/>
      <c r="J10" s="45"/>
      <c r="K10" s="45"/>
      <c r="L10" s="45"/>
      <c r="M10" s="45"/>
      <c r="N10" s="422"/>
      <c r="O10" s="422"/>
      <c r="P10" s="422"/>
      <c r="Q10" s="422"/>
      <c r="R10" s="422"/>
      <c r="S10" s="422"/>
      <c r="T10" s="422"/>
      <c r="U10" s="422"/>
      <c r="V10" s="422"/>
      <c r="W10" s="422"/>
      <c r="X10" s="422"/>
      <c r="Y10" s="422"/>
      <c r="Z10" s="422"/>
      <c r="AA10" s="422"/>
      <c r="AB10" s="366"/>
      <c r="AC10" s="366"/>
      <c r="AD10" s="366"/>
    </row>
    <row r="11" spans="1:30" ht="36.75" customHeight="1">
      <c r="A11" s="35"/>
      <c r="B11" s="35"/>
      <c r="C11" s="35"/>
      <c r="D11" s="35"/>
      <c r="E11" s="321" t="s">
        <v>224</v>
      </c>
      <c r="F11" s="322"/>
      <c r="G11" s="375">
        <f>'5-1 総表'!C13</f>
        <v>0</v>
      </c>
      <c r="H11" s="323" t="s">
        <v>84</v>
      </c>
      <c r="I11" s="376">
        <f>'5-1 総表'!E13</f>
        <v>0</v>
      </c>
      <c r="J11" s="323"/>
      <c r="K11" s="322"/>
      <c r="L11" s="323"/>
      <c r="M11" s="323"/>
      <c r="N11" s="505"/>
      <c r="O11" s="505"/>
      <c r="P11" s="505"/>
      <c r="Q11" s="505"/>
      <c r="R11" s="505"/>
      <c r="S11" s="505"/>
      <c r="T11" s="505"/>
      <c r="U11" s="505"/>
      <c r="V11" s="505"/>
      <c r="W11" s="505"/>
      <c r="X11" s="505"/>
      <c r="Y11" s="505"/>
      <c r="Z11" s="505"/>
      <c r="AA11" s="505"/>
      <c r="AB11" s="366"/>
      <c r="AC11" s="366"/>
      <c r="AD11" s="366"/>
    </row>
    <row r="12" spans="1:30" ht="54" customHeight="1">
      <c r="A12" s="35"/>
      <c r="B12" s="35"/>
      <c r="C12" s="35"/>
      <c r="D12" s="35"/>
      <c r="E12" s="324" t="s">
        <v>225</v>
      </c>
      <c r="F12" s="322"/>
      <c r="G12" s="882" t="str">
        <f>'5-1 総表'!C15&amp;'5-1 総表'!D15&amp;'5-1 総表'!G15</f>
        <v>選択してください。00</v>
      </c>
      <c r="H12" s="882"/>
      <c r="I12" s="882"/>
      <c r="J12" s="882"/>
      <c r="K12" s="882"/>
      <c r="L12" s="882"/>
      <c r="M12" s="365"/>
      <c r="N12" s="505"/>
      <c r="O12" s="505"/>
      <c r="P12" s="505"/>
      <c r="Q12" s="505"/>
      <c r="R12" s="505"/>
      <c r="S12" s="505"/>
      <c r="T12" s="505"/>
      <c r="U12" s="505"/>
      <c r="V12" s="505"/>
      <c r="W12" s="505"/>
      <c r="X12" s="505"/>
      <c r="Y12" s="505"/>
      <c r="Z12" s="505"/>
      <c r="AA12" s="505"/>
      <c r="AB12" s="366"/>
      <c r="AC12" s="366"/>
      <c r="AD12" s="366"/>
    </row>
    <row r="13" spans="1:30" ht="54" customHeight="1">
      <c r="A13" s="35"/>
      <c r="B13" s="35"/>
      <c r="C13" s="35"/>
      <c r="D13" s="35"/>
      <c r="E13" s="324" t="s">
        <v>226</v>
      </c>
      <c r="F13" s="322"/>
      <c r="G13" s="882">
        <f>'5-1 総表'!C17</f>
        <v>0</v>
      </c>
      <c r="H13" s="882"/>
      <c r="I13" s="882"/>
      <c r="J13" s="882"/>
      <c r="K13" s="882"/>
      <c r="L13" s="882"/>
      <c r="M13" s="365"/>
      <c r="N13" s="505"/>
      <c r="O13" s="505"/>
      <c r="P13" s="505"/>
      <c r="Q13" s="505"/>
      <c r="R13" s="505"/>
      <c r="S13" s="505"/>
      <c r="T13" s="505"/>
      <c r="U13" s="505"/>
      <c r="V13" s="505"/>
      <c r="W13" s="505"/>
      <c r="X13" s="505"/>
      <c r="Y13" s="505"/>
      <c r="Z13" s="505"/>
      <c r="AA13" s="505"/>
      <c r="AB13" s="366"/>
      <c r="AC13" s="366"/>
      <c r="AD13" s="366"/>
    </row>
    <row r="14" spans="1:30" ht="54" customHeight="1">
      <c r="A14" s="35"/>
      <c r="B14" s="35"/>
      <c r="C14" s="35"/>
      <c r="D14" s="35"/>
      <c r="E14" s="325" t="s">
        <v>227</v>
      </c>
      <c r="F14" s="322"/>
      <c r="G14" s="882">
        <f>'5-1 総表'!C18</f>
        <v>0</v>
      </c>
      <c r="H14" s="882"/>
      <c r="I14" s="882"/>
      <c r="J14" s="882"/>
      <c r="K14" s="882"/>
      <c r="L14" s="882"/>
      <c r="M14" s="365"/>
      <c r="N14" s="505"/>
      <c r="O14" s="505"/>
      <c r="P14" s="505"/>
      <c r="Q14" s="505"/>
      <c r="R14" s="505"/>
      <c r="S14" s="505"/>
      <c r="T14" s="505"/>
      <c r="U14" s="505"/>
      <c r="V14" s="505"/>
      <c r="W14" s="505"/>
      <c r="X14" s="505"/>
      <c r="Y14" s="505"/>
      <c r="Z14" s="505"/>
      <c r="AA14" s="505"/>
      <c r="AB14" s="366"/>
      <c r="AC14" s="366"/>
      <c r="AD14" s="366"/>
    </row>
    <row r="15" spans="1:30" ht="54" customHeight="1">
      <c r="A15" s="35"/>
      <c r="B15" s="35"/>
      <c r="C15" s="35"/>
      <c r="D15" s="35"/>
      <c r="E15" s="325" t="s">
        <v>228</v>
      </c>
      <c r="F15" s="322"/>
      <c r="G15" s="882">
        <f>'5-1 総表'!C19</f>
        <v>0</v>
      </c>
      <c r="H15" s="882"/>
      <c r="I15" s="882"/>
      <c r="J15" s="326"/>
      <c r="K15" s="326"/>
      <c r="L15" s="326"/>
      <c r="M15" s="326"/>
      <c r="N15" s="505"/>
      <c r="O15" s="505"/>
      <c r="P15" s="505"/>
      <c r="Q15" s="505"/>
      <c r="R15" s="505"/>
      <c r="S15" s="505"/>
      <c r="T15" s="505"/>
      <c r="U15" s="505"/>
      <c r="V15" s="505"/>
      <c r="W15" s="505"/>
      <c r="X15" s="505"/>
      <c r="Y15" s="505"/>
      <c r="Z15" s="505"/>
      <c r="AA15" s="505"/>
      <c r="AB15" s="366"/>
      <c r="AC15" s="366"/>
      <c r="AD15" s="366"/>
    </row>
    <row r="16" spans="1:30" ht="21.6" customHeight="1">
      <c r="A16" s="35"/>
      <c r="B16" s="35"/>
      <c r="C16" s="35"/>
      <c r="D16" s="35"/>
      <c r="E16" s="325"/>
      <c r="F16" s="322"/>
      <c r="G16" s="889"/>
      <c r="H16" s="889"/>
      <c r="I16" s="889"/>
      <c r="J16" s="889"/>
      <c r="K16" s="889"/>
      <c r="L16" s="889"/>
      <c r="M16" s="327"/>
      <c r="N16" s="366"/>
      <c r="O16" s="366"/>
      <c r="P16" s="366"/>
      <c r="AB16" s="366"/>
      <c r="AC16" s="366"/>
      <c r="AD16" s="366"/>
    </row>
    <row r="17" spans="1:30" ht="9.75" customHeight="1">
      <c r="A17" s="35"/>
      <c r="B17" s="35"/>
      <c r="C17" s="35"/>
      <c r="D17" s="35"/>
      <c r="E17" s="35"/>
      <c r="F17" s="35"/>
      <c r="G17" s="35"/>
      <c r="H17" s="35"/>
      <c r="I17" s="35"/>
      <c r="J17" s="45"/>
      <c r="K17" s="45"/>
      <c r="L17" s="45"/>
      <c r="M17" s="45"/>
      <c r="N17" s="366"/>
      <c r="O17" s="366"/>
      <c r="P17" s="366"/>
      <c r="AB17" s="366"/>
      <c r="AC17" s="366"/>
      <c r="AD17" s="366"/>
    </row>
    <row r="18" spans="1:30" ht="69.75" customHeight="1">
      <c r="A18" s="35"/>
      <c r="B18" s="889" t="s">
        <v>229</v>
      </c>
      <c r="C18" s="889"/>
      <c r="D18" s="889"/>
      <c r="E18" s="889"/>
      <c r="F18" s="889"/>
      <c r="G18" s="889"/>
      <c r="H18" s="889"/>
      <c r="I18" s="889"/>
      <c r="J18" s="889"/>
      <c r="K18" s="889"/>
      <c r="L18" s="45"/>
      <c r="M18" s="45"/>
      <c r="N18" s="366"/>
      <c r="O18" s="366"/>
      <c r="P18" s="366"/>
      <c r="AB18" s="366"/>
      <c r="AC18" s="366"/>
      <c r="AD18" s="366"/>
    </row>
    <row r="19" spans="1:30" ht="4.5" customHeight="1">
      <c r="A19" s="35"/>
      <c r="B19" s="327"/>
      <c r="C19" s="327"/>
      <c r="D19" s="327"/>
      <c r="E19" s="327"/>
      <c r="F19" s="327"/>
      <c r="G19" s="327"/>
      <c r="H19" s="327"/>
      <c r="I19" s="327"/>
      <c r="J19" s="327"/>
      <c r="K19" s="327"/>
      <c r="L19" s="45"/>
      <c r="M19" s="45"/>
      <c r="N19" s="366"/>
      <c r="O19" s="366"/>
      <c r="P19" s="366"/>
      <c r="AB19" s="366"/>
      <c r="AC19" s="366"/>
      <c r="AD19" s="366"/>
    </row>
    <row r="20" spans="1:30" ht="33">
      <c r="A20" s="35"/>
      <c r="B20" s="890" t="s">
        <v>230</v>
      </c>
      <c r="C20" s="890"/>
      <c r="D20" s="890"/>
      <c r="E20" s="890"/>
      <c r="F20" s="890"/>
      <c r="G20" s="890"/>
      <c r="H20" s="890"/>
      <c r="I20" s="890"/>
      <c r="J20" s="890"/>
      <c r="K20" s="890"/>
      <c r="L20" s="45"/>
      <c r="M20" s="45"/>
      <c r="N20" s="366"/>
      <c r="O20" s="366"/>
      <c r="P20" s="366"/>
      <c r="AB20" s="366"/>
      <c r="AC20" s="366"/>
      <c r="AD20" s="366"/>
    </row>
    <row r="21" spans="1:30" ht="3.75" customHeight="1">
      <c r="A21" s="35"/>
      <c r="B21" s="328"/>
      <c r="C21" s="328"/>
      <c r="D21" s="328"/>
      <c r="E21" s="328"/>
      <c r="F21" s="328"/>
      <c r="G21" s="328"/>
      <c r="H21" s="328"/>
      <c r="I21" s="328"/>
      <c r="J21" s="328"/>
      <c r="K21" s="328"/>
      <c r="L21" s="45"/>
      <c r="M21" s="45"/>
      <c r="N21" s="366"/>
      <c r="O21" s="366"/>
      <c r="P21" s="366"/>
      <c r="AB21" s="366"/>
      <c r="AC21" s="366"/>
      <c r="AD21" s="366"/>
    </row>
    <row r="22" spans="1:30" ht="76.150000000000006" customHeight="1">
      <c r="A22" s="35"/>
      <c r="B22" s="857" t="s">
        <v>231</v>
      </c>
      <c r="C22" s="857"/>
      <c r="D22" s="329"/>
      <c r="E22" s="882">
        <f>'5-1 総表'!C29</f>
        <v>0</v>
      </c>
      <c r="F22" s="882"/>
      <c r="G22" s="882"/>
      <c r="H22" s="882"/>
      <c r="I22" s="882"/>
      <c r="J22" s="882"/>
      <c r="K22" s="882"/>
      <c r="L22" s="35"/>
      <c r="M22" s="35"/>
      <c r="N22" s="505"/>
      <c r="O22" s="505"/>
      <c r="P22" s="505"/>
      <c r="Q22" s="505"/>
      <c r="R22" s="505"/>
      <c r="S22" s="505"/>
      <c r="T22" s="505"/>
      <c r="U22" s="505"/>
      <c r="V22" s="505"/>
      <c r="W22" s="505"/>
      <c r="X22" s="505"/>
      <c r="Y22" s="505"/>
      <c r="Z22" s="505"/>
      <c r="AA22" s="505"/>
      <c r="AB22" s="366"/>
      <c r="AC22" s="366"/>
      <c r="AD22" s="366"/>
    </row>
    <row r="23" spans="1:30" ht="64.5" customHeight="1">
      <c r="A23" s="322"/>
      <c r="B23" s="857" t="s">
        <v>232</v>
      </c>
      <c r="C23" s="857"/>
      <c r="D23" s="329"/>
      <c r="E23" s="870">
        <f>'5-1 総表'!F44</f>
        <v>0</v>
      </c>
      <c r="F23" s="870"/>
      <c r="G23" s="870"/>
      <c r="H23" s="330"/>
      <c r="I23" s="322"/>
      <c r="J23" s="322"/>
      <c r="K23" s="322"/>
      <c r="L23" s="35"/>
      <c r="M23" s="35"/>
      <c r="N23" s="506"/>
      <c r="O23" s="506"/>
      <c r="P23" s="506"/>
      <c r="Q23" s="506"/>
      <c r="R23" s="506"/>
      <c r="S23" s="506"/>
      <c r="T23" s="506"/>
      <c r="U23" s="506"/>
      <c r="V23" s="506"/>
      <c r="W23" s="506"/>
      <c r="X23" s="506"/>
      <c r="Y23" s="506"/>
      <c r="Z23" s="506"/>
      <c r="AA23" s="506"/>
      <c r="AB23" s="366"/>
      <c r="AC23" s="366"/>
      <c r="AD23" s="366"/>
    </row>
    <row r="24" spans="1:30" ht="64.5" customHeight="1">
      <c r="A24" s="322"/>
      <c r="B24" s="857" t="s">
        <v>233</v>
      </c>
      <c r="C24" s="857"/>
      <c r="D24" s="329"/>
      <c r="E24" s="423"/>
      <c r="F24" s="423"/>
      <c r="G24" s="423"/>
      <c r="H24" s="423"/>
      <c r="I24" s="423"/>
      <c r="J24" s="423"/>
      <c r="K24" s="326"/>
      <c r="L24" s="35"/>
      <c r="M24" s="35"/>
      <c r="N24" s="880" t="s">
        <v>272</v>
      </c>
      <c r="O24" s="880"/>
      <c r="P24" s="880"/>
      <c r="Q24" s="880"/>
      <c r="R24" s="880"/>
      <c r="S24" s="880"/>
      <c r="T24" s="880"/>
      <c r="U24" s="880"/>
      <c r="V24" s="880"/>
      <c r="W24" s="880"/>
      <c r="X24" s="880"/>
      <c r="Y24" s="880"/>
      <c r="Z24" s="880"/>
      <c r="AA24" s="880"/>
      <c r="AB24" s="366"/>
      <c r="AC24" s="366"/>
      <c r="AD24" s="366"/>
    </row>
    <row r="25" spans="1:30" ht="55.5" customHeight="1">
      <c r="B25" s="852" t="s">
        <v>234</v>
      </c>
      <c r="C25" s="853"/>
      <c r="D25" s="871"/>
      <c r="E25" s="868"/>
      <c r="F25" s="868"/>
      <c r="G25" s="869"/>
      <c r="H25" s="872" t="s">
        <v>235</v>
      </c>
      <c r="I25" s="873"/>
      <c r="J25" s="874"/>
      <c r="K25" s="875"/>
      <c r="L25" s="322"/>
      <c r="M25" s="322"/>
      <c r="N25" s="880"/>
      <c r="O25" s="880"/>
      <c r="P25" s="880"/>
      <c r="Q25" s="880"/>
      <c r="R25" s="880"/>
      <c r="S25" s="880"/>
      <c r="T25" s="880"/>
      <c r="U25" s="880"/>
      <c r="V25" s="880"/>
      <c r="W25" s="880"/>
      <c r="X25" s="880"/>
      <c r="Y25" s="880"/>
      <c r="Z25" s="880"/>
      <c r="AA25" s="880"/>
      <c r="AB25" s="366"/>
      <c r="AC25" s="366"/>
      <c r="AD25" s="366"/>
    </row>
    <row r="26" spans="1:30" ht="55.5" customHeight="1">
      <c r="B26" s="852" t="s">
        <v>236</v>
      </c>
      <c r="C26" s="853"/>
      <c r="D26" s="871"/>
      <c r="E26" s="868"/>
      <c r="F26" s="868"/>
      <c r="G26" s="868"/>
      <c r="H26" s="876" t="s">
        <v>237</v>
      </c>
      <c r="I26" s="877"/>
      <c r="J26" s="878"/>
      <c r="K26" s="879"/>
      <c r="L26" s="322"/>
      <c r="M26" s="322"/>
      <c r="N26" s="880"/>
      <c r="O26" s="880"/>
      <c r="P26" s="880"/>
      <c r="Q26" s="880"/>
      <c r="R26" s="880"/>
      <c r="S26" s="880"/>
      <c r="T26" s="880"/>
      <c r="U26" s="880"/>
      <c r="V26" s="880"/>
      <c r="W26" s="880"/>
      <c r="X26" s="880"/>
      <c r="Y26" s="880"/>
      <c r="Z26" s="880"/>
      <c r="AA26" s="880"/>
      <c r="AB26" s="366"/>
      <c r="AC26" s="366"/>
      <c r="AD26" s="366"/>
    </row>
    <row r="27" spans="1:30" ht="55.5" customHeight="1">
      <c r="B27" s="852" t="s">
        <v>238</v>
      </c>
      <c r="C27" s="863"/>
      <c r="D27" s="864"/>
      <c r="E27" s="865"/>
      <c r="F27" s="865"/>
      <c r="G27" s="866"/>
      <c r="H27" s="867"/>
      <c r="I27" s="868"/>
      <c r="J27" s="868"/>
      <c r="K27" s="869"/>
      <c r="L27" s="322"/>
      <c r="M27" s="322"/>
      <c r="N27" s="880"/>
      <c r="O27" s="880"/>
      <c r="P27" s="880"/>
      <c r="Q27" s="880"/>
      <c r="R27" s="880"/>
      <c r="S27" s="880"/>
      <c r="T27" s="880"/>
      <c r="U27" s="880"/>
      <c r="V27" s="880"/>
      <c r="W27" s="880"/>
      <c r="X27" s="880"/>
      <c r="Y27" s="880"/>
      <c r="Z27" s="880"/>
      <c r="AA27" s="880"/>
      <c r="AB27" s="366"/>
      <c r="AC27" s="366"/>
      <c r="AD27" s="366"/>
    </row>
    <row r="28" spans="1:30" ht="55.5" customHeight="1">
      <c r="B28" s="852" t="s">
        <v>239</v>
      </c>
      <c r="C28" s="853"/>
      <c r="D28" s="858"/>
      <c r="E28" s="859"/>
      <c r="F28" s="859"/>
      <c r="G28" s="859"/>
      <c r="H28" s="859"/>
      <c r="I28" s="859"/>
      <c r="J28" s="859"/>
      <c r="K28" s="860"/>
      <c r="L28" s="322"/>
      <c r="M28" s="322"/>
      <c r="N28" s="880"/>
      <c r="O28" s="880"/>
      <c r="P28" s="880"/>
      <c r="Q28" s="880"/>
      <c r="R28" s="880"/>
      <c r="S28" s="880"/>
      <c r="T28" s="880"/>
      <c r="U28" s="880"/>
      <c r="V28" s="880"/>
      <c r="W28" s="880"/>
      <c r="X28" s="880"/>
      <c r="Y28" s="880"/>
      <c r="Z28" s="880"/>
      <c r="AA28" s="880"/>
      <c r="AB28" s="366"/>
      <c r="AC28" s="366"/>
      <c r="AD28" s="366"/>
    </row>
    <row r="29" spans="1:30" ht="73.5" customHeight="1">
      <c r="B29" s="861" t="s">
        <v>240</v>
      </c>
      <c r="C29" s="862"/>
      <c r="D29" s="854"/>
      <c r="E29" s="855"/>
      <c r="F29" s="855"/>
      <c r="G29" s="855"/>
      <c r="H29" s="855"/>
      <c r="I29" s="855"/>
      <c r="J29" s="855"/>
      <c r="K29" s="856"/>
      <c r="L29" s="322"/>
      <c r="M29" s="322"/>
      <c r="N29" s="880"/>
      <c r="O29" s="880"/>
      <c r="P29" s="880"/>
      <c r="Q29" s="880"/>
      <c r="R29" s="880"/>
      <c r="S29" s="880"/>
      <c r="T29" s="880"/>
      <c r="U29" s="880"/>
      <c r="V29" s="880"/>
      <c r="W29" s="880"/>
      <c r="X29" s="880"/>
      <c r="Y29" s="880"/>
      <c r="Z29" s="880"/>
      <c r="AA29" s="880"/>
      <c r="AB29" s="366"/>
      <c r="AC29" s="366"/>
      <c r="AD29" s="366"/>
    </row>
    <row r="30" spans="1:30" ht="73.5" customHeight="1">
      <c r="B30" s="852" t="s">
        <v>241</v>
      </c>
      <c r="C30" s="853"/>
      <c r="D30" s="854"/>
      <c r="E30" s="855"/>
      <c r="F30" s="855"/>
      <c r="G30" s="855"/>
      <c r="H30" s="855"/>
      <c r="I30" s="855"/>
      <c r="J30" s="855"/>
      <c r="K30" s="856"/>
      <c r="L30" s="322"/>
      <c r="M30" s="322"/>
      <c r="N30" s="881"/>
      <c r="O30" s="881"/>
      <c r="P30" s="881"/>
      <c r="Q30" s="881"/>
      <c r="R30" s="881"/>
      <c r="S30" s="881"/>
      <c r="T30" s="881"/>
      <c r="U30" s="881"/>
      <c r="V30" s="881"/>
      <c r="W30" s="881"/>
      <c r="X30" s="881"/>
      <c r="Y30" s="881"/>
      <c r="Z30" s="881"/>
      <c r="AA30" s="881"/>
      <c r="AB30" s="366"/>
      <c r="AC30" s="366"/>
      <c r="AD30" s="366"/>
    </row>
    <row r="31" spans="1:30" ht="53.65" customHeight="1">
      <c r="N31" s="422"/>
      <c r="O31" s="422"/>
      <c r="P31" s="422"/>
      <c r="Q31" s="422"/>
      <c r="R31" s="422"/>
      <c r="S31" s="422"/>
      <c r="T31" s="422"/>
      <c r="U31" s="422"/>
      <c r="V31" s="422"/>
      <c r="W31" s="422"/>
      <c r="X31" s="422"/>
      <c r="Y31" s="422"/>
      <c r="Z31" s="422"/>
      <c r="AA31" s="422"/>
      <c r="AB31" s="331"/>
    </row>
    <row r="32" spans="1:30" ht="25.5" customHeight="1">
      <c r="N32" s="422"/>
      <c r="O32" s="422"/>
      <c r="P32" s="422"/>
      <c r="Q32" s="422"/>
      <c r="R32" s="422"/>
      <c r="S32" s="422"/>
      <c r="T32" s="422"/>
      <c r="U32" s="422"/>
      <c r="V32" s="422"/>
      <c r="W32" s="422"/>
      <c r="X32" s="422"/>
      <c r="Y32" s="422"/>
      <c r="Z32" s="422"/>
      <c r="AA32" s="422"/>
      <c r="AB32" s="331"/>
    </row>
    <row r="33" spans="14:28" ht="19.149999999999999" customHeight="1">
      <c r="N33" s="422"/>
      <c r="O33" s="422"/>
      <c r="P33" s="422"/>
      <c r="Q33" s="422"/>
      <c r="R33" s="422"/>
      <c r="S33" s="422"/>
      <c r="T33" s="422"/>
      <c r="U33" s="422"/>
      <c r="V33" s="422"/>
      <c r="W33" s="422"/>
      <c r="X33" s="422"/>
      <c r="Y33" s="422"/>
      <c r="Z33" s="422"/>
      <c r="AA33" s="422"/>
      <c r="AB33" s="331"/>
    </row>
    <row r="34" spans="14:28" ht="19.149999999999999" customHeight="1">
      <c r="N34" s="422"/>
      <c r="O34" s="422"/>
      <c r="P34" s="422"/>
      <c r="Q34" s="422"/>
      <c r="R34" s="422"/>
      <c r="S34" s="422"/>
      <c r="T34" s="422"/>
      <c r="U34" s="422"/>
      <c r="V34" s="422"/>
      <c r="W34" s="422"/>
      <c r="X34" s="422"/>
      <c r="Y34" s="422"/>
      <c r="Z34" s="422"/>
      <c r="AA34" s="422"/>
      <c r="AB34" s="331"/>
    </row>
    <row r="35" spans="14:28" ht="19.149999999999999" customHeight="1">
      <c r="N35" s="422"/>
      <c r="O35" s="422"/>
      <c r="P35" s="422"/>
      <c r="Q35" s="422"/>
      <c r="R35" s="422"/>
      <c r="S35" s="422"/>
      <c r="T35" s="422"/>
      <c r="U35" s="422"/>
      <c r="V35" s="422"/>
      <c r="W35" s="422"/>
      <c r="X35" s="422"/>
      <c r="Y35" s="422"/>
      <c r="Z35" s="422"/>
      <c r="AA35" s="422"/>
      <c r="AB35" s="331"/>
    </row>
    <row r="36" spans="14:28">
      <c r="N36" s="422"/>
      <c r="O36" s="422"/>
      <c r="P36" s="422"/>
      <c r="Q36" s="422"/>
      <c r="R36" s="422"/>
      <c r="S36" s="422"/>
      <c r="T36" s="422"/>
      <c r="U36" s="422"/>
      <c r="V36" s="422"/>
      <c r="W36" s="422"/>
      <c r="X36" s="422"/>
      <c r="Y36" s="422"/>
      <c r="Z36" s="422"/>
      <c r="AA36" s="422"/>
    </row>
    <row r="37" spans="14:28">
      <c r="N37" s="422"/>
      <c r="O37" s="422"/>
      <c r="P37" s="422"/>
      <c r="Q37" s="422"/>
      <c r="R37" s="422"/>
      <c r="S37" s="422"/>
      <c r="T37" s="422"/>
      <c r="U37" s="422"/>
      <c r="V37" s="422"/>
      <c r="W37" s="422"/>
      <c r="X37" s="422"/>
      <c r="Y37" s="422"/>
      <c r="Z37" s="422"/>
      <c r="AA37" s="422"/>
    </row>
  </sheetData>
  <sheetProtection algorithmName="SHA-512" hashValue="YNw+8e+vwNDgTHzGitHoVj3UcMEgn26wsz2ZLy44a543HKCoNwRX8V8CGXSqUKLh6YNXEcvvgvZL/CzdSdXhQQ==" saltValue="VdK+PNnw6XMxBvJLXJwGWA==" spinCount="100000" sheet="1" selectLockedCells="1"/>
  <mergeCells count="37">
    <mergeCell ref="N24:AA30"/>
    <mergeCell ref="E22:K22"/>
    <mergeCell ref="A1:C1"/>
    <mergeCell ref="C3:J3"/>
    <mergeCell ref="C4:J4"/>
    <mergeCell ref="C5:J5"/>
    <mergeCell ref="I6:K6"/>
    <mergeCell ref="I7:K7"/>
    <mergeCell ref="B9:K9"/>
    <mergeCell ref="G12:L12"/>
    <mergeCell ref="G13:L13"/>
    <mergeCell ref="G14:L14"/>
    <mergeCell ref="G15:I15"/>
    <mergeCell ref="G16:L16"/>
    <mergeCell ref="B18:K18"/>
    <mergeCell ref="B20:K20"/>
    <mergeCell ref="J25:K25"/>
    <mergeCell ref="B26:C26"/>
    <mergeCell ref="D26:G26"/>
    <mergeCell ref="H26:I26"/>
    <mergeCell ref="J26:K26"/>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s>
  <phoneticPr fontId="21"/>
  <dataValidations count="1">
    <dataValidation type="list" allowBlank="1" showInputMessage="1" showErrorMessage="1" sqref="D27:G27" xr:uid="{00000000-0002-0000-11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99"/>
    <pageSetUpPr fitToPage="1"/>
  </sheetPr>
  <dimension ref="A1:N36"/>
  <sheetViews>
    <sheetView view="pageBreakPreview" zoomScale="70" zoomScaleNormal="75" zoomScaleSheetLayoutView="70" workbookViewId="0">
      <selection activeCell="E148" sqref="E148"/>
    </sheetView>
  </sheetViews>
  <sheetFormatPr defaultColWidth="9" defaultRowHeight="13.5"/>
  <cols>
    <col min="1" max="1" width="4.625" style="333" customWidth="1"/>
    <col min="2" max="2" width="6.5" style="333" customWidth="1"/>
    <col min="3" max="3" width="26" style="333" customWidth="1"/>
    <col min="4" max="4" width="19.5" style="333" customWidth="1"/>
    <col min="5" max="5" width="17.75" style="333" customWidth="1"/>
    <col min="6" max="6" width="1.75" style="333" customWidth="1"/>
    <col min="7" max="7" width="10.5" style="333" customWidth="1"/>
    <col min="8" max="8" width="5.5" style="333" customWidth="1"/>
    <col min="9" max="9" width="10.5" style="333" customWidth="1"/>
    <col min="10" max="10" width="16.25" style="333" customWidth="1"/>
    <col min="11" max="11" width="13.75" style="333" customWidth="1"/>
    <col min="12" max="12" width="7.5" style="333" customWidth="1"/>
    <col min="13" max="13" width="60.625" style="333" customWidth="1"/>
    <col min="14" max="14" width="44.75" style="333" customWidth="1"/>
    <col min="15" max="16384" width="9" style="333"/>
  </cols>
  <sheetData>
    <row r="1" spans="1:14" ht="36.75" customHeight="1">
      <c r="A1" s="896" t="s">
        <v>243</v>
      </c>
      <c r="B1" s="896"/>
      <c r="C1" s="896"/>
      <c r="D1" s="896"/>
      <c r="E1" s="896"/>
      <c r="F1" s="332"/>
      <c r="G1" s="332"/>
      <c r="H1" s="332"/>
      <c r="I1" s="332"/>
      <c r="J1" s="332"/>
      <c r="K1" s="332"/>
      <c r="L1" s="332"/>
      <c r="M1" s="897" t="s">
        <v>313</v>
      </c>
      <c r="N1" s="897"/>
    </row>
    <row r="2" spans="1:14" ht="15.75" customHeight="1">
      <c r="A2" s="334"/>
      <c r="B2" s="334"/>
      <c r="C2" s="334"/>
      <c r="D2" s="334"/>
      <c r="E2" s="332"/>
      <c r="F2" s="332"/>
      <c r="G2" s="332"/>
      <c r="H2" s="332"/>
      <c r="I2" s="332"/>
      <c r="J2" s="332"/>
      <c r="K2" s="332"/>
      <c r="L2" s="332"/>
      <c r="M2" s="897"/>
      <c r="N2" s="897"/>
    </row>
    <row r="3" spans="1:14" ht="31.5" customHeight="1">
      <c r="A3" s="335"/>
      <c r="C3" s="898" t="s">
        <v>339</v>
      </c>
      <c r="D3" s="898"/>
      <c r="E3" s="898"/>
      <c r="F3" s="898"/>
      <c r="G3" s="898"/>
      <c r="H3" s="898"/>
      <c r="I3" s="898"/>
      <c r="J3" s="898"/>
      <c r="K3" s="336"/>
      <c r="L3" s="335"/>
      <c r="M3" s="897"/>
      <c r="N3" s="897"/>
    </row>
    <row r="4" spans="1:14" ht="31.5" customHeight="1">
      <c r="A4" s="337"/>
      <c r="C4" s="899" t="s">
        <v>244</v>
      </c>
      <c r="D4" s="899"/>
      <c r="E4" s="899"/>
      <c r="F4" s="899"/>
      <c r="G4" s="899"/>
      <c r="H4" s="899"/>
      <c r="I4" s="899"/>
      <c r="J4" s="899"/>
      <c r="K4" s="338"/>
      <c r="L4" s="337"/>
      <c r="M4" s="897"/>
      <c r="N4" s="897"/>
    </row>
    <row r="5" spans="1:14" ht="33" customHeight="1">
      <c r="A5" s="337"/>
      <c r="C5" s="900" t="s">
        <v>242</v>
      </c>
      <c r="D5" s="900"/>
      <c r="E5" s="900"/>
      <c r="F5" s="900"/>
      <c r="G5" s="900"/>
      <c r="H5" s="900"/>
      <c r="I5" s="900"/>
      <c r="J5" s="900"/>
      <c r="K5" s="339"/>
      <c r="L5" s="337"/>
      <c r="M5" s="897"/>
      <c r="N5" s="897"/>
    </row>
    <row r="6" spans="1:14" ht="22.5" customHeight="1">
      <c r="A6" s="337"/>
      <c r="B6" s="337"/>
      <c r="C6" s="337"/>
      <c r="D6" s="337"/>
      <c r="E6" s="337"/>
      <c r="F6" s="337"/>
      <c r="G6" s="337"/>
      <c r="H6" s="337"/>
      <c r="I6" s="901"/>
      <c r="J6" s="901"/>
      <c r="K6" s="901"/>
      <c r="L6" s="337"/>
      <c r="M6" s="897"/>
      <c r="N6" s="897"/>
    </row>
    <row r="7" spans="1:14" ht="30.75" customHeight="1">
      <c r="A7" s="332"/>
      <c r="B7" s="340"/>
      <c r="C7" s="340"/>
      <c r="D7" s="340"/>
      <c r="E7" s="340"/>
      <c r="F7" s="340"/>
      <c r="G7" s="340"/>
      <c r="H7" s="340"/>
      <c r="I7" s="341"/>
      <c r="J7" s="902"/>
      <c r="K7" s="902"/>
      <c r="L7" s="340"/>
      <c r="M7" s="897"/>
      <c r="N7" s="897"/>
    </row>
    <row r="8" spans="1:14" ht="12.75" customHeight="1">
      <c r="A8" s="332"/>
      <c r="B8" s="340"/>
      <c r="C8" s="340"/>
      <c r="D8" s="340"/>
      <c r="E8" s="340"/>
      <c r="F8" s="340"/>
      <c r="G8" s="340"/>
      <c r="H8" s="340"/>
      <c r="I8" s="342"/>
      <c r="J8" s="342"/>
      <c r="K8" s="342"/>
      <c r="L8" s="340"/>
      <c r="M8" s="897"/>
      <c r="N8" s="897"/>
    </row>
    <row r="9" spans="1:14" ht="45" customHeight="1">
      <c r="A9" s="332"/>
      <c r="B9" s="893" t="s">
        <v>223</v>
      </c>
      <c r="C9" s="893"/>
      <c r="D9" s="893"/>
      <c r="E9" s="893"/>
      <c r="F9" s="893"/>
      <c r="G9" s="893"/>
      <c r="H9" s="893"/>
      <c r="I9" s="893"/>
      <c r="J9" s="893"/>
      <c r="K9" s="893"/>
      <c r="L9" s="340"/>
      <c r="M9" s="897"/>
      <c r="N9" s="897"/>
    </row>
    <row r="10" spans="1:14" ht="12.75" customHeight="1">
      <c r="A10" s="332"/>
      <c r="B10" s="332"/>
      <c r="C10" s="332"/>
      <c r="D10" s="332"/>
      <c r="E10" s="332"/>
      <c r="F10" s="332"/>
      <c r="G10" s="332"/>
      <c r="H10" s="332"/>
      <c r="I10" s="332"/>
      <c r="J10" s="340"/>
      <c r="K10" s="340"/>
      <c r="L10" s="340"/>
      <c r="M10" s="343"/>
      <c r="N10" s="343"/>
    </row>
    <row r="11" spans="1:14" ht="33.75" customHeight="1">
      <c r="A11" s="332"/>
      <c r="B11" s="332"/>
      <c r="C11" s="332"/>
      <c r="D11" s="332"/>
      <c r="E11" s="344" t="s">
        <v>224</v>
      </c>
      <c r="F11" s="345"/>
      <c r="G11" s="378">
        <f>'5-1 総表'!C13</f>
        <v>0</v>
      </c>
      <c r="H11" s="323" t="s">
        <v>84</v>
      </c>
      <c r="I11" s="377">
        <f>'5-1 総表'!E13</f>
        <v>0</v>
      </c>
      <c r="J11" s="323"/>
      <c r="K11" s="322"/>
      <c r="L11" s="323"/>
    </row>
    <row r="12" spans="1:14" ht="54.75" customHeight="1">
      <c r="A12" s="332"/>
      <c r="B12" s="332"/>
      <c r="C12" s="332"/>
      <c r="D12" s="332"/>
      <c r="E12" s="346" t="s">
        <v>225</v>
      </c>
      <c r="F12" s="345"/>
      <c r="G12" s="889" t="str">
        <f>'5-1 総表'!C15&amp;'5-1 総表'!D15&amp;'5-1 総表'!G15</f>
        <v>選択してください。00</v>
      </c>
      <c r="H12" s="889"/>
      <c r="I12" s="889"/>
      <c r="J12" s="889"/>
      <c r="K12" s="889"/>
      <c r="L12" s="889"/>
    </row>
    <row r="13" spans="1:14" ht="54.75" customHeight="1">
      <c r="A13" s="332"/>
      <c r="B13" s="332"/>
      <c r="C13" s="332"/>
      <c r="D13" s="332"/>
      <c r="E13" s="346" t="s">
        <v>226</v>
      </c>
      <c r="F13" s="345"/>
      <c r="G13" s="889">
        <f>'5-1 総表'!C17</f>
        <v>0</v>
      </c>
      <c r="H13" s="889"/>
      <c r="I13" s="889"/>
      <c r="J13" s="889"/>
      <c r="K13" s="889"/>
      <c r="L13" s="889"/>
    </row>
    <row r="14" spans="1:14" ht="46.5" customHeight="1">
      <c r="A14" s="332"/>
      <c r="B14" s="332"/>
      <c r="C14" s="332"/>
      <c r="D14" s="332"/>
      <c r="E14" s="347" t="s">
        <v>227</v>
      </c>
      <c r="F14" s="345"/>
      <c r="G14" s="889">
        <f>'5-1 総表'!C18</f>
        <v>0</v>
      </c>
      <c r="H14" s="889"/>
      <c r="I14" s="889"/>
      <c r="J14" s="889"/>
      <c r="K14" s="889"/>
      <c r="L14" s="889"/>
    </row>
    <row r="15" spans="1:14" ht="46.5" customHeight="1">
      <c r="A15" s="332"/>
      <c r="B15" s="332"/>
      <c r="C15" s="332"/>
      <c r="D15" s="332"/>
      <c r="E15" s="347" t="s">
        <v>228</v>
      </c>
      <c r="F15" s="345"/>
      <c r="G15" s="889">
        <f>'5-1 総表'!C19</f>
        <v>0</v>
      </c>
      <c r="H15" s="889"/>
      <c r="I15" s="889"/>
      <c r="J15" s="326"/>
      <c r="K15" s="326"/>
      <c r="L15" s="326"/>
    </row>
    <row r="16" spans="1:14" ht="46.5" customHeight="1">
      <c r="A16" s="332"/>
      <c r="B16" s="332"/>
      <c r="C16" s="332"/>
      <c r="D16" s="332"/>
      <c r="E16" s="347"/>
      <c r="F16" s="345"/>
      <c r="G16" s="892"/>
      <c r="H16" s="892"/>
      <c r="I16" s="892"/>
      <c r="J16" s="892"/>
      <c r="K16" s="892"/>
      <c r="L16" s="892"/>
    </row>
    <row r="17" spans="1:12" ht="19.5" customHeight="1">
      <c r="A17" s="332"/>
      <c r="B17" s="332"/>
      <c r="C17" s="332"/>
      <c r="D17" s="332"/>
      <c r="E17" s="332"/>
      <c r="F17" s="332"/>
      <c r="G17" s="332"/>
      <c r="H17" s="332"/>
      <c r="I17" s="332"/>
      <c r="J17" s="340"/>
      <c r="K17" s="340"/>
      <c r="L17" s="340"/>
    </row>
    <row r="18" spans="1:12" ht="22.5" customHeight="1">
      <c r="A18" s="332"/>
      <c r="B18" s="348"/>
      <c r="C18" s="349">
        <f>'5-1 総表'!C11</f>
        <v>0</v>
      </c>
      <c r="D18" s="350">
        <f>'5-1 総表'!G11</f>
        <v>0</v>
      </c>
      <c r="E18" s="893" t="s">
        <v>245</v>
      </c>
      <c r="F18" s="893"/>
      <c r="G18" s="893"/>
      <c r="H18" s="893"/>
      <c r="I18" s="893"/>
      <c r="J18" s="893"/>
      <c r="K18" s="893"/>
      <c r="L18" s="340"/>
    </row>
    <row r="19" spans="1:12" ht="42" customHeight="1">
      <c r="A19" s="332"/>
      <c r="B19" s="351"/>
      <c r="C19" s="892" t="s">
        <v>246</v>
      </c>
      <c r="D19" s="892"/>
      <c r="E19" s="892"/>
      <c r="F19" s="892"/>
      <c r="G19" s="892"/>
      <c r="H19" s="892"/>
      <c r="I19" s="892"/>
      <c r="J19" s="892"/>
      <c r="K19" s="892"/>
      <c r="L19" s="340"/>
    </row>
    <row r="20" spans="1:12" ht="25.5" customHeight="1">
      <c r="A20" s="332"/>
      <c r="B20" s="351"/>
      <c r="C20" s="352"/>
      <c r="D20" s="351"/>
      <c r="E20" s="351"/>
      <c r="F20" s="351"/>
      <c r="G20" s="351"/>
      <c r="H20" s="351"/>
      <c r="I20" s="351"/>
      <c r="J20" s="351"/>
      <c r="K20" s="351"/>
      <c r="L20" s="340"/>
    </row>
    <row r="21" spans="1:12" ht="30.75" customHeight="1">
      <c r="A21" s="332"/>
      <c r="B21" s="894" t="s">
        <v>230</v>
      </c>
      <c r="C21" s="894"/>
      <c r="D21" s="894"/>
      <c r="E21" s="894"/>
      <c r="F21" s="894"/>
      <c r="G21" s="894"/>
      <c r="H21" s="894"/>
      <c r="I21" s="894"/>
      <c r="J21" s="894"/>
      <c r="K21" s="894"/>
      <c r="L21" s="340"/>
    </row>
    <row r="22" spans="1:12" ht="25.5" customHeight="1">
      <c r="A22" s="332"/>
      <c r="B22" s="353"/>
      <c r="C22" s="353"/>
      <c r="D22" s="353"/>
      <c r="E22" s="353"/>
      <c r="F22" s="353"/>
      <c r="G22" s="353"/>
      <c r="H22" s="353"/>
      <c r="I22" s="353"/>
      <c r="J22" s="353"/>
      <c r="K22" s="353"/>
      <c r="L22" s="340"/>
    </row>
    <row r="23" spans="1:12" ht="27" customHeight="1">
      <c r="A23" s="332"/>
      <c r="B23" s="893" t="s">
        <v>247</v>
      </c>
      <c r="C23" s="893"/>
      <c r="D23" s="893"/>
      <c r="E23" s="893"/>
      <c r="F23" s="332"/>
      <c r="G23" s="332"/>
      <c r="H23" s="332"/>
      <c r="I23" s="332"/>
      <c r="J23" s="332"/>
      <c r="K23" s="332"/>
      <c r="L23" s="332"/>
    </row>
    <row r="24" spans="1:12" ht="42.75" customHeight="1">
      <c r="B24" s="354" t="s">
        <v>248</v>
      </c>
      <c r="C24" s="892">
        <f>'5-1 総表'!C29:J29</f>
        <v>0</v>
      </c>
      <c r="D24" s="892"/>
      <c r="E24" s="892"/>
      <c r="F24" s="892"/>
      <c r="G24" s="892"/>
      <c r="H24" s="892"/>
      <c r="I24" s="892"/>
      <c r="J24" s="892"/>
      <c r="K24" s="892"/>
    </row>
    <row r="25" spans="1:12" ht="27" customHeight="1">
      <c r="B25" s="354"/>
    </row>
    <row r="26" spans="1:12" ht="27" customHeight="1">
      <c r="B26" s="352" t="s">
        <v>249</v>
      </c>
      <c r="C26" s="355"/>
      <c r="D26" s="355"/>
      <c r="E26" s="356"/>
    </row>
    <row r="27" spans="1:12" ht="42.75" customHeight="1">
      <c r="B27" s="354" t="s">
        <v>248</v>
      </c>
      <c r="C27" s="895"/>
      <c r="D27" s="895"/>
      <c r="E27" s="895"/>
    </row>
    <row r="28" spans="1:12" ht="27" customHeight="1">
      <c r="B28" s="354" t="s">
        <v>248</v>
      </c>
    </row>
    <row r="29" spans="1:12" ht="27" customHeight="1">
      <c r="B29" s="352" t="s">
        <v>250</v>
      </c>
      <c r="C29" s="355"/>
      <c r="D29" s="355"/>
      <c r="E29" s="356"/>
    </row>
    <row r="30" spans="1:12" ht="30.75" customHeight="1">
      <c r="C30" s="891"/>
      <c r="D30" s="891"/>
      <c r="E30" s="891"/>
      <c r="F30" s="891"/>
      <c r="G30" s="891"/>
      <c r="H30" s="891"/>
      <c r="I30" s="891"/>
      <c r="J30" s="891"/>
      <c r="K30" s="891"/>
    </row>
    <row r="31" spans="1:12" ht="30.75" customHeight="1">
      <c r="C31" s="891"/>
      <c r="D31" s="891"/>
      <c r="E31" s="891"/>
      <c r="F31" s="891"/>
      <c r="G31" s="891"/>
      <c r="H31" s="891"/>
      <c r="I31" s="891"/>
      <c r="J31" s="891"/>
      <c r="K31" s="891"/>
    </row>
    <row r="32" spans="1:12" ht="30.75" customHeight="1">
      <c r="C32" s="891"/>
      <c r="D32" s="891"/>
      <c r="E32" s="891"/>
      <c r="F32" s="891"/>
      <c r="G32" s="891"/>
      <c r="H32" s="891"/>
      <c r="I32" s="891"/>
      <c r="J32" s="891"/>
      <c r="K32" s="891"/>
    </row>
    <row r="33" spans="3:11" ht="30.75" customHeight="1">
      <c r="C33" s="891"/>
      <c r="D33" s="891"/>
      <c r="E33" s="891"/>
      <c r="F33" s="891"/>
      <c r="G33" s="891"/>
      <c r="H33" s="891"/>
      <c r="I33" s="891"/>
      <c r="J33" s="891"/>
      <c r="K33" s="891"/>
    </row>
    <row r="34" spans="3:11" ht="30.75" customHeight="1">
      <c r="C34" s="891"/>
      <c r="D34" s="891"/>
      <c r="E34" s="891"/>
      <c r="F34" s="891"/>
      <c r="G34" s="891"/>
      <c r="H34" s="891"/>
      <c r="I34" s="891"/>
      <c r="J34" s="891"/>
      <c r="K34" s="891"/>
    </row>
    <row r="35" spans="3:11" ht="30.75" customHeight="1">
      <c r="C35" s="891"/>
      <c r="D35" s="891"/>
      <c r="E35" s="891"/>
      <c r="F35" s="891"/>
      <c r="G35" s="891"/>
      <c r="H35" s="891"/>
      <c r="I35" s="891"/>
      <c r="J35" s="891"/>
      <c r="K35" s="891"/>
    </row>
    <row r="36" spans="3:11" ht="30.75" customHeight="1">
      <c r="C36" s="891"/>
      <c r="D36" s="891"/>
      <c r="E36" s="891"/>
      <c r="F36" s="891"/>
      <c r="G36" s="891"/>
      <c r="H36" s="891"/>
      <c r="I36" s="891"/>
      <c r="J36" s="891"/>
      <c r="K36" s="891"/>
    </row>
  </sheetData>
  <sheetProtection algorithmName="SHA-512" hashValue="5MLFo8F42EvpEdXrJnpjSvZzlTRSPN7RJZo+L+e5iLf7f44I+7qjra2u92F4JZsNI6UcBO+BlzJMOKXhVkddFA==" saltValue="JzhlGdJy9DUEPgpxNGILkQ==" spinCount="100000" sheet="1" objects="1" scenarios="1"/>
  <mergeCells count="20">
    <mergeCell ref="A1:E1"/>
    <mergeCell ref="M1:N9"/>
    <mergeCell ref="C3:J3"/>
    <mergeCell ref="C4:J4"/>
    <mergeCell ref="C5:J5"/>
    <mergeCell ref="I6:K6"/>
    <mergeCell ref="J7:K7"/>
    <mergeCell ref="B9:K9"/>
    <mergeCell ref="C30:K36"/>
    <mergeCell ref="G12:L12"/>
    <mergeCell ref="G13:L13"/>
    <mergeCell ref="G14:L14"/>
    <mergeCell ref="G16:L16"/>
    <mergeCell ref="E18:K18"/>
    <mergeCell ref="G15:I15"/>
    <mergeCell ref="C19:K19"/>
    <mergeCell ref="B21:K21"/>
    <mergeCell ref="B23:E23"/>
    <mergeCell ref="C24:K24"/>
    <mergeCell ref="C27:E27"/>
  </mergeCells>
  <phoneticPr fontId="21"/>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N36"/>
  <sheetViews>
    <sheetView view="pageBreakPreview" zoomScale="70" zoomScaleNormal="75" zoomScaleSheetLayoutView="70" workbookViewId="0">
      <selection activeCell="E148" sqref="E148"/>
    </sheetView>
  </sheetViews>
  <sheetFormatPr defaultColWidth="9" defaultRowHeight="13.5"/>
  <cols>
    <col min="1" max="1" width="4.625" style="333" customWidth="1"/>
    <col min="2" max="2" width="6.5" style="333" customWidth="1"/>
    <col min="3" max="3" width="26" style="333" customWidth="1"/>
    <col min="4" max="4" width="19.5" style="333" customWidth="1"/>
    <col min="5" max="5" width="17.75" style="333" customWidth="1"/>
    <col min="6" max="6" width="1.75" style="333" customWidth="1"/>
    <col min="7" max="7" width="10.5" style="333" customWidth="1"/>
    <col min="8" max="8" width="5.5" style="333" customWidth="1"/>
    <col min="9" max="9" width="10.5" style="333" customWidth="1"/>
    <col min="10" max="10" width="16.25" style="333" customWidth="1"/>
    <col min="11" max="11" width="13.75" style="333" customWidth="1"/>
    <col min="12" max="12" width="7.5" style="333" customWidth="1"/>
    <col min="13" max="13" width="60.625" style="333" customWidth="1"/>
    <col min="14" max="14" width="44.75" style="333" customWidth="1"/>
    <col min="15" max="16384" width="9" style="333"/>
  </cols>
  <sheetData>
    <row r="1" spans="1:14" ht="36.75" customHeight="1">
      <c r="A1" s="896" t="s">
        <v>251</v>
      </c>
      <c r="B1" s="896"/>
      <c r="C1" s="896"/>
      <c r="D1" s="896"/>
      <c r="E1" s="896"/>
      <c r="F1" s="332"/>
      <c r="G1" s="332"/>
      <c r="H1" s="332"/>
      <c r="I1" s="332"/>
      <c r="J1" s="332"/>
      <c r="K1" s="332"/>
      <c r="L1" s="332"/>
      <c r="M1" s="897" t="s">
        <v>314</v>
      </c>
      <c r="N1" s="897"/>
    </row>
    <row r="2" spans="1:14" ht="15.75" customHeight="1">
      <c r="A2" s="334"/>
      <c r="B2" s="334"/>
      <c r="C2" s="334"/>
      <c r="D2" s="334"/>
      <c r="E2" s="332"/>
      <c r="F2" s="332"/>
      <c r="G2" s="332"/>
      <c r="H2" s="332"/>
      <c r="I2" s="332"/>
      <c r="J2" s="332"/>
      <c r="K2" s="332"/>
      <c r="L2" s="332"/>
      <c r="M2" s="897"/>
      <c r="N2" s="897"/>
    </row>
    <row r="3" spans="1:14" ht="31.5" customHeight="1">
      <c r="A3" s="335"/>
      <c r="C3" s="898" t="s">
        <v>339</v>
      </c>
      <c r="D3" s="898"/>
      <c r="E3" s="898"/>
      <c r="F3" s="898"/>
      <c r="G3" s="898"/>
      <c r="H3" s="898"/>
      <c r="I3" s="898"/>
      <c r="J3" s="898"/>
      <c r="K3" s="336"/>
      <c r="L3" s="335"/>
      <c r="M3" s="897"/>
      <c r="N3" s="897"/>
    </row>
    <row r="4" spans="1:14" ht="31.5" customHeight="1">
      <c r="A4" s="337"/>
      <c r="C4" s="899" t="s">
        <v>252</v>
      </c>
      <c r="D4" s="899"/>
      <c r="E4" s="899"/>
      <c r="F4" s="899"/>
      <c r="G4" s="899"/>
      <c r="H4" s="899"/>
      <c r="I4" s="899"/>
      <c r="J4" s="899"/>
      <c r="K4" s="338"/>
      <c r="L4" s="337"/>
      <c r="M4" s="897"/>
      <c r="N4" s="897"/>
    </row>
    <row r="5" spans="1:14" ht="33" customHeight="1">
      <c r="A5" s="337"/>
      <c r="C5" s="900" t="s">
        <v>242</v>
      </c>
      <c r="D5" s="900"/>
      <c r="E5" s="900"/>
      <c r="F5" s="900"/>
      <c r="G5" s="900"/>
      <c r="H5" s="900"/>
      <c r="I5" s="900"/>
      <c r="J5" s="900"/>
      <c r="K5" s="339"/>
      <c r="L5" s="337"/>
      <c r="M5" s="897"/>
      <c r="N5" s="897"/>
    </row>
    <row r="6" spans="1:14" ht="22.5" customHeight="1">
      <c r="A6" s="337"/>
      <c r="B6" s="337"/>
      <c r="C6" s="337"/>
      <c r="D6" s="337"/>
      <c r="E6" s="337"/>
      <c r="F6" s="337"/>
      <c r="G6" s="337"/>
      <c r="H6" s="337"/>
      <c r="I6" s="901"/>
      <c r="J6" s="901"/>
      <c r="K6" s="901"/>
      <c r="L6" s="337"/>
      <c r="M6" s="897"/>
      <c r="N6" s="897"/>
    </row>
    <row r="7" spans="1:14" ht="30.75" customHeight="1">
      <c r="A7" s="332"/>
      <c r="B7" s="340"/>
      <c r="C7" s="340"/>
      <c r="D7" s="340"/>
      <c r="E7" s="340"/>
      <c r="F7" s="340"/>
      <c r="G7" s="340"/>
      <c r="H7" s="340"/>
      <c r="I7" s="341"/>
      <c r="J7" s="902"/>
      <c r="K7" s="902"/>
      <c r="L7" s="340"/>
      <c r="M7" s="897"/>
      <c r="N7" s="897"/>
    </row>
    <row r="8" spans="1:14" ht="12.75" customHeight="1">
      <c r="A8" s="332"/>
      <c r="B8" s="340"/>
      <c r="C8" s="340"/>
      <c r="D8" s="340"/>
      <c r="E8" s="340"/>
      <c r="F8" s="340"/>
      <c r="G8" s="340"/>
      <c r="H8" s="340"/>
      <c r="I8" s="342"/>
      <c r="J8" s="342"/>
      <c r="K8" s="342"/>
      <c r="L8" s="340"/>
      <c r="M8" s="897"/>
      <c r="N8" s="897"/>
    </row>
    <row r="9" spans="1:14" ht="45" customHeight="1">
      <c r="A9" s="332"/>
      <c r="B9" s="893" t="s">
        <v>223</v>
      </c>
      <c r="C9" s="893"/>
      <c r="D9" s="893"/>
      <c r="E9" s="893"/>
      <c r="F9" s="893"/>
      <c r="G9" s="893"/>
      <c r="H9" s="893"/>
      <c r="I9" s="893"/>
      <c r="J9" s="893"/>
      <c r="K9" s="893"/>
      <c r="L9" s="340"/>
      <c r="M9" s="897"/>
      <c r="N9" s="897"/>
    </row>
    <row r="10" spans="1:14" ht="12.75" customHeight="1">
      <c r="A10" s="332"/>
      <c r="B10" s="332"/>
      <c r="C10" s="332"/>
      <c r="D10" s="332"/>
      <c r="E10" s="332"/>
      <c r="F10" s="332"/>
      <c r="G10" s="332"/>
      <c r="H10" s="332"/>
      <c r="I10" s="332"/>
      <c r="J10" s="340"/>
      <c r="K10" s="340"/>
      <c r="L10" s="340"/>
      <c r="M10" s="343"/>
      <c r="N10" s="343"/>
    </row>
    <row r="11" spans="1:14" ht="33.75" customHeight="1">
      <c r="A11" s="332"/>
      <c r="B11" s="332"/>
      <c r="C11" s="332"/>
      <c r="D11" s="332"/>
      <c r="E11" s="344" t="s">
        <v>224</v>
      </c>
      <c r="F11" s="345"/>
      <c r="G11" s="378">
        <f>'5-1 総表'!C13</f>
        <v>0</v>
      </c>
      <c r="H11" s="323" t="s">
        <v>84</v>
      </c>
      <c r="I11" s="377">
        <f>'5-1 総表'!E13</f>
        <v>0</v>
      </c>
      <c r="J11" s="323"/>
      <c r="K11" s="322"/>
      <c r="L11" s="323"/>
    </row>
    <row r="12" spans="1:14" ht="54.75" customHeight="1">
      <c r="A12" s="332"/>
      <c r="B12" s="332"/>
      <c r="C12" s="332"/>
      <c r="D12" s="332"/>
      <c r="E12" s="346" t="s">
        <v>225</v>
      </c>
      <c r="F12" s="345"/>
      <c r="G12" s="889" t="str">
        <f>'5-1 総表'!C15&amp;'5-1 総表'!D15&amp;'5-1 総表'!G15</f>
        <v>選択してください。00</v>
      </c>
      <c r="H12" s="889"/>
      <c r="I12" s="889"/>
      <c r="J12" s="889"/>
      <c r="K12" s="889"/>
      <c r="L12" s="889"/>
    </row>
    <row r="13" spans="1:14" ht="54.75" customHeight="1">
      <c r="A13" s="332"/>
      <c r="B13" s="332"/>
      <c r="C13" s="332"/>
      <c r="D13" s="332"/>
      <c r="E13" s="346" t="s">
        <v>226</v>
      </c>
      <c r="F13" s="345"/>
      <c r="G13" s="889">
        <f>'5-1 総表'!C17</f>
        <v>0</v>
      </c>
      <c r="H13" s="889"/>
      <c r="I13" s="889"/>
      <c r="J13" s="889"/>
      <c r="K13" s="889"/>
      <c r="L13" s="889"/>
    </row>
    <row r="14" spans="1:14" ht="46.5" customHeight="1">
      <c r="A14" s="332"/>
      <c r="B14" s="332"/>
      <c r="C14" s="332"/>
      <c r="D14" s="332"/>
      <c r="E14" s="347" t="s">
        <v>227</v>
      </c>
      <c r="F14" s="345"/>
      <c r="G14" s="889">
        <f>'5-1 総表'!C18</f>
        <v>0</v>
      </c>
      <c r="H14" s="889"/>
      <c r="I14" s="889"/>
      <c r="J14" s="889"/>
      <c r="K14" s="889"/>
      <c r="L14" s="889"/>
    </row>
    <row r="15" spans="1:14" ht="46.5" customHeight="1">
      <c r="A15" s="332"/>
      <c r="B15" s="332"/>
      <c r="C15" s="332"/>
      <c r="D15" s="332"/>
      <c r="E15" s="347" t="s">
        <v>228</v>
      </c>
      <c r="F15" s="345"/>
      <c r="G15" s="889">
        <f>'5-1 総表'!C19</f>
        <v>0</v>
      </c>
      <c r="H15" s="889"/>
      <c r="I15" s="889"/>
      <c r="J15" s="326"/>
      <c r="K15" s="326"/>
      <c r="L15" s="326"/>
    </row>
    <row r="16" spans="1:14" ht="46.5" customHeight="1">
      <c r="A16" s="332"/>
      <c r="B16" s="332"/>
      <c r="C16" s="332"/>
      <c r="D16" s="332"/>
      <c r="E16" s="347"/>
      <c r="F16" s="345"/>
      <c r="G16" s="892"/>
      <c r="H16" s="892"/>
      <c r="I16" s="892"/>
      <c r="J16" s="892"/>
      <c r="K16" s="892"/>
      <c r="L16" s="892"/>
    </row>
    <row r="17" spans="1:13" ht="19.5" customHeight="1">
      <c r="A17" s="332"/>
      <c r="B17" s="332"/>
      <c r="C17" s="332"/>
      <c r="D17" s="332"/>
      <c r="E17" s="332"/>
      <c r="F17" s="332"/>
      <c r="G17" s="332"/>
      <c r="H17" s="332"/>
      <c r="I17" s="332"/>
      <c r="J17" s="340"/>
      <c r="K17" s="340"/>
      <c r="L17" s="340"/>
    </row>
    <row r="18" spans="1:13" ht="22.5" customHeight="1">
      <c r="A18" s="332"/>
      <c r="B18" s="348"/>
      <c r="C18" s="349">
        <f>'5-1 総表'!C11</f>
        <v>0</v>
      </c>
      <c r="D18" s="350">
        <f>'5-1 総表'!G11</f>
        <v>0</v>
      </c>
      <c r="E18" s="903" t="s">
        <v>283</v>
      </c>
      <c r="F18" s="903"/>
      <c r="G18" s="903"/>
      <c r="H18" s="903"/>
      <c r="I18" s="903"/>
      <c r="J18" s="903"/>
      <c r="K18" s="903"/>
      <c r="L18" s="340"/>
      <c r="M18" s="357"/>
    </row>
    <row r="19" spans="1:13" ht="41.25" customHeight="1">
      <c r="A19" s="332"/>
      <c r="B19" s="351"/>
      <c r="C19" s="892" t="s">
        <v>253</v>
      </c>
      <c r="D19" s="892"/>
      <c r="E19" s="892"/>
      <c r="F19" s="892"/>
      <c r="G19" s="892"/>
      <c r="H19" s="892"/>
      <c r="I19" s="892"/>
      <c r="J19" s="892"/>
      <c r="K19" s="892"/>
      <c r="L19" s="340"/>
    </row>
    <row r="20" spans="1:13" ht="25.5" customHeight="1">
      <c r="A20" s="332"/>
      <c r="B20" s="351"/>
      <c r="C20" s="352"/>
      <c r="D20" s="351"/>
      <c r="E20" s="351"/>
      <c r="F20" s="351"/>
      <c r="G20" s="351"/>
      <c r="H20" s="351"/>
      <c r="I20" s="351"/>
      <c r="J20" s="351"/>
      <c r="K20" s="351"/>
      <c r="L20" s="340"/>
    </row>
    <row r="21" spans="1:13" ht="30.75" customHeight="1">
      <c r="A21" s="332"/>
      <c r="B21" s="894" t="s">
        <v>230</v>
      </c>
      <c r="C21" s="894"/>
      <c r="D21" s="894"/>
      <c r="E21" s="894"/>
      <c r="F21" s="894"/>
      <c r="G21" s="894"/>
      <c r="H21" s="894"/>
      <c r="I21" s="894"/>
      <c r="J21" s="894"/>
      <c r="K21" s="894"/>
      <c r="L21" s="340"/>
    </row>
    <row r="22" spans="1:13" ht="25.5" customHeight="1">
      <c r="A22" s="332"/>
      <c r="B22" s="353"/>
      <c r="C22" s="353"/>
      <c r="D22" s="353"/>
      <c r="E22" s="353"/>
      <c r="F22" s="353"/>
      <c r="G22" s="353"/>
      <c r="H22" s="353"/>
      <c r="I22" s="353"/>
      <c r="J22" s="353"/>
      <c r="K22" s="353"/>
      <c r="L22" s="340"/>
    </row>
    <row r="23" spans="1:13" ht="27" customHeight="1">
      <c r="A23" s="332"/>
      <c r="B23" s="893" t="s">
        <v>247</v>
      </c>
      <c r="C23" s="893"/>
      <c r="D23" s="893"/>
      <c r="E23" s="893"/>
      <c r="F23" s="332"/>
      <c r="G23" s="332"/>
      <c r="H23" s="332"/>
      <c r="I23" s="332"/>
      <c r="J23" s="332"/>
      <c r="K23" s="332"/>
      <c r="L23" s="332"/>
    </row>
    <row r="24" spans="1:13" ht="42.75" customHeight="1">
      <c r="B24" s="354" t="s">
        <v>248</v>
      </c>
      <c r="C24" s="892">
        <f>'5-1 総表'!C29:J29</f>
        <v>0</v>
      </c>
      <c r="D24" s="892"/>
      <c r="E24" s="892"/>
      <c r="F24" s="892"/>
      <c r="G24" s="892"/>
      <c r="H24" s="892"/>
      <c r="I24" s="892"/>
      <c r="J24" s="892"/>
      <c r="K24" s="892"/>
    </row>
    <row r="25" spans="1:13" ht="27" customHeight="1">
      <c r="B25" s="354"/>
    </row>
    <row r="26" spans="1:13" ht="27" customHeight="1">
      <c r="B26" s="352" t="s">
        <v>254</v>
      </c>
      <c r="C26" s="355"/>
      <c r="D26" s="355"/>
      <c r="E26" s="356"/>
    </row>
    <row r="27" spans="1:13" ht="82.5" customHeight="1">
      <c r="B27" s="354" t="s">
        <v>248</v>
      </c>
      <c r="C27" s="891"/>
      <c r="D27" s="891"/>
      <c r="E27" s="891"/>
      <c r="F27" s="891"/>
      <c r="G27" s="891"/>
      <c r="H27" s="891"/>
      <c r="I27" s="891"/>
      <c r="J27" s="891"/>
      <c r="K27" s="891"/>
    </row>
    <row r="28" spans="1:13" ht="27" customHeight="1">
      <c r="B28" s="354" t="s">
        <v>248</v>
      </c>
    </row>
    <row r="29" spans="1:13" ht="27" customHeight="1">
      <c r="B29" s="352" t="s">
        <v>255</v>
      </c>
      <c r="C29" s="355"/>
      <c r="D29" s="355"/>
      <c r="E29" s="356"/>
    </row>
    <row r="30" spans="1:13" ht="30.75" customHeight="1">
      <c r="C30" s="891"/>
      <c r="D30" s="891"/>
      <c r="E30" s="891"/>
      <c r="F30" s="891"/>
      <c r="G30" s="891"/>
      <c r="H30" s="891"/>
      <c r="I30" s="891"/>
      <c r="J30" s="891"/>
      <c r="K30" s="891"/>
    </row>
    <row r="31" spans="1:13" ht="30.75" customHeight="1">
      <c r="C31" s="891"/>
      <c r="D31" s="891"/>
      <c r="E31" s="891"/>
      <c r="F31" s="891"/>
      <c r="G31" s="891"/>
      <c r="H31" s="891"/>
      <c r="I31" s="891"/>
      <c r="J31" s="891"/>
      <c r="K31" s="891"/>
    </row>
    <row r="32" spans="1:13" ht="30.75" customHeight="1">
      <c r="C32" s="891"/>
      <c r="D32" s="891"/>
      <c r="E32" s="891"/>
      <c r="F32" s="891"/>
      <c r="G32" s="891"/>
      <c r="H32" s="891"/>
      <c r="I32" s="891"/>
      <c r="J32" s="891"/>
      <c r="K32" s="891"/>
    </row>
    <row r="33" spans="3:11" ht="30.75" customHeight="1">
      <c r="C33" s="891"/>
      <c r="D33" s="891"/>
      <c r="E33" s="891"/>
      <c r="F33" s="891"/>
      <c r="G33" s="891"/>
      <c r="H33" s="891"/>
      <c r="I33" s="891"/>
      <c r="J33" s="891"/>
      <c r="K33" s="891"/>
    </row>
    <row r="34" spans="3:11" ht="30.75" customHeight="1">
      <c r="C34" s="891"/>
      <c r="D34" s="891"/>
      <c r="E34" s="891"/>
      <c r="F34" s="891"/>
      <c r="G34" s="891"/>
      <c r="H34" s="891"/>
      <c r="I34" s="891"/>
      <c r="J34" s="891"/>
      <c r="K34" s="891"/>
    </row>
    <row r="35" spans="3:11" ht="30.75" customHeight="1">
      <c r="C35" s="891"/>
      <c r="D35" s="891"/>
      <c r="E35" s="891"/>
      <c r="F35" s="891"/>
      <c r="G35" s="891"/>
      <c r="H35" s="891"/>
      <c r="I35" s="891"/>
      <c r="J35" s="891"/>
      <c r="K35" s="891"/>
    </row>
    <row r="36" spans="3:11" ht="30.75" customHeight="1">
      <c r="C36" s="891"/>
      <c r="D36" s="891"/>
      <c r="E36" s="891"/>
      <c r="F36" s="891"/>
      <c r="G36" s="891"/>
      <c r="H36" s="891"/>
      <c r="I36" s="891"/>
      <c r="J36" s="891"/>
      <c r="K36" s="891"/>
    </row>
  </sheetData>
  <sheetProtection algorithmName="SHA-512" hashValue="V+GfbYPlw5cRlFCKCwyo9b8V+4hdgGEclIuor+dZTrO5kBRUvPJvjgnv6t7d3BmE84NA3r6HbOAxIH5c37X7jQ==" saltValue="/SkqWTEVAYh94w0/CxnUTw==" spinCount="100000" sheet="1" objects="1" scenarios="1"/>
  <mergeCells count="20">
    <mergeCell ref="A1:E1"/>
    <mergeCell ref="M1:N9"/>
    <mergeCell ref="C3:J3"/>
    <mergeCell ref="C4:J4"/>
    <mergeCell ref="C5:J5"/>
    <mergeCell ref="I6:K6"/>
    <mergeCell ref="J7:K7"/>
    <mergeCell ref="B9:K9"/>
    <mergeCell ref="C30:K36"/>
    <mergeCell ref="G12:L12"/>
    <mergeCell ref="G13:L13"/>
    <mergeCell ref="G14:L14"/>
    <mergeCell ref="G16:L16"/>
    <mergeCell ref="E18:K18"/>
    <mergeCell ref="G15:I15"/>
    <mergeCell ref="C19:K19"/>
    <mergeCell ref="B21:K21"/>
    <mergeCell ref="B23:E23"/>
    <mergeCell ref="C24:K24"/>
    <mergeCell ref="C27:K27"/>
  </mergeCells>
  <phoneticPr fontId="21"/>
  <dataValidations count="1">
    <dataValidation type="list" allowBlank="1" showInputMessage="1" showErrorMessage="1" sqref="E18:K18" xr:uid="{00000000-0002-0000-08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D41"/>
  <sheetViews>
    <sheetView view="pageBreakPreview" zoomScale="75" zoomScaleNormal="70" zoomScaleSheetLayoutView="75" workbookViewId="0">
      <selection activeCell="E148" sqref="E148"/>
    </sheetView>
  </sheetViews>
  <sheetFormatPr defaultColWidth="9" defaultRowHeight="18.75"/>
  <cols>
    <col min="1" max="1" width="5.625" customWidth="1"/>
    <col min="2" max="3" width="19.625" customWidth="1"/>
    <col min="4" max="4" width="3.75" customWidth="1"/>
    <col min="5" max="5" width="5.75" customWidth="1"/>
    <col min="6" max="6" width="14.125" customWidth="1"/>
    <col min="7" max="7" width="10.625" customWidth="1"/>
    <col min="8" max="8" width="11.625" customWidth="1"/>
    <col min="9" max="9" width="7" customWidth="1"/>
    <col min="10" max="10" width="14.625" customWidth="1"/>
    <col min="11" max="11" width="1.25" customWidth="1"/>
    <col min="12" max="12" width="6.75" customWidth="1"/>
  </cols>
  <sheetData>
    <row r="1" spans="1:25" ht="35.65" customHeight="1">
      <c r="A1" s="603" t="s">
        <v>205</v>
      </c>
      <c r="B1" s="603"/>
      <c r="C1" s="603"/>
      <c r="G1" s="312"/>
      <c r="K1" s="233"/>
      <c r="L1" s="446"/>
      <c r="M1" s="233"/>
      <c r="N1" s="233"/>
      <c r="O1" s="233"/>
      <c r="P1" s="110"/>
      <c r="Q1" s="110"/>
      <c r="R1" s="110"/>
      <c r="W1" s="110"/>
      <c r="X1" s="110"/>
      <c r="Y1" s="110"/>
    </row>
    <row r="2" spans="1:25" s="401" customFormat="1" ht="25.5" customHeight="1">
      <c r="A2" s="770" t="s">
        <v>331</v>
      </c>
      <c r="B2" s="770"/>
      <c r="C2" s="770"/>
      <c r="D2" s="770"/>
      <c r="E2" s="770"/>
      <c r="F2" s="770"/>
      <c r="G2" s="770"/>
      <c r="H2" s="770"/>
      <c r="I2" s="770"/>
      <c r="J2" s="770"/>
      <c r="K2" s="447"/>
      <c r="L2" s="662" t="s">
        <v>287</v>
      </c>
      <c r="M2" s="662"/>
      <c r="N2" s="662"/>
      <c r="O2" s="662"/>
      <c r="P2" s="662"/>
      <c r="Q2" s="662"/>
      <c r="R2" s="662"/>
      <c r="S2" s="662"/>
      <c r="T2" s="662"/>
      <c r="U2" s="662"/>
      <c r="V2"/>
      <c r="W2" s="113"/>
      <c r="X2" s="113"/>
      <c r="Y2" s="110"/>
    </row>
    <row r="3" spans="1:25" s="401" customFormat="1" ht="25.5">
      <c r="A3" s="770" t="s">
        <v>206</v>
      </c>
      <c r="B3" s="770"/>
      <c r="C3" s="770"/>
      <c r="D3" s="770"/>
      <c r="E3" s="770"/>
      <c r="F3" s="770"/>
      <c r="G3" s="770"/>
      <c r="H3" s="770"/>
      <c r="I3" s="770"/>
      <c r="J3" s="770"/>
      <c r="K3" s="233"/>
      <c r="L3" s="662"/>
      <c r="M3" s="662"/>
      <c r="N3" s="662"/>
      <c r="O3" s="662"/>
      <c r="P3" s="662"/>
      <c r="Q3" s="662"/>
      <c r="R3" s="662"/>
      <c r="S3" s="662"/>
      <c r="T3" s="662"/>
      <c r="U3" s="662"/>
      <c r="V3"/>
      <c r="W3" s="113"/>
      <c r="X3" s="113"/>
    </row>
    <row r="4" spans="1:25" s="401" customFormat="1" ht="6.6" customHeight="1">
      <c r="A4" s="313"/>
      <c r="B4" s="313"/>
      <c r="C4" s="313"/>
      <c r="D4" s="313"/>
      <c r="E4" s="313"/>
      <c r="F4" s="313"/>
      <c r="G4" s="313"/>
      <c r="H4" s="313"/>
      <c r="I4" s="313"/>
      <c r="J4" s="314"/>
      <c r="K4" s="233"/>
      <c r="L4" s="662"/>
      <c r="M4" s="662"/>
      <c r="N4" s="662"/>
      <c r="O4" s="662"/>
      <c r="P4" s="662"/>
      <c r="Q4" s="662"/>
      <c r="R4" s="662"/>
      <c r="S4" s="662"/>
      <c r="T4" s="662"/>
      <c r="U4" s="662"/>
      <c r="V4"/>
    </row>
    <row r="5" spans="1:25" ht="24">
      <c r="A5" s="605" t="s">
        <v>159</v>
      </c>
      <c r="B5" s="605"/>
      <c r="C5" s="605"/>
      <c r="D5" s="605"/>
      <c r="E5" s="605"/>
      <c r="F5" s="605"/>
      <c r="G5" s="605"/>
      <c r="H5" s="605"/>
      <c r="I5" s="605"/>
      <c r="J5" s="605"/>
      <c r="K5" s="233"/>
      <c r="L5" s="662"/>
      <c r="M5" s="662"/>
      <c r="N5" s="662"/>
      <c r="O5" s="662"/>
      <c r="P5" s="662"/>
      <c r="Q5" s="662"/>
      <c r="R5" s="662"/>
      <c r="S5" s="662"/>
      <c r="T5" s="662"/>
      <c r="U5" s="662"/>
    </row>
    <row r="6" spans="1:25" ht="8.25" customHeight="1">
      <c r="K6" s="233"/>
      <c r="L6" s="662"/>
      <c r="M6" s="662"/>
      <c r="N6" s="662"/>
      <c r="O6" s="662"/>
      <c r="P6" s="662"/>
      <c r="Q6" s="662"/>
      <c r="R6" s="662"/>
      <c r="S6" s="662"/>
      <c r="T6" s="662"/>
      <c r="U6" s="662"/>
    </row>
    <row r="7" spans="1:25">
      <c r="A7" s="315"/>
      <c r="B7" s="316">
        <f>C11</f>
        <v>0</v>
      </c>
      <c r="C7" s="20">
        <f>G11</f>
        <v>0</v>
      </c>
      <c r="D7" s="605" t="s">
        <v>207</v>
      </c>
      <c r="E7" s="605"/>
      <c r="F7" s="605"/>
      <c r="G7" s="605"/>
      <c r="H7" s="605"/>
      <c r="I7" s="605"/>
      <c r="L7" s="662"/>
      <c r="M7" s="662"/>
      <c r="N7" s="662"/>
      <c r="O7" s="662"/>
      <c r="P7" s="662"/>
      <c r="Q7" s="662"/>
      <c r="R7" s="662"/>
      <c r="S7" s="662"/>
      <c r="T7" s="662"/>
      <c r="U7" s="662"/>
    </row>
    <row r="8" spans="1:25" ht="18" customHeight="1">
      <c r="A8" s="113"/>
      <c r="B8" s="603" t="s">
        <v>208</v>
      </c>
      <c r="C8" s="603"/>
      <c r="D8" s="603"/>
      <c r="E8" s="603"/>
      <c r="F8" s="603"/>
      <c r="G8" s="603"/>
      <c r="H8" s="603"/>
      <c r="I8" s="603"/>
      <c r="O8" s="233"/>
    </row>
    <row r="9" spans="1:25" ht="12.6" customHeight="1" thickBot="1">
      <c r="A9" s="415"/>
      <c r="B9" s="415"/>
      <c r="C9" s="415"/>
      <c r="D9" s="415"/>
      <c r="E9" s="415"/>
      <c r="F9" s="415"/>
      <c r="J9" s="110"/>
      <c r="K9" s="233"/>
      <c r="L9" s="448" t="s">
        <v>271</v>
      </c>
      <c r="M9" s="448"/>
      <c r="N9" s="448"/>
      <c r="O9" s="448"/>
      <c r="P9" s="448"/>
      <c r="Q9" s="448"/>
      <c r="R9" s="448"/>
      <c r="S9" s="448"/>
      <c r="T9" s="448"/>
      <c r="U9" s="448"/>
    </row>
    <row r="10" spans="1:25" ht="33" customHeight="1" thickBot="1">
      <c r="A10" s="779" t="s">
        <v>63</v>
      </c>
      <c r="B10" s="780"/>
      <c r="C10" s="584"/>
      <c r="D10" s="960"/>
      <c r="E10" s="961"/>
      <c r="F10" s="782"/>
      <c r="G10" s="602"/>
      <c r="H10" s="602"/>
      <c r="I10" s="602"/>
      <c r="J10" s="602"/>
      <c r="K10" s="233"/>
      <c r="L10" s="442" t="s">
        <v>211</v>
      </c>
      <c r="M10" s="449"/>
      <c r="N10" s="450"/>
      <c r="O10" s="450"/>
      <c r="P10" s="450"/>
      <c r="Q10" s="450"/>
      <c r="R10" s="450"/>
      <c r="S10" s="450"/>
      <c r="T10" s="450"/>
      <c r="U10" s="450"/>
    </row>
    <row r="11" spans="1:25" ht="34.9" customHeight="1" thickBot="1">
      <c r="A11" s="582" t="s">
        <v>261</v>
      </c>
      <c r="B11" s="583"/>
      <c r="C11" s="799">
        <f>'5-1 総表'!C11:D11</f>
        <v>0</v>
      </c>
      <c r="D11" s="800"/>
      <c r="E11" s="790" t="s">
        <v>202</v>
      </c>
      <c r="F11" s="583"/>
      <c r="G11" s="801">
        <f>'5-1 総表'!G11:J11</f>
        <v>0</v>
      </c>
      <c r="H11" s="802"/>
      <c r="I11" s="802"/>
      <c r="J11" s="803"/>
      <c r="K11" s="233"/>
      <c r="L11" s="448"/>
      <c r="M11" s="450"/>
      <c r="N11" s="450"/>
      <c r="O11" s="450"/>
      <c r="P11" s="450"/>
      <c r="Q11" s="450"/>
      <c r="R11" s="450"/>
      <c r="S11" s="450"/>
      <c r="T11" s="450"/>
      <c r="U11" s="450"/>
    </row>
    <row r="12" spans="1:25" ht="40.15" customHeight="1" thickBot="1">
      <c r="A12" s="582" t="s">
        <v>93</v>
      </c>
      <c r="B12" s="586"/>
      <c r="C12" s="587" t="s">
        <v>101</v>
      </c>
      <c r="D12" s="588"/>
      <c r="E12" s="588"/>
      <c r="F12" s="588"/>
      <c r="G12" s="588"/>
      <c r="H12" s="588"/>
      <c r="I12" s="588"/>
      <c r="J12" s="589"/>
      <c r="K12" s="233"/>
      <c r="L12" s="448"/>
      <c r="M12" s="450"/>
      <c r="N12" s="450"/>
      <c r="O12" s="450"/>
      <c r="P12" s="450"/>
      <c r="Q12" s="450"/>
      <c r="R12" s="450"/>
      <c r="S12" s="450"/>
      <c r="T12" s="450"/>
      <c r="U12" s="450"/>
    </row>
    <row r="13" spans="1:25" ht="32.1" customHeight="1">
      <c r="A13" s="592" t="s">
        <v>0</v>
      </c>
      <c r="B13" s="111" t="s">
        <v>7</v>
      </c>
      <c r="C13" s="451">
        <f>'5-1 総表'!C13</f>
        <v>0</v>
      </c>
      <c r="D13" s="112" t="s">
        <v>8</v>
      </c>
      <c r="E13" s="948">
        <f>'5-1 総表'!E13:F13</f>
        <v>0</v>
      </c>
      <c r="F13" s="949"/>
      <c r="G13" s="599"/>
      <c r="H13" s="600"/>
      <c r="I13" s="600"/>
      <c r="J13" s="601"/>
      <c r="K13" s="233"/>
      <c r="L13" s="448"/>
      <c r="M13" s="450"/>
      <c r="N13" s="450"/>
      <c r="O13" s="450"/>
      <c r="P13" s="450"/>
      <c r="Q13" s="450"/>
      <c r="R13" s="450"/>
      <c r="S13" s="450"/>
      <c r="T13" s="450"/>
      <c r="U13" s="450"/>
    </row>
    <row r="14" spans="1:25" ht="12" customHeight="1">
      <c r="A14" s="593"/>
      <c r="B14" s="580" t="s">
        <v>9</v>
      </c>
      <c r="C14" s="443" t="s">
        <v>53</v>
      </c>
      <c r="D14" s="590" t="s">
        <v>92</v>
      </c>
      <c r="E14" s="798"/>
      <c r="F14" s="591"/>
      <c r="G14" s="566" t="s">
        <v>54</v>
      </c>
      <c r="H14" s="567"/>
      <c r="I14" s="567"/>
      <c r="J14" s="568"/>
      <c r="K14" s="233"/>
      <c r="L14" s="448"/>
      <c r="M14" s="450"/>
      <c r="N14" s="450"/>
      <c r="O14" s="450"/>
      <c r="P14" s="450"/>
      <c r="Q14" s="450"/>
      <c r="R14" s="450"/>
      <c r="S14" s="450"/>
      <c r="T14" s="450"/>
      <c r="U14" s="450"/>
    </row>
    <row r="15" spans="1:25" ht="40.5" customHeight="1">
      <c r="A15" s="593"/>
      <c r="B15" s="581"/>
      <c r="C15" s="452" t="str">
        <f>'5-1 総表'!C15</f>
        <v>選択してください。</v>
      </c>
      <c r="D15" s="927">
        <f>'5-1 総表'!D15:F15</f>
        <v>0</v>
      </c>
      <c r="E15" s="928"/>
      <c r="F15" s="929"/>
      <c r="G15" s="927">
        <f>'5-1 総表'!G15:J15</f>
        <v>0</v>
      </c>
      <c r="H15" s="928"/>
      <c r="I15" s="928"/>
      <c r="J15" s="930"/>
      <c r="K15" s="233"/>
      <c r="L15" s="448"/>
      <c r="M15" s="450"/>
      <c r="N15" s="450"/>
      <c r="O15" s="450"/>
      <c r="P15" s="450"/>
      <c r="Q15" s="450"/>
      <c r="R15" s="450"/>
      <c r="S15" s="450"/>
      <c r="T15" s="450"/>
      <c r="U15" s="450"/>
    </row>
    <row r="16" spans="1:25" ht="22.5" customHeight="1">
      <c r="A16" s="593"/>
      <c r="B16" s="114" t="s">
        <v>85</v>
      </c>
      <c r="C16" s="904">
        <f>'5-1 総表'!C16:J16</f>
        <v>0</v>
      </c>
      <c r="D16" s="905"/>
      <c r="E16" s="905"/>
      <c r="F16" s="905"/>
      <c r="G16" s="905"/>
      <c r="H16" s="906"/>
      <c r="I16" s="906"/>
      <c r="J16" s="907"/>
      <c r="K16" s="233"/>
      <c r="L16" s="448"/>
      <c r="M16" s="450"/>
      <c r="N16" s="450"/>
      <c r="O16" s="450"/>
      <c r="P16" s="450"/>
      <c r="Q16" s="450"/>
      <c r="R16" s="450"/>
      <c r="S16" s="450"/>
      <c r="T16" s="450"/>
      <c r="U16" s="450"/>
    </row>
    <row r="17" spans="1:21" ht="32.1" customHeight="1">
      <c r="A17" s="593"/>
      <c r="B17" s="115" t="s">
        <v>74</v>
      </c>
      <c r="C17" s="904">
        <f>'5-1 総表'!C17:J17</f>
        <v>0</v>
      </c>
      <c r="D17" s="905"/>
      <c r="E17" s="905"/>
      <c r="F17" s="905"/>
      <c r="G17" s="905"/>
      <c r="H17" s="906"/>
      <c r="I17" s="906"/>
      <c r="J17" s="907"/>
      <c r="K17" s="233"/>
      <c r="L17" s="448"/>
      <c r="M17" s="450"/>
      <c r="N17" s="450"/>
      <c r="O17" s="450"/>
      <c r="P17" s="450"/>
      <c r="Q17" s="450"/>
      <c r="R17" s="450"/>
      <c r="S17" s="450"/>
      <c r="T17" s="450"/>
      <c r="U17" s="450"/>
    </row>
    <row r="18" spans="1:21" ht="32.1" customHeight="1">
      <c r="A18" s="593"/>
      <c r="B18" s="115" t="s">
        <v>10</v>
      </c>
      <c r="C18" s="904">
        <f>'5-1 総表'!C18:J18</f>
        <v>0</v>
      </c>
      <c r="D18" s="905"/>
      <c r="E18" s="905"/>
      <c r="F18" s="905"/>
      <c r="G18" s="905"/>
      <c r="H18" s="906"/>
      <c r="I18" s="906"/>
      <c r="J18" s="907"/>
      <c r="K18" s="113"/>
      <c r="L18" s="448"/>
      <c r="M18" s="448"/>
      <c r="N18" s="448"/>
      <c r="O18" s="448"/>
      <c r="P18" s="448"/>
      <c r="Q18" s="448"/>
      <c r="R18" s="448"/>
      <c r="S18" s="448"/>
      <c r="T18" s="448"/>
      <c r="U18" s="448"/>
    </row>
    <row r="19" spans="1:21" ht="32.1" customHeight="1">
      <c r="A19" s="593"/>
      <c r="B19" s="116" t="s">
        <v>11</v>
      </c>
      <c r="C19" s="904">
        <f>'5-1 総表'!C19:J19</f>
        <v>0</v>
      </c>
      <c r="D19" s="905"/>
      <c r="E19" s="905"/>
      <c r="F19" s="905"/>
      <c r="G19" s="905"/>
      <c r="H19" s="906"/>
      <c r="I19" s="906"/>
      <c r="J19" s="907"/>
      <c r="K19" s="113"/>
      <c r="L19" s="113"/>
      <c r="M19" s="113"/>
      <c r="N19" s="113"/>
    </row>
    <row r="20" spans="1:21" ht="32.1" customHeight="1" thickBot="1">
      <c r="A20" s="594"/>
      <c r="B20" s="117" t="s">
        <v>98</v>
      </c>
      <c r="C20" s="904">
        <f>'5-1 総表'!C20:J20</f>
        <v>0</v>
      </c>
      <c r="D20" s="905"/>
      <c r="E20" s="905"/>
      <c r="F20" s="905"/>
      <c r="G20" s="905"/>
      <c r="H20" s="906"/>
      <c r="I20" s="906"/>
      <c r="J20" s="907"/>
      <c r="K20" s="113"/>
      <c r="L20" s="113"/>
      <c r="M20" s="113"/>
      <c r="N20" s="113"/>
    </row>
    <row r="21" spans="1:21" ht="32.1" customHeight="1">
      <c r="A21" s="592" t="s">
        <v>83</v>
      </c>
      <c r="B21" s="118" t="s">
        <v>65</v>
      </c>
      <c r="C21" s="453">
        <f>'5-1 総表'!C21</f>
        <v>0</v>
      </c>
      <c r="D21" s="119" t="s">
        <v>84</v>
      </c>
      <c r="E21" s="948">
        <f>'5-1 総表'!E21:F21</f>
        <v>0</v>
      </c>
      <c r="F21" s="949"/>
      <c r="G21" s="569"/>
      <c r="H21" s="570"/>
      <c r="I21" s="570"/>
      <c r="J21" s="571"/>
      <c r="K21" s="113"/>
      <c r="L21" s="113"/>
      <c r="M21" s="113"/>
      <c r="N21" s="113"/>
    </row>
    <row r="22" spans="1:21" ht="12" customHeight="1">
      <c r="A22" s="593"/>
      <c r="B22" s="608" t="s">
        <v>66</v>
      </c>
      <c r="C22" s="443" t="s">
        <v>53</v>
      </c>
      <c r="D22" s="590" t="s">
        <v>92</v>
      </c>
      <c r="E22" s="798"/>
      <c r="F22" s="591"/>
      <c r="G22" s="566" t="s">
        <v>54</v>
      </c>
      <c r="H22" s="567"/>
      <c r="I22" s="567"/>
      <c r="J22" s="568"/>
    </row>
    <row r="23" spans="1:21" ht="40.5" customHeight="1">
      <c r="A23" s="593"/>
      <c r="B23" s="609"/>
      <c r="C23" s="452" t="str">
        <f>'5-1 総表'!C23</f>
        <v>選択してください。</v>
      </c>
      <c r="D23" s="927">
        <f>'5-1 総表'!D23:F23</f>
        <v>0</v>
      </c>
      <c r="E23" s="928"/>
      <c r="F23" s="929"/>
      <c r="G23" s="927">
        <f>'5-1 総表'!G23:J23</f>
        <v>0</v>
      </c>
      <c r="H23" s="928"/>
      <c r="I23" s="928"/>
      <c r="J23" s="930"/>
    </row>
    <row r="24" spans="1:21" ht="32.1" customHeight="1">
      <c r="A24" s="593"/>
      <c r="B24" s="120" t="s">
        <v>82</v>
      </c>
      <c r="C24" s="944">
        <f>'5-1 総表'!C24:J24</f>
        <v>0</v>
      </c>
      <c r="D24" s="945"/>
      <c r="E24" s="945"/>
      <c r="F24" s="945"/>
      <c r="G24" s="945"/>
      <c r="H24" s="946"/>
      <c r="I24" s="946"/>
      <c r="J24" s="947"/>
    </row>
    <row r="25" spans="1:21" ht="32.1" customHeight="1">
      <c r="A25" s="593"/>
      <c r="B25" s="121" t="s">
        <v>67</v>
      </c>
      <c r="C25" s="944">
        <f>'5-1 総表'!C25:J25</f>
        <v>0</v>
      </c>
      <c r="D25" s="945"/>
      <c r="E25" s="945"/>
      <c r="F25" s="945"/>
      <c r="G25" s="945"/>
      <c r="H25" s="946"/>
      <c r="I25" s="946"/>
      <c r="J25" s="947"/>
    </row>
    <row r="26" spans="1:21" ht="32.1" customHeight="1">
      <c r="A26" s="593"/>
      <c r="B26" s="121" t="s">
        <v>68</v>
      </c>
      <c r="C26" s="944">
        <f>'5-1 総表'!C26:J26</f>
        <v>0</v>
      </c>
      <c r="D26" s="945"/>
      <c r="E26" s="945"/>
      <c r="F26" s="945"/>
      <c r="G26" s="945"/>
      <c r="H26" s="946"/>
      <c r="I26" s="946"/>
      <c r="J26" s="947"/>
    </row>
    <row r="27" spans="1:21" ht="32.1" customHeight="1" thickBot="1">
      <c r="A27" s="594"/>
      <c r="B27" s="117" t="s">
        <v>69</v>
      </c>
      <c r="C27" s="944">
        <f>'5-1 総表'!C27:J27</f>
        <v>0</v>
      </c>
      <c r="D27" s="945"/>
      <c r="E27" s="945"/>
      <c r="F27" s="945"/>
      <c r="G27" s="945"/>
      <c r="H27" s="946"/>
      <c r="I27" s="946"/>
      <c r="J27" s="947"/>
    </row>
    <row r="28" spans="1:21" ht="36" customHeight="1">
      <c r="A28" s="950" t="s">
        <v>209</v>
      </c>
      <c r="B28" s="122" t="s">
        <v>1</v>
      </c>
      <c r="C28" s="953">
        <f>'5-1 総表'!C28:J28</f>
        <v>0</v>
      </c>
      <c r="D28" s="954"/>
      <c r="E28" s="954"/>
      <c r="F28" s="954"/>
      <c r="G28" s="954"/>
      <c r="H28" s="955"/>
      <c r="I28" s="955"/>
      <c r="J28" s="956"/>
    </row>
    <row r="29" spans="1:21" s="110" customFormat="1" ht="36" customHeight="1">
      <c r="A29" s="951"/>
      <c r="B29" s="123" t="s">
        <v>2</v>
      </c>
      <c r="C29" s="957">
        <f>'5-1 総表'!C29:J29</f>
        <v>0</v>
      </c>
      <c r="D29" s="958"/>
      <c r="E29" s="958"/>
      <c r="F29" s="958"/>
      <c r="G29" s="958"/>
      <c r="H29" s="927"/>
      <c r="I29" s="927"/>
      <c r="J29" s="959"/>
      <c r="K29" s="113"/>
      <c r="L29" s="113"/>
      <c r="M29" s="113"/>
      <c r="N29" s="113"/>
      <c r="O29"/>
      <c r="P29"/>
      <c r="Q29"/>
      <c r="R29"/>
      <c r="S29"/>
      <c r="T29"/>
      <c r="U29"/>
    </row>
    <row r="30" spans="1:21" ht="37.5" customHeight="1">
      <c r="A30" s="951"/>
      <c r="B30" s="124" t="s">
        <v>3</v>
      </c>
      <c r="C30" s="454">
        <f>'5-1 総表'!C30</f>
        <v>0</v>
      </c>
      <c r="D30" s="125" t="s">
        <v>42</v>
      </c>
      <c r="E30" s="919">
        <f>'5-1 総表'!E30:F30</f>
        <v>0</v>
      </c>
      <c r="F30" s="920"/>
      <c r="G30" s="921"/>
      <c r="H30" s="922"/>
      <c r="I30" s="922"/>
      <c r="J30" s="923"/>
      <c r="K30" s="455"/>
      <c r="L30" s="455"/>
      <c r="M30" s="312"/>
      <c r="N30" s="312"/>
      <c r="O30" s="110"/>
      <c r="P30" s="110"/>
      <c r="Q30" s="110"/>
      <c r="R30" s="110"/>
      <c r="S30" s="110"/>
      <c r="T30" s="110"/>
      <c r="U30" s="110"/>
    </row>
    <row r="31" spans="1:21" ht="32.1" customHeight="1">
      <c r="A31" s="951"/>
      <c r="B31" s="126" t="s">
        <v>100</v>
      </c>
      <c r="C31" s="924">
        <f>'5-1 総表'!C31:J31</f>
        <v>0</v>
      </c>
      <c r="D31" s="925"/>
      <c r="E31" s="925"/>
      <c r="F31" s="925"/>
      <c r="G31" s="925"/>
      <c r="H31" s="925"/>
      <c r="I31" s="925"/>
      <c r="J31" s="926"/>
    </row>
    <row r="32" spans="1:21" ht="12" customHeight="1">
      <c r="A32" s="951"/>
      <c r="B32" s="550" t="s">
        <v>102</v>
      </c>
      <c r="C32" s="443" t="s">
        <v>53</v>
      </c>
      <c r="D32" s="590" t="s">
        <v>92</v>
      </c>
      <c r="E32" s="798"/>
      <c r="F32" s="591"/>
      <c r="G32" s="566" t="s">
        <v>54</v>
      </c>
      <c r="H32" s="567"/>
      <c r="I32" s="567"/>
      <c r="J32" s="568"/>
    </row>
    <row r="33" spans="1:30" ht="40.15" customHeight="1">
      <c r="A33" s="951"/>
      <c r="B33" s="628"/>
      <c r="C33" s="452" t="str">
        <f>'5-1 総表'!C33</f>
        <v>選択してください。</v>
      </c>
      <c r="D33" s="927">
        <f>'5-1 総表'!D33:F33</f>
        <v>0</v>
      </c>
      <c r="E33" s="928"/>
      <c r="F33" s="929"/>
      <c r="G33" s="927">
        <f>'5-1 総表'!G33:J33</f>
        <v>0</v>
      </c>
      <c r="H33" s="928"/>
      <c r="I33" s="928"/>
      <c r="J33" s="930"/>
      <c r="K33" s="113"/>
      <c r="L33" s="113"/>
      <c r="M33" s="113"/>
      <c r="N33" s="113"/>
    </row>
    <row r="34" spans="1:30" ht="53.25" customHeight="1">
      <c r="A34" s="951"/>
      <c r="B34" s="456" t="s">
        <v>210</v>
      </c>
      <c r="C34" s="936"/>
      <c r="D34" s="936"/>
      <c r="E34" s="936"/>
      <c r="F34" s="936"/>
      <c r="G34" s="936"/>
      <c r="H34" s="936"/>
      <c r="I34" s="936"/>
      <c r="J34" s="937"/>
      <c r="K34" s="113"/>
      <c r="L34" s="457" t="s">
        <v>211</v>
      </c>
      <c r="M34" s="113"/>
      <c r="N34" s="113"/>
      <c r="V34" s="458"/>
      <c r="W34" s="233"/>
      <c r="X34" s="233"/>
      <c r="Y34" s="459"/>
      <c r="Z34" s="459"/>
      <c r="AA34" s="459"/>
      <c r="AB34" s="459"/>
      <c r="AC34" s="459"/>
      <c r="AD34" s="459"/>
    </row>
    <row r="35" spans="1:30" ht="90.6" customHeight="1">
      <c r="A35" s="951"/>
      <c r="B35" s="456" t="s">
        <v>212</v>
      </c>
      <c r="C35" s="936"/>
      <c r="D35" s="936"/>
      <c r="E35" s="936"/>
      <c r="F35" s="936"/>
      <c r="G35" s="936"/>
      <c r="H35" s="936"/>
      <c r="I35" s="936"/>
      <c r="J35" s="937"/>
      <c r="K35" s="460"/>
      <c r="L35" s="442" t="s">
        <v>211</v>
      </c>
      <c r="M35" s="458"/>
      <c r="N35" s="458"/>
      <c r="O35" s="458"/>
      <c r="P35" s="233"/>
      <c r="Q35" s="233"/>
      <c r="R35" s="459"/>
      <c r="S35" s="459"/>
      <c r="T35" s="459"/>
      <c r="U35" s="459"/>
      <c r="V35" s="458"/>
      <c r="W35" s="233"/>
      <c r="X35" s="233"/>
      <c r="Y35" s="459"/>
      <c r="Z35" s="459"/>
      <c r="AA35" s="459"/>
      <c r="AB35" s="459"/>
      <c r="AC35" s="459"/>
      <c r="AD35" s="459"/>
    </row>
    <row r="36" spans="1:30" ht="24" customHeight="1">
      <c r="A36" s="951"/>
      <c r="B36" s="908" t="s">
        <v>213</v>
      </c>
      <c r="C36" s="461"/>
      <c r="D36" s="911" t="s">
        <v>214</v>
      </c>
      <c r="E36" s="912"/>
      <c r="F36" s="913"/>
      <c r="G36" s="911" t="s">
        <v>215</v>
      </c>
      <c r="H36" s="913"/>
      <c r="I36" s="912" t="s">
        <v>216</v>
      </c>
      <c r="J36" s="938"/>
      <c r="K36" s="460"/>
      <c r="L36" s="441"/>
      <c r="M36" s="458"/>
      <c r="N36" s="458"/>
      <c r="O36" s="458"/>
      <c r="P36" s="233"/>
      <c r="Q36" s="233"/>
      <c r="R36" s="459"/>
      <c r="S36" s="459"/>
      <c r="T36" s="459"/>
      <c r="U36" s="459"/>
      <c r="V36" s="458"/>
      <c r="W36" s="233"/>
      <c r="X36" s="233"/>
      <c r="Y36" s="459"/>
      <c r="Z36" s="459"/>
      <c r="AA36" s="459"/>
      <c r="AB36" s="459"/>
      <c r="AC36" s="459"/>
      <c r="AD36" s="459"/>
    </row>
    <row r="37" spans="1:30" ht="39" customHeight="1">
      <c r="A37" s="951"/>
      <c r="B37" s="909"/>
      <c r="C37" s="462" t="s">
        <v>217</v>
      </c>
      <c r="D37" s="939">
        <f>'4-4 支出'!H5</f>
        <v>0</v>
      </c>
      <c r="E37" s="940"/>
      <c r="F37" s="941"/>
      <c r="G37" s="939">
        <f>'4-4 支出'!F5</f>
        <v>0</v>
      </c>
      <c r="H37" s="941"/>
      <c r="I37" s="942">
        <f>G37-D37</f>
        <v>0</v>
      </c>
      <c r="J37" s="943"/>
      <c r="K37" s="458"/>
      <c r="L37" s="458"/>
      <c r="M37" s="458"/>
      <c r="N37" s="458"/>
      <c r="O37" s="458"/>
      <c r="P37" s="233"/>
      <c r="Q37" s="233"/>
      <c r="R37" s="459"/>
      <c r="S37" s="459"/>
      <c r="T37" s="459"/>
      <c r="U37" s="459"/>
      <c r="V37" s="458"/>
      <c r="W37" s="233"/>
      <c r="X37" s="233"/>
      <c r="Y37" s="459"/>
      <c r="Z37" s="459"/>
      <c r="AA37" s="459"/>
      <c r="AB37" s="459"/>
      <c r="AC37" s="459"/>
      <c r="AD37" s="459"/>
    </row>
    <row r="38" spans="1:30" ht="39" customHeight="1">
      <c r="A38" s="951"/>
      <c r="B38" s="909"/>
      <c r="C38" s="463" t="s">
        <v>218</v>
      </c>
      <c r="D38" s="931">
        <f>'4-4 支出'!H6</f>
        <v>0</v>
      </c>
      <c r="E38" s="932"/>
      <c r="F38" s="933"/>
      <c r="G38" s="931">
        <f>'4-4 支出'!F6</f>
        <v>0</v>
      </c>
      <c r="H38" s="933"/>
      <c r="I38" s="934">
        <f>G38-D38</f>
        <v>0</v>
      </c>
      <c r="J38" s="935"/>
      <c r="K38" s="458"/>
      <c r="L38" s="458"/>
      <c r="M38" s="458"/>
      <c r="N38" s="458"/>
      <c r="O38" s="458"/>
      <c r="P38" s="233"/>
      <c r="Q38" s="233"/>
      <c r="R38" s="459"/>
      <c r="S38" s="459"/>
      <c r="T38" s="459"/>
      <c r="U38" s="459"/>
      <c r="V38" s="458"/>
      <c r="W38" s="233"/>
      <c r="X38" s="233"/>
      <c r="Y38" s="459"/>
      <c r="Z38" s="459"/>
      <c r="AA38" s="459"/>
      <c r="AB38" s="459"/>
      <c r="AC38" s="459"/>
      <c r="AD38" s="459"/>
    </row>
    <row r="39" spans="1:30" ht="39" customHeight="1" thickBot="1">
      <c r="A39" s="952"/>
      <c r="B39" s="910"/>
      <c r="C39" s="440" t="s">
        <v>219</v>
      </c>
      <c r="D39" s="914">
        <f>'1-1 総表'!D43</f>
        <v>0</v>
      </c>
      <c r="E39" s="915"/>
      <c r="F39" s="916"/>
      <c r="G39" s="914">
        <f>'5-1 総表'!F44/1000</f>
        <v>0</v>
      </c>
      <c r="H39" s="916"/>
      <c r="I39" s="917">
        <f>G39-D39</f>
        <v>0</v>
      </c>
      <c r="J39" s="918"/>
      <c r="K39" s="458"/>
      <c r="L39" s="458"/>
      <c r="M39" s="458"/>
      <c r="N39" s="458"/>
      <c r="O39" s="458"/>
      <c r="P39" s="233"/>
      <c r="Q39" s="233"/>
      <c r="R39" s="459"/>
      <c r="S39" s="459"/>
      <c r="T39" s="459"/>
      <c r="U39" s="459"/>
      <c r="V39" s="458"/>
      <c r="W39" s="458"/>
      <c r="X39" s="233"/>
      <c r="Y39" s="459"/>
      <c r="Z39" s="459"/>
      <c r="AA39" s="459"/>
      <c r="AB39" s="459"/>
      <c r="AC39" s="459"/>
      <c r="AD39" s="459"/>
    </row>
    <row r="40" spans="1:30" ht="24">
      <c r="B40" s="128"/>
      <c r="K40" s="458"/>
      <c r="L40" s="458"/>
      <c r="M40" s="458"/>
      <c r="N40" s="458"/>
      <c r="O40" s="458"/>
      <c r="P40" s="458"/>
      <c r="Q40" s="458"/>
      <c r="R40" s="458"/>
      <c r="S40" s="458"/>
      <c r="T40" s="459"/>
      <c r="U40" s="459"/>
    </row>
    <row r="41" spans="1:30" ht="24">
      <c r="B41" s="128"/>
      <c r="L41" s="458"/>
      <c r="M41" s="458"/>
      <c r="N41" s="458"/>
      <c r="O41" s="458"/>
      <c r="P41" s="458"/>
      <c r="Q41" s="458"/>
      <c r="R41" s="458"/>
      <c r="S41" s="458"/>
    </row>
  </sheetData>
  <sheetProtection algorithmName="SHA-512" hashValue="+g6Oa7E5f0WPWKlNJiDzNKPNLQzIaOw1Oobf+z78wyhMmTa395u6xPr8klEwowLujMyP4C/1Ykfom8GrLwYU8A==" saltValue="hn0tzMv6W834kzipIqnnOQ==" spinCount="100000" sheet="1" objects="1" scenarios="1"/>
  <mergeCells count="68">
    <mergeCell ref="L2:U7"/>
    <mergeCell ref="A1:C1"/>
    <mergeCell ref="A2:J2"/>
    <mergeCell ref="A3:J3"/>
    <mergeCell ref="A5:J5"/>
    <mergeCell ref="D7:I7"/>
    <mergeCell ref="A10:B10"/>
    <mergeCell ref="C10:D10"/>
    <mergeCell ref="E10:F10"/>
    <mergeCell ref="G10:J10"/>
    <mergeCell ref="A11:B11"/>
    <mergeCell ref="C11:D11"/>
    <mergeCell ref="E11:F11"/>
    <mergeCell ref="G11:J11"/>
    <mergeCell ref="A28:A39"/>
    <mergeCell ref="C28:J28"/>
    <mergeCell ref="C29:J29"/>
    <mergeCell ref="A12:B12"/>
    <mergeCell ref="C12:J12"/>
    <mergeCell ref="A13:A20"/>
    <mergeCell ref="E13:F13"/>
    <mergeCell ref="G13:J13"/>
    <mergeCell ref="B14:B15"/>
    <mergeCell ref="D14:F14"/>
    <mergeCell ref="G14:J14"/>
    <mergeCell ref="D15:F15"/>
    <mergeCell ref="G15:J15"/>
    <mergeCell ref="C27:J27"/>
    <mergeCell ref="C16:J16"/>
    <mergeCell ref="C17:J17"/>
    <mergeCell ref="A21:A27"/>
    <mergeCell ref="B22:B23"/>
    <mergeCell ref="C26:J26"/>
    <mergeCell ref="E21:F21"/>
    <mergeCell ref="G21:J21"/>
    <mergeCell ref="D22:F22"/>
    <mergeCell ref="G22:J22"/>
    <mergeCell ref="D23:F23"/>
    <mergeCell ref="G23:J23"/>
    <mergeCell ref="C24:J24"/>
    <mergeCell ref="C25:J25"/>
    <mergeCell ref="G33:J33"/>
    <mergeCell ref="D38:F38"/>
    <mergeCell ref="G38:H38"/>
    <mergeCell ref="I38:J38"/>
    <mergeCell ref="C34:J34"/>
    <mergeCell ref="C35:J35"/>
    <mergeCell ref="G36:H36"/>
    <mergeCell ref="I36:J36"/>
    <mergeCell ref="D37:F37"/>
    <mergeCell ref="G37:H37"/>
    <mergeCell ref="I37:J37"/>
    <mergeCell ref="C20:J20"/>
    <mergeCell ref="B8:I8"/>
    <mergeCell ref="B36:B39"/>
    <mergeCell ref="D36:F36"/>
    <mergeCell ref="D39:F39"/>
    <mergeCell ref="G39:H39"/>
    <mergeCell ref="I39:J39"/>
    <mergeCell ref="E30:F30"/>
    <mergeCell ref="G30:J30"/>
    <mergeCell ref="C31:J31"/>
    <mergeCell ref="B32:B33"/>
    <mergeCell ref="D32:F32"/>
    <mergeCell ref="G32:J32"/>
    <mergeCell ref="C18:J18"/>
    <mergeCell ref="C19:J19"/>
    <mergeCell ref="D33:F33"/>
  </mergeCells>
  <phoneticPr fontId="21"/>
  <dataValidations count="2">
    <dataValidation imeMode="halfAlpha" operator="greaterThanOrEqual" allowBlank="1" showInputMessage="1" showErrorMessage="1" sqref="C13:C14 E21 C21:C22 C32 E13" xr:uid="{00000000-0002-0000-0900-000000000000}"/>
    <dataValidation type="list" allowBlank="1" showInputMessage="1" showErrorMessage="1" sqref="C23 C15 C33" xr:uid="{00000000-0002-0000-0900-000001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15748031496062992" header="0.31496062992125984" footer="0.11811023622047245"/>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T75"/>
  <sheetViews>
    <sheetView view="pageBreakPreview" zoomScale="75" zoomScaleNormal="100" zoomScaleSheetLayoutView="75" workbookViewId="0">
      <selection activeCell="E148" sqref="E148"/>
    </sheetView>
  </sheetViews>
  <sheetFormatPr defaultColWidth="9" defaultRowHeight="18.75"/>
  <cols>
    <col min="1" max="2" width="6.75" style="140" customWidth="1"/>
    <col min="3" max="3" width="7.25" style="140" customWidth="1"/>
    <col min="4" max="4" width="39.5" style="109" customWidth="1"/>
    <col min="5" max="5" width="12" style="211" customWidth="1"/>
    <col min="6" max="6" width="3.5" style="211" bestFit="1" customWidth="1"/>
    <col min="7" max="7" width="11" style="211" customWidth="1"/>
    <col min="8" max="8" width="21.25" style="141" bestFit="1" customWidth="1"/>
    <col min="9" max="9" width="17.75" style="141" customWidth="1"/>
    <col min="10" max="10" width="2.5" style="1" customWidth="1"/>
    <col min="11" max="16384" width="9" style="1"/>
  </cols>
  <sheetData>
    <row r="1" spans="1:20">
      <c r="A1" s="74" t="s">
        <v>340</v>
      </c>
    </row>
    <row r="2" spans="1:20" customFormat="1">
      <c r="A2" s="695" t="s">
        <v>103</v>
      </c>
      <c r="B2" s="695"/>
      <c r="C2" s="696">
        <f>'5-1 総表'!C17</f>
        <v>0</v>
      </c>
      <c r="D2" s="696"/>
      <c r="E2" s="696"/>
      <c r="F2" s="696"/>
      <c r="G2" s="696"/>
      <c r="H2" s="696"/>
      <c r="I2" s="696"/>
    </row>
    <row r="3" spans="1:20" customFormat="1" ht="18.75" customHeight="1">
      <c r="A3" s="695" t="s">
        <v>75</v>
      </c>
      <c r="B3" s="695"/>
      <c r="C3" s="696">
        <f>'5-1 総表'!C29</f>
        <v>0</v>
      </c>
      <c r="D3" s="696"/>
      <c r="E3" s="696"/>
      <c r="F3" s="696"/>
      <c r="G3" s="696"/>
      <c r="H3" s="696"/>
      <c r="I3" s="696"/>
    </row>
    <row r="4" spans="1:20" ht="19.5" customHeight="1" thickBot="1">
      <c r="E4" s="982" t="s">
        <v>288</v>
      </c>
      <c r="F4" s="983"/>
      <c r="G4" s="983"/>
      <c r="H4" s="464" t="s">
        <v>289</v>
      </c>
      <c r="K4" s="500"/>
      <c r="L4" s="361"/>
      <c r="M4" s="361"/>
      <c r="N4" s="361"/>
      <c r="O4" s="361"/>
      <c r="P4" s="361"/>
      <c r="Q4" s="361"/>
      <c r="R4" s="361"/>
      <c r="S4" s="361"/>
      <c r="T4" s="361"/>
    </row>
    <row r="5" spans="1:20" customFormat="1" ht="19.899999999999999" customHeight="1">
      <c r="A5" s="142"/>
      <c r="B5" s="143" t="s">
        <v>282</v>
      </c>
      <c r="C5" s="144"/>
      <c r="D5" s="145"/>
      <c r="E5" s="811">
        <f>E6+E7</f>
        <v>0</v>
      </c>
      <c r="F5" s="811"/>
      <c r="G5" s="812"/>
      <c r="H5" s="307">
        <f>'1-3 収入'!E5</f>
        <v>0</v>
      </c>
      <c r="I5" s="146"/>
      <c r="K5" s="361"/>
      <c r="L5" s="361"/>
      <c r="M5" s="361"/>
      <c r="N5" s="361"/>
      <c r="O5" s="361"/>
      <c r="P5" s="361"/>
      <c r="Q5" s="361"/>
      <c r="R5" s="361"/>
      <c r="S5" s="361"/>
      <c r="T5" s="361"/>
    </row>
    <row r="6" spans="1:20" customFormat="1" ht="20.25" customHeight="1">
      <c r="A6" s="142"/>
      <c r="B6" s="147"/>
      <c r="C6" s="706" t="s">
        <v>45</v>
      </c>
      <c r="D6" s="707"/>
      <c r="E6" s="813">
        <f>I17</f>
        <v>0</v>
      </c>
      <c r="F6" s="813"/>
      <c r="G6" s="814"/>
      <c r="H6" s="308">
        <f>'1-3 収入'!E6</f>
        <v>0</v>
      </c>
      <c r="I6" s="148"/>
      <c r="K6" s="361"/>
      <c r="L6" s="361"/>
      <c r="M6" s="361"/>
      <c r="N6" s="361"/>
      <c r="O6" s="361"/>
      <c r="P6" s="361"/>
      <c r="Q6" s="361"/>
      <c r="R6" s="361"/>
      <c r="S6" s="361"/>
      <c r="T6" s="361"/>
    </row>
    <row r="7" spans="1:20" customFormat="1" ht="20.25" customHeight="1">
      <c r="A7" s="142"/>
      <c r="B7" s="147"/>
      <c r="C7" s="149" t="s">
        <v>46</v>
      </c>
      <c r="D7" s="150"/>
      <c r="E7" s="813">
        <f>SUM(E8:G13)</f>
        <v>0</v>
      </c>
      <c r="F7" s="813"/>
      <c r="G7" s="814"/>
      <c r="H7" s="309">
        <f>'1-3 収入'!E7</f>
        <v>0</v>
      </c>
      <c r="I7" s="148"/>
      <c r="K7" s="361"/>
      <c r="L7" s="361"/>
      <c r="M7" s="361"/>
      <c r="N7" s="361"/>
      <c r="O7" s="361"/>
      <c r="P7" s="361"/>
      <c r="Q7" s="361"/>
      <c r="R7" s="361"/>
      <c r="S7" s="361"/>
      <c r="T7" s="361"/>
    </row>
    <row r="8" spans="1:20" customFormat="1" ht="20.25" customHeight="1">
      <c r="A8" s="142"/>
      <c r="B8" s="147"/>
      <c r="C8" s="151"/>
      <c r="D8" s="152" t="s">
        <v>47</v>
      </c>
      <c r="E8" s="815">
        <f>I35</f>
        <v>0</v>
      </c>
      <c r="F8" s="815"/>
      <c r="G8" s="816"/>
      <c r="H8" s="309">
        <f>'1-3 収入'!E8</f>
        <v>0</v>
      </c>
      <c r="I8" s="148"/>
      <c r="K8" s="361"/>
      <c r="L8" s="361"/>
      <c r="M8" s="361"/>
      <c r="N8" s="361"/>
      <c r="O8" s="361"/>
      <c r="P8" s="361"/>
      <c r="Q8" s="361"/>
      <c r="R8" s="361"/>
      <c r="S8" s="361"/>
      <c r="T8" s="361"/>
    </row>
    <row r="9" spans="1:20" customFormat="1" ht="19.899999999999999" customHeight="1">
      <c r="A9" s="142"/>
      <c r="B9" s="147"/>
      <c r="C9" s="151"/>
      <c r="D9" s="153" t="s">
        <v>48</v>
      </c>
      <c r="E9" s="698">
        <f>I41</f>
        <v>0</v>
      </c>
      <c r="F9" s="698"/>
      <c r="G9" s="817"/>
      <c r="H9" s="309">
        <f>'1-3 収入'!E9</f>
        <v>0</v>
      </c>
      <c r="I9" s="148"/>
      <c r="K9" s="361"/>
      <c r="L9" s="361"/>
      <c r="M9" s="361"/>
      <c r="N9" s="361"/>
      <c r="O9" s="361"/>
      <c r="P9" s="361"/>
      <c r="Q9" s="361"/>
      <c r="R9" s="361"/>
      <c r="S9" s="361"/>
      <c r="T9" s="361"/>
    </row>
    <row r="10" spans="1:20" customFormat="1" ht="19.899999999999999" customHeight="1">
      <c r="A10" s="142"/>
      <c r="B10" s="147"/>
      <c r="C10" s="151"/>
      <c r="D10" s="153" t="s">
        <v>49</v>
      </c>
      <c r="E10" s="700">
        <f>I47</f>
        <v>0</v>
      </c>
      <c r="F10" s="700"/>
      <c r="G10" s="818"/>
      <c r="H10" s="310">
        <f>'1-3 収入'!E10</f>
        <v>0</v>
      </c>
      <c r="I10" s="148"/>
      <c r="K10" s="361"/>
      <c r="L10" s="361"/>
      <c r="M10" s="361"/>
      <c r="N10" s="361"/>
      <c r="O10" s="361"/>
      <c r="P10" s="361"/>
      <c r="Q10" s="361"/>
      <c r="R10" s="361"/>
      <c r="S10" s="361"/>
      <c r="T10" s="361"/>
    </row>
    <row r="11" spans="1:20" customFormat="1" ht="19.899999999999999" customHeight="1">
      <c r="A11" s="142"/>
      <c r="B11" s="147"/>
      <c r="C11" s="151"/>
      <c r="D11" s="154" t="s">
        <v>50</v>
      </c>
      <c r="E11" s="700">
        <f>I53</f>
        <v>0</v>
      </c>
      <c r="F11" s="700"/>
      <c r="G11" s="818"/>
      <c r="H11" s="310">
        <f>'1-3 収入'!E11</f>
        <v>0</v>
      </c>
      <c r="I11" s="148"/>
      <c r="K11" s="361"/>
      <c r="L11" s="361"/>
      <c r="M11" s="361"/>
      <c r="N11" s="361"/>
      <c r="O11" s="361"/>
      <c r="P11" s="361"/>
      <c r="Q11" s="361"/>
      <c r="R11" s="361"/>
      <c r="S11" s="361"/>
      <c r="T11" s="361"/>
    </row>
    <row r="12" spans="1:20" customFormat="1" ht="19.899999999999999" customHeight="1">
      <c r="A12" s="142"/>
      <c r="B12" s="147"/>
      <c r="C12" s="151"/>
      <c r="D12" s="154" t="s">
        <v>51</v>
      </c>
      <c r="E12" s="700">
        <f>I59</f>
        <v>0</v>
      </c>
      <c r="F12" s="700"/>
      <c r="G12" s="818"/>
      <c r="H12" s="308">
        <f>'1-3 収入'!E12</f>
        <v>0</v>
      </c>
      <c r="I12" s="148"/>
      <c r="K12" s="361"/>
      <c r="L12" s="361"/>
      <c r="M12" s="361"/>
      <c r="N12" s="361"/>
      <c r="O12" s="361"/>
      <c r="P12" s="361"/>
      <c r="Q12" s="361"/>
      <c r="R12" s="361"/>
      <c r="S12" s="361"/>
      <c r="T12" s="361"/>
    </row>
    <row r="13" spans="1:20" customFormat="1" ht="20.25" thickBot="1">
      <c r="A13" s="142"/>
      <c r="B13" s="155"/>
      <c r="C13" s="156"/>
      <c r="D13" s="157" t="s">
        <v>52</v>
      </c>
      <c r="E13" s="702">
        <f>I65</f>
        <v>0</v>
      </c>
      <c r="F13" s="702"/>
      <c r="G13" s="819"/>
      <c r="H13" s="311">
        <f>'1-3 収入'!E13</f>
        <v>0</v>
      </c>
      <c r="I13" s="148"/>
    </row>
    <row r="14" spans="1:20" ht="19.5" thickBot="1"/>
    <row r="15" spans="1:20" s="163" customFormat="1" ht="19.5" thickBot="1">
      <c r="A15" s="158" t="s">
        <v>15</v>
      </c>
      <c r="B15" s="159" t="s">
        <v>16</v>
      </c>
      <c r="C15" s="159" t="s">
        <v>17</v>
      </c>
      <c r="D15" s="160" t="s">
        <v>18</v>
      </c>
      <c r="E15" s="697" t="s">
        <v>19</v>
      </c>
      <c r="F15" s="697"/>
      <c r="G15" s="697"/>
      <c r="H15" s="161" t="s">
        <v>41</v>
      </c>
      <c r="I15" s="162" t="s">
        <v>20</v>
      </c>
    </row>
    <row r="16" spans="1:20" ht="30.75" thickBot="1">
      <c r="A16" s="719" t="s">
        <v>43</v>
      </c>
      <c r="B16" s="720"/>
      <c r="C16" s="720"/>
      <c r="D16" s="720"/>
      <c r="E16" s="212"/>
      <c r="F16" s="212"/>
      <c r="G16" s="212"/>
      <c r="H16" s="164"/>
      <c r="I16" s="465">
        <f>SUM(I17,I35,I41,I47,I53,I59,I65)</f>
        <v>0</v>
      </c>
    </row>
    <row r="17" spans="1:9" ht="30.75" thickBot="1">
      <c r="A17" s="165" t="s">
        <v>89</v>
      </c>
      <c r="B17" s="166" t="s">
        <v>21</v>
      </c>
      <c r="C17" s="167"/>
      <c r="D17" s="168"/>
      <c r="E17" s="213"/>
      <c r="F17" s="213"/>
      <c r="G17" s="213"/>
      <c r="H17" s="169"/>
      <c r="I17" s="466">
        <f>SUM(I20)</f>
        <v>0</v>
      </c>
    </row>
    <row r="18" spans="1:9" ht="24">
      <c r="A18" s="165" t="s">
        <v>89</v>
      </c>
      <c r="B18" s="171"/>
      <c r="C18" s="170" t="s">
        <v>21</v>
      </c>
      <c r="D18" s="173"/>
      <c r="E18" s="215"/>
      <c r="F18" s="215"/>
      <c r="G18" s="215"/>
      <c r="H18" s="174"/>
      <c r="I18" s="175"/>
    </row>
    <row r="19" spans="1:9">
      <c r="A19" s="165" t="s">
        <v>89</v>
      </c>
      <c r="B19" s="171"/>
      <c r="C19" s="176"/>
      <c r="D19" s="177" t="s">
        <v>62</v>
      </c>
      <c r="E19" s="216" t="s">
        <v>22</v>
      </c>
      <c r="F19" s="216" t="s">
        <v>23</v>
      </c>
      <c r="G19" s="216" t="s">
        <v>24</v>
      </c>
      <c r="H19" s="178"/>
      <c r="I19" s="179"/>
    </row>
    <row r="20" spans="1:9" ht="18.75" customHeight="1">
      <c r="A20" s="165" t="s">
        <v>89</v>
      </c>
      <c r="B20" s="171"/>
      <c r="C20" s="176"/>
      <c r="D20" s="467" t="str">
        <f>IF('5-3 収入'!D20="","",'5-3 収入'!D20)</f>
        <v/>
      </c>
      <c r="E20" s="468" t="str">
        <f>IF('5-3 収入'!E20="","",'5-3 収入'!E20)</f>
        <v/>
      </c>
      <c r="F20" s="218" t="str">
        <f>IF(E20="","","×")</f>
        <v/>
      </c>
      <c r="G20" s="468" t="str">
        <f>IF('5-3 収入'!G20="","",'5-3 収入'!G20)</f>
        <v/>
      </c>
      <c r="H20" s="469" t="str">
        <f>IFERROR(E20*G20,"")</f>
        <v/>
      </c>
      <c r="I20" s="180">
        <f>ROUNDDOWN((SUM(H20:H25)),-3)/1000</f>
        <v>0</v>
      </c>
    </row>
    <row r="21" spans="1:9">
      <c r="A21" s="165" t="str">
        <f>IF(AND(D21="",E21=""),"",".")</f>
        <v/>
      </c>
      <c r="B21" s="171"/>
      <c r="C21" s="176"/>
      <c r="D21" s="470" t="str">
        <f>IF('5-3 収入'!D21="","",'5-3 収入'!D21)</f>
        <v/>
      </c>
      <c r="E21" s="471" t="str">
        <f>IF('5-3 収入'!E21="","",'5-3 収入'!E21)</f>
        <v/>
      </c>
      <c r="F21" s="220" t="str">
        <f t="shared" ref="F21:F24" si="0">IF(E21="","","×")</f>
        <v/>
      </c>
      <c r="G21" s="471" t="str">
        <f>IF('5-3 収入'!G21="","",'5-3 収入'!G21)</f>
        <v/>
      </c>
      <c r="H21" s="472" t="str">
        <f t="shared" ref="H21:H25" si="1">IFERROR(E21*G21,"")</f>
        <v/>
      </c>
      <c r="I21" s="181"/>
    </row>
    <row r="22" spans="1:9">
      <c r="A22" s="165" t="str">
        <f t="shared" ref="A22:A24" si="2">IF(AND(D22="",E22=""),"",".")</f>
        <v/>
      </c>
      <c r="B22" s="171"/>
      <c r="C22" s="176"/>
      <c r="D22" s="470" t="str">
        <f>IF('5-3 収入'!D22="","",'5-3 収入'!D22)</f>
        <v/>
      </c>
      <c r="E22" s="471" t="str">
        <f>IF('5-3 収入'!E22="","",'5-3 収入'!E22)</f>
        <v/>
      </c>
      <c r="F22" s="220" t="str">
        <f t="shared" si="0"/>
        <v/>
      </c>
      <c r="G22" s="471" t="str">
        <f>IF('5-3 収入'!G22="","",'5-3 収入'!G22)</f>
        <v/>
      </c>
      <c r="H22" s="472" t="str">
        <f t="shared" si="1"/>
        <v/>
      </c>
      <c r="I22" s="181"/>
    </row>
    <row r="23" spans="1:9">
      <c r="A23" s="165" t="str">
        <f t="shared" si="2"/>
        <v/>
      </c>
      <c r="B23" s="171"/>
      <c r="C23" s="176"/>
      <c r="D23" s="470" t="str">
        <f>IF('5-3 収入'!D23="","",'5-3 収入'!D23)</f>
        <v/>
      </c>
      <c r="E23" s="471" t="str">
        <f>IF('5-3 収入'!E23="","",'5-3 収入'!E23)</f>
        <v/>
      </c>
      <c r="F23" s="220" t="str">
        <f t="shared" si="0"/>
        <v/>
      </c>
      <c r="G23" s="471" t="str">
        <f>IF('5-3 収入'!G23="","",'5-3 収入'!G23)</f>
        <v/>
      </c>
      <c r="H23" s="472" t="str">
        <f t="shared" si="1"/>
        <v/>
      </c>
      <c r="I23" s="181"/>
    </row>
    <row r="24" spans="1:9">
      <c r="A24" s="165" t="str">
        <f t="shared" si="2"/>
        <v/>
      </c>
      <c r="B24" s="171"/>
      <c r="C24" s="176"/>
      <c r="D24" s="470" t="str">
        <f>IF('5-3 収入'!D24="","",'5-3 収入'!D24)</f>
        <v/>
      </c>
      <c r="E24" s="471" t="str">
        <f>IF('5-3 収入'!E24="","",'5-3 収入'!E24)</f>
        <v/>
      </c>
      <c r="F24" s="220" t="str">
        <f t="shared" si="0"/>
        <v/>
      </c>
      <c r="G24" s="471" t="str">
        <f>IF('5-3 収入'!G24="","",'5-3 収入'!G24)</f>
        <v/>
      </c>
      <c r="H24" s="472" t="str">
        <f t="shared" si="1"/>
        <v/>
      </c>
      <c r="I24" s="181"/>
    </row>
    <row r="25" spans="1:9">
      <c r="A25" s="165" t="s">
        <v>89</v>
      </c>
      <c r="B25" s="171"/>
      <c r="C25" s="182"/>
      <c r="D25" s="183" t="s">
        <v>25</v>
      </c>
      <c r="E25" s="221">
        <v>0</v>
      </c>
      <c r="F25" s="222" t="s">
        <v>23</v>
      </c>
      <c r="G25" s="473" t="str">
        <f>IF('5-3 収入'!G25="","",'5-3 収入'!G25)</f>
        <v/>
      </c>
      <c r="H25" s="184" t="str">
        <f t="shared" si="1"/>
        <v/>
      </c>
      <c r="I25" s="185"/>
    </row>
    <row r="26" spans="1:9" ht="24">
      <c r="A26" s="165" t="s">
        <v>89</v>
      </c>
      <c r="B26" s="171"/>
      <c r="C26" s="186" t="s">
        <v>318</v>
      </c>
      <c r="D26" s="187"/>
      <c r="E26" s="224"/>
      <c r="F26" s="224"/>
      <c r="G26" s="224"/>
      <c r="H26" s="188"/>
      <c r="I26" s="175"/>
    </row>
    <row r="27" spans="1:9">
      <c r="A27" s="165" t="s">
        <v>89</v>
      </c>
      <c r="B27" s="171"/>
      <c r="C27" s="176"/>
      <c r="D27" s="973">
        <f>'5-3 収入'!D27</f>
        <v>0</v>
      </c>
      <c r="E27" s="974"/>
      <c r="F27" s="974"/>
      <c r="G27" s="974"/>
      <c r="H27" s="974"/>
      <c r="I27" s="975"/>
    </row>
    <row r="28" spans="1:9">
      <c r="A28" s="165" t="s">
        <v>89</v>
      </c>
      <c r="B28" s="171"/>
      <c r="C28" s="176"/>
      <c r="D28" s="976"/>
      <c r="E28" s="977"/>
      <c r="F28" s="977"/>
      <c r="G28" s="977"/>
      <c r="H28" s="977"/>
      <c r="I28" s="978"/>
    </row>
    <row r="29" spans="1:9">
      <c r="A29" s="165" t="s">
        <v>89</v>
      </c>
      <c r="B29" s="171"/>
      <c r="C29" s="176"/>
      <c r="D29" s="976"/>
      <c r="E29" s="977"/>
      <c r="F29" s="977"/>
      <c r="G29" s="977"/>
      <c r="H29" s="977"/>
      <c r="I29" s="978"/>
    </row>
    <row r="30" spans="1:9">
      <c r="A30" s="165" t="s">
        <v>89</v>
      </c>
      <c r="B30" s="171"/>
      <c r="C30" s="176"/>
      <c r="D30" s="976"/>
      <c r="E30" s="977"/>
      <c r="F30" s="977"/>
      <c r="G30" s="977"/>
      <c r="H30" s="977"/>
      <c r="I30" s="978"/>
    </row>
    <row r="31" spans="1:9">
      <c r="A31" s="165" t="s">
        <v>89</v>
      </c>
      <c r="B31" s="189"/>
      <c r="C31" s="190"/>
      <c r="D31" s="979"/>
      <c r="E31" s="980"/>
      <c r="F31" s="980"/>
      <c r="G31" s="980"/>
      <c r="H31" s="980"/>
      <c r="I31" s="981"/>
    </row>
    <row r="32" spans="1:9" ht="30">
      <c r="A32" s="165" t="s">
        <v>89</v>
      </c>
      <c r="B32" s="191" t="s">
        <v>26</v>
      </c>
      <c r="C32" s="192"/>
      <c r="D32" s="193"/>
      <c r="E32" s="225"/>
      <c r="F32" s="226"/>
      <c r="G32" s="225"/>
      <c r="H32" s="194"/>
      <c r="I32" s="195"/>
    </row>
    <row r="33" spans="1:9" s="198" customFormat="1">
      <c r="A33" s="196"/>
      <c r="B33" s="197"/>
      <c r="C33" s="474"/>
      <c r="D33" s="427" t="s">
        <v>18</v>
      </c>
      <c r="E33" s="732" t="s">
        <v>19</v>
      </c>
      <c r="F33" s="733"/>
      <c r="G33" s="734"/>
      <c r="H33" s="428" t="s">
        <v>41</v>
      </c>
      <c r="I33" s="475"/>
    </row>
    <row r="34" spans="1:9" ht="24">
      <c r="A34" s="165" t="s">
        <v>89</v>
      </c>
      <c r="B34" s="199"/>
      <c r="C34" s="170" t="s">
        <v>5</v>
      </c>
      <c r="D34" s="200"/>
      <c r="E34" s="227"/>
      <c r="F34" s="228"/>
      <c r="G34" s="227"/>
      <c r="H34" s="201"/>
      <c r="I34" s="202"/>
    </row>
    <row r="35" spans="1:9">
      <c r="A35" s="165" t="s">
        <v>89</v>
      </c>
      <c r="B35" s="171"/>
      <c r="C35" s="176"/>
      <c r="D35" s="467" t="str">
        <f>IF('5-3 収入'!D35="","",'5-3 収入'!D35)</f>
        <v/>
      </c>
      <c r="E35" s="971" t="str">
        <f>IF('5-3 収入'!E35="","",'5-3 収入'!E35)</f>
        <v/>
      </c>
      <c r="F35" s="972"/>
      <c r="G35" s="972"/>
      <c r="H35" s="476" t="str">
        <f>IF('5-3 収入'!H35="","",'5-3 収入'!H35)</f>
        <v/>
      </c>
      <c r="I35" s="716">
        <f>ROUNDDOWN((SUM(H35:H39)),-3)/1000</f>
        <v>0</v>
      </c>
    </row>
    <row r="36" spans="1:9">
      <c r="A36" s="165" t="str">
        <f>IF(AND(D36="",E36="",H36=""),"",".")</f>
        <v/>
      </c>
      <c r="B36" s="171"/>
      <c r="C36" s="176"/>
      <c r="D36" s="470" t="str">
        <f>IF('5-3 収入'!D36="","",'5-3 収入'!D36)</f>
        <v/>
      </c>
      <c r="E36" s="965" t="str">
        <f>IF('5-3 収入'!E36="","",'5-3 収入'!E36)</f>
        <v/>
      </c>
      <c r="F36" s="966"/>
      <c r="G36" s="967"/>
      <c r="H36" s="477" t="str">
        <f>IF('5-3 収入'!H36="","",'5-3 収入'!H36)</f>
        <v/>
      </c>
      <c r="I36" s="717"/>
    </row>
    <row r="37" spans="1:9">
      <c r="A37" s="165" t="str">
        <f t="shared" ref="A37:A72" si="3">IF(AND(D37="",E37="",H37=""),"",".")</f>
        <v/>
      </c>
      <c r="B37" s="171"/>
      <c r="C37" s="176"/>
      <c r="D37" s="478" t="str">
        <f>IF('5-3 収入'!D37="","",'5-3 収入'!D37)</f>
        <v/>
      </c>
      <c r="E37" s="965" t="str">
        <f>IF('5-3 収入'!E37="","",'5-3 収入'!E37)</f>
        <v/>
      </c>
      <c r="F37" s="966"/>
      <c r="G37" s="967"/>
      <c r="H37" s="477" t="str">
        <f>IF('5-3 収入'!H37="","",'5-3 収入'!H37)</f>
        <v/>
      </c>
      <c r="I37" s="717"/>
    </row>
    <row r="38" spans="1:9">
      <c r="A38" s="165" t="str">
        <f t="shared" si="3"/>
        <v/>
      </c>
      <c r="B38" s="171"/>
      <c r="C38" s="176"/>
      <c r="D38" s="478" t="str">
        <f>IF('5-3 収入'!D38="","",'5-3 収入'!D38)</f>
        <v/>
      </c>
      <c r="E38" s="965" t="str">
        <f>IF('5-3 収入'!E38="","",'5-3 収入'!E38)</f>
        <v/>
      </c>
      <c r="F38" s="966"/>
      <c r="G38" s="967"/>
      <c r="H38" s="477" t="str">
        <f>IF('5-3 収入'!H38="","",'5-3 収入'!H38)</f>
        <v/>
      </c>
      <c r="I38" s="717"/>
    </row>
    <row r="39" spans="1:9">
      <c r="A39" s="165" t="str">
        <f t="shared" si="3"/>
        <v/>
      </c>
      <c r="B39" s="171"/>
      <c r="C39" s="176"/>
      <c r="D39" s="478" t="str">
        <f>IF('5-3 収入'!D39="","",'5-3 収入'!D39)</f>
        <v/>
      </c>
      <c r="E39" s="965" t="str">
        <f>IF('5-3 収入'!E39="","",'5-3 収入'!E39)</f>
        <v/>
      </c>
      <c r="F39" s="966"/>
      <c r="G39" s="967"/>
      <c r="H39" s="477" t="str">
        <f>IF('5-3 収入'!H39="","",'5-3 収入'!H39)</f>
        <v/>
      </c>
      <c r="I39" s="717"/>
    </row>
    <row r="40" spans="1:9" ht="24">
      <c r="A40" s="165" t="s">
        <v>89</v>
      </c>
      <c r="B40" s="718"/>
      <c r="C40" s="186" t="s">
        <v>27</v>
      </c>
      <c r="D40" s="200"/>
      <c r="E40" s="227"/>
      <c r="F40" s="228"/>
      <c r="G40" s="227"/>
      <c r="H40" s="201"/>
      <c r="I40" s="202"/>
    </row>
    <row r="41" spans="1:9" ht="18.75" customHeight="1">
      <c r="A41" s="165" t="s">
        <v>89</v>
      </c>
      <c r="B41" s="718"/>
      <c r="C41" s="172"/>
      <c r="D41" s="467" t="str">
        <f>IF('5-3 収入'!D41="","",'5-3 収入'!D41)</f>
        <v/>
      </c>
      <c r="E41" s="962" t="str">
        <f>IF('5-3 収入'!E41="","",'5-3 収入'!E41)</f>
        <v/>
      </c>
      <c r="F41" s="963"/>
      <c r="G41" s="964"/>
      <c r="H41" s="479" t="str">
        <f>IF('5-3 収入'!H41="","",'5-3 収入'!H41)</f>
        <v/>
      </c>
      <c r="I41" s="716">
        <f>ROUNDDOWN((SUM(H41:H45)),-3)/1000</f>
        <v>0</v>
      </c>
    </row>
    <row r="42" spans="1:9">
      <c r="A42" s="165" t="str">
        <f t="shared" si="3"/>
        <v/>
      </c>
      <c r="B42" s="718"/>
      <c r="C42" s="172"/>
      <c r="D42" s="478" t="str">
        <f>IF('5-3 収入'!D42="","",'5-3 収入'!D42)</f>
        <v/>
      </c>
      <c r="E42" s="965" t="str">
        <f>IF('5-3 収入'!E42="","",'5-3 収入'!E42)</f>
        <v/>
      </c>
      <c r="F42" s="966"/>
      <c r="G42" s="967"/>
      <c r="H42" s="480" t="str">
        <f>IF('5-3 収入'!H42="","",'5-3 収入'!H42)</f>
        <v/>
      </c>
      <c r="I42" s="717"/>
    </row>
    <row r="43" spans="1:9">
      <c r="A43" s="165" t="str">
        <f t="shared" si="3"/>
        <v/>
      </c>
      <c r="B43" s="718"/>
      <c r="C43" s="172"/>
      <c r="D43" s="478" t="str">
        <f>IF('5-3 収入'!D43="","",'5-3 収入'!D43)</f>
        <v/>
      </c>
      <c r="E43" s="965" t="str">
        <f>IF('5-3 収入'!E43="","",'5-3 収入'!E43)</f>
        <v/>
      </c>
      <c r="F43" s="966"/>
      <c r="G43" s="967"/>
      <c r="H43" s="480" t="str">
        <f>IF('5-3 収入'!H43="","",'5-3 収入'!H43)</f>
        <v/>
      </c>
      <c r="I43" s="717"/>
    </row>
    <row r="44" spans="1:9">
      <c r="A44" s="165" t="str">
        <f t="shared" si="3"/>
        <v/>
      </c>
      <c r="B44" s="718"/>
      <c r="C44" s="172"/>
      <c r="D44" s="478" t="str">
        <f>IF('5-3 収入'!D44="","",'5-3 収入'!D44)</f>
        <v/>
      </c>
      <c r="E44" s="965" t="str">
        <f>IF('5-3 収入'!E44="","",'5-3 収入'!E44)</f>
        <v/>
      </c>
      <c r="F44" s="966"/>
      <c r="G44" s="967"/>
      <c r="H44" s="480" t="str">
        <f>IF('5-3 収入'!H44="","",'5-3 収入'!H44)</f>
        <v/>
      </c>
      <c r="I44" s="717"/>
    </row>
    <row r="45" spans="1:9">
      <c r="A45" s="165" t="str">
        <f t="shared" si="3"/>
        <v/>
      </c>
      <c r="B45" s="718"/>
      <c r="C45" s="172"/>
      <c r="D45" s="478" t="str">
        <f>IF('5-3 収入'!D45="","",'5-3 収入'!D45)</f>
        <v/>
      </c>
      <c r="E45" s="965" t="str">
        <f>IF('5-3 収入'!E45="","",'5-3 収入'!E45)</f>
        <v/>
      </c>
      <c r="F45" s="966"/>
      <c r="G45" s="967"/>
      <c r="H45" s="480" t="str">
        <f>IF('5-3 収入'!H45="","",'5-3 収入'!H45)</f>
        <v/>
      </c>
      <c r="I45" s="717"/>
    </row>
    <row r="46" spans="1:9" ht="24">
      <c r="A46" s="165" t="s">
        <v>89</v>
      </c>
      <c r="B46" s="171"/>
      <c r="C46" s="186" t="s">
        <v>28</v>
      </c>
      <c r="D46" s="200"/>
      <c r="E46" s="227"/>
      <c r="F46" s="228"/>
      <c r="G46" s="227"/>
      <c r="H46" s="201"/>
      <c r="I46" s="204"/>
    </row>
    <row r="47" spans="1:9" ht="18.75" customHeight="1">
      <c r="A47" s="165" t="s">
        <v>89</v>
      </c>
      <c r="B47" s="171"/>
      <c r="C47" s="176"/>
      <c r="D47" s="467" t="str">
        <f>IF('5-3 収入'!D47="","",'5-3 収入'!D47)</f>
        <v/>
      </c>
      <c r="E47" s="962" t="str">
        <f>IF('5-3 収入'!E47="","",'5-3 収入'!E47)</f>
        <v/>
      </c>
      <c r="F47" s="963"/>
      <c r="G47" s="964"/>
      <c r="H47" s="479" t="str">
        <f>IF('5-3 収入'!H47="","",'5-3 収入'!H47)</f>
        <v/>
      </c>
      <c r="I47" s="716">
        <f>ROUNDDOWN((SUM(H47:H51)),-3)/1000</f>
        <v>0</v>
      </c>
    </row>
    <row r="48" spans="1:9">
      <c r="A48" s="165" t="str">
        <f t="shared" si="3"/>
        <v/>
      </c>
      <c r="B48" s="171"/>
      <c r="C48" s="176"/>
      <c r="D48" s="478" t="str">
        <f>IF('5-3 収入'!D48="","",'5-3 収入'!D48)</f>
        <v/>
      </c>
      <c r="E48" s="965" t="str">
        <f>IF('5-3 収入'!E48="","",'5-3 収入'!E48)</f>
        <v/>
      </c>
      <c r="F48" s="966"/>
      <c r="G48" s="967"/>
      <c r="H48" s="480" t="str">
        <f>IF('5-3 収入'!H48="","",'5-3 収入'!H48)</f>
        <v/>
      </c>
      <c r="I48" s="717"/>
    </row>
    <row r="49" spans="1:9">
      <c r="A49" s="165" t="str">
        <f t="shared" si="3"/>
        <v/>
      </c>
      <c r="B49" s="171"/>
      <c r="C49" s="176"/>
      <c r="D49" s="478" t="str">
        <f>IF('5-3 収入'!D49="","",'5-3 収入'!D49)</f>
        <v/>
      </c>
      <c r="E49" s="965" t="str">
        <f>IF('5-3 収入'!E49="","",'5-3 収入'!E49)</f>
        <v/>
      </c>
      <c r="F49" s="966"/>
      <c r="G49" s="967"/>
      <c r="H49" s="480" t="str">
        <f>IF('5-3 収入'!H49="","",'5-3 収入'!H49)</f>
        <v/>
      </c>
      <c r="I49" s="717"/>
    </row>
    <row r="50" spans="1:9">
      <c r="A50" s="165" t="str">
        <f t="shared" si="3"/>
        <v/>
      </c>
      <c r="B50" s="171"/>
      <c r="C50" s="176"/>
      <c r="D50" s="478" t="str">
        <f>IF('5-3 収入'!D50="","",'5-3 収入'!D50)</f>
        <v/>
      </c>
      <c r="E50" s="965" t="str">
        <f>IF('5-3 収入'!E50="","",'5-3 収入'!E50)</f>
        <v/>
      </c>
      <c r="F50" s="966"/>
      <c r="G50" s="967"/>
      <c r="H50" s="480" t="str">
        <f>IF('5-3 収入'!H50="","",'5-3 収入'!H50)</f>
        <v/>
      </c>
      <c r="I50" s="717"/>
    </row>
    <row r="51" spans="1:9">
      <c r="A51" s="165" t="str">
        <f t="shared" si="3"/>
        <v/>
      </c>
      <c r="B51" s="171"/>
      <c r="C51" s="176"/>
      <c r="D51" s="478" t="str">
        <f>IF('5-3 収入'!D51="","",'5-3 収入'!D51)</f>
        <v/>
      </c>
      <c r="E51" s="965" t="str">
        <f>IF('5-3 収入'!E51="","",'5-3 収入'!E51)</f>
        <v/>
      </c>
      <c r="F51" s="966"/>
      <c r="G51" s="967"/>
      <c r="H51" s="480" t="str">
        <f>IF('5-3 収入'!H51="","",'5-3 収入'!H51)</f>
        <v/>
      </c>
      <c r="I51" s="717"/>
    </row>
    <row r="52" spans="1:9" ht="24">
      <c r="A52" s="165" t="s">
        <v>89</v>
      </c>
      <c r="B52" s="171"/>
      <c r="C52" s="186" t="s">
        <v>315</v>
      </c>
      <c r="D52" s="200"/>
      <c r="E52" s="227"/>
      <c r="F52" s="228"/>
      <c r="G52" s="227"/>
      <c r="H52" s="201"/>
      <c r="I52" s="175"/>
    </row>
    <row r="53" spans="1:9">
      <c r="A53" s="165" t="s">
        <v>89</v>
      </c>
      <c r="B53" s="171"/>
      <c r="C53" s="172"/>
      <c r="D53" s="467" t="str">
        <f>IF('5-3 収入'!D53="","",'5-3 収入'!D53)</f>
        <v/>
      </c>
      <c r="E53" s="962" t="str">
        <f>IF('5-3 収入'!E53="","",'5-3 収入'!E53)</f>
        <v/>
      </c>
      <c r="F53" s="963"/>
      <c r="G53" s="964"/>
      <c r="H53" s="479" t="str">
        <f>IF('5-3 収入'!H53="","",'5-3 収入'!H53)</f>
        <v/>
      </c>
      <c r="I53" s="716">
        <f>ROUNDDOWN((SUM(H53:H57)),-3)/1000</f>
        <v>0</v>
      </c>
    </row>
    <row r="54" spans="1:9">
      <c r="A54" s="165" t="str">
        <f t="shared" si="3"/>
        <v/>
      </c>
      <c r="B54" s="171"/>
      <c r="C54" s="172"/>
      <c r="D54" s="478" t="str">
        <f>IF('5-3 収入'!D54="","",'5-3 収入'!D54)</f>
        <v/>
      </c>
      <c r="E54" s="965" t="str">
        <f>IF('5-3 収入'!E54="","",'5-3 収入'!E54)</f>
        <v/>
      </c>
      <c r="F54" s="966"/>
      <c r="G54" s="967"/>
      <c r="H54" s="480" t="str">
        <f>IF('5-3 収入'!H54="","",'5-3 収入'!H54)</f>
        <v/>
      </c>
      <c r="I54" s="717"/>
    </row>
    <row r="55" spans="1:9">
      <c r="A55" s="165" t="str">
        <f t="shared" si="3"/>
        <v/>
      </c>
      <c r="B55" s="171"/>
      <c r="C55" s="172"/>
      <c r="D55" s="478" t="str">
        <f>IF('5-3 収入'!D55="","",'5-3 収入'!D55)</f>
        <v/>
      </c>
      <c r="E55" s="965" t="str">
        <f>IF('5-3 収入'!E55="","",'5-3 収入'!E55)</f>
        <v/>
      </c>
      <c r="F55" s="966"/>
      <c r="G55" s="967"/>
      <c r="H55" s="480" t="str">
        <f>IF('5-3 収入'!H55="","",'5-3 収入'!H55)</f>
        <v/>
      </c>
      <c r="I55" s="717"/>
    </row>
    <row r="56" spans="1:9">
      <c r="A56" s="165" t="str">
        <f t="shared" si="3"/>
        <v/>
      </c>
      <c r="B56" s="171"/>
      <c r="C56" s="172"/>
      <c r="D56" s="478" t="str">
        <f>IF('5-3 収入'!D56="","",'5-3 収入'!D56)</f>
        <v/>
      </c>
      <c r="E56" s="965" t="str">
        <f>IF('5-3 収入'!E56="","",'5-3 収入'!E56)</f>
        <v/>
      </c>
      <c r="F56" s="966"/>
      <c r="G56" s="967"/>
      <c r="H56" s="480" t="str">
        <f>IF('5-3 収入'!H56="","",'5-3 収入'!H56)</f>
        <v/>
      </c>
      <c r="I56" s="717"/>
    </row>
    <row r="57" spans="1:9">
      <c r="A57" s="165" t="str">
        <f t="shared" si="3"/>
        <v/>
      </c>
      <c r="B57" s="171"/>
      <c r="C57" s="172"/>
      <c r="D57" s="478" t="str">
        <f>IF('5-3 収入'!D57="","",'5-3 収入'!D57)</f>
        <v/>
      </c>
      <c r="E57" s="965" t="str">
        <f>IF('5-3 収入'!E57="","",'5-3 収入'!E57)</f>
        <v/>
      </c>
      <c r="F57" s="966"/>
      <c r="G57" s="967"/>
      <c r="H57" s="480" t="str">
        <f>IF('5-3 収入'!H57="","",'5-3 収入'!H57)</f>
        <v/>
      </c>
      <c r="I57" s="717"/>
    </row>
    <row r="58" spans="1:9" ht="24">
      <c r="A58" s="165" t="s">
        <v>89</v>
      </c>
      <c r="B58" s="171"/>
      <c r="C58" s="186" t="s">
        <v>29</v>
      </c>
      <c r="D58" s="200"/>
      <c r="E58" s="227"/>
      <c r="F58" s="228"/>
      <c r="G58" s="227"/>
      <c r="H58" s="201"/>
      <c r="I58" s="204"/>
    </row>
    <row r="59" spans="1:9">
      <c r="A59" s="165" t="s">
        <v>89</v>
      </c>
      <c r="B59" s="171"/>
      <c r="C59" s="721"/>
      <c r="D59" s="467" t="str">
        <f>IF('5-3 収入'!D59="","",'5-3 収入'!D59)</f>
        <v/>
      </c>
      <c r="E59" s="962" t="str">
        <f>IF('5-3 収入'!E59="","",'5-3 収入'!E59)</f>
        <v/>
      </c>
      <c r="F59" s="963"/>
      <c r="G59" s="964"/>
      <c r="H59" s="479" t="str">
        <f>IF('5-3 収入'!H59="","",'5-3 収入'!H59)</f>
        <v/>
      </c>
      <c r="I59" s="716">
        <f>ROUNDDOWN((SUM(H59:H63)),-3)/1000</f>
        <v>0</v>
      </c>
    </row>
    <row r="60" spans="1:9">
      <c r="A60" s="165" t="str">
        <f t="shared" si="3"/>
        <v/>
      </c>
      <c r="B60" s="171"/>
      <c r="C60" s="721"/>
      <c r="D60" s="478" t="str">
        <f>IF('5-3 収入'!D60="","",'5-3 収入'!D60)</f>
        <v/>
      </c>
      <c r="E60" s="965" t="str">
        <f>IF('5-3 収入'!E60="","",'5-3 収入'!E60)</f>
        <v/>
      </c>
      <c r="F60" s="966"/>
      <c r="G60" s="967"/>
      <c r="H60" s="480" t="str">
        <f>IF('5-3 収入'!H60="","",'5-3 収入'!H60)</f>
        <v/>
      </c>
      <c r="I60" s="717"/>
    </row>
    <row r="61" spans="1:9">
      <c r="A61" s="165" t="str">
        <f t="shared" si="3"/>
        <v/>
      </c>
      <c r="B61" s="171"/>
      <c r="C61" s="721"/>
      <c r="D61" s="478" t="str">
        <f>IF('5-3 収入'!D61="","",'5-3 収入'!D61)</f>
        <v/>
      </c>
      <c r="E61" s="965" t="str">
        <f>IF('5-3 収入'!E61="","",'5-3 収入'!E61)</f>
        <v/>
      </c>
      <c r="F61" s="966"/>
      <c r="G61" s="967"/>
      <c r="H61" s="480" t="str">
        <f>IF('5-3 収入'!H61="","",'5-3 収入'!H61)</f>
        <v/>
      </c>
      <c r="I61" s="717"/>
    </row>
    <row r="62" spans="1:9">
      <c r="A62" s="165" t="str">
        <f t="shared" si="3"/>
        <v/>
      </c>
      <c r="B62" s="171"/>
      <c r="C62" s="721"/>
      <c r="D62" s="478" t="str">
        <f>IF('5-3 収入'!D62="","",'5-3 収入'!D62)</f>
        <v/>
      </c>
      <c r="E62" s="965" t="str">
        <f>IF('5-3 収入'!E62="","",'5-3 収入'!E62)</f>
        <v/>
      </c>
      <c r="F62" s="966"/>
      <c r="G62" s="967"/>
      <c r="H62" s="480" t="str">
        <f>IF('5-3 収入'!H62="","",'5-3 収入'!H62)</f>
        <v/>
      </c>
      <c r="I62" s="717"/>
    </row>
    <row r="63" spans="1:9">
      <c r="A63" s="165" t="str">
        <f t="shared" si="3"/>
        <v/>
      </c>
      <c r="B63" s="171"/>
      <c r="C63" s="721"/>
      <c r="D63" s="478" t="str">
        <f>IF('5-3 収入'!D63="","",'5-3 収入'!D63)</f>
        <v/>
      </c>
      <c r="E63" s="965" t="str">
        <f>IF('5-3 収入'!E63="","",'5-3 収入'!E63)</f>
        <v/>
      </c>
      <c r="F63" s="966"/>
      <c r="G63" s="967"/>
      <c r="H63" s="480" t="str">
        <f>IF('5-3 収入'!H63="","",'5-3 収入'!H63)</f>
        <v/>
      </c>
      <c r="I63" s="717"/>
    </row>
    <row r="64" spans="1:9" ht="24">
      <c r="A64" s="165" t="s">
        <v>89</v>
      </c>
      <c r="B64" s="171"/>
      <c r="C64" s="170" t="s">
        <v>30</v>
      </c>
      <c r="D64" s="200"/>
      <c r="E64" s="227"/>
      <c r="F64" s="228"/>
      <c r="G64" s="227"/>
      <c r="H64" s="201"/>
      <c r="I64" s="204"/>
    </row>
    <row r="65" spans="1:9">
      <c r="A65" s="165" t="s">
        <v>89</v>
      </c>
      <c r="B65" s="171"/>
      <c r="C65" s="172"/>
      <c r="D65" s="467" t="str">
        <f>IF('5-3 収入'!D65="","",'5-3 収入'!D65)</f>
        <v/>
      </c>
      <c r="E65" s="962" t="str">
        <f>IF('5-3 収入'!E65="","",'5-3 収入'!E65)</f>
        <v/>
      </c>
      <c r="F65" s="963"/>
      <c r="G65" s="964"/>
      <c r="H65" s="479" t="str">
        <f>IF('5-3 収入'!H65="","",'5-3 収入'!H65)</f>
        <v/>
      </c>
      <c r="I65" s="716">
        <f>ROUNDDOWN((SUM(H65:H74)),-3)/1000</f>
        <v>0</v>
      </c>
    </row>
    <row r="66" spans="1:9">
      <c r="A66" s="165" t="str">
        <f t="shared" si="3"/>
        <v/>
      </c>
      <c r="B66" s="171"/>
      <c r="C66" s="172"/>
      <c r="D66" s="478" t="str">
        <f>IF('5-3 収入'!D66="","",'5-3 収入'!D66)</f>
        <v/>
      </c>
      <c r="E66" s="965" t="str">
        <f>IF('5-3 収入'!E66="","",'5-3 収入'!E66)</f>
        <v/>
      </c>
      <c r="F66" s="966"/>
      <c r="G66" s="967"/>
      <c r="H66" s="480" t="str">
        <f>IF('5-3 収入'!H66="","",'5-3 収入'!H66)</f>
        <v/>
      </c>
      <c r="I66" s="717"/>
    </row>
    <row r="67" spans="1:9">
      <c r="A67" s="165" t="str">
        <f t="shared" si="3"/>
        <v/>
      </c>
      <c r="B67" s="171"/>
      <c r="C67" s="172"/>
      <c r="D67" s="478" t="str">
        <f>IF('5-3 収入'!D67="","",'5-3 収入'!D67)</f>
        <v/>
      </c>
      <c r="E67" s="965" t="str">
        <f>IF('5-3 収入'!E67="","",'5-3 収入'!E67)</f>
        <v/>
      </c>
      <c r="F67" s="966"/>
      <c r="G67" s="967"/>
      <c r="H67" s="480" t="str">
        <f>IF('5-3 収入'!H67="","",'5-3 収入'!H67)</f>
        <v/>
      </c>
      <c r="I67" s="717"/>
    </row>
    <row r="68" spans="1:9">
      <c r="A68" s="165" t="str">
        <f t="shared" si="3"/>
        <v/>
      </c>
      <c r="B68" s="171"/>
      <c r="C68" s="172"/>
      <c r="D68" s="478" t="str">
        <f>IF('5-3 収入'!D68="","",'5-3 収入'!D68)</f>
        <v/>
      </c>
      <c r="E68" s="965" t="str">
        <f>IF('5-3 収入'!E68="","",'5-3 収入'!E68)</f>
        <v/>
      </c>
      <c r="F68" s="966"/>
      <c r="G68" s="967"/>
      <c r="H68" s="480" t="str">
        <f>IF('5-3 収入'!H68="","",'5-3 収入'!H68)</f>
        <v/>
      </c>
      <c r="I68" s="717"/>
    </row>
    <row r="69" spans="1:9">
      <c r="A69" s="165" t="str">
        <f t="shared" si="3"/>
        <v/>
      </c>
      <c r="B69" s="171"/>
      <c r="C69" s="172"/>
      <c r="D69" s="478" t="str">
        <f>IF('5-3 収入'!D69="","",'5-3 収入'!D69)</f>
        <v/>
      </c>
      <c r="E69" s="965" t="str">
        <f>IF('5-3 収入'!E69="","",'5-3 収入'!E69)</f>
        <v/>
      </c>
      <c r="F69" s="966"/>
      <c r="G69" s="967"/>
      <c r="H69" s="480" t="str">
        <f>IF('5-3 収入'!H69="","",'5-3 収入'!H69)</f>
        <v/>
      </c>
      <c r="I69" s="717"/>
    </row>
    <row r="70" spans="1:9">
      <c r="A70" s="165" t="str">
        <f t="shared" si="3"/>
        <v/>
      </c>
      <c r="B70" s="171"/>
      <c r="C70" s="172"/>
      <c r="D70" s="478" t="str">
        <f>IF('5-3 収入'!D70="","",'5-3 収入'!D70)</f>
        <v/>
      </c>
      <c r="E70" s="965" t="str">
        <f>IF('5-3 収入'!E70="","",'5-3 収入'!E70)</f>
        <v/>
      </c>
      <c r="F70" s="966"/>
      <c r="G70" s="967"/>
      <c r="H70" s="480" t="str">
        <f>IF('5-3 収入'!H70="","",'5-3 収入'!H70)</f>
        <v/>
      </c>
      <c r="I70" s="717"/>
    </row>
    <row r="71" spans="1:9">
      <c r="A71" s="165" t="str">
        <f t="shared" si="3"/>
        <v/>
      </c>
      <c r="B71" s="171"/>
      <c r="C71" s="172"/>
      <c r="D71" s="478" t="str">
        <f>IF('5-3 収入'!D71="","",'5-3 収入'!D71)</f>
        <v/>
      </c>
      <c r="E71" s="965" t="str">
        <f>IF('5-3 収入'!E71="","",'5-3 収入'!E71)</f>
        <v/>
      </c>
      <c r="F71" s="966"/>
      <c r="G71" s="967"/>
      <c r="H71" s="480" t="str">
        <f>IF('5-3 収入'!H71="","",'5-3 収入'!H71)</f>
        <v/>
      </c>
      <c r="I71" s="717"/>
    </row>
    <row r="72" spans="1:9">
      <c r="A72" s="165" t="str">
        <f t="shared" si="3"/>
        <v/>
      </c>
      <c r="B72" s="171"/>
      <c r="C72" s="172"/>
      <c r="D72" s="478" t="str">
        <f>IF('5-3 収入'!D72="","",'5-3 収入'!D72)</f>
        <v/>
      </c>
      <c r="E72" s="965" t="str">
        <f>IF('5-3 収入'!E72="","",'5-3 収入'!E72)</f>
        <v/>
      </c>
      <c r="F72" s="966"/>
      <c r="G72" s="967"/>
      <c r="H72" s="480" t="str">
        <f>IF('5-3 収入'!H72="","",'5-3 収入'!H72)</f>
        <v/>
      </c>
      <c r="I72" s="717"/>
    </row>
    <row r="73" spans="1:9">
      <c r="A73" s="165" t="str">
        <f>IF(AND(D73="",E73="",H73=""),"",".")</f>
        <v/>
      </c>
      <c r="B73" s="171"/>
      <c r="C73" s="172"/>
      <c r="D73" s="478" t="str">
        <f>IF('5-3 収入'!D73="","",'5-3 収入'!D73)</f>
        <v/>
      </c>
      <c r="E73" s="965" t="str">
        <f>IF('5-3 収入'!E73="","",'5-3 収入'!E73)</f>
        <v/>
      </c>
      <c r="F73" s="966"/>
      <c r="G73" s="967"/>
      <c r="H73" s="480" t="str">
        <f>IF('5-3 収入'!H73="","",'5-3 収入'!H73)</f>
        <v/>
      </c>
      <c r="I73" s="717"/>
    </row>
    <row r="74" spans="1:9" ht="19.5" thickBot="1">
      <c r="A74" s="165" t="str">
        <f>IF(AND(D74="",E74="",H74=""),"",".")</f>
        <v/>
      </c>
      <c r="B74" s="205"/>
      <c r="C74" s="206"/>
      <c r="D74" s="481" t="str">
        <f>IF('5-3 収入'!D74="","",'5-3 収入'!D74)</f>
        <v/>
      </c>
      <c r="E74" s="968" t="str">
        <f>IF('5-3 収入'!E74="","",'5-3 収入'!E74)</f>
        <v/>
      </c>
      <c r="F74" s="969"/>
      <c r="G74" s="970"/>
      <c r="H74" s="482" t="str">
        <f>IF('5-3 収入'!H74="","",'5-3 収入'!H74)</f>
        <v/>
      </c>
      <c r="I74" s="736"/>
    </row>
    <row r="75" spans="1:9">
      <c r="A75" s="207"/>
      <c r="B75" s="207"/>
      <c r="C75" s="207"/>
      <c r="D75" s="507"/>
      <c r="E75" s="508"/>
      <c r="F75" s="508"/>
      <c r="G75" s="508"/>
      <c r="H75" s="509"/>
      <c r="I75" s="509"/>
    </row>
  </sheetData>
  <sheetProtection algorithmName="SHA-512" hashValue="zMkhfJaheYiPdNMFxaM9Z6hezTnUoCMwjkNDo0RIdGQodnO52k7M02HgMrJuDbmnh6crXIXby79qgYAXcu5DmQ==" saltValue="7tGIsp4crCRKEq3hnqfdgA==" spinCount="100000" sheet="1" formatRows="0" autoFilter="0"/>
  <autoFilter ref="A15:I74" xr:uid="{00000000-0009-0000-0000-00000A000000}">
    <filterColumn colId="4" showButton="0"/>
    <filterColumn colId="5" showButton="0"/>
  </autoFilter>
  <mergeCells count="62">
    <mergeCell ref="C6:D6"/>
    <mergeCell ref="E6:G6"/>
    <mergeCell ref="E4:G4"/>
    <mergeCell ref="A2:B2"/>
    <mergeCell ref="C2:I2"/>
    <mergeCell ref="A3:B3"/>
    <mergeCell ref="C3:I3"/>
    <mergeCell ref="E5:G5"/>
    <mergeCell ref="D27:I31"/>
    <mergeCell ref="E7:G7"/>
    <mergeCell ref="E8:G8"/>
    <mergeCell ref="E9:G9"/>
    <mergeCell ref="E10:G10"/>
    <mergeCell ref="E11:G11"/>
    <mergeCell ref="E12:G12"/>
    <mergeCell ref="E13:G13"/>
    <mergeCell ref="E15:G15"/>
    <mergeCell ref="A16:D16"/>
    <mergeCell ref="E33:G33"/>
    <mergeCell ref="E35:G35"/>
    <mergeCell ref="I35:I39"/>
    <mergeCell ref="E36:G36"/>
    <mergeCell ref="E37:G37"/>
    <mergeCell ref="E38:G38"/>
    <mergeCell ref="E39:G39"/>
    <mergeCell ref="B40:B45"/>
    <mergeCell ref="E41:G41"/>
    <mergeCell ref="I41:I45"/>
    <mergeCell ref="E42:G42"/>
    <mergeCell ref="E43:G43"/>
    <mergeCell ref="E44:G44"/>
    <mergeCell ref="E45:G45"/>
    <mergeCell ref="E47:G47"/>
    <mergeCell ref="I47:I51"/>
    <mergeCell ref="E48:G48"/>
    <mergeCell ref="E49:G49"/>
    <mergeCell ref="E50:G50"/>
    <mergeCell ref="E51:G51"/>
    <mergeCell ref="E62:G62"/>
    <mergeCell ref="E63:G63"/>
    <mergeCell ref="E53:G53"/>
    <mergeCell ref="I53:I57"/>
    <mergeCell ref="E54:G54"/>
    <mergeCell ref="E55:G55"/>
    <mergeCell ref="E56:G56"/>
    <mergeCell ref="E57:G57"/>
    <mergeCell ref="C59:C63"/>
    <mergeCell ref="E59:G59"/>
    <mergeCell ref="I65:I74"/>
    <mergeCell ref="E66:G66"/>
    <mergeCell ref="E67:G67"/>
    <mergeCell ref="E68:G68"/>
    <mergeCell ref="E69:G69"/>
    <mergeCell ref="E70:G70"/>
    <mergeCell ref="E71:G71"/>
    <mergeCell ref="E72:G72"/>
    <mergeCell ref="E73:G73"/>
    <mergeCell ref="E74:G74"/>
    <mergeCell ref="E65:G65"/>
    <mergeCell ref="I59:I63"/>
    <mergeCell ref="E60:G60"/>
    <mergeCell ref="E61:G61"/>
  </mergeCells>
  <phoneticPr fontId="21"/>
  <printOptions horizontalCentered="1"/>
  <pageMargins left="0.70866141732283472" right="0.70866141732283472" top="0.35433070866141736" bottom="0.35433070866141736" header="0.31496062992125984" footer="0.31496062992125984"/>
  <pageSetup paperSize="9" scale="53" orientation="portrait" r:id="rId1"/>
  <rowBreaks count="2" manualBreakCount="2">
    <brk id="31" max="8" man="1"/>
    <brk id="45"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W131"/>
  <sheetViews>
    <sheetView view="pageBreakPreview" zoomScale="85" zoomScaleNormal="85" zoomScaleSheetLayoutView="85" zoomScalePageLayoutView="55" workbookViewId="0">
      <selection activeCell="E148" sqref="E148"/>
    </sheetView>
  </sheetViews>
  <sheetFormatPr defaultColWidth="9" defaultRowHeight="18.75"/>
  <cols>
    <col min="1" max="1" width="3.25" customWidth="1"/>
    <col min="2" max="2" width="3.25" style="21" customWidth="1"/>
    <col min="3" max="3" width="4.125" customWidth="1"/>
    <col min="4" max="4" width="18.75" style="87" customWidth="1"/>
    <col min="5" max="5" width="40.75" style="22" customWidth="1"/>
    <col min="6" max="6" width="10.125" customWidth="1"/>
    <col min="7" max="7" width="9.125" customWidth="1"/>
    <col min="8" max="8" width="4.75" style="18" customWidth="1"/>
    <col min="9" max="9" width="9.125" style="18" customWidth="1"/>
    <col min="10" max="10" width="4.75" style="19" customWidth="1"/>
    <col min="11" max="11" width="12.75" style="18" customWidth="1"/>
    <col min="12" max="12" width="13.125" style="24" customWidth="1"/>
    <col min="13" max="13" width="4.25" customWidth="1"/>
  </cols>
  <sheetData>
    <row r="1" spans="1:23">
      <c r="B1" t="s">
        <v>341</v>
      </c>
      <c r="C1" s="21"/>
      <c r="E1"/>
      <c r="F1" s="22"/>
      <c r="H1"/>
      <c r="J1" s="18"/>
      <c r="K1" s="19"/>
      <c r="L1" s="18"/>
    </row>
    <row r="2" spans="1:23">
      <c r="B2" s="695" t="s">
        <v>103</v>
      </c>
      <c r="C2" s="695"/>
      <c r="D2" s="695"/>
      <c r="E2" s="696">
        <f>'5-1 総表'!C17</f>
        <v>0</v>
      </c>
      <c r="F2" s="696"/>
      <c r="G2" s="696"/>
      <c r="H2" s="696"/>
      <c r="I2" s="696"/>
      <c r="J2" s="696"/>
      <c r="K2" s="696"/>
      <c r="L2" s="696"/>
    </row>
    <row r="3" spans="1:23">
      <c r="B3" s="695" t="s">
        <v>75</v>
      </c>
      <c r="C3" s="695"/>
      <c r="D3" s="695"/>
      <c r="E3" s="696">
        <f>'5-1 総表'!C29</f>
        <v>0</v>
      </c>
      <c r="F3" s="696"/>
      <c r="G3" s="696"/>
      <c r="H3" s="696"/>
      <c r="I3" s="696"/>
      <c r="J3" s="696"/>
      <c r="K3" s="696"/>
      <c r="L3" s="696"/>
    </row>
    <row r="4" spans="1:23" s="16" customFormat="1" ht="19.5" thickBot="1">
      <c r="A4" s="72"/>
      <c r="B4" s="74"/>
      <c r="C4" s="67"/>
      <c r="D4" s="88"/>
      <c r="E4" s="67"/>
      <c r="F4" s="1000" t="s">
        <v>290</v>
      </c>
      <c r="G4" s="1000"/>
      <c r="H4" s="830" t="s">
        <v>291</v>
      </c>
      <c r="I4" s="830"/>
      <c r="J4" s="830"/>
      <c r="K4" s="72"/>
      <c r="L4" s="72"/>
    </row>
    <row r="5" spans="1:23" ht="25.5">
      <c r="A5" s="35"/>
      <c r="B5" s="229" t="s">
        <v>144</v>
      </c>
      <c r="C5" s="68"/>
      <c r="D5" s="89"/>
      <c r="E5" s="69"/>
      <c r="F5" s="754">
        <f>SUM(L13,L30,L47,L64,L81,L98,L115)</f>
        <v>0</v>
      </c>
      <c r="G5" s="831"/>
      <c r="H5" s="832">
        <f>'1-4 支出'!F5</f>
        <v>0</v>
      </c>
      <c r="I5" s="833"/>
      <c r="J5" s="834"/>
      <c r="K5"/>
      <c r="L5"/>
      <c r="N5" s="655"/>
      <c r="O5" s="655"/>
      <c r="P5" s="655"/>
      <c r="Q5" s="655"/>
      <c r="R5" s="655"/>
      <c r="S5" s="655"/>
      <c r="T5" s="655"/>
      <c r="U5" s="655"/>
      <c r="V5" s="655"/>
      <c r="W5" s="655"/>
    </row>
    <row r="6" spans="1:23" ht="24">
      <c r="A6" s="35"/>
      <c r="B6" s="75"/>
      <c r="C6" s="36" t="s">
        <v>151</v>
      </c>
      <c r="D6" s="90"/>
      <c r="E6" s="37"/>
      <c r="F6" s="756">
        <f>SUM(F8:F10)</f>
        <v>0</v>
      </c>
      <c r="G6" s="835"/>
      <c r="H6" s="993">
        <f>'1-4 支出'!F6</f>
        <v>0</v>
      </c>
      <c r="I6" s="994"/>
      <c r="J6" s="995"/>
      <c r="K6"/>
      <c r="L6"/>
      <c r="N6" s="655"/>
      <c r="O6" s="655"/>
      <c r="P6" s="655"/>
      <c r="Q6" s="655"/>
      <c r="R6" s="655"/>
      <c r="S6" s="655"/>
      <c r="T6" s="655"/>
      <c r="U6" s="655"/>
      <c r="V6" s="655"/>
      <c r="W6" s="655"/>
    </row>
    <row r="7" spans="1:23" ht="24">
      <c r="A7" s="35"/>
      <c r="B7" s="76"/>
      <c r="C7" s="39"/>
      <c r="D7" s="91"/>
      <c r="E7" s="70" t="s">
        <v>87</v>
      </c>
      <c r="F7" s="758" t="s">
        <v>73</v>
      </c>
      <c r="G7" s="839"/>
      <c r="H7" s="840" t="s">
        <v>204</v>
      </c>
      <c r="I7" s="841"/>
      <c r="J7" s="842"/>
      <c r="K7" s="40"/>
      <c r="L7" s="40"/>
      <c r="N7" s="655"/>
      <c r="O7" s="655"/>
      <c r="P7" s="655"/>
      <c r="Q7" s="655"/>
      <c r="R7" s="655"/>
      <c r="S7" s="655"/>
      <c r="T7" s="655"/>
      <c r="U7" s="655"/>
      <c r="V7" s="655"/>
      <c r="W7" s="655"/>
    </row>
    <row r="8" spans="1:23" ht="24">
      <c r="A8" s="35"/>
      <c r="B8" s="77"/>
      <c r="C8" s="41"/>
      <c r="D8" s="92" t="s">
        <v>76</v>
      </c>
      <c r="E8" s="416">
        <f>'1-4 支出'!E8</f>
        <v>0</v>
      </c>
      <c r="F8" s="760" t="str">
        <f>IF(E8="謝金・旅費",$L$13,IF(E8="会場・設営・運搬費",$L$30,IF(E8="資料等購入・資材等購入費",$L$47,IF(E8="保全・補修費",$L$64,IF(E8="調査・資料等作成費",$L$81,IF(E8="記録・配信費",$L$98,IF(E8="宣伝・印刷費",$L$115,"0")))))))</f>
        <v>0</v>
      </c>
      <c r="G8" s="996"/>
      <c r="H8" s="997" t="str">
        <f>'1-4 支出'!F8</f>
        <v>0</v>
      </c>
      <c r="I8" s="998"/>
      <c r="J8" s="999"/>
      <c r="K8" s="42"/>
      <c r="L8" s="42"/>
      <c r="N8" s="655"/>
      <c r="O8" s="655"/>
      <c r="P8" s="655"/>
      <c r="Q8" s="655"/>
      <c r="R8" s="655"/>
      <c r="S8" s="655"/>
      <c r="T8" s="655"/>
      <c r="U8" s="655"/>
      <c r="V8" s="655"/>
      <c r="W8" s="655"/>
    </row>
    <row r="9" spans="1:23" ht="24">
      <c r="A9" s="35"/>
      <c r="B9" s="77"/>
      <c r="C9" s="41"/>
      <c r="D9" s="93" t="s">
        <v>81</v>
      </c>
      <c r="E9" s="417">
        <f>'1-4 支出'!E9</f>
        <v>0</v>
      </c>
      <c r="F9" s="762" t="str">
        <f>IF(E9="謝金・旅費",$L$13,IF(E9="会場・設営・運搬費",$L$30,IF(E9="資料等購入・資材等購入費",$L$47,IF(E9="保全・補修費",$L$64,IF(E9="調査・資料等作成費",$L$81,IF(E9="記録・配信費",$L$98,IF(E9="宣伝・印刷費",$L$115,"0")))))))</f>
        <v>0</v>
      </c>
      <c r="G9" s="986"/>
      <c r="H9" s="990" t="str">
        <f>'1-4 支出'!F9</f>
        <v>0</v>
      </c>
      <c r="I9" s="991"/>
      <c r="J9" s="992"/>
      <c r="K9" s="42"/>
      <c r="L9" s="42"/>
      <c r="N9" s="655"/>
      <c r="O9" s="655"/>
      <c r="P9" s="655"/>
      <c r="Q9" s="655"/>
      <c r="R9" s="655"/>
      <c r="S9" s="655"/>
      <c r="T9" s="655"/>
      <c r="U9" s="655"/>
      <c r="V9" s="655"/>
      <c r="W9" s="655"/>
    </row>
    <row r="10" spans="1:23" ht="24.75" thickBot="1">
      <c r="A10" s="35"/>
      <c r="B10" s="78"/>
      <c r="C10" s="71"/>
      <c r="D10" s="94" t="s">
        <v>77</v>
      </c>
      <c r="E10" s="418">
        <f>'1-4 支出'!E10</f>
        <v>0</v>
      </c>
      <c r="F10" s="751" t="str">
        <f>IF(E10="謝金・旅費",$L$13,IF(E10="会場・設営・運搬費",$L$30,IF(E10="資料等購入・資材等購入費",$L$47,IF(E10="保全・補修費",$L$64,IF(E10="調査・資料等作成費",$L$81,IF(E10="記録・配信費",$L$98,IF(E10="宣伝・印刷費",$L$115,"0")))))))</f>
        <v>0</v>
      </c>
      <c r="G10" s="987"/>
      <c r="H10" s="988" t="str">
        <f>'1-4 支出'!F10</f>
        <v>0</v>
      </c>
      <c r="I10" s="988"/>
      <c r="J10" s="989"/>
      <c r="K10" s="44"/>
      <c r="L10" s="35"/>
      <c r="N10" s="655"/>
      <c r="O10" s="655"/>
      <c r="P10" s="655"/>
      <c r="Q10" s="655"/>
      <c r="R10" s="655"/>
      <c r="S10" s="655"/>
      <c r="T10" s="655"/>
      <c r="U10" s="655"/>
      <c r="V10" s="655"/>
      <c r="W10" s="655"/>
    </row>
    <row r="11" spans="1:23" ht="19.5" customHeight="1" thickBot="1">
      <c r="A11" s="1"/>
      <c r="B11" s="79"/>
      <c r="C11" s="1"/>
      <c r="D11" s="95"/>
      <c r="E11" s="28"/>
      <c r="F11" s="27"/>
      <c r="G11" s="27"/>
      <c r="H11" s="17"/>
      <c r="I11" s="32"/>
      <c r="J11" s="30"/>
      <c r="K11" s="29"/>
      <c r="L11" s="31"/>
      <c r="M11" s="230"/>
    </row>
    <row r="12" spans="1:23" s="32" customFormat="1" ht="24.75" thickBot="1">
      <c r="A12" s="45" t="s">
        <v>88</v>
      </c>
      <c r="B12" s="81"/>
      <c r="C12" s="86" t="s">
        <v>97</v>
      </c>
      <c r="D12" s="83" t="s">
        <v>90</v>
      </c>
      <c r="E12" s="50" t="s">
        <v>72</v>
      </c>
      <c r="F12" s="84" t="s">
        <v>64</v>
      </c>
      <c r="G12" s="85" t="s">
        <v>296</v>
      </c>
      <c r="H12" s="53" t="s">
        <v>297</v>
      </c>
      <c r="I12" s="52" t="s">
        <v>298</v>
      </c>
      <c r="J12" s="53" t="s">
        <v>299</v>
      </c>
      <c r="K12" s="51" t="s">
        <v>40</v>
      </c>
      <c r="L12" s="54" t="s">
        <v>86</v>
      </c>
      <c r="M12" s="230"/>
    </row>
    <row r="13" spans="1:23" s="20" customFormat="1" ht="30">
      <c r="A13"/>
      <c r="B13" s="47" t="str">
        <f>IF($E$8=C13,$D$8,IF($E$9=C13,$D$9,IF($E$10=C13,$D$10,"")))</f>
        <v/>
      </c>
      <c r="C13" s="48" t="s">
        <v>139</v>
      </c>
      <c r="D13" s="96"/>
      <c r="E13" s="56"/>
      <c r="F13" s="49"/>
      <c r="G13" s="49"/>
      <c r="H13" s="57"/>
      <c r="I13" s="57"/>
      <c r="J13" s="57"/>
      <c r="K13" s="59" t="str">
        <f t="shared" ref="K13:K28" si="0">IF(ISNUMBER(F13),(PRODUCT(F13,G13,I13)),"")</f>
        <v/>
      </c>
      <c r="L13" s="61">
        <f>ROUNDDOWN((SUM(K14:K28)),-3)/1000</f>
        <v>0</v>
      </c>
      <c r="M13" s="230"/>
    </row>
    <row r="14" spans="1:23">
      <c r="A14">
        <v>1</v>
      </c>
      <c r="B14" s="82"/>
      <c r="C14" s="64" t="str">
        <f>IF(D14="","",".")</f>
        <v/>
      </c>
      <c r="D14" s="483" t="str">
        <f>IF('5-4 支出'!D14="","",'5-4 支出'!D14)</f>
        <v/>
      </c>
      <c r="E14" s="484" t="str">
        <f>IF('5-4 支出'!E14="","",'5-4 支出'!E14)</f>
        <v/>
      </c>
      <c r="F14" s="495" t="str">
        <f>IF('5-4 支出'!F14="","",'5-4 支出'!F14)</f>
        <v/>
      </c>
      <c r="G14" s="485" t="str">
        <f>IF('5-4 支出'!G14="","",'5-4 支出'!G14)</f>
        <v/>
      </c>
      <c r="H14" s="485" t="str">
        <f>IF('5-4 支出'!H14="","",'5-4 支出'!H14)</f>
        <v/>
      </c>
      <c r="I14" s="485" t="str">
        <f>IF('5-4 支出'!I14="","",'5-4 支出'!I14)</f>
        <v/>
      </c>
      <c r="J14" s="485" t="str">
        <f>IF('5-4 支出'!J14="","",'5-4 支出'!J14)</f>
        <v/>
      </c>
      <c r="K14" s="103" t="str">
        <f t="shared" si="0"/>
        <v/>
      </c>
      <c r="L14" s="25"/>
    </row>
    <row r="15" spans="1:23">
      <c r="A15">
        <v>2</v>
      </c>
      <c r="B15" s="82"/>
      <c r="C15" s="64" t="str">
        <f t="shared" ref="C15:C28" si="1">IF(D15="","",".")</f>
        <v/>
      </c>
      <c r="D15" s="486" t="str">
        <f>IF('5-4 支出'!D15="","",'5-4 支出'!D15)</f>
        <v/>
      </c>
      <c r="E15" s="487" t="str">
        <f>IF('5-4 支出'!E15="","",'5-4 支出'!E15)</f>
        <v/>
      </c>
      <c r="F15" s="488" t="str">
        <f>IF('5-4 支出'!F15="","",'5-4 支出'!F15)</f>
        <v/>
      </c>
      <c r="G15" s="488" t="str">
        <f>IF('5-4 支出'!G15="","",'5-4 支出'!G15)</f>
        <v/>
      </c>
      <c r="H15" s="488" t="str">
        <f>IF('5-4 支出'!H15="","",'5-4 支出'!H15)</f>
        <v/>
      </c>
      <c r="I15" s="488" t="str">
        <f>IF('5-4 支出'!I15="","",'5-4 支出'!I15)</f>
        <v/>
      </c>
      <c r="J15" s="488" t="str">
        <f>IF('5-4 支出'!J15="","",'5-4 支出'!J15)</f>
        <v/>
      </c>
      <c r="K15" s="104" t="str">
        <f t="shared" si="0"/>
        <v/>
      </c>
      <c r="L15" s="25"/>
      <c r="M15" s="16"/>
      <c r="N15" s="16"/>
      <c r="O15" s="16"/>
      <c r="P15" s="16"/>
      <c r="Q15" s="16"/>
    </row>
    <row r="16" spans="1:23">
      <c r="A16">
        <v>3</v>
      </c>
      <c r="B16" s="82"/>
      <c r="C16" s="64" t="str">
        <f t="shared" si="1"/>
        <v/>
      </c>
      <c r="D16" s="486" t="str">
        <f>IF('5-4 支出'!D16="","",'5-4 支出'!D16)</f>
        <v/>
      </c>
      <c r="E16" s="487" t="str">
        <f>IF('5-4 支出'!E16="","",'5-4 支出'!E16)</f>
        <v/>
      </c>
      <c r="F16" s="488" t="str">
        <f>IF('5-4 支出'!F16="","",'5-4 支出'!F16)</f>
        <v/>
      </c>
      <c r="G16" s="488" t="str">
        <f>IF('5-4 支出'!G16="","",'5-4 支出'!G16)</f>
        <v/>
      </c>
      <c r="H16" s="488" t="str">
        <f>IF('5-4 支出'!H16="","",'5-4 支出'!H16)</f>
        <v/>
      </c>
      <c r="I16" s="488" t="str">
        <f>IF('5-4 支出'!I16="","",'5-4 支出'!I16)</f>
        <v/>
      </c>
      <c r="J16" s="488" t="str">
        <f>IF('5-4 支出'!J16="","",'5-4 支出'!J16)</f>
        <v/>
      </c>
      <c r="K16" s="104" t="str">
        <f t="shared" si="0"/>
        <v/>
      </c>
      <c r="L16" s="25"/>
    </row>
    <row r="17" spans="1:12">
      <c r="A17">
        <v>4</v>
      </c>
      <c r="B17" s="82"/>
      <c r="C17" s="64" t="str">
        <f t="shared" si="1"/>
        <v/>
      </c>
      <c r="D17" s="486" t="str">
        <f>IF('5-4 支出'!D17="","",'5-4 支出'!D17)</f>
        <v/>
      </c>
      <c r="E17" s="487" t="str">
        <f>IF('5-4 支出'!E17="","",'5-4 支出'!E17)</f>
        <v/>
      </c>
      <c r="F17" s="488" t="str">
        <f>IF('5-4 支出'!F17="","",'5-4 支出'!F17)</f>
        <v/>
      </c>
      <c r="G17" s="488" t="str">
        <f>IF('5-4 支出'!G17="","",'5-4 支出'!G17)</f>
        <v/>
      </c>
      <c r="H17" s="488" t="str">
        <f>IF('5-4 支出'!H17="","",'5-4 支出'!H17)</f>
        <v/>
      </c>
      <c r="I17" s="488" t="str">
        <f>IF('5-4 支出'!I17="","",'5-4 支出'!I17)</f>
        <v/>
      </c>
      <c r="J17" s="488" t="str">
        <f>IF('5-4 支出'!J17="","",'5-4 支出'!J17)</f>
        <v/>
      </c>
      <c r="K17" s="104" t="str">
        <f t="shared" si="0"/>
        <v/>
      </c>
      <c r="L17" s="25"/>
    </row>
    <row r="18" spans="1:12">
      <c r="A18">
        <v>5</v>
      </c>
      <c r="B18" s="82"/>
      <c r="C18" s="64" t="str">
        <f t="shared" si="1"/>
        <v/>
      </c>
      <c r="D18" s="486" t="str">
        <f>IF('5-4 支出'!D18="","",'5-4 支出'!D18)</f>
        <v/>
      </c>
      <c r="E18" s="487" t="str">
        <f>IF('5-4 支出'!E18="","",'5-4 支出'!E18)</f>
        <v/>
      </c>
      <c r="F18" s="488" t="str">
        <f>IF('5-4 支出'!F18="","",'5-4 支出'!F18)</f>
        <v/>
      </c>
      <c r="G18" s="488" t="str">
        <f>IF('5-4 支出'!G18="","",'5-4 支出'!G18)</f>
        <v/>
      </c>
      <c r="H18" s="488" t="str">
        <f>IF('5-4 支出'!H18="","",'5-4 支出'!H18)</f>
        <v/>
      </c>
      <c r="I18" s="488" t="str">
        <f>IF('5-4 支出'!I18="","",'5-4 支出'!I18)</f>
        <v/>
      </c>
      <c r="J18" s="488" t="str">
        <f>IF('5-4 支出'!J18="","",'5-4 支出'!J18)</f>
        <v/>
      </c>
      <c r="K18" s="104" t="str">
        <f t="shared" si="0"/>
        <v/>
      </c>
      <c r="L18" s="25"/>
    </row>
    <row r="19" spans="1:12">
      <c r="A19">
        <v>6</v>
      </c>
      <c r="B19" s="82"/>
      <c r="C19" s="64" t="str">
        <f t="shared" si="1"/>
        <v/>
      </c>
      <c r="D19" s="486" t="str">
        <f>IF('5-4 支出'!D19="","",'5-4 支出'!D19)</f>
        <v/>
      </c>
      <c r="E19" s="487" t="str">
        <f>IF('5-4 支出'!E19="","",'5-4 支出'!E19)</f>
        <v/>
      </c>
      <c r="F19" s="488" t="str">
        <f>IF('5-4 支出'!F19="","",'5-4 支出'!F19)</f>
        <v/>
      </c>
      <c r="G19" s="488" t="str">
        <f>IF('5-4 支出'!G19="","",'5-4 支出'!G19)</f>
        <v/>
      </c>
      <c r="H19" s="488" t="str">
        <f>IF('5-4 支出'!H19="","",'5-4 支出'!H19)</f>
        <v/>
      </c>
      <c r="I19" s="488" t="str">
        <f>IF('5-4 支出'!I19="","",'5-4 支出'!I19)</f>
        <v/>
      </c>
      <c r="J19" s="488" t="str">
        <f>IF('5-4 支出'!J19="","",'5-4 支出'!J19)</f>
        <v/>
      </c>
      <c r="K19" s="104" t="str">
        <f t="shared" si="0"/>
        <v/>
      </c>
      <c r="L19" s="25"/>
    </row>
    <row r="20" spans="1:12">
      <c r="A20">
        <v>7</v>
      </c>
      <c r="B20" s="82"/>
      <c r="C20" s="64" t="str">
        <f t="shared" si="1"/>
        <v/>
      </c>
      <c r="D20" s="486" t="str">
        <f>IF('5-4 支出'!D20="","",'5-4 支出'!D20)</f>
        <v/>
      </c>
      <c r="E20" s="487" t="str">
        <f>IF('5-4 支出'!E20="","",'5-4 支出'!E20)</f>
        <v/>
      </c>
      <c r="F20" s="488" t="str">
        <f>IF('5-4 支出'!F20="","",'5-4 支出'!F20)</f>
        <v/>
      </c>
      <c r="G20" s="488" t="str">
        <f>IF('5-4 支出'!G20="","",'5-4 支出'!G20)</f>
        <v/>
      </c>
      <c r="H20" s="488" t="str">
        <f>IF('5-4 支出'!H20="","",'5-4 支出'!H20)</f>
        <v/>
      </c>
      <c r="I20" s="488" t="str">
        <f>IF('5-4 支出'!I20="","",'5-4 支出'!I20)</f>
        <v/>
      </c>
      <c r="J20" s="488" t="str">
        <f>IF('5-4 支出'!J20="","",'5-4 支出'!J20)</f>
        <v/>
      </c>
      <c r="K20" s="104" t="str">
        <f t="shared" si="0"/>
        <v/>
      </c>
      <c r="L20" s="25"/>
    </row>
    <row r="21" spans="1:12">
      <c r="A21">
        <v>8</v>
      </c>
      <c r="B21" s="82"/>
      <c r="C21" s="64" t="str">
        <f t="shared" si="1"/>
        <v/>
      </c>
      <c r="D21" s="486" t="str">
        <f>IF('5-4 支出'!D21="","",'5-4 支出'!D21)</f>
        <v/>
      </c>
      <c r="E21" s="487" t="str">
        <f>IF('5-4 支出'!E21="","",'5-4 支出'!E21)</f>
        <v/>
      </c>
      <c r="F21" s="488" t="str">
        <f>IF('5-4 支出'!F21="","",'5-4 支出'!F21)</f>
        <v/>
      </c>
      <c r="G21" s="488" t="str">
        <f>IF('5-4 支出'!G21="","",'5-4 支出'!G21)</f>
        <v/>
      </c>
      <c r="H21" s="488" t="str">
        <f>IF('5-4 支出'!H21="","",'5-4 支出'!H21)</f>
        <v/>
      </c>
      <c r="I21" s="488" t="str">
        <f>IF('5-4 支出'!I21="","",'5-4 支出'!I21)</f>
        <v/>
      </c>
      <c r="J21" s="488" t="str">
        <f>IF('5-4 支出'!J21="","",'5-4 支出'!J21)</f>
        <v/>
      </c>
      <c r="K21" s="104" t="str">
        <f t="shared" si="0"/>
        <v/>
      </c>
      <c r="L21" s="25"/>
    </row>
    <row r="22" spans="1:12">
      <c r="A22">
        <v>9</v>
      </c>
      <c r="B22" s="82"/>
      <c r="C22" s="64" t="str">
        <f t="shared" si="1"/>
        <v/>
      </c>
      <c r="D22" s="486" t="str">
        <f>IF('5-4 支出'!D22="","",'5-4 支出'!D22)</f>
        <v/>
      </c>
      <c r="E22" s="487" t="str">
        <f>IF('5-4 支出'!E22="","",'5-4 支出'!E22)</f>
        <v/>
      </c>
      <c r="F22" s="488" t="str">
        <f>IF('5-4 支出'!F22="","",'5-4 支出'!F22)</f>
        <v/>
      </c>
      <c r="G22" s="488" t="str">
        <f>IF('5-4 支出'!G22="","",'5-4 支出'!G22)</f>
        <v/>
      </c>
      <c r="H22" s="488" t="str">
        <f>IF('5-4 支出'!H22="","",'5-4 支出'!H22)</f>
        <v/>
      </c>
      <c r="I22" s="488" t="str">
        <f>IF('5-4 支出'!I22="","",'5-4 支出'!I22)</f>
        <v/>
      </c>
      <c r="J22" s="488" t="str">
        <f>IF('5-4 支出'!J22="","",'5-4 支出'!J22)</f>
        <v/>
      </c>
      <c r="K22" s="104" t="str">
        <f t="shared" si="0"/>
        <v/>
      </c>
      <c r="L22" s="25"/>
    </row>
    <row r="23" spans="1:12">
      <c r="A23">
        <v>10</v>
      </c>
      <c r="B23" s="82"/>
      <c r="C23" s="64" t="str">
        <f t="shared" si="1"/>
        <v/>
      </c>
      <c r="D23" s="486" t="str">
        <f>IF('5-4 支出'!D23="","",'5-4 支出'!D23)</f>
        <v/>
      </c>
      <c r="E23" s="487" t="str">
        <f>IF('5-4 支出'!E23="","",'5-4 支出'!E23)</f>
        <v/>
      </c>
      <c r="F23" s="488" t="str">
        <f>IF('5-4 支出'!F23="","",'5-4 支出'!F23)</f>
        <v/>
      </c>
      <c r="G23" s="488" t="str">
        <f>IF('5-4 支出'!G23="","",'5-4 支出'!G23)</f>
        <v/>
      </c>
      <c r="H23" s="488" t="str">
        <f>IF('5-4 支出'!H23="","",'5-4 支出'!H23)</f>
        <v/>
      </c>
      <c r="I23" s="488" t="str">
        <f>IF('5-4 支出'!I23="","",'5-4 支出'!I23)</f>
        <v/>
      </c>
      <c r="J23" s="488" t="str">
        <f>IF('5-4 支出'!J23="","",'5-4 支出'!J23)</f>
        <v/>
      </c>
      <c r="K23" s="104" t="str">
        <f t="shared" si="0"/>
        <v/>
      </c>
      <c r="L23" s="25"/>
    </row>
    <row r="24" spans="1:12">
      <c r="A24">
        <v>11</v>
      </c>
      <c r="B24" s="82"/>
      <c r="C24" s="64" t="str">
        <f t="shared" si="1"/>
        <v/>
      </c>
      <c r="D24" s="486" t="str">
        <f>IF('5-4 支出'!D24="","",'5-4 支出'!D24)</f>
        <v/>
      </c>
      <c r="E24" s="487" t="str">
        <f>IF('5-4 支出'!E24="","",'5-4 支出'!E24)</f>
        <v/>
      </c>
      <c r="F24" s="488" t="str">
        <f>IF('5-4 支出'!F24="","",'5-4 支出'!F24)</f>
        <v/>
      </c>
      <c r="G24" s="488" t="str">
        <f>IF('5-4 支出'!G24="","",'5-4 支出'!G24)</f>
        <v/>
      </c>
      <c r="H24" s="488" t="str">
        <f>IF('5-4 支出'!H24="","",'5-4 支出'!H24)</f>
        <v/>
      </c>
      <c r="I24" s="488" t="str">
        <f>IF('5-4 支出'!I24="","",'5-4 支出'!I24)</f>
        <v/>
      </c>
      <c r="J24" s="488" t="str">
        <f>IF('5-4 支出'!J24="","",'5-4 支出'!J24)</f>
        <v/>
      </c>
      <c r="K24" s="104" t="str">
        <f t="shared" si="0"/>
        <v/>
      </c>
      <c r="L24" s="25"/>
    </row>
    <row r="25" spans="1:12">
      <c r="A25">
        <v>12</v>
      </c>
      <c r="B25" s="82"/>
      <c r="C25" s="64" t="str">
        <f t="shared" si="1"/>
        <v/>
      </c>
      <c r="D25" s="486" t="str">
        <f>IF('5-4 支出'!D25="","",'5-4 支出'!D25)</f>
        <v/>
      </c>
      <c r="E25" s="487" t="str">
        <f>IF('5-4 支出'!E25="","",'5-4 支出'!E25)</f>
        <v/>
      </c>
      <c r="F25" s="488" t="str">
        <f>IF('5-4 支出'!F25="","",'5-4 支出'!F25)</f>
        <v/>
      </c>
      <c r="G25" s="488" t="str">
        <f>IF('5-4 支出'!G25="","",'5-4 支出'!G25)</f>
        <v/>
      </c>
      <c r="H25" s="488" t="str">
        <f>IF('5-4 支出'!H25="","",'5-4 支出'!H25)</f>
        <v/>
      </c>
      <c r="I25" s="488" t="str">
        <f>IF('5-4 支出'!I25="","",'5-4 支出'!I25)</f>
        <v/>
      </c>
      <c r="J25" s="488" t="str">
        <f>IF('5-4 支出'!J25="","",'5-4 支出'!J25)</f>
        <v/>
      </c>
      <c r="K25" s="104" t="str">
        <f t="shared" si="0"/>
        <v/>
      </c>
      <c r="L25" s="25"/>
    </row>
    <row r="26" spans="1:12">
      <c r="A26">
        <v>13</v>
      </c>
      <c r="B26" s="82"/>
      <c r="C26" s="64" t="str">
        <f t="shared" si="1"/>
        <v/>
      </c>
      <c r="D26" s="486" t="str">
        <f>IF('5-4 支出'!D26="","",'5-4 支出'!D26)</f>
        <v/>
      </c>
      <c r="E26" s="487" t="str">
        <f>IF('5-4 支出'!E26="","",'5-4 支出'!E26)</f>
        <v/>
      </c>
      <c r="F26" s="488" t="str">
        <f>IF('5-4 支出'!F26="","",'5-4 支出'!F26)</f>
        <v/>
      </c>
      <c r="G26" s="488" t="str">
        <f>IF('5-4 支出'!G26="","",'5-4 支出'!G26)</f>
        <v/>
      </c>
      <c r="H26" s="488" t="str">
        <f>IF('5-4 支出'!H26="","",'5-4 支出'!H26)</f>
        <v/>
      </c>
      <c r="I26" s="488" t="str">
        <f>IF('5-4 支出'!I26="","",'5-4 支出'!I26)</f>
        <v/>
      </c>
      <c r="J26" s="488" t="str">
        <f>IF('5-4 支出'!J26="","",'5-4 支出'!J26)</f>
        <v/>
      </c>
      <c r="K26" s="104" t="str">
        <f t="shared" si="0"/>
        <v/>
      </c>
      <c r="L26" s="25"/>
    </row>
    <row r="27" spans="1:12">
      <c r="A27">
        <v>14</v>
      </c>
      <c r="B27" s="82"/>
      <c r="C27" s="64" t="str">
        <f t="shared" si="1"/>
        <v/>
      </c>
      <c r="D27" s="486" t="str">
        <f>IF('5-4 支出'!D27="","",'5-4 支出'!D27)</f>
        <v/>
      </c>
      <c r="E27" s="487" t="str">
        <f>IF('5-4 支出'!E27="","",'5-4 支出'!E27)</f>
        <v/>
      </c>
      <c r="F27" s="488" t="str">
        <f>IF('5-4 支出'!F27="","",'5-4 支出'!F27)</f>
        <v/>
      </c>
      <c r="G27" s="488" t="str">
        <f>IF('5-4 支出'!G27="","",'5-4 支出'!G27)</f>
        <v/>
      </c>
      <c r="H27" s="488" t="str">
        <f>IF('5-4 支出'!H27="","",'5-4 支出'!H27)</f>
        <v/>
      </c>
      <c r="I27" s="488" t="str">
        <f>IF('5-4 支出'!I27="","",'5-4 支出'!I27)</f>
        <v/>
      </c>
      <c r="J27" s="488" t="str">
        <f>IF('5-4 支出'!J27="","",'5-4 支出'!J27)</f>
        <v/>
      </c>
      <c r="K27" s="104" t="str">
        <f t="shared" si="0"/>
        <v/>
      </c>
      <c r="L27" s="25"/>
    </row>
    <row r="28" spans="1:12" ht="19.5" thickBot="1">
      <c r="A28">
        <v>15</v>
      </c>
      <c r="B28" s="82"/>
      <c r="C28" s="64" t="str">
        <f t="shared" si="1"/>
        <v/>
      </c>
      <c r="D28" s="486" t="str">
        <f>IF('5-4 支出'!D28="","",'5-4 支出'!D28)</f>
        <v/>
      </c>
      <c r="E28" s="487" t="str">
        <f>IF('5-4 支出'!E28="","",'5-4 支出'!E28)</f>
        <v/>
      </c>
      <c r="F28" s="488" t="str">
        <f>IF('5-4 支出'!F28="","",'5-4 支出'!F28)</f>
        <v/>
      </c>
      <c r="G28" s="488" t="str">
        <f>IF('5-4 支出'!G28="","",'5-4 支出'!G28)</f>
        <v/>
      </c>
      <c r="H28" s="488" t="str">
        <f>IF('5-4 支出'!H28="","",'5-4 支出'!H28)</f>
        <v/>
      </c>
      <c r="I28" s="488" t="str">
        <f>IF('5-4 支出'!I28="","",'5-4 支出'!I28)</f>
        <v/>
      </c>
      <c r="J28" s="488" t="str">
        <f>IF('5-4 支出'!J28="","",'5-4 支出'!J28)</f>
        <v/>
      </c>
      <c r="K28" s="104" t="str">
        <f t="shared" si="0"/>
        <v/>
      </c>
      <c r="L28" s="25"/>
    </row>
    <row r="29" spans="1:12" ht="24.75" thickBot="1">
      <c r="A29" s="45"/>
      <c r="B29" s="80"/>
      <c r="C29" s="60" t="s">
        <v>95</v>
      </c>
      <c r="D29" s="83" t="s">
        <v>90</v>
      </c>
      <c r="E29" s="50" t="s">
        <v>72</v>
      </c>
      <c r="F29" s="84" t="s">
        <v>64</v>
      </c>
      <c r="G29" s="85" t="s">
        <v>296</v>
      </c>
      <c r="H29" s="53" t="s">
        <v>297</v>
      </c>
      <c r="I29" s="52" t="s">
        <v>298</v>
      </c>
      <c r="J29" s="53" t="s">
        <v>299</v>
      </c>
      <c r="K29" s="51" t="s">
        <v>40</v>
      </c>
      <c r="L29" s="54" t="s">
        <v>86</v>
      </c>
    </row>
    <row r="30" spans="1:12" s="20" customFormat="1" ht="25.5">
      <c r="A30"/>
      <c r="B30" s="47" t="str">
        <f>IF($E$8=C30,$D$8,IF($E$9=C30,$D$9,IF($E$10=C30,$D$10,"")))</f>
        <v/>
      </c>
      <c r="C30" s="63" t="s">
        <v>154</v>
      </c>
      <c r="D30" s="96"/>
      <c r="E30" s="56"/>
      <c r="F30" s="49"/>
      <c r="G30" s="49"/>
      <c r="H30" s="57"/>
      <c r="I30" s="57"/>
      <c r="J30" s="57"/>
      <c r="K30" s="59" t="str">
        <f t="shared" ref="K30" si="2">IF(ISNUMBER(F30),(PRODUCT(F30,G30,I30)),"")</f>
        <v/>
      </c>
      <c r="L30" s="61">
        <f>ROUNDDOWN((SUM(K31:K45)),-3)/1000</f>
        <v>0</v>
      </c>
    </row>
    <row r="31" spans="1:12">
      <c r="A31">
        <v>1</v>
      </c>
      <c r="B31" s="82"/>
      <c r="C31" s="64" t="str">
        <f>IF(D31="","",".")</f>
        <v/>
      </c>
      <c r="D31" s="483" t="str">
        <f>IF('5-4 支出'!D31="","",'5-4 支出'!D31)</f>
        <v/>
      </c>
      <c r="E31" s="484" t="str">
        <f>IF('5-4 支出'!E31="","",'5-4 支出'!E31)</f>
        <v/>
      </c>
      <c r="F31" s="489" t="str">
        <f>IF('5-4 支出'!F31="","",'5-4 支出'!F31)</f>
        <v/>
      </c>
      <c r="G31" s="489" t="str">
        <f>IF('5-4 支出'!G31="","",'5-4 支出'!G31)</f>
        <v/>
      </c>
      <c r="H31" s="489" t="str">
        <f>IF('5-4 支出'!H31="","",'5-4 支出'!H31)</f>
        <v/>
      </c>
      <c r="I31" s="489" t="str">
        <f>IF('5-4 支出'!I31="","",'5-4 支出'!I31)</f>
        <v/>
      </c>
      <c r="J31" s="489" t="str">
        <f>IF('5-4 支出'!J31="","",'5-4 支出'!J31)</f>
        <v/>
      </c>
      <c r="K31" s="103" t="str">
        <f t="shared" ref="K31:K45" si="3">IF(ISNUMBER(F31),(PRODUCT(F31,G31,I31)),"")</f>
        <v/>
      </c>
      <c r="L31" s="25"/>
    </row>
    <row r="32" spans="1:12">
      <c r="A32">
        <v>2</v>
      </c>
      <c r="B32" s="82"/>
      <c r="C32" s="64" t="str">
        <f t="shared" ref="C32:C45" si="4">IF(D32="","",".")</f>
        <v/>
      </c>
      <c r="D32" s="486" t="str">
        <f>IF('5-4 支出'!D32="","",'5-4 支出'!D32)</f>
        <v/>
      </c>
      <c r="E32" s="487" t="str">
        <f>IF('5-4 支出'!E32="","",'5-4 支出'!E32)</f>
        <v/>
      </c>
      <c r="F32" s="488" t="str">
        <f>IF('5-4 支出'!F32="","",'5-4 支出'!F32)</f>
        <v/>
      </c>
      <c r="G32" s="488" t="str">
        <f>IF('5-4 支出'!G32="","",'5-4 支出'!G32)</f>
        <v/>
      </c>
      <c r="H32" s="488" t="str">
        <f>IF('5-4 支出'!H32="","",'5-4 支出'!H32)</f>
        <v/>
      </c>
      <c r="I32" s="488" t="str">
        <f>IF('5-4 支出'!I32="","",'5-4 支出'!I32)</f>
        <v/>
      </c>
      <c r="J32" s="488" t="str">
        <f>IF('5-4 支出'!J32="","",'5-4 支出'!J32)</f>
        <v/>
      </c>
      <c r="K32" s="104" t="str">
        <f t="shared" si="3"/>
        <v/>
      </c>
      <c r="L32" s="25"/>
    </row>
    <row r="33" spans="1:17">
      <c r="A33">
        <v>3</v>
      </c>
      <c r="B33" s="82"/>
      <c r="C33" s="64" t="str">
        <f t="shared" si="4"/>
        <v/>
      </c>
      <c r="D33" s="486" t="str">
        <f>IF('5-4 支出'!D33="","",'5-4 支出'!D33)</f>
        <v/>
      </c>
      <c r="E33" s="487" t="str">
        <f>IF('5-4 支出'!E33="","",'5-4 支出'!E33)</f>
        <v/>
      </c>
      <c r="F33" s="488" t="str">
        <f>IF('5-4 支出'!F33="","",'5-4 支出'!F33)</f>
        <v/>
      </c>
      <c r="G33" s="488" t="str">
        <f>IF('5-4 支出'!G33="","",'5-4 支出'!G33)</f>
        <v/>
      </c>
      <c r="H33" s="488" t="str">
        <f>IF('5-4 支出'!H33="","",'5-4 支出'!H33)</f>
        <v/>
      </c>
      <c r="I33" s="488" t="str">
        <f>IF('5-4 支出'!I33="","",'5-4 支出'!I33)</f>
        <v/>
      </c>
      <c r="J33" s="488" t="str">
        <f>IF('5-4 支出'!J33="","",'5-4 支出'!J33)</f>
        <v/>
      </c>
      <c r="K33" s="104" t="str">
        <f t="shared" si="3"/>
        <v/>
      </c>
      <c r="L33" s="25"/>
    </row>
    <row r="34" spans="1:17">
      <c r="A34">
        <v>4</v>
      </c>
      <c r="B34" s="82"/>
      <c r="C34" s="64" t="str">
        <f t="shared" si="4"/>
        <v/>
      </c>
      <c r="D34" s="486" t="str">
        <f>IF('5-4 支出'!D34="","",'5-4 支出'!D34)</f>
        <v/>
      </c>
      <c r="E34" s="487" t="str">
        <f>IF('5-4 支出'!E34="","",'5-4 支出'!E34)</f>
        <v/>
      </c>
      <c r="F34" s="488" t="str">
        <f>IF('5-4 支出'!F34="","",'5-4 支出'!F34)</f>
        <v/>
      </c>
      <c r="G34" s="488" t="str">
        <f>IF('5-4 支出'!G34="","",'5-4 支出'!G34)</f>
        <v/>
      </c>
      <c r="H34" s="488" t="str">
        <f>IF('5-4 支出'!H34="","",'5-4 支出'!H34)</f>
        <v/>
      </c>
      <c r="I34" s="488" t="str">
        <f>IF('5-4 支出'!I34="","",'5-4 支出'!I34)</f>
        <v/>
      </c>
      <c r="J34" s="488" t="str">
        <f>IF('5-4 支出'!J34="","",'5-4 支出'!J34)</f>
        <v/>
      </c>
      <c r="K34" s="104" t="str">
        <f t="shared" si="3"/>
        <v/>
      </c>
      <c r="L34" s="25"/>
    </row>
    <row r="35" spans="1:17">
      <c r="A35">
        <v>5</v>
      </c>
      <c r="B35" s="82"/>
      <c r="C35" s="64" t="str">
        <f t="shared" si="4"/>
        <v/>
      </c>
      <c r="D35" s="486" t="str">
        <f>IF('5-4 支出'!D35="","",'5-4 支出'!D35)</f>
        <v/>
      </c>
      <c r="E35" s="487" t="str">
        <f>IF('5-4 支出'!E35="","",'5-4 支出'!E35)</f>
        <v/>
      </c>
      <c r="F35" s="488" t="str">
        <f>IF('5-4 支出'!F35="","",'5-4 支出'!F35)</f>
        <v/>
      </c>
      <c r="G35" s="488" t="str">
        <f>IF('5-4 支出'!G35="","",'5-4 支出'!G35)</f>
        <v/>
      </c>
      <c r="H35" s="488" t="str">
        <f>IF('5-4 支出'!H35="","",'5-4 支出'!H35)</f>
        <v/>
      </c>
      <c r="I35" s="488" t="str">
        <f>IF('5-4 支出'!I35="","",'5-4 支出'!I35)</f>
        <v/>
      </c>
      <c r="J35" s="488" t="str">
        <f>IF('5-4 支出'!J35="","",'5-4 支出'!J35)</f>
        <v/>
      </c>
      <c r="K35" s="104" t="str">
        <f t="shared" si="3"/>
        <v/>
      </c>
      <c r="L35" s="25"/>
    </row>
    <row r="36" spans="1:17">
      <c r="A36">
        <v>6</v>
      </c>
      <c r="B36" s="82"/>
      <c r="C36" s="64" t="str">
        <f t="shared" si="4"/>
        <v/>
      </c>
      <c r="D36" s="486" t="str">
        <f>IF('5-4 支出'!D36="","",'5-4 支出'!D36)</f>
        <v/>
      </c>
      <c r="E36" s="487" t="str">
        <f>IF('5-4 支出'!E36="","",'5-4 支出'!E36)</f>
        <v/>
      </c>
      <c r="F36" s="488" t="str">
        <f>IF('5-4 支出'!F36="","",'5-4 支出'!F36)</f>
        <v/>
      </c>
      <c r="G36" s="488" t="str">
        <f>IF('5-4 支出'!G36="","",'5-4 支出'!G36)</f>
        <v/>
      </c>
      <c r="H36" s="488" t="str">
        <f>IF('5-4 支出'!H36="","",'5-4 支出'!H36)</f>
        <v/>
      </c>
      <c r="I36" s="488" t="str">
        <f>IF('5-4 支出'!I36="","",'5-4 支出'!I36)</f>
        <v/>
      </c>
      <c r="J36" s="488" t="str">
        <f>IF('5-4 支出'!J36="","",'5-4 支出'!J36)</f>
        <v/>
      </c>
      <c r="K36" s="104" t="str">
        <f t="shared" si="3"/>
        <v/>
      </c>
      <c r="L36" s="25"/>
    </row>
    <row r="37" spans="1:17">
      <c r="A37">
        <v>7</v>
      </c>
      <c r="B37" s="82"/>
      <c r="C37" s="64" t="str">
        <f t="shared" si="4"/>
        <v/>
      </c>
      <c r="D37" s="486" t="str">
        <f>IF('5-4 支出'!D37="","",'5-4 支出'!D37)</f>
        <v/>
      </c>
      <c r="E37" s="487" t="str">
        <f>IF('5-4 支出'!E37="","",'5-4 支出'!E37)</f>
        <v/>
      </c>
      <c r="F37" s="488" t="str">
        <f>IF('5-4 支出'!F37="","",'5-4 支出'!F37)</f>
        <v/>
      </c>
      <c r="G37" s="488" t="str">
        <f>IF('5-4 支出'!G37="","",'5-4 支出'!G37)</f>
        <v/>
      </c>
      <c r="H37" s="488" t="str">
        <f>IF('5-4 支出'!H37="","",'5-4 支出'!H37)</f>
        <v/>
      </c>
      <c r="I37" s="488" t="str">
        <f>IF('5-4 支出'!I37="","",'5-4 支出'!I37)</f>
        <v/>
      </c>
      <c r="J37" s="488" t="str">
        <f>IF('5-4 支出'!J37="","",'5-4 支出'!J37)</f>
        <v/>
      </c>
      <c r="K37" s="104" t="str">
        <f t="shared" si="3"/>
        <v/>
      </c>
      <c r="L37" s="25"/>
    </row>
    <row r="38" spans="1:17">
      <c r="A38">
        <v>8</v>
      </c>
      <c r="B38" s="82"/>
      <c r="C38" s="64" t="str">
        <f t="shared" si="4"/>
        <v/>
      </c>
      <c r="D38" s="486" t="str">
        <f>IF('5-4 支出'!D38="","",'5-4 支出'!D38)</f>
        <v/>
      </c>
      <c r="E38" s="487" t="str">
        <f>IF('5-4 支出'!E38="","",'5-4 支出'!E38)</f>
        <v/>
      </c>
      <c r="F38" s="488" t="str">
        <f>IF('5-4 支出'!F38="","",'5-4 支出'!F38)</f>
        <v/>
      </c>
      <c r="G38" s="488" t="str">
        <f>IF('5-4 支出'!G38="","",'5-4 支出'!G38)</f>
        <v/>
      </c>
      <c r="H38" s="488" t="str">
        <f>IF('5-4 支出'!H38="","",'5-4 支出'!H38)</f>
        <v/>
      </c>
      <c r="I38" s="488" t="str">
        <f>IF('5-4 支出'!I38="","",'5-4 支出'!I38)</f>
        <v/>
      </c>
      <c r="J38" s="488" t="str">
        <f>IF('5-4 支出'!J38="","",'5-4 支出'!J38)</f>
        <v/>
      </c>
      <c r="K38" s="104" t="str">
        <f t="shared" si="3"/>
        <v/>
      </c>
      <c r="L38" s="25"/>
    </row>
    <row r="39" spans="1:17">
      <c r="A39">
        <v>9</v>
      </c>
      <c r="B39" s="82"/>
      <c r="C39" s="64" t="str">
        <f t="shared" si="4"/>
        <v/>
      </c>
      <c r="D39" s="486" t="str">
        <f>IF('5-4 支出'!D39="","",'5-4 支出'!D39)</f>
        <v/>
      </c>
      <c r="E39" s="487" t="str">
        <f>IF('5-4 支出'!E39="","",'5-4 支出'!E39)</f>
        <v/>
      </c>
      <c r="F39" s="488" t="str">
        <f>IF('5-4 支出'!F39="","",'5-4 支出'!F39)</f>
        <v/>
      </c>
      <c r="G39" s="488" t="str">
        <f>IF('5-4 支出'!G39="","",'5-4 支出'!G39)</f>
        <v/>
      </c>
      <c r="H39" s="488" t="str">
        <f>IF('5-4 支出'!H39="","",'5-4 支出'!H39)</f>
        <v/>
      </c>
      <c r="I39" s="488" t="str">
        <f>IF('5-4 支出'!I39="","",'5-4 支出'!I39)</f>
        <v/>
      </c>
      <c r="J39" s="488" t="str">
        <f>IF('5-4 支出'!J39="","",'5-4 支出'!J39)</f>
        <v/>
      </c>
      <c r="K39" s="104" t="str">
        <f t="shared" si="3"/>
        <v/>
      </c>
      <c r="L39" s="25"/>
    </row>
    <row r="40" spans="1:17">
      <c r="A40">
        <v>10</v>
      </c>
      <c r="B40" s="82"/>
      <c r="C40" s="64" t="str">
        <f t="shared" si="4"/>
        <v/>
      </c>
      <c r="D40" s="486" t="str">
        <f>IF('5-4 支出'!D40="","",'5-4 支出'!D40)</f>
        <v/>
      </c>
      <c r="E40" s="487" t="str">
        <f>IF('5-4 支出'!E40="","",'5-4 支出'!E40)</f>
        <v/>
      </c>
      <c r="F40" s="488" t="str">
        <f>IF('5-4 支出'!F40="","",'5-4 支出'!F40)</f>
        <v/>
      </c>
      <c r="G40" s="488" t="str">
        <f>IF('5-4 支出'!G40="","",'5-4 支出'!G40)</f>
        <v/>
      </c>
      <c r="H40" s="488" t="str">
        <f>IF('5-4 支出'!H40="","",'5-4 支出'!H40)</f>
        <v/>
      </c>
      <c r="I40" s="488" t="str">
        <f>IF('5-4 支出'!I40="","",'5-4 支出'!I40)</f>
        <v/>
      </c>
      <c r="J40" s="488" t="str">
        <f>IF('5-4 支出'!J40="","",'5-4 支出'!J40)</f>
        <v/>
      </c>
      <c r="K40" s="104" t="str">
        <f t="shared" si="3"/>
        <v/>
      </c>
      <c r="L40" s="25"/>
    </row>
    <row r="41" spans="1:17">
      <c r="A41">
        <v>11</v>
      </c>
      <c r="B41" s="82"/>
      <c r="C41" s="64" t="str">
        <f t="shared" si="4"/>
        <v/>
      </c>
      <c r="D41" s="486" t="str">
        <f>IF('5-4 支出'!D41="","",'5-4 支出'!D41)</f>
        <v/>
      </c>
      <c r="E41" s="487" t="str">
        <f>IF('5-4 支出'!E41="","",'5-4 支出'!E41)</f>
        <v/>
      </c>
      <c r="F41" s="488" t="str">
        <f>IF('5-4 支出'!F41="","",'5-4 支出'!F41)</f>
        <v/>
      </c>
      <c r="G41" s="488" t="str">
        <f>IF('5-4 支出'!G41="","",'5-4 支出'!G41)</f>
        <v/>
      </c>
      <c r="H41" s="488" t="str">
        <f>IF('5-4 支出'!H41="","",'5-4 支出'!H41)</f>
        <v/>
      </c>
      <c r="I41" s="488" t="str">
        <f>IF('5-4 支出'!I41="","",'5-4 支出'!I41)</f>
        <v/>
      </c>
      <c r="J41" s="488" t="str">
        <f>IF('5-4 支出'!J41="","",'5-4 支出'!J41)</f>
        <v/>
      </c>
      <c r="K41" s="104" t="str">
        <f t="shared" si="3"/>
        <v/>
      </c>
      <c r="L41" s="25"/>
    </row>
    <row r="42" spans="1:17">
      <c r="A42">
        <v>12</v>
      </c>
      <c r="B42" s="82"/>
      <c r="C42" s="64" t="str">
        <f t="shared" si="4"/>
        <v/>
      </c>
      <c r="D42" s="486" t="str">
        <f>IF('5-4 支出'!D42="","",'5-4 支出'!D42)</f>
        <v/>
      </c>
      <c r="E42" s="487" t="str">
        <f>IF('5-4 支出'!E42="","",'5-4 支出'!E42)</f>
        <v/>
      </c>
      <c r="F42" s="488" t="str">
        <f>IF('5-4 支出'!F42="","",'5-4 支出'!F42)</f>
        <v/>
      </c>
      <c r="G42" s="488" t="str">
        <f>IF('5-4 支出'!G42="","",'5-4 支出'!G42)</f>
        <v/>
      </c>
      <c r="H42" s="488" t="str">
        <f>IF('5-4 支出'!H42="","",'5-4 支出'!H42)</f>
        <v/>
      </c>
      <c r="I42" s="488" t="str">
        <f>IF('5-4 支出'!I42="","",'5-4 支出'!I42)</f>
        <v/>
      </c>
      <c r="J42" s="488" t="str">
        <f>IF('5-4 支出'!J42="","",'5-4 支出'!J42)</f>
        <v/>
      </c>
      <c r="K42" s="104" t="str">
        <f t="shared" si="3"/>
        <v/>
      </c>
      <c r="L42" s="25"/>
    </row>
    <row r="43" spans="1:17">
      <c r="A43">
        <v>13</v>
      </c>
      <c r="B43" s="82"/>
      <c r="C43" s="64" t="str">
        <f t="shared" si="4"/>
        <v/>
      </c>
      <c r="D43" s="486" t="str">
        <f>IF('5-4 支出'!D43="","",'5-4 支出'!D43)</f>
        <v/>
      </c>
      <c r="E43" s="487" t="str">
        <f>IF('5-4 支出'!E43="","",'5-4 支出'!E43)</f>
        <v/>
      </c>
      <c r="F43" s="488" t="str">
        <f>IF('5-4 支出'!F43="","",'5-4 支出'!F43)</f>
        <v/>
      </c>
      <c r="G43" s="488" t="str">
        <f>IF('5-4 支出'!G43="","",'5-4 支出'!G43)</f>
        <v/>
      </c>
      <c r="H43" s="488" t="str">
        <f>IF('5-4 支出'!H43="","",'5-4 支出'!H43)</f>
        <v/>
      </c>
      <c r="I43" s="488" t="str">
        <f>IF('5-4 支出'!I43="","",'5-4 支出'!I43)</f>
        <v/>
      </c>
      <c r="J43" s="488" t="str">
        <f>IF('5-4 支出'!J43="","",'5-4 支出'!J43)</f>
        <v/>
      </c>
      <c r="K43" s="104" t="str">
        <f t="shared" si="3"/>
        <v/>
      </c>
      <c r="L43" s="25"/>
    </row>
    <row r="44" spans="1:17">
      <c r="A44">
        <v>14</v>
      </c>
      <c r="B44" s="82"/>
      <c r="C44" s="64" t="str">
        <f t="shared" si="4"/>
        <v/>
      </c>
      <c r="D44" s="486" t="str">
        <f>IF('5-4 支出'!D44="","",'5-4 支出'!D44)</f>
        <v/>
      </c>
      <c r="E44" s="487" t="str">
        <f>IF('5-4 支出'!E44="","",'5-4 支出'!E44)</f>
        <v/>
      </c>
      <c r="F44" s="488" t="str">
        <f>IF('5-4 支出'!F44="","",'5-4 支出'!F44)</f>
        <v/>
      </c>
      <c r="G44" s="488" t="str">
        <f>IF('5-4 支出'!G44="","",'5-4 支出'!G44)</f>
        <v/>
      </c>
      <c r="H44" s="488" t="str">
        <f>IF('5-4 支出'!H44="","",'5-4 支出'!H44)</f>
        <v/>
      </c>
      <c r="I44" s="488" t="str">
        <f>IF('5-4 支出'!I44="","",'5-4 支出'!I44)</f>
        <v/>
      </c>
      <c r="J44" s="488" t="str">
        <f>IF('5-4 支出'!J44="","",'5-4 支出'!J44)</f>
        <v/>
      </c>
      <c r="K44" s="104" t="str">
        <f t="shared" si="3"/>
        <v/>
      </c>
      <c r="L44" s="25"/>
    </row>
    <row r="45" spans="1:17" ht="19.5" thickBot="1">
      <c r="A45">
        <v>15</v>
      </c>
      <c r="B45" s="82"/>
      <c r="C45" s="64" t="str">
        <f t="shared" si="4"/>
        <v/>
      </c>
      <c r="D45" s="486" t="str">
        <f>IF('5-4 支出'!D45="","",'5-4 支出'!D45)</f>
        <v/>
      </c>
      <c r="E45" s="487" t="str">
        <f>IF('5-4 支出'!E45="","",'5-4 支出'!E45)</f>
        <v/>
      </c>
      <c r="F45" s="488" t="str">
        <f>IF('5-4 支出'!F45="","",'5-4 支出'!F45)</f>
        <v/>
      </c>
      <c r="G45" s="488" t="str">
        <f>IF('5-4 支出'!G45="","",'5-4 支出'!G45)</f>
        <v/>
      </c>
      <c r="H45" s="488" t="str">
        <f>IF('5-4 支出'!H45="","",'5-4 支出'!H45)</f>
        <v/>
      </c>
      <c r="I45" s="488" t="str">
        <f>IF('5-4 支出'!I45="","",'5-4 支出'!I45)</f>
        <v/>
      </c>
      <c r="J45" s="488" t="str">
        <f>IF('5-4 支出'!J45="","",'5-4 支出'!J45)</f>
        <v/>
      </c>
      <c r="K45" s="104" t="str">
        <f t="shared" si="3"/>
        <v/>
      </c>
      <c r="L45" s="25"/>
    </row>
    <row r="46" spans="1:17" ht="24.75" customHeight="1" thickBot="1">
      <c r="A46" s="45"/>
      <c r="B46" s="80"/>
      <c r="C46" s="60" t="s">
        <v>95</v>
      </c>
      <c r="D46" s="83" t="s">
        <v>90</v>
      </c>
      <c r="E46" s="50" t="s">
        <v>72</v>
      </c>
      <c r="F46" s="84" t="s">
        <v>64</v>
      </c>
      <c r="G46" s="85" t="s">
        <v>296</v>
      </c>
      <c r="H46" s="53" t="s">
        <v>297</v>
      </c>
      <c r="I46" s="52" t="s">
        <v>298</v>
      </c>
      <c r="J46" s="53" t="s">
        <v>299</v>
      </c>
      <c r="K46" s="51" t="s">
        <v>40</v>
      </c>
      <c r="L46" s="54" t="s">
        <v>86</v>
      </c>
      <c r="M46" s="208"/>
      <c r="N46" s="208"/>
    </row>
    <row r="47" spans="1:17" s="20" customFormat="1" ht="26.25" customHeight="1">
      <c r="A47"/>
      <c r="B47" s="47" t="str">
        <f t="shared" ref="B47" si="5">IF($E$8=C47,$D$8,IF($E$9=C47,$D$9,IF($E$10=C47,$D$10,"")))</f>
        <v/>
      </c>
      <c r="C47" s="63" t="s">
        <v>155</v>
      </c>
      <c r="D47" s="96"/>
      <c r="E47" s="56"/>
      <c r="F47" s="49"/>
      <c r="G47" s="49"/>
      <c r="H47" s="57"/>
      <c r="I47" s="57"/>
      <c r="J47" s="57"/>
      <c r="K47" s="59" t="str">
        <f t="shared" ref="K47" si="6">IF(ISNUMBER(F47),(PRODUCT(F47,G47,I47)),"")</f>
        <v/>
      </c>
      <c r="L47" s="61">
        <f>ROUNDDOWN(SUM(K48:K62),-3)/1000</f>
        <v>0</v>
      </c>
      <c r="M47" s="984"/>
      <c r="N47" s="985"/>
      <c r="O47" s="985"/>
      <c r="P47" s="985"/>
      <c r="Q47" s="985"/>
    </row>
    <row r="48" spans="1:17" ht="18.75" customHeight="1">
      <c r="A48">
        <v>1</v>
      </c>
      <c r="B48" s="82"/>
      <c r="C48" s="65" t="str">
        <f>IF(D48="","",".")</f>
        <v/>
      </c>
      <c r="D48" s="483" t="str">
        <f>IF('5-4 支出'!D48="","",'5-4 支出'!D48)</f>
        <v/>
      </c>
      <c r="E48" s="484" t="str">
        <f>IF('5-4 支出'!E48="","",'5-4 支出'!E48)</f>
        <v/>
      </c>
      <c r="F48" s="490" t="str">
        <f>IF('5-4 支出'!F48="","",'5-4 支出'!F48)</f>
        <v/>
      </c>
      <c r="G48" s="490" t="str">
        <f>IF('5-4 支出'!G48="","",'5-4 支出'!G48)</f>
        <v/>
      </c>
      <c r="H48" s="490" t="str">
        <f>IF('5-4 支出'!H48="","",'5-4 支出'!H48)</f>
        <v/>
      </c>
      <c r="I48" s="490" t="str">
        <f>IF('5-4 支出'!I48="","",'5-4 支出'!I48)</f>
        <v/>
      </c>
      <c r="J48" s="490" t="str">
        <f>IF('5-4 支出'!J48="","",'5-4 支出'!J48)</f>
        <v/>
      </c>
      <c r="K48" s="286" t="str">
        <f t="shared" ref="K48:K62" si="7">IF(ISNUMBER(F48),(PRODUCT(F48,G48,I48)),"")</f>
        <v/>
      </c>
      <c r="L48" s="25"/>
      <c r="M48" s="984"/>
      <c r="N48" s="985"/>
      <c r="O48" s="985"/>
      <c r="P48" s="985"/>
      <c r="Q48" s="985"/>
    </row>
    <row r="49" spans="1:17">
      <c r="A49">
        <v>2</v>
      </c>
      <c r="B49" s="82"/>
      <c r="C49" s="65" t="str">
        <f t="shared" ref="C49:C62" si="8">IF(D49="","",".")</f>
        <v/>
      </c>
      <c r="D49" s="486" t="str">
        <f>IF('5-4 支出'!D49="","",'5-4 支出'!D49)</f>
        <v/>
      </c>
      <c r="E49" s="487" t="str">
        <f>IF('5-4 支出'!E49="","",'5-4 支出'!E49)</f>
        <v/>
      </c>
      <c r="F49" s="488" t="str">
        <f>IF('5-4 支出'!F49="","",'5-4 支出'!F49)</f>
        <v/>
      </c>
      <c r="G49" s="488" t="str">
        <f>IF('5-4 支出'!G49="","",'5-4 支出'!G49)</f>
        <v/>
      </c>
      <c r="H49" s="488" t="str">
        <f>IF('5-4 支出'!H49="","",'5-4 支出'!H49)</f>
        <v/>
      </c>
      <c r="I49" s="488" t="str">
        <f>IF('5-4 支出'!I49="","",'5-4 支出'!I49)</f>
        <v/>
      </c>
      <c r="J49" s="488" t="str">
        <f>IF('5-4 支出'!J49="","",'5-4 支出'!J49)</f>
        <v/>
      </c>
      <c r="K49" s="104" t="str">
        <f t="shared" si="7"/>
        <v/>
      </c>
      <c r="L49" s="25"/>
      <c r="M49" s="984"/>
      <c r="N49" s="985"/>
      <c r="O49" s="985"/>
      <c r="P49" s="985"/>
      <c r="Q49" s="985"/>
    </row>
    <row r="50" spans="1:17">
      <c r="A50">
        <v>3</v>
      </c>
      <c r="B50" s="82"/>
      <c r="C50" s="65" t="str">
        <f t="shared" si="8"/>
        <v/>
      </c>
      <c r="D50" s="486" t="str">
        <f>IF('5-4 支出'!D50="","",'5-4 支出'!D50)</f>
        <v/>
      </c>
      <c r="E50" s="487" t="str">
        <f>IF('5-4 支出'!E50="","",'5-4 支出'!E50)</f>
        <v/>
      </c>
      <c r="F50" s="488" t="str">
        <f>IF('5-4 支出'!F50="","",'5-4 支出'!F50)</f>
        <v/>
      </c>
      <c r="G50" s="488" t="str">
        <f>IF('5-4 支出'!G50="","",'5-4 支出'!G50)</f>
        <v/>
      </c>
      <c r="H50" s="488" t="str">
        <f>IF('5-4 支出'!H50="","",'5-4 支出'!H50)</f>
        <v/>
      </c>
      <c r="I50" s="488" t="str">
        <f>IF('5-4 支出'!I50="","",'5-4 支出'!I50)</f>
        <v/>
      </c>
      <c r="J50" s="488" t="str">
        <f>IF('5-4 支出'!J50="","",'5-4 支出'!J50)</f>
        <v/>
      </c>
      <c r="K50" s="104" t="str">
        <f t="shared" si="7"/>
        <v/>
      </c>
      <c r="L50" s="25"/>
      <c r="M50" s="984"/>
      <c r="N50" s="985"/>
      <c r="O50" s="985"/>
      <c r="P50" s="985"/>
      <c r="Q50" s="985"/>
    </row>
    <row r="51" spans="1:17">
      <c r="A51">
        <v>4</v>
      </c>
      <c r="B51" s="82"/>
      <c r="C51" s="65" t="str">
        <f t="shared" si="8"/>
        <v/>
      </c>
      <c r="D51" s="486" t="str">
        <f>IF('5-4 支出'!D51="","",'5-4 支出'!D51)</f>
        <v/>
      </c>
      <c r="E51" s="487" t="str">
        <f>IF('5-4 支出'!E51="","",'5-4 支出'!E51)</f>
        <v/>
      </c>
      <c r="F51" s="488" t="str">
        <f>IF('5-4 支出'!F51="","",'5-4 支出'!F51)</f>
        <v/>
      </c>
      <c r="G51" s="488" t="str">
        <f>IF('5-4 支出'!G51="","",'5-4 支出'!G51)</f>
        <v/>
      </c>
      <c r="H51" s="488" t="str">
        <f>IF('5-4 支出'!H51="","",'5-4 支出'!H51)</f>
        <v/>
      </c>
      <c r="I51" s="488" t="str">
        <f>IF('5-4 支出'!I51="","",'5-4 支出'!I51)</f>
        <v/>
      </c>
      <c r="J51" s="488" t="str">
        <f>IF('5-4 支出'!J51="","",'5-4 支出'!J51)</f>
        <v/>
      </c>
      <c r="K51" s="104" t="str">
        <f t="shared" si="7"/>
        <v/>
      </c>
      <c r="L51" s="25"/>
      <c r="M51" s="984"/>
      <c r="N51" s="985"/>
      <c r="O51" s="985"/>
      <c r="P51" s="985"/>
      <c r="Q51" s="985"/>
    </row>
    <row r="52" spans="1:17">
      <c r="A52">
        <v>5</v>
      </c>
      <c r="B52" s="82"/>
      <c r="C52" s="65" t="str">
        <f t="shared" si="8"/>
        <v/>
      </c>
      <c r="D52" s="486" t="str">
        <f>IF('5-4 支出'!D52="","",'5-4 支出'!D52)</f>
        <v/>
      </c>
      <c r="E52" s="487" t="str">
        <f>IF('5-4 支出'!E52="","",'5-4 支出'!E52)</f>
        <v/>
      </c>
      <c r="F52" s="488" t="str">
        <f>IF('5-4 支出'!F52="","",'5-4 支出'!F52)</f>
        <v/>
      </c>
      <c r="G52" s="488" t="str">
        <f>IF('5-4 支出'!G52="","",'5-4 支出'!G52)</f>
        <v/>
      </c>
      <c r="H52" s="488" t="str">
        <f>IF('5-4 支出'!H52="","",'5-4 支出'!H52)</f>
        <v/>
      </c>
      <c r="I52" s="488" t="str">
        <f>IF('5-4 支出'!I52="","",'5-4 支出'!I52)</f>
        <v/>
      </c>
      <c r="J52" s="488" t="str">
        <f>IF('5-4 支出'!J52="","",'5-4 支出'!J52)</f>
        <v/>
      </c>
      <c r="K52" s="104" t="str">
        <f t="shared" si="7"/>
        <v/>
      </c>
      <c r="L52" s="25"/>
      <c r="M52" s="984"/>
      <c r="N52" s="985"/>
      <c r="O52" s="985"/>
      <c r="P52" s="985"/>
      <c r="Q52" s="985"/>
    </row>
    <row r="53" spans="1:17">
      <c r="A53">
        <v>6</v>
      </c>
      <c r="B53" s="82"/>
      <c r="C53" s="65" t="str">
        <f t="shared" si="8"/>
        <v/>
      </c>
      <c r="D53" s="486" t="str">
        <f>IF('5-4 支出'!D53="","",'5-4 支出'!D53)</f>
        <v/>
      </c>
      <c r="E53" s="487" t="str">
        <f>IF('5-4 支出'!E53="","",'5-4 支出'!E53)</f>
        <v/>
      </c>
      <c r="F53" s="488" t="str">
        <f>IF('5-4 支出'!F53="","",'5-4 支出'!F53)</f>
        <v/>
      </c>
      <c r="G53" s="488" t="str">
        <f>IF('5-4 支出'!G53="","",'5-4 支出'!G53)</f>
        <v/>
      </c>
      <c r="H53" s="488" t="str">
        <f>IF('5-4 支出'!H53="","",'5-4 支出'!H53)</f>
        <v/>
      </c>
      <c r="I53" s="488" t="str">
        <f>IF('5-4 支出'!I53="","",'5-4 支出'!I53)</f>
        <v/>
      </c>
      <c r="J53" s="488" t="str">
        <f>IF('5-4 支出'!J53="","",'5-4 支出'!J53)</f>
        <v/>
      </c>
      <c r="K53" s="104" t="str">
        <f t="shared" si="7"/>
        <v/>
      </c>
      <c r="L53" s="25"/>
    </row>
    <row r="54" spans="1:17">
      <c r="A54">
        <v>7</v>
      </c>
      <c r="B54" s="82"/>
      <c r="C54" s="65" t="str">
        <f t="shared" si="8"/>
        <v/>
      </c>
      <c r="D54" s="486" t="str">
        <f>IF('5-4 支出'!D54="","",'5-4 支出'!D54)</f>
        <v/>
      </c>
      <c r="E54" s="487" t="str">
        <f>IF('5-4 支出'!E54="","",'5-4 支出'!E54)</f>
        <v/>
      </c>
      <c r="F54" s="488" t="str">
        <f>IF('5-4 支出'!F54="","",'5-4 支出'!F54)</f>
        <v/>
      </c>
      <c r="G54" s="488" t="str">
        <f>IF('5-4 支出'!G54="","",'5-4 支出'!G54)</f>
        <v/>
      </c>
      <c r="H54" s="488" t="str">
        <f>IF('5-4 支出'!H54="","",'5-4 支出'!H54)</f>
        <v/>
      </c>
      <c r="I54" s="488" t="str">
        <f>IF('5-4 支出'!I54="","",'5-4 支出'!I54)</f>
        <v/>
      </c>
      <c r="J54" s="488" t="str">
        <f>IF('5-4 支出'!J54="","",'5-4 支出'!J54)</f>
        <v/>
      </c>
      <c r="K54" s="104" t="str">
        <f t="shared" si="7"/>
        <v/>
      </c>
      <c r="L54" s="25"/>
    </row>
    <row r="55" spans="1:17">
      <c r="A55">
        <v>8</v>
      </c>
      <c r="B55" s="82"/>
      <c r="C55" s="65" t="str">
        <f t="shared" si="8"/>
        <v/>
      </c>
      <c r="D55" s="486" t="str">
        <f>IF('5-4 支出'!D55="","",'5-4 支出'!D55)</f>
        <v/>
      </c>
      <c r="E55" s="487" t="str">
        <f>IF('5-4 支出'!E55="","",'5-4 支出'!E55)</f>
        <v/>
      </c>
      <c r="F55" s="488" t="str">
        <f>IF('5-4 支出'!F55="","",'5-4 支出'!F55)</f>
        <v/>
      </c>
      <c r="G55" s="488" t="str">
        <f>IF('5-4 支出'!G55="","",'5-4 支出'!G55)</f>
        <v/>
      </c>
      <c r="H55" s="488" t="str">
        <f>IF('5-4 支出'!H55="","",'5-4 支出'!H55)</f>
        <v/>
      </c>
      <c r="I55" s="488" t="str">
        <f>IF('5-4 支出'!I55="","",'5-4 支出'!I55)</f>
        <v/>
      </c>
      <c r="J55" s="488" t="str">
        <f>IF('5-4 支出'!J55="","",'5-4 支出'!J55)</f>
        <v/>
      </c>
      <c r="K55" s="104" t="str">
        <f t="shared" si="7"/>
        <v/>
      </c>
      <c r="L55" s="25"/>
    </row>
    <row r="56" spans="1:17">
      <c r="A56">
        <v>9</v>
      </c>
      <c r="B56" s="82"/>
      <c r="C56" s="65" t="str">
        <f t="shared" si="8"/>
        <v/>
      </c>
      <c r="D56" s="486" t="str">
        <f>IF('5-4 支出'!D56="","",'5-4 支出'!D56)</f>
        <v/>
      </c>
      <c r="E56" s="487" t="str">
        <f>IF('5-4 支出'!E56="","",'5-4 支出'!E56)</f>
        <v/>
      </c>
      <c r="F56" s="488" t="str">
        <f>IF('5-4 支出'!F56="","",'5-4 支出'!F56)</f>
        <v/>
      </c>
      <c r="G56" s="488" t="str">
        <f>IF('5-4 支出'!G56="","",'5-4 支出'!G56)</f>
        <v/>
      </c>
      <c r="H56" s="488" t="str">
        <f>IF('5-4 支出'!H56="","",'5-4 支出'!H56)</f>
        <v/>
      </c>
      <c r="I56" s="488" t="str">
        <f>IF('5-4 支出'!I56="","",'5-4 支出'!I56)</f>
        <v/>
      </c>
      <c r="J56" s="488" t="str">
        <f>IF('5-4 支出'!J56="","",'5-4 支出'!J56)</f>
        <v/>
      </c>
      <c r="K56" s="104" t="str">
        <f t="shared" si="7"/>
        <v/>
      </c>
      <c r="L56" s="25"/>
    </row>
    <row r="57" spans="1:17">
      <c r="A57">
        <v>10</v>
      </c>
      <c r="B57" s="82"/>
      <c r="C57" s="65" t="str">
        <f t="shared" si="8"/>
        <v/>
      </c>
      <c r="D57" s="486" t="str">
        <f>IF('5-4 支出'!D57="","",'5-4 支出'!D57)</f>
        <v/>
      </c>
      <c r="E57" s="487" t="str">
        <f>IF('5-4 支出'!E57="","",'5-4 支出'!E57)</f>
        <v/>
      </c>
      <c r="F57" s="488" t="str">
        <f>IF('5-4 支出'!F57="","",'5-4 支出'!F57)</f>
        <v/>
      </c>
      <c r="G57" s="488" t="str">
        <f>IF('5-4 支出'!G57="","",'5-4 支出'!G57)</f>
        <v/>
      </c>
      <c r="H57" s="488" t="str">
        <f>IF('5-4 支出'!H57="","",'5-4 支出'!H57)</f>
        <v/>
      </c>
      <c r="I57" s="488" t="str">
        <f>IF('5-4 支出'!I57="","",'5-4 支出'!I57)</f>
        <v/>
      </c>
      <c r="J57" s="488" t="str">
        <f>IF('5-4 支出'!J57="","",'5-4 支出'!J57)</f>
        <v/>
      </c>
      <c r="K57" s="104" t="str">
        <f t="shared" si="7"/>
        <v/>
      </c>
      <c r="L57" s="25"/>
    </row>
    <row r="58" spans="1:17">
      <c r="A58">
        <v>11</v>
      </c>
      <c r="B58" s="82"/>
      <c r="C58" s="65" t="str">
        <f t="shared" si="8"/>
        <v/>
      </c>
      <c r="D58" s="486" t="str">
        <f>IF('5-4 支出'!D58="","",'5-4 支出'!D58)</f>
        <v/>
      </c>
      <c r="E58" s="487" t="str">
        <f>IF('5-4 支出'!E58="","",'5-4 支出'!E58)</f>
        <v/>
      </c>
      <c r="F58" s="488" t="str">
        <f>IF('5-4 支出'!F58="","",'5-4 支出'!F58)</f>
        <v/>
      </c>
      <c r="G58" s="488" t="str">
        <f>IF('5-4 支出'!G58="","",'5-4 支出'!G58)</f>
        <v/>
      </c>
      <c r="H58" s="488" t="str">
        <f>IF('5-4 支出'!H58="","",'5-4 支出'!H58)</f>
        <v/>
      </c>
      <c r="I58" s="488" t="str">
        <f>IF('5-4 支出'!I58="","",'5-4 支出'!I58)</f>
        <v/>
      </c>
      <c r="J58" s="488" t="str">
        <f>IF('5-4 支出'!J58="","",'5-4 支出'!J58)</f>
        <v/>
      </c>
      <c r="K58" s="104" t="str">
        <f t="shared" si="7"/>
        <v/>
      </c>
      <c r="L58" s="25"/>
    </row>
    <row r="59" spans="1:17">
      <c r="A59">
        <v>12</v>
      </c>
      <c r="B59" s="82"/>
      <c r="C59" s="65" t="str">
        <f t="shared" si="8"/>
        <v/>
      </c>
      <c r="D59" s="486" t="str">
        <f>IF('5-4 支出'!D59="","",'5-4 支出'!D59)</f>
        <v/>
      </c>
      <c r="E59" s="487" t="str">
        <f>IF('5-4 支出'!E59="","",'5-4 支出'!E59)</f>
        <v/>
      </c>
      <c r="F59" s="488" t="str">
        <f>IF('5-4 支出'!F59="","",'5-4 支出'!F59)</f>
        <v/>
      </c>
      <c r="G59" s="488" t="str">
        <f>IF('5-4 支出'!G59="","",'5-4 支出'!G59)</f>
        <v/>
      </c>
      <c r="H59" s="488" t="str">
        <f>IF('5-4 支出'!H59="","",'5-4 支出'!H59)</f>
        <v/>
      </c>
      <c r="I59" s="488" t="str">
        <f>IF('5-4 支出'!I59="","",'5-4 支出'!I59)</f>
        <v/>
      </c>
      <c r="J59" s="488" t="str">
        <f>IF('5-4 支出'!J59="","",'5-4 支出'!J59)</f>
        <v/>
      </c>
      <c r="K59" s="104" t="str">
        <f t="shared" si="7"/>
        <v/>
      </c>
      <c r="L59" s="25"/>
    </row>
    <row r="60" spans="1:17">
      <c r="A60">
        <v>13</v>
      </c>
      <c r="B60" s="82"/>
      <c r="C60" s="65" t="str">
        <f t="shared" si="8"/>
        <v/>
      </c>
      <c r="D60" s="486" t="str">
        <f>IF('5-4 支出'!D60="","",'5-4 支出'!D60)</f>
        <v/>
      </c>
      <c r="E60" s="487" t="str">
        <f>IF('5-4 支出'!E60="","",'5-4 支出'!E60)</f>
        <v/>
      </c>
      <c r="F60" s="488" t="str">
        <f>IF('5-4 支出'!F60="","",'5-4 支出'!F60)</f>
        <v/>
      </c>
      <c r="G60" s="488" t="str">
        <f>IF('5-4 支出'!G60="","",'5-4 支出'!G60)</f>
        <v/>
      </c>
      <c r="H60" s="488" t="str">
        <f>IF('5-4 支出'!H60="","",'5-4 支出'!H60)</f>
        <v/>
      </c>
      <c r="I60" s="488" t="str">
        <f>IF('5-4 支出'!I60="","",'5-4 支出'!I60)</f>
        <v/>
      </c>
      <c r="J60" s="488" t="str">
        <f>IF('5-4 支出'!J60="","",'5-4 支出'!J60)</f>
        <v/>
      </c>
      <c r="K60" s="104" t="str">
        <f t="shared" si="7"/>
        <v/>
      </c>
      <c r="L60" s="25"/>
    </row>
    <row r="61" spans="1:17">
      <c r="A61">
        <v>14</v>
      </c>
      <c r="B61" s="82"/>
      <c r="C61" s="65" t="str">
        <f t="shared" si="8"/>
        <v/>
      </c>
      <c r="D61" s="486" t="str">
        <f>IF('5-4 支出'!D61="","",'5-4 支出'!D61)</f>
        <v/>
      </c>
      <c r="E61" s="487" t="str">
        <f>IF('5-4 支出'!E61="","",'5-4 支出'!E61)</f>
        <v/>
      </c>
      <c r="F61" s="488" t="str">
        <f>IF('5-4 支出'!F61="","",'5-4 支出'!F61)</f>
        <v/>
      </c>
      <c r="G61" s="488" t="str">
        <f>IF('5-4 支出'!G61="","",'5-4 支出'!G61)</f>
        <v/>
      </c>
      <c r="H61" s="488" t="str">
        <f>IF('5-4 支出'!H61="","",'5-4 支出'!H61)</f>
        <v/>
      </c>
      <c r="I61" s="488" t="str">
        <f>IF('5-4 支出'!I61="","",'5-4 支出'!I61)</f>
        <v/>
      </c>
      <c r="J61" s="488" t="str">
        <f>IF('5-4 支出'!J61="","",'5-4 支出'!J61)</f>
        <v/>
      </c>
      <c r="K61" s="104" t="str">
        <f t="shared" si="7"/>
        <v/>
      </c>
      <c r="L61" s="25"/>
    </row>
    <row r="62" spans="1:17" ht="19.5" thickBot="1">
      <c r="A62">
        <v>15</v>
      </c>
      <c r="B62" s="82"/>
      <c r="C62" s="65" t="str">
        <f t="shared" si="8"/>
        <v/>
      </c>
      <c r="D62" s="486" t="str">
        <f>IF('5-4 支出'!D62="","",'5-4 支出'!D62)</f>
        <v/>
      </c>
      <c r="E62" s="487" t="str">
        <f>IF('5-4 支出'!E62="","",'5-4 支出'!E62)</f>
        <v/>
      </c>
      <c r="F62" s="488" t="str">
        <f>IF('5-4 支出'!F62="","",'5-4 支出'!F62)</f>
        <v/>
      </c>
      <c r="G62" s="488" t="str">
        <f>IF('5-4 支出'!G62="","",'5-4 支出'!G62)</f>
        <v/>
      </c>
      <c r="H62" s="488" t="str">
        <f>IF('5-4 支出'!H62="","",'5-4 支出'!H62)</f>
        <v/>
      </c>
      <c r="I62" s="488" t="str">
        <f>IF('5-4 支出'!I62="","",'5-4 支出'!I62)</f>
        <v/>
      </c>
      <c r="J62" s="488" t="str">
        <f>IF('5-4 支出'!J62="","",'5-4 支出'!J62)</f>
        <v/>
      </c>
      <c r="K62" s="104" t="str">
        <f t="shared" si="7"/>
        <v/>
      </c>
      <c r="L62" s="25"/>
    </row>
    <row r="63" spans="1:17" ht="24.75" thickBot="1">
      <c r="A63" s="45"/>
      <c r="B63" s="80"/>
      <c r="C63" s="60" t="s">
        <v>95</v>
      </c>
      <c r="D63" s="83" t="s">
        <v>90</v>
      </c>
      <c r="E63" s="50" t="s">
        <v>72</v>
      </c>
      <c r="F63" s="84" t="s">
        <v>64</v>
      </c>
      <c r="G63" s="85" t="s">
        <v>296</v>
      </c>
      <c r="H63" s="53" t="s">
        <v>297</v>
      </c>
      <c r="I63" s="52" t="s">
        <v>298</v>
      </c>
      <c r="J63" s="53" t="s">
        <v>299</v>
      </c>
      <c r="K63" s="51" t="s">
        <v>40</v>
      </c>
      <c r="L63" s="54" t="s">
        <v>86</v>
      </c>
    </row>
    <row r="64" spans="1:17" s="20" customFormat="1" ht="25.5">
      <c r="A64"/>
      <c r="B64" s="47" t="str">
        <f t="shared" ref="B64" si="9">IF($E$8=C64,$D$8,IF($E$9=C64,$D$9,IF($E$10=C64,$D$10,"")))</f>
        <v/>
      </c>
      <c r="C64" s="63" t="s">
        <v>143</v>
      </c>
      <c r="D64" s="96"/>
      <c r="E64" s="56"/>
      <c r="F64" s="49"/>
      <c r="G64" s="49"/>
      <c r="H64" s="57"/>
      <c r="I64" s="57"/>
      <c r="J64" s="57"/>
      <c r="K64" s="59" t="str">
        <f t="shared" ref="K64" si="10">IF(ISNUMBER(F64),(PRODUCT(F64,G64,I64)),"")</f>
        <v/>
      </c>
      <c r="L64" s="61">
        <f>ROUNDDOWN(SUM(K65:K79),-3)/1000</f>
        <v>0</v>
      </c>
      <c r="M64" s="231"/>
      <c r="N64" s="208"/>
    </row>
    <row r="65" spans="1:13" ht="18.75" customHeight="1">
      <c r="A65">
        <v>1</v>
      </c>
      <c r="B65" s="82"/>
      <c r="C65" s="65" t="str">
        <f>IF(D65="","",".")</f>
        <v/>
      </c>
      <c r="D65" s="483" t="str">
        <f>IF('5-4 支出'!D65="","",'5-4 支出'!D65)</f>
        <v/>
      </c>
      <c r="E65" s="484" t="str">
        <f>IF('5-4 支出'!E65="","",'5-4 支出'!E65)</f>
        <v/>
      </c>
      <c r="F65" s="490" t="str">
        <f>IF('5-4 支出'!F65="","",'5-4 支出'!F65)</f>
        <v/>
      </c>
      <c r="G65" s="490" t="str">
        <f>IF('5-4 支出'!G65="","",'5-4 支出'!G65)</f>
        <v/>
      </c>
      <c r="H65" s="490" t="str">
        <f>IF('5-4 支出'!H65="","",'5-4 支出'!H65)</f>
        <v/>
      </c>
      <c r="I65" s="490" t="str">
        <f>IF('5-4 支出'!I65="","",'5-4 支出'!I65)</f>
        <v/>
      </c>
      <c r="J65" s="490" t="str">
        <f>IF('5-4 支出'!J65="","",'5-4 支出'!J65)</f>
        <v/>
      </c>
      <c r="K65" s="286" t="str">
        <f t="shared" ref="K65:K79" si="11">IF(ISNUMBER(F65),(PRODUCT(F65,G65,I65)),"")</f>
        <v/>
      </c>
      <c r="L65" s="25"/>
      <c r="M65" s="208"/>
    </row>
    <row r="66" spans="1:13">
      <c r="A66">
        <v>2</v>
      </c>
      <c r="B66" s="82"/>
      <c r="C66" s="65" t="str">
        <f t="shared" ref="C66:C79" si="12">IF(D66="","",".")</f>
        <v/>
      </c>
      <c r="D66" s="486" t="str">
        <f>IF('5-4 支出'!D66="","",'5-4 支出'!D66)</f>
        <v/>
      </c>
      <c r="E66" s="487" t="str">
        <f>IF('5-4 支出'!E66="","",'5-4 支出'!E66)</f>
        <v/>
      </c>
      <c r="F66" s="488" t="str">
        <f>IF('5-4 支出'!F66="","",'5-4 支出'!F66)</f>
        <v/>
      </c>
      <c r="G66" s="488" t="str">
        <f>IF('5-4 支出'!G66="","",'5-4 支出'!G66)</f>
        <v/>
      </c>
      <c r="H66" s="488" t="str">
        <f>IF('5-4 支出'!H66="","",'5-4 支出'!H66)</f>
        <v/>
      </c>
      <c r="I66" s="488" t="str">
        <f>IF('5-4 支出'!I66="","",'5-4 支出'!I66)</f>
        <v/>
      </c>
      <c r="J66" s="488" t="str">
        <f>IF('5-4 支出'!J66="","",'5-4 支出'!J66)</f>
        <v/>
      </c>
      <c r="K66" s="104" t="str">
        <f t="shared" si="11"/>
        <v/>
      </c>
      <c r="L66" s="25"/>
      <c r="M66" s="208"/>
    </row>
    <row r="67" spans="1:13">
      <c r="A67">
        <v>3</v>
      </c>
      <c r="B67" s="82"/>
      <c r="C67" s="65" t="str">
        <f t="shared" si="12"/>
        <v/>
      </c>
      <c r="D67" s="486" t="str">
        <f>IF('5-4 支出'!D67="","",'5-4 支出'!D67)</f>
        <v/>
      </c>
      <c r="E67" s="487" t="str">
        <f>IF('5-4 支出'!E67="","",'5-4 支出'!E67)</f>
        <v/>
      </c>
      <c r="F67" s="488" t="str">
        <f>IF('5-4 支出'!F67="","",'5-4 支出'!F67)</f>
        <v/>
      </c>
      <c r="G67" s="488" t="str">
        <f>IF('5-4 支出'!G67="","",'5-4 支出'!G67)</f>
        <v/>
      </c>
      <c r="H67" s="488" t="str">
        <f>IF('5-4 支出'!H67="","",'5-4 支出'!H67)</f>
        <v/>
      </c>
      <c r="I67" s="488" t="str">
        <f>IF('5-4 支出'!I67="","",'5-4 支出'!I67)</f>
        <v/>
      </c>
      <c r="J67" s="488" t="str">
        <f>IF('5-4 支出'!J67="","",'5-4 支出'!J67)</f>
        <v/>
      </c>
      <c r="K67" s="104" t="str">
        <f t="shared" si="11"/>
        <v/>
      </c>
      <c r="L67" s="25"/>
      <c r="M67" s="208"/>
    </row>
    <row r="68" spans="1:13">
      <c r="A68">
        <v>4</v>
      </c>
      <c r="B68" s="82"/>
      <c r="C68" s="65" t="str">
        <f t="shared" si="12"/>
        <v/>
      </c>
      <c r="D68" s="486" t="str">
        <f>IF('5-4 支出'!D68="","",'5-4 支出'!D68)</f>
        <v/>
      </c>
      <c r="E68" s="487" t="str">
        <f>IF('5-4 支出'!E68="","",'5-4 支出'!E68)</f>
        <v/>
      </c>
      <c r="F68" s="488" t="str">
        <f>IF('5-4 支出'!F68="","",'5-4 支出'!F68)</f>
        <v/>
      </c>
      <c r="G68" s="488" t="str">
        <f>IF('5-4 支出'!G68="","",'5-4 支出'!G68)</f>
        <v/>
      </c>
      <c r="H68" s="488" t="str">
        <f>IF('5-4 支出'!H68="","",'5-4 支出'!H68)</f>
        <v/>
      </c>
      <c r="I68" s="488" t="str">
        <f>IF('5-4 支出'!I68="","",'5-4 支出'!I68)</f>
        <v/>
      </c>
      <c r="J68" s="488" t="str">
        <f>IF('5-4 支出'!J68="","",'5-4 支出'!J68)</f>
        <v/>
      </c>
      <c r="K68" s="104" t="str">
        <f t="shared" si="11"/>
        <v/>
      </c>
      <c r="L68" s="25"/>
      <c r="M68" s="208"/>
    </row>
    <row r="69" spans="1:13">
      <c r="A69">
        <v>5</v>
      </c>
      <c r="B69" s="82"/>
      <c r="C69" s="65" t="str">
        <f t="shared" si="12"/>
        <v/>
      </c>
      <c r="D69" s="486" t="str">
        <f>IF('5-4 支出'!D69="","",'5-4 支出'!D69)</f>
        <v/>
      </c>
      <c r="E69" s="487" t="str">
        <f>IF('5-4 支出'!E69="","",'5-4 支出'!E69)</f>
        <v/>
      </c>
      <c r="F69" s="488" t="str">
        <f>IF('5-4 支出'!F69="","",'5-4 支出'!F69)</f>
        <v/>
      </c>
      <c r="G69" s="488" t="str">
        <f>IF('5-4 支出'!G69="","",'5-4 支出'!G69)</f>
        <v/>
      </c>
      <c r="H69" s="488" t="str">
        <f>IF('5-4 支出'!H69="","",'5-4 支出'!H69)</f>
        <v/>
      </c>
      <c r="I69" s="488" t="str">
        <f>IF('5-4 支出'!I69="","",'5-4 支出'!I69)</f>
        <v/>
      </c>
      <c r="J69" s="488" t="str">
        <f>IF('5-4 支出'!J69="","",'5-4 支出'!J69)</f>
        <v/>
      </c>
      <c r="K69" s="104" t="str">
        <f t="shared" si="11"/>
        <v/>
      </c>
      <c r="L69" s="25"/>
    </row>
    <row r="70" spans="1:13">
      <c r="A70">
        <v>6</v>
      </c>
      <c r="B70" s="82"/>
      <c r="C70" s="65" t="str">
        <f t="shared" si="12"/>
        <v/>
      </c>
      <c r="D70" s="486" t="str">
        <f>IF('5-4 支出'!D70="","",'5-4 支出'!D70)</f>
        <v/>
      </c>
      <c r="E70" s="487" t="str">
        <f>IF('5-4 支出'!E70="","",'5-4 支出'!E70)</f>
        <v/>
      </c>
      <c r="F70" s="488" t="str">
        <f>IF('5-4 支出'!F70="","",'5-4 支出'!F70)</f>
        <v/>
      </c>
      <c r="G70" s="488" t="str">
        <f>IF('5-4 支出'!G70="","",'5-4 支出'!G70)</f>
        <v/>
      </c>
      <c r="H70" s="488" t="str">
        <f>IF('5-4 支出'!H70="","",'5-4 支出'!H70)</f>
        <v/>
      </c>
      <c r="I70" s="488" t="str">
        <f>IF('5-4 支出'!I70="","",'5-4 支出'!I70)</f>
        <v/>
      </c>
      <c r="J70" s="488" t="str">
        <f>IF('5-4 支出'!J70="","",'5-4 支出'!J70)</f>
        <v/>
      </c>
      <c r="K70" s="104" t="str">
        <f t="shared" si="11"/>
        <v/>
      </c>
      <c r="L70" s="25"/>
    </row>
    <row r="71" spans="1:13">
      <c r="A71">
        <v>7</v>
      </c>
      <c r="B71" s="82"/>
      <c r="C71" s="65" t="str">
        <f t="shared" si="12"/>
        <v/>
      </c>
      <c r="D71" s="486" t="str">
        <f>IF('5-4 支出'!D71="","",'5-4 支出'!D71)</f>
        <v/>
      </c>
      <c r="E71" s="487" t="str">
        <f>IF('5-4 支出'!E71="","",'5-4 支出'!E71)</f>
        <v/>
      </c>
      <c r="F71" s="488" t="str">
        <f>IF('5-4 支出'!F71="","",'5-4 支出'!F71)</f>
        <v/>
      </c>
      <c r="G71" s="488" t="str">
        <f>IF('5-4 支出'!G71="","",'5-4 支出'!G71)</f>
        <v/>
      </c>
      <c r="H71" s="488" t="str">
        <f>IF('5-4 支出'!H71="","",'5-4 支出'!H71)</f>
        <v/>
      </c>
      <c r="I71" s="488" t="str">
        <f>IF('5-4 支出'!I71="","",'5-4 支出'!I71)</f>
        <v/>
      </c>
      <c r="J71" s="488" t="str">
        <f>IF('5-4 支出'!J71="","",'5-4 支出'!J71)</f>
        <v/>
      </c>
      <c r="K71" s="104" t="str">
        <f t="shared" si="11"/>
        <v/>
      </c>
      <c r="L71" s="25"/>
    </row>
    <row r="72" spans="1:13">
      <c r="A72">
        <v>8</v>
      </c>
      <c r="B72" s="82"/>
      <c r="C72" s="65" t="str">
        <f t="shared" si="12"/>
        <v/>
      </c>
      <c r="D72" s="486" t="str">
        <f>IF('5-4 支出'!D72="","",'5-4 支出'!D72)</f>
        <v/>
      </c>
      <c r="E72" s="487" t="str">
        <f>IF('5-4 支出'!E72="","",'5-4 支出'!E72)</f>
        <v/>
      </c>
      <c r="F72" s="488" t="str">
        <f>IF('5-4 支出'!F72="","",'5-4 支出'!F72)</f>
        <v/>
      </c>
      <c r="G72" s="488" t="str">
        <f>IF('5-4 支出'!G72="","",'5-4 支出'!G72)</f>
        <v/>
      </c>
      <c r="H72" s="488" t="str">
        <f>IF('5-4 支出'!H72="","",'5-4 支出'!H72)</f>
        <v/>
      </c>
      <c r="I72" s="488" t="str">
        <f>IF('5-4 支出'!I72="","",'5-4 支出'!I72)</f>
        <v/>
      </c>
      <c r="J72" s="488" t="str">
        <f>IF('5-4 支出'!J72="","",'5-4 支出'!J72)</f>
        <v/>
      </c>
      <c r="K72" s="104" t="str">
        <f t="shared" si="11"/>
        <v/>
      </c>
      <c r="L72" s="25"/>
    </row>
    <row r="73" spans="1:13">
      <c r="A73">
        <v>9</v>
      </c>
      <c r="B73" s="82"/>
      <c r="C73" s="65" t="str">
        <f t="shared" si="12"/>
        <v/>
      </c>
      <c r="D73" s="486" t="str">
        <f>IF('5-4 支出'!D73="","",'5-4 支出'!D73)</f>
        <v/>
      </c>
      <c r="E73" s="487" t="str">
        <f>IF('5-4 支出'!E73="","",'5-4 支出'!E73)</f>
        <v/>
      </c>
      <c r="F73" s="488" t="str">
        <f>IF('5-4 支出'!F73="","",'5-4 支出'!F73)</f>
        <v/>
      </c>
      <c r="G73" s="488" t="str">
        <f>IF('5-4 支出'!G73="","",'5-4 支出'!G73)</f>
        <v/>
      </c>
      <c r="H73" s="488" t="str">
        <f>IF('5-4 支出'!H73="","",'5-4 支出'!H73)</f>
        <v/>
      </c>
      <c r="I73" s="488" t="str">
        <f>IF('5-4 支出'!I73="","",'5-4 支出'!I73)</f>
        <v/>
      </c>
      <c r="J73" s="488" t="str">
        <f>IF('5-4 支出'!J73="","",'5-4 支出'!J73)</f>
        <v/>
      </c>
      <c r="K73" s="104" t="str">
        <f t="shared" si="11"/>
        <v/>
      </c>
      <c r="L73" s="25"/>
    </row>
    <row r="74" spans="1:13">
      <c r="A74">
        <v>10</v>
      </c>
      <c r="B74" s="82"/>
      <c r="C74" s="65" t="str">
        <f t="shared" si="12"/>
        <v/>
      </c>
      <c r="D74" s="486" t="str">
        <f>IF('5-4 支出'!D74="","",'5-4 支出'!D74)</f>
        <v/>
      </c>
      <c r="E74" s="487" t="str">
        <f>IF('5-4 支出'!E74="","",'5-4 支出'!E74)</f>
        <v/>
      </c>
      <c r="F74" s="488" t="str">
        <f>IF('5-4 支出'!F74="","",'5-4 支出'!F74)</f>
        <v/>
      </c>
      <c r="G74" s="488" t="str">
        <f>IF('5-4 支出'!G74="","",'5-4 支出'!G74)</f>
        <v/>
      </c>
      <c r="H74" s="488" t="str">
        <f>IF('5-4 支出'!H74="","",'5-4 支出'!H74)</f>
        <v/>
      </c>
      <c r="I74" s="488" t="str">
        <f>IF('5-4 支出'!I74="","",'5-4 支出'!I74)</f>
        <v/>
      </c>
      <c r="J74" s="488" t="str">
        <f>IF('5-4 支出'!J74="","",'5-4 支出'!J74)</f>
        <v/>
      </c>
      <c r="K74" s="104" t="str">
        <f t="shared" si="11"/>
        <v/>
      </c>
      <c r="L74" s="25"/>
    </row>
    <row r="75" spans="1:13">
      <c r="A75">
        <v>11</v>
      </c>
      <c r="B75" s="82"/>
      <c r="C75" s="65" t="str">
        <f t="shared" si="12"/>
        <v/>
      </c>
      <c r="D75" s="486" t="str">
        <f>IF('5-4 支出'!D75="","",'5-4 支出'!D75)</f>
        <v/>
      </c>
      <c r="E75" s="487" t="str">
        <f>IF('5-4 支出'!E75="","",'5-4 支出'!E75)</f>
        <v/>
      </c>
      <c r="F75" s="488" t="str">
        <f>IF('5-4 支出'!F75="","",'5-4 支出'!F75)</f>
        <v/>
      </c>
      <c r="G75" s="488" t="str">
        <f>IF('5-4 支出'!G75="","",'5-4 支出'!G75)</f>
        <v/>
      </c>
      <c r="H75" s="488" t="str">
        <f>IF('5-4 支出'!H75="","",'5-4 支出'!H75)</f>
        <v/>
      </c>
      <c r="I75" s="488" t="str">
        <f>IF('5-4 支出'!I75="","",'5-4 支出'!I75)</f>
        <v/>
      </c>
      <c r="J75" s="488" t="str">
        <f>IF('5-4 支出'!J75="","",'5-4 支出'!J75)</f>
        <v/>
      </c>
      <c r="K75" s="104" t="str">
        <f t="shared" si="11"/>
        <v/>
      </c>
      <c r="L75" s="25"/>
    </row>
    <row r="76" spans="1:13">
      <c r="A76">
        <v>12</v>
      </c>
      <c r="B76" s="82"/>
      <c r="C76" s="65" t="str">
        <f t="shared" si="12"/>
        <v/>
      </c>
      <c r="D76" s="486" t="str">
        <f>IF('5-4 支出'!D76="","",'5-4 支出'!D76)</f>
        <v/>
      </c>
      <c r="E76" s="487" t="str">
        <f>IF('5-4 支出'!E76="","",'5-4 支出'!E76)</f>
        <v/>
      </c>
      <c r="F76" s="488" t="str">
        <f>IF('5-4 支出'!F76="","",'5-4 支出'!F76)</f>
        <v/>
      </c>
      <c r="G76" s="488" t="str">
        <f>IF('5-4 支出'!G76="","",'5-4 支出'!G76)</f>
        <v/>
      </c>
      <c r="H76" s="488" t="str">
        <f>IF('5-4 支出'!H76="","",'5-4 支出'!H76)</f>
        <v/>
      </c>
      <c r="I76" s="488" t="str">
        <f>IF('5-4 支出'!I76="","",'5-4 支出'!I76)</f>
        <v/>
      </c>
      <c r="J76" s="488" t="str">
        <f>IF('5-4 支出'!J76="","",'5-4 支出'!J76)</f>
        <v/>
      </c>
      <c r="K76" s="104" t="str">
        <f t="shared" si="11"/>
        <v/>
      </c>
      <c r="L76" s="25"/>
    </row>
    <row r="77" spans="1:13">
      <c r="A77">
        <v>13</v>
      </c>
      <c r="B77" s="82"/>
      <c r="C77" s="65" t="str">
        <f t="shared" si="12"/>
        <v/>
      </c>
      <c r="D77" s="486" t="str">
        <f>IF('5-4 支出'!D77="","",'5-4 支出'!D77)</f>
        <v/>
      </c>
      <c r="E77" s="487" t="str">
        <f>IF('5-4 支出'!E77="","",'5-4 支出'!E77)</f>
        <v/>
      </c>
      <c r="F77" s="488" t="str">
        <f>IF('5-4 支出'!F77="","",'5-4 支出'!F77)</f>
        <v/>
      </c>
      <c r="G77" s="488" t="str">
        <f>IF('5-4 支出'!G77="","",'5-4 支出'!G77)</f>
        <v/>
      </c>
      <c r="H77" s="488" t="str">
        <f>IF('5-4 支出'!H77="","",'5-4 支出'!H77)</f>
        <v/>
      </c>
      <c r="I77" s="488" t="str">
        <f>IF('5-4 支出'!I77="","",'5-4 支出'!I77)</f>
        <v/>
      </c>
      <c r="J77" s="488" t="str">
        <f>IF('5-4 支出'!J77="","",'5-4 支出'!J77)</f>
        <v/>
      </c>
      <c r="K77" s="104" t="str">
        <f t="shared" si="11"/>
        <v/>
      </c>
      <c r="L77" s="25"/>
    </row>
    <row r="78" spans="1:13">
      <c r="A78">
        <v>14</v>
      </c>
      <c r="B78" s="82"/>
      <c r="C78" s="65" t="str">
        <f t="shared" si="12"/>
        <v/>
      </c>
      <c r="D78" s="486" t="str">
        <f>IF('5-4 支出'!D78="","",'5-4 支出'!D78)</f>
        <v/>
      </c>
      <c r="E78" s="487" t="str">
        <f>IF('5-4 支出'!E78="","",'5-4 支出'!E78)</f>
        <v/>
      </c>
      <c r="F78" s="488" t="str">
        <f>IF('5-4 支出'!F78="","",'5-4 支出'!F78)</f>
        <v/>
      </c>
      <c r="G78" s="488" t="str">
        <f>IF('5-4 支出'!G78="","",'5-4 支出'!G78)</f>
        <v/>
      </c>
      <c r="H78" s="488" t="str">
        <f>IF('5-4 支出'!H78="","",'5-4 支出'!H78)</f>
        <v/>
      </c>
      <c r="I78" s="488" t="str">
        <f>IF('5-4 支出'!I78="","",'5-4 支出'!I78)</f>
        <v/>
      </c>
      <c r="J78" s="488" t="str">
        <f>IF('5-4 支出'!J78="","",'5-4 支出'!J78)</f>
        <v/>
      </c>
      <c r="K78" s="104" t="str">
        <f t="shared" si="11"/>
        <v/>
      </c>
      <c r="L78" s="25"/>
    </row>
    <row r="79" spans="1:13" ht="19.5" thickBot="1">
      <c r="A79">
        <v>15</v>
      </c>
      <c r="B79" s="82"/>
      <c r="C79" s="65" t="str">
        <f t="shared" si="12"/>
        <v/>
      </c>
      <c r="D79" s="486" t="str">
        <f>IF('5-4 支出'!D79="","",'5-4 支出'!D79)</f>
        <v/>
      </c>
      <c r="E79" s="487" t="str">
        <f>IF('5-4 支出'!E79="","",'5-4 支出'!E79)</f>
        <v/>
      </c>
      <c r="F79" s="488" t="str">
        <f>IF('5-4 支出'!F79="","",'5-4 支出'!F79)</f>
        <v/>
      </c>
      <c r="G79" s="488" t="str">
        <f>IF('5-4 支出'!G79="","",'5-4 支出'!G79)</f>
        <v/>
      </c>
      <c r="H79" s="488" t="str">
        <f>IF('5-4 支出'!H79="","",'5-4 支出'!H79)</f>
        <v/>
      </c>
      <c r="I79" s="488" t="str">
        <f>IF('5-4 支出'!I79="","",'5-4 支出'!I79)</f>
        <v/>
      </c>
      <c r="J79" s="488" t="str">
        <f>IF('5-4 支出'!J79="","",'5-4 支出'!J79)</f>
        <v/>
      </c>
      <c r="K79" s="104" t="str">
        <f t="shared" si="11"/>
        <v/>
      </c>
      <c r="L79" s="25"/>
    </row>
    <row r="80" spans="1:13" ht="24.75" thickBot="1">
      <c r="A80" s="45"/>
      <c r="B80" s="80"/>
      <c r="C80" s="60" t="s">
        <v>95</v>
      </c>
      <c r="D80" s="83" t="s">
        <v>90</v>
      </c>
      <c r="E80" s="50" t="s">
        <v>72</v>
      </c>
      <c r="F80" s="84" t="s">
        <v>64</v>
      </c>
      <c r="G80" s="85" t="s">
        <v>296</v>
      </c>
      <c r="H80" s="53" t="s">
        <v>297</v>
      </c>
      <c r="I80" s="52" t="s">
        <v>298</v>
      </c>
      <c r="J80" s="53" t="s">
        <v>299</v>
      </c>
      <c r="K80" s="51" t="s">
        <v>40</v>
      </c>
      <c r="L80" s="54" t="s">
        <v>86</v>
      </c>
    </row>
    <row r="81" spans="1:13" s="20" customFormat="1" ht="25.5">
      <c r="A81"/>
      <c r="B81" s="47" t="str">
        <f t="shared" ref="B81" si="13">IF($E$8=C81,$D$8,IF($E$9=C81,$D$9,IF($E$10=C81,$D$10,"")))</f>
        <v/>
      </c>
      <c r="C81" s="63" t="s">
        <v>140</v>
      </c>
      <c r="D81" s="96"/>
      <c r="E81" s="56"/>
      <c r="F81" s="49"/>
      <c r="G81" s="49"/>
      <c r="H81" s="57"/>
      <c r="I81" s="57"/>
      <c r="J81" s="57"/>
      <c r="K81" s="59" t="str">
        <f t="shared" ref="K81" si="14">IF(ISNUMBER(F81),(PRODUCT(F81,G81,I81)),"")</f>
        <v/>
      </c>
      <c r="L81" s="61">
        <f>ROUNDDOWN((SUM(K82:K96)),-3)/1000</f>
        <v>0</v>
      </c>
    </row>
    <row r="82" spans="1:13" ht="18.75" customHeight="1">
      <c r="A82">
        <v>1</v>
      </c>
      <c r="B82" s="82"/>
      <c r="C82" s="65" t="str">
        <f>IF(D82="","",".")</f>
        <v/>
      </c>
      <c r="D82" s="483" t="str">
        <f>IF('5-4 支出'!D82="","",'5-4 支出'!D82)</f>
        <v/>
      </c>
      <c r="E82" s="484" t="str">
        <f>IF('5-4 支出'!E82="","",'5-4 支出'!E82)</f>
        <v/>
      </c>
      <c r="F82" s="489" t="str">
        <f>IF('5-4 支出'!F82="","",'5-4 支出'!F82)</f>
        <v/>
      </c>
      <c r="G82" s="489" t="str">
        <f>IF('5-4 支出'!G82="","",'5-4 支出'!G82)</f>
        <v/>
      </c>
      <c r="H82" s="489" t="str">
        <f>IF('5-4 支出'!H82="","",'5-4 支出'!H82)</f>
        <v/>
      </c>
      <c r="I82" s="489" t="str">
        <f>IF('5-4 支出'!I82="","",'5-4 支出'!I82)</f>
        <v/>
      </c>
      <c r="J82" s="489" t="str">
        <f>IF('5-4 支出'!J82="","",'5-4 支出'!J82)</f>
        <v/>
      </c>
      <c r="K82" s="103" t="str">
        <f t="shared" ref="K82:K113" si="15">IF(ISNUMBER(F82),(PRODUCT(F82,G82,I82)),"")</f>
        <v/>
      </c>
      <c r="L82" s="25"/>
      <c r="M82" s="208"/>
    </row>
    <row r="83" spans="1:13">
      <c r="A83">
        <v>2</v>
      </c>
      <c r="B83" s="82"/>
      <c r="C83" s="65" t="str">
        <f t="shared" ref="C83:C96" si="16">IF(D83="","",".")</f>
        <v/>
      </c>
      <c r="D83" s="486" t="str">
        <f>IF('5-4 支出'!D83="","",'5-4 支出'!D83)</f>
        <v/>
      </c>
      <c r="E83" s="487" t="str">
        <f>IF('5-4 支出'!E83="","",'5-4 支出'!E83)</f>
        <v/>
      </c>
      <c r="F83" s="488" t="str">
        <f>IF('5-4 支出'!F83="","",'5-4 支出'!F83)</f>
        <v/>
      </c>
      <c r="G83" s="488" t="str">
        <f>IF('5-4 支出'!G83="","",'5-4 支出'!G83)</f>
        <v/>
      </c>
      <c r="H83" s="488" t="str">
        <f>IF('5-4 支出'!H83="","",'5-4 支出'!H83)</f>
        <v/>
      </c>
      <c r="I83" s="488" t="str">
        <f>IF('5-4 支出'!I83="","",'5-4 支出'!I83)</f>
        <v/>
      </c>
      <c r="J83" s="488" t="str">
        <f>IF('5-4 支出'!J83="","",'5-4 支出'!J83)</f>
        <v/>
      </c>
      <c r="K83" s="104" t="str">
        <f t="shared" si="15"/>
        <v/>
      </c>
      <c r="L83" s="25"/>
      <c r="M83" s="208"/>
    </row>
    <row r="84" spans="1:13">
      <c r="A84">
        <v>3</v>
      </c>
      <c r="B84" s="82"/>
      <c r="C84" s="65" t="str">
        <f t="shared" si="16"/>
        <v/>
      </c>
      <c r="D84" s="486" t="str">
        <f>IF('5-4 支出'!D84="","",'5-4 支出'!D84)</f>
        <v/>
      </c>
      <c r="E84" s="487" t="str">
        <f>IF('5-4 支出'!E84="","",'5-4 支出'!E84)</f>
        <v/>
      </c>
      <c r="F84" s="488" t="str">
        <f>IF('5-4 支出'!F84="","",'5-4 支出'!F84)</f>
        <v/>
      </c>
      <c r="G84" s="488" t="str">
        <f>IF('5-4 支出'!G84="","",'5-4 支出'!G84)</f>
        <v/>
      </c>
      <c r="H84" s="488" t="str">
        <f>IF('5-4 支出'!H84="","",'5-4 支出'!H84)</f>
        <v/>
      </c>
      <c r="I84" s="488" t="str">
        <f>IF('5-4 支出'!I84="","",'5-4 支出'!I84)</f>
        <v/>
      </c>
      <c r="J84" s="488" t="str">
        <f>IF('5-4 支出'!J84="","",'5-4 支出'!J84)</f>
        <v/>
      </c>
      <c r="K84" s="104" t="str">
        <f t="shared" si="15"/>
        <v/>
      </c>
      <c r="L84" s="25"/>
      <c r="M84" s="208"/>
    </row>
    <row r="85" spans="1:13">
      <c r="A85">
        <v>4</v>
      </c>
      <c r="B85" s="82"/>
      <c r="C85" s="65" t="str">
        <f t="shared" si="16"/>
        <v/>
      </c>
      <c r="D85" s="486" t="str">
        <f>IF('5-4 支出'!D85="","",'5-4 支出'!D85)</f>
        <v/>
      </c>
      <c r="E85" s="487" t="str">
        <f>IF('5-4 支出'!E85="","",'5-4 支出'!E85)</f>
        <v/>
      </c>
      <c r="F85" s="488" t="str">
        <f>IF('5-4 支出'!F85="","",'5-4 支出'!F85)</f>
        <v/>
      </c>
      <c r="G85" s="488" t="str">
        <f>IF('5-4 支出'!G85="","",'5-4 支出'!G85)</f>
        <v/>
      </c>
      <c r="H85" s="488" t="str">
        <f>IF('5-4 支出'!H85="","",'5-4 支出'!H85)</f>
        <v/>
      </c>
      <c r="I85" s="488" t="str">
        <f>IF('5-4 支出'!I85="","",'5-4 支出'!I85)</f>
        <v/>
      </c>
      <c r="J85" s="488" t="str">
        <f>IF('5-4 支出'!J85="","",'5-4 支出'!J85)</f>
        <v/>
      </c>
      <c r="K85" s="104" t="str">
        <f t="shared" si="15"/>
        <v/>
      </c>
      <c r="L85" s="25"/>
      <c r="M85" s="208"/>
    </row>
    <row r="86" spans="1:13">
      <c r="A86">
        <v>5</v>
      </c>
      <c r="B86" s="82"/>
      <c r="C86" s="65" t="str">
        <f t="shared" si="16"/>
        <v/>
      </c>
      <c r="D86" s="486" t="str">
        <f>IF('5-4 支出'!D86="","",'5-4 支出'!D86)</f>
        <v/>
      </c>
      <c r="E86" s="487" t="str">
        <f>IF('5-4 支出'!E86="","",'5-4 支出'!E86)</f>
        <v/>
      </c>
      <c r="F86" s="488" t="str">
        <f>IF('5-4 支出'!F86="","",'5-4 支出'!F86)</f>
        <v/>
      </c>
      <c r="G86" s="488" t="str">
        <f>IF('5-4 支出'!G86="","",'5-4 支出'!G86)</f>
        <v/>
      </c>
      <c r="H86" s="488" t="str">
        <f>IF('5-4 支出'!H86="","",'5-4 支出'!H86)</f>
        <v/>
      </c>
      <c r="I86" s="488" t="str">
        <f>IF('5-4 支出'!I86="","",'5-4 支出'!I86)</f>
        <v/>
      </c>
      <c r="J86" s="488" t="str">
        <f>IF('5-4 支出'!J86="","",'5-4 支出'!J86)</f>
        <v/>
      </c>
      <c r="K86" s="104" t="str">
        <f t="shared" si="15"/>
        <v/>
      </c>
      <c r="L86" s="25"/>
    </row>
    <row r="87" spans="1:13">
      <c r="A87">
        <v>6</v>
      </c>
      <c r="B87" s="82"/>
      <c r="C87" s="65" t="str">
        <f t="shared" si="16"/>
        <v/>
      </c>
      <c r="D87" s="486" t="str">
        <f>IF('5-4 支出'!D87="","",'5-4 支出'!D87)</f>
        <v/>
      </c>
      <c r="E87" s="487" t="str">
        <f>IF('5-4 支出'!E87="","",'5-4 支出'!E87)</f>
        <v/>
      </c>
      <c r="F87" s="488" t="str">
        <f>IF('5-4 支出'!F87="","",'5-4 支出'!F87)</f>
        <v/>
      </c>
      <c r="G87" s="488" t="str">
        <f>IF('5-4 支出'!G87="","",'5-4 支出'!G87)</f>
        <v/>
      </c>
      <c r="H87" s="488" t="str">
        <f>IF('5-4 支出'!H87="","",'5-4 支出'!H87)</f>
        <v/>
      </c>
      <c r="I87" s="488" t="str">
        <f>IF('5-4 支出'!I87="","",'5-4 支出'!I87)</f>
        <v/>
      </c>
      <c r="J87" s="488" t="str">
        <f>IF('5-4 支出'!J87="","",'5-4 支出'!J87)</f>
        <v/>
      </c>
      <c r="K87" s="104" t="str">
        <f t="shared" si="15"/>
        <v/>
      </c>
      <c r="L87" s="25"/>
    </row>
    <row r="88" spans="1:13">
      <c r="A88">
        <v>7</v>
      </c>
      <c r="B88" s="82"/>
      <c r="C88" s="65" t="str">
        <f t="shared" si="16"/>
        <v/>
      </c>
      <c r="D88" s="486" t="str">
        <f>IF('5-4 支出'!D88="","",'5-4 支出'!D88)</f>
        <v/>
      </c>
      <c r="E88" s="487" t="str">
        <f>IF('5-4 支出'!E88="","",'5-4 支出'!E88)</f>
        <v/>
      </c>
      <c r="F88" s="488" t="str">
        <f>IF('5-4 支出'!F88="","",'5-4 支出'!F88)</f>
        <v/>
      </c>
      <c r="G88" s="488" t="str">
        <f>IF('5-4 支出'!G88="","",'5-4 支出'!G88)</f>
        <v/>
      </c>
      <c r="H88" s="488" t="str">
        <f>IF('5-4 支出'!H88="","",'5-4 支出'!H88)</f>
        <v/>
      </c>
      <c r="I88" s="488" t="str">
        <f>IF('5-4 支出'!I88="","",'5-4 支出'!I88)</f>
        <v/>
      </c>
      <c r="J88" s="488" t="str">
        <f>IF('5-4 支出'!J88="","",'5-4 支出'!J88)</f>
        <v/>
      </c>
      <c r="K88" s="104" t="str">
        <f t="shared" si="15"/>
        <v/>
      </c>
      <c r="L88" s="25"/>
    </row>
    <row r="89" spans="1:13">
      <c r="A89">
        <v>8</v>
      </c>
      <c r="B89" s="82"/>
      <c r="C89" s="65" t="str">
        <f t="shared" si="16"/>
        <v/>
      </c>
      <c r="D89" s="486" t="str">
        <f>IF('5-4 支出'!D89="","",'5-4 支出'!D89)</f>
        <v/>
      </c>
      <c r="E89" s="487" t="str">
        <f>IF('5-4 支出'!E89="","",'5-4 支出'!E89)</f>
        <v/>
      </c>
      <c r="F89" s="488" t="str">
        <f>IF('5-4 支出'!F89="","",'5-4 支出'!F89)</f>
        <v/>
      </c>
      <c r="G89" s="488" t="str">
        <f>IF('5-4 支出'!G89="","",'5-4 支出'!G89)</f>
        <v/>
      </c>
      <c r="H89" s="488" t="str">
        <f>IF('5-4 支出'!H89="","",'5-4 支出'!H89)</f>
        <v/>
      </c>
      <c r="I89" s="488" t="str">
        <f>IF('5-4 支出'!I89="","",'5-4 支出'!I89)</f>
        <v/>
      </c>
      <c r="J89" s="488" t="str">
        <f>IF('5-4 支出'!J89="","",'5-4 支出'!J89)</f>
        <v/>
      </c>
      <c r="K89" s="104" t="str">
        <f t="shared" si="15"/>
        <v/>
      </c>
      <c r="L89" s="25"/>
    </row>
    <row r="90" spans="1:13">
      <c r="A90">
        <v>9</v>
      </c>
      <c r="B90" s="82"/>
      <c r="C90" s="65" t="str">
        <f t="shared" si="16"/>
        <v/>
      </c>
      <c r="D90" s="486" t="str">
        <f>IF('5-4 支出'!D90="","",'5-4 支出'!D90)</f>
        <v/>
      </c>
      <c r="E90" s="487" t="str">
        <f>IF('5-4 支出'!E90="","",'5-4 支出'!E90)</f>
        <v/>
      </c>
      <c r="F90" s="488" t="str">
        <f>IF('5-4 支出'!F90="","",'5-4 支出'!F90)</f>
        <v/>
      </c>
      <c r="G90" s="488" t="str">
        <f>IF('5-4 支出'!G90="","",'5-4 支出'!G90)</f>
        <v/>
      </c>
      <c r="H90" s="488" t="str">
        <f>IF('5-4 支出'!H90="","",'5-4 支出'!H90)</f>
        <v/>
      </c>
      <c r="I90" s="488" t="str">
        <f>IF('5-4 支出'!I90="","",'5-4 支出'!I90)</f>
        <v/>
      </c>
      <c r="J90" s="488" t="str">
        <f>IF('5-4 支出'!J90="","",'5-4 支出'!J90)</f>
        <v/>
      </c>
      <c r="K90" s="104" t="str">
        <f t="shared" si="15"/>
        <v/>
      </c>
      <c r="L90" s="25"/>
    </row>
    <row r="91" spans="1:13">
      <c r="A91">
        <v>10</v>
      </c>
      <c r="B91" s="82"/>
      <c r="C91" s="65" t="str">
        <f t="shared" si="16"/>
        <v/>
      </c>
      <c r="D91" s="486" t="str">
        <f>IF('5-4 支出'!D91="","",'5-4 支出'!D91)</f>
        <v/>
      </c>
      <c r="E91" s="487" t="str">
        <f>IF('5-4 支出'!E91="","",'5-4 支出'!E91)</f>
        <v/>
      </c>
      <c r="F91" s="488" t="str">
        <f>IF('5-4 支出'!F91="","",'5-4 支出'!F91)</f>
        <v/>
      </c>
      <c r="G91" s="488" t="str">
        <f>IF('5-4 支出'!G91="","",'5-4 支出'!G91)</f>
        <v/>
      </c>
      <c r="H91" s="488" t="str">
        <f>IF('5-4 支出'!H91="","",'5-4 支出'!H91)</f>
        <v/>
      </c>
      <c r="I91" s="488" t="str">
        <f>IF('5-4 支出'!I91="","",'5-4 支出'!I91)</f>
        <v/>
      </c>
      <c r="J91" s="488" t="str">
        <f>IF('5-4 支出'!J91="","",'5-4 支出'!J91)</f>
        <v/>
      </c>
      <c r="K91" s="104" t="str">
        <f t="shared" si="15"/>
        <v/>
      </c>
      <c r="L91" s="25"/>
    </row>
    <row r="92" spans="1:13">
      <c r="A92">
        <v>11</v>
      </c>
      <c r="B92" s="82"/>
      <c r="C92" s="65" t="str">
        <f t="shared" si="16"/>
        <v/>
      </c>
      <c r="D92" s="486" t="str">
        <f>IF('5-4 支出'!D92="","",'5-4 支出'!D92)</f>
        <v/>
      </c>
      <c r="E92" s="487" t="str">
        <f>IF('5-4 支出'!E92="","",'5-4 支出'!E92)</f>
        <v/>
      </c>
      <c r="F92" s="488" t="str">
        <f>IF('5-4 支出'!F92="","",'5-4 支出'!F92)</f>
        <v/>
      </c>
      <c r="G92" s="488" t="str">
        <f>IF('5-4 支出'!G92="","",'5-4 支出'!G92)</f>
        <v/>
      </c>
      <c r="H92" s="488" t="str">
        <f>IF('5-4 支出'!H92="","",'5-4 支出'!H92)</f>
        <v/>
      </c>
      <c r="I92" s="488" t="str">
        <f>IF('5-4 支出'!I92="","",'5-4 支出'!I92)</f>
        <v/>
      </c>
      <c r="J92" s="488" t="str">
        <f>IF('5-4 支出'!J92="","",'5-4 支出'!J92)</f>
        <v/>
      </c>
      <c r="K92" s="104" t="str">
        <f t="shared" si="15"/>
        <v/>
      </c>
      <c r="L92" s="25"/>
    </row>
    <row r="93" spans="1:13">
      <c r="A93">
        <v>12</v>
      </c>
      <c r="B93" s="82"/>
      <c r="C93" s="65" t="str">
        <f t="shared" si="16"/>
        <v/>
      </c>
      <c r="D93" s="486" t="str">
        <f>IF('5-4 支出'!D93="","",'5-4 支出'!D93)</f>
        <v/>
      </c>
      <c r="E93" s="487" t="str">
        <f>IF('5-4 支出'!E93="","",'5-4 支出'!E93)</f>
        <v/>
      </c>
      <c r="F93" s="488" t="str">
        <f>IF('5-4 支出'!F93="","",'5-4 支出'!F93)</f>
        <v/>
      </c>
      <c r="G93" s="488" t="str">
        <f>IF('5-4 支出'!G93="","",'5-4 支出'!G93)</f>
        <v/>
      </c>
      <c r="H93" s="488" t="str">
        <f>IF('5-4 支出'!H93="","",'5-4 支出'!H93)</f>
        <v/>
      </c>
      <c r="I93" s="488" t="str">
        <f>IF('5-4 支出'!I93="","",'5-4 支出'!I93)</f>
        <v/>
      </c>
      <c r="J93" s="488" t="str">
        <f>IF('5-4 支出'!J93="","",'5-4 支出'!J93)</f>
        <v/>
      </c>
      <c r="K93" s="104" t="str">
        <f t="shared" si="15"/>
        <v/>
      </c>
      <c r="L93" s="25"/>
    </row>
    <row r="94" spans="1:13">
      <c r="A94">
        <v>13</v>
      </c>
      <c r="B94" s="82"/>
      <c r="C94" s="65" t="str">
        <f t="shared" si="16"/>
        <v/>
      </c>
      <c r="D94" s="486" t="str">
        <f>IF('5-4 支出'!D94="","",'5-4 支出'!D94)</f>
        <v/>
      </c>
      <c r="E94" s="487" t="str">
        <f>IF('5-4 支出'!E94="","",'5-4 支出'!E94)</f>
        <v/>
      </c>
      <c r="F94" s="488" t="str">
        <f>IF('5-4 支出'!F94="","",'5-4 支出'!F94)</f>
        <v/>
      </c>
      <c r="G94" s="488" t="str">
        <f>IF('5-4 支出'!G94="","",'5-4 支出'!G94)</f>
        <v/>
      </c>
      <c r="H94" s="488" t="str">
        <f>IF('5-4 支出'!H94="","",'5-4 支出'!H94)</f>
        <v/>
      </c>
      <c r="I94" s="488" t="str">
        <f>IF('5-4 支出'!I94="","",'5-4 支出'!I94)</f>
        <v/>
      </c>
      <c r="J94" s="488" t="str">
        <f>IF('5-4 支出'!J94="","",'5-4 支出'!J94)</f>
        <v/>
      </c>
      <c r="K94" s="104" t="str">
        <f t="shared" si="15"/>
        <v/>
      </c>
      <c r="L94" s="25"/>
    </row>
    <row r="95" spans="1:13">
      <c r="A95">
        <v>14</v>
      </c>
      <c r="B95" s="82"/>
      <c r="C95" s="65" t="str">
        <f t="shared" si="16"/>
        <v/>
      </c>
      <c r="D95" s="486" t="str">
        <f>IF('5-4 支出'!D95="","",'5-4 支出'!D95)</f>
        <v/>
      </c>
      <c r="E95" s="487" t="str">
        <f>IF('5-4 支出'!E95="","",'5-4 支出'!E95)</f>
        <v/>
      </c>
      <c r="F95" s="488" t="str">
        <f>IF('5-4 支出'!F95="","",'5-4 支出'!F95)</f>
        <v/>
      </c>
      <c r="G95" s="488" t="str">
        <f>IF('5-4 支出'!G95="","",'5-4 支出'!G95)</f>
        <v/>
      </c>
      <c r="H95" s="488" t="str">
        <f>IF('5-4 支出'!H95="","",'5-4 支出'!H95)</f>
        <v/>
      </c>
      <c r="I95" s="488" t="str">
        <f>IF('5-4 支出'!I95="","",'5-4 支出'!I95)</f>
        <v/>
      </c>
      <c r="J95" s="488" t="str">
        <f>IF('5-4 支出'!J95="","",'5-4 支出'!J95)</f>
        <v/>
      </c>
      <c r="K95" s="104" t="str">
        <f t="shared" si="15"/>
        <v/>
      </c>
      <c r="L95" s="25"/>
    </row>
    <row r="96" spans="1:13" ht="19.5" thickBot="1">
      <c r="A96">
        <v>15</v>
      </c>
      <c r="B96" s="82"/>
      <c r="C96" s="65" t="str">
        <f t="shared" si="16"/>
        <v/>
      </c>
      <c r="D96" s="486" t="str">
        <f>IF('5-4 支出'!D96="","",'5-4 支出'!D96)</f>
        <v/>
      </c>
      <c r="E96" s="487" t="str">
        <f>IF('5-4 支出'!E96="","",'5-4 支出'!E96)</f>
        <v/>
      </c>
      <c r="F96" s="488" t="str">
        <f>IF('5-4 支出'!F96="","",'5-4 支出'!F96)</f>
        <v/>
      </c>
      <c r="G96" s="488" t="str">
        <f>IF('5-4 支出'!G96="","",'5-4 支出'!G96)</f>
        <v/>
      </c>
      <c r="H96" s="488" t="str">
        <f>IF('5-4 支出'!H96="","",'5-4 支出'!H96)</f>
        <v/>
      </c>
      <c r="I96" s="488" t="str">
        <f>IF('5-4 支出'!I96="","",'5-4 支出'!I96)</f>
        <v/>
      </c>
      <c r="J96" s="488" t="str">
        <f>IF('5-4 支出'!J96="","",'5-4 支出'!J96)</f>
        <v/>
      </c>
      <c r="K96" s="104" t="str">
        <f t="shared" si="15"/>
        <v/>
      </c>
      <c r="L96" s="25"/>
    </row>
    <row r="97" spans="1:14" ht="24.75" thickBot="1">
      <c r="A97" s="45"/>
      <c r="B97" s="80"/>
      <c r="C97" s="60" t="s">
        <v>95</v>
      </c>
      <c r="D97" s="83" t="s">
        <v>90</v>
      </c>
      <c r="E97" s="50" t="s">
        <v>72</v>
      </c>
      <c r="F97" s="84" t="s">
        <v>64</v>
      </c>
      <c r="G97" s="85" t="s">
        <v>296</v>
      </c>
      <c r="H97" s="53" t="s">
        <v>297</v>
      </c>
      <c r="I97" s="52" t="s">
        <v>298</v>
      </c>
      <c r="J97" s="53" t="s">
        <v>299</v>
      </c>
      <c r="K97" s="51" t="s">
        <v>40</v>
      </c>
      <c r="L97" s="54" t="s">
        <v>86</v>
      </c>
    </row>
    <row r="98" spans="1:14" s="20" customFormat="1" ht="25.5">
      <c r="A98"/>
      <c r="B98" s="47" t="str">
        <f t="shared" ref="B98" si="17">IF($E$8=C98,$D$8,IF($E$9=C98,$D$9,IF($E$10=C98,$D$10,"")))</f>
        <v/>
      </c>
      <c r="C98" s="62" t="s">
        <v>141</v>
      </c>
      <c r="D98" s="96"/>
      <c r="E98" s="56"/>
      <c r="F98" s="49"/>
      <c r="G98" s="49"/>
      <c r="H98" s="57"/>
      <c r="I98" s="57"/>
      <c r="J98" s="57"/>
      <c r="K98" s="59" t="str">
        <f t="shared" ref="K98" si="18">IF(ISNUMBER(F98),(PRODUCT(F98,G98,I98)),"")</f>
        <v/>
      </c>
      <c r="L98" s="61">
        <f>ROUNDDOWN((SUM(K99:K113)),-3)/1000</f>
        <v>0</v>
      </c>
    </row>
    <row r="99" spans="1:14" ht="18.75" customHeight="1">
      <c r="A99">
        <v>1</v>
      </c>
      <c r="B99" s="82"/>
      <c r="C99" s="66" t="str">
        <f>IF(D99="","",".")</f>
        <v/>
      </c>
      <c r="D99" s="483" t="str">
        <f>IF('5-4 支出'!D99="","",'5-4 支出'!D99)</f>
        <v/>
      </c>
      <c r="E99" s="484" t="str">
        <f>IF('5-4 支出'!E99="","",'5-4 支出'!E99)</f>
        <v/>
      </c>
      <c r="F99" s="489" t="str">
        <f>IF('5-4 支出'!F99="","",'5-4 支出'!F99)</f>
        <v/>
      </c>
      <c r="G99" s="489" t="str">
        <f>IF('5-4 支出'!G99="","",'5-4 支出'!G99)</f>
        <v/>
      </c>
      <c r="H99" s="489" t="str">
        <f>IF('5-4 支出'!H99="","",'5-4 支出'!H99)</f>
        <v/>
      </c>
      <c r="I99" s="489" t="str">
        <f>IF('5-4 支出'!I99="","",'5-4 支出'!I99)</f>
        <v/>
      </c>
      <c r="J99" s="489" t="str">
        <f>IF('5-4 支出'!J99="","",'5-4 支出'!J99)</f>
        <v/>
      </c>
      <c r="K99" s="103" t="str">
        <f t="shared" si="15"/>
        <v/>
      </c>
      <c r="L99" s="25"/>
      <c r="M99" s="209"/>
      <c r="N99" s="209"/>
    </row>
    <row r="100" spans="1:14">
      <c r="A100">
        <v>2</v>
      </c>
      <c r="B100" s="82"/>
      <c r="C100" s="66" t="str">
        <f t="shared" ref="C100:C113" si="19">IF(D100="","",".")</f>
        <v/>
      </c>
      <c r="D100" s="486" t="str">
        <f>IF('5-4 支出'!D100="","",'5-4 支出'!D100)</f>
        <v/>
      </c>
      <c r="E100" s="487" t="str">
        <f>IF('5-4 支出'!E100="","",'5-4 支出'!E100)</f>
        <v/>
      </c>
      <c r="F100" s="488" t="str">
        <f>IF('5-4 支出'!F100="","",'5-4 支出'!F100)</f>
        <v/>
      </c>
      <c r="G100" s="488" t="str">
        <f>IF('5-4 支出'!G100="","",'5-4 支出'!G100)</f>
        <v/>
      </c>
      <c r="H100" s="488" t="str">
        <f>IF('5-4 支出'!H100="","",'5-4 支出'!H100)</f>
        <v/>
      </c>
      <c r="I100" s="488" t="str">
        <f>IF('5-4 支出'!I100="","",'5-4 支出'!I100)</f>
        <v/>
      </c>
      <c r="J100" s="488" t="str">
        <f>IF('5-4 支出'!J100="","",'5-4 支出'!J100)</f>
        <v/>
      </c>
      <c r="K100" s="104" t="str">
        <f t="shared" si="15"/>
        <v/>
      </c>
      <c r="L100" s="25"/>
      <c r="M100" s="209"/>
      <c r="N100" s="209"/>
    </row>
    <row r="101" spans="1:14">
      <c r="A101">
        <v>3</v>
      </c>
      <c r="B101" s="82"/>
      <c r="C101" s="66" t="str">
        <f t="shared" si="19"/>
        <v/>
      </c>
      <c r="D101" s="486" t="str">
        <f>IF('5-4 支出'!D101="","",'5-4 支出'!D101)</f>
        <v/>
      </c>
      <c r="E101" s="487" t="str">
        <f>IF('5-4 支出'!E101="","",'5-4 支出'!E101)</f>
        <v/>
      </c>
      <c r="F101" s="488" t="str">
        <f>IF('5-4 支出'!F101="","",'5-4 支出'!F101)</f>
        <v/>
      </c>
      <c r="G101" s="488" t="str">
        <f>IF('5-4 支出'!G101="","",'5-4 支出'!G101)</f>
        <v/>
      </c>
      <c r="H101" s="488" t="str">
        <f>IF('5-4 支出'!H101="","",'5-4 支出'!H101)</f>
        <v/>
      </c>
      <c r="I101" s="488" t="str">
        <f>IF('5-4 支出'!I101="","",'5-4 支出'!I101)</f>
        <v/>
      </c>
      <c r="J101" s="488" t="str">
        <f>IF('5-4 支出'!J101="","",'5-4 支出'!J101)</f>
        <v/>
      </c>
      <c r="K101" s="104" t="str">
        <f t="shared" si="15"/>
        <v/>
      </c>
      <c r="L101" s="25"/>
      <c r="M101" s="209"/>
      <c r="N101" s="209"/>
    </row>
    <row r="102" spans="1:14">
      <c r="A102">
        <v>4</v>
      </c>
      <c r="B102" s="82"/>
      <c r="C102" s="66" t="str">
        <f t="shared" si="19"/>
        <v/>
      </c>
      <c r="D102" s="486" t="str">
        <f>IF('5-4 支出'!D102="","",'5-4 支出'!D102)</f>
        <v/>
      </c>
      <c r="E102" s="487" t="str">
        <f>IF('5-4 支出'!E102="","",'5-4 支出'!E102)</f>
        <v/>
      </c>
      <c r="F102" s="488" t="str">
        <f>IF('5-4 支出'!F102="","",'5-4 支出'!F102)</f>
        <v/>
      </c>
      <c r="G102" s="488" t="str">
        <f>IF('5-4 支出'!G102="","",'5-4 支出'!G102)</f>
        <v/>
      </c>
      <c r="H102" s="488" t="str">
        <f>IF('5-4 支出'!H102="","",'5-4 支出'!H102)</f>
        <v/>
      </c>
      <c r="I102" s="488" t="str">
        <f>IF('5-4 支出'!I102="","",'5-4 支出'!I102)</f>
        <v/>
      </c>
      <c r="J102" s="488" t="str">
        <f>IF('5-4 支出'!J102="","",'5-4 支出'!J102)</f>
        <v/>
      </c>
      <c r="K102" s="104" t="str">
        <f t="shared" si="15"/>
        <v/>
      </c>
      <c r="L102" s="25"/>
      <c r="M102" s="209"/>
      <c r="N102" s="209"/>
    </row>
    <row r="103" spans="1:14">
      <c r="A103">
        <v>5</v>
      </c>
      <c r="B103" s="82"/>
      <c r="C103" s="66" t="str">
        <f t="shared" si="19"/>
        <v/>
      </c>
      <c r="D103" s="486" t="str">
        <f>IF('5-4 支出'!D103="","",'5-4 支出'!D103)</f>
        <v/>
      </c>
      <c r="E103" s="487" t="str">
        <f>IF('5-4 支出'!E103="","",'5-4 支出'!E103)</f>
        <v/>
      </c>
      <c r="F103" s="488" t="str">
        <f>IF('5-4 支出'!F103="","",'5-4 支出'!F103)</f>
        <v/>
      </c>
      <c r="G103" s="488" t="str">
        <f>IF('5-4 支出'!G103="","",'5-4 支出'!G103)</f>
        <v/>
      </c>
      <c r="H103" s="488" t="str">
        <f>IF('5-4 支出'!H103="","",'5-4 支出'!H103)</f>
        <v/>
      </c>
      <c r="I103" s="488" t="str">
        <f>IF('5-4 支出'!I103="","",'5-4 支出'!I103)</f>
        <v/>
      </c>
      <c r="J103" s="488" t="str">
        <f>IF('5-4 支出'!J103="","",'5-4 支出'!J103)</f>
        <v/>
      </c>
      <c r="K103" s="104" t="str">
        <f t="shared" si="15"/>
        <v/>
      </c>
      <c r="L103" s="25"/>
      <c r="M103" s="209"/>
      <c r="N103" s="209"/>
    </row>
    <row r="104" spans="1:14" ht="18.75" customHeight="1">
      <c r="A104">
        <v>6</v>
      </c>
      <c r="B104" s="82"/>
      <c r="C104" s="66" t="str">
        <f t="shared" si="19"/>
        <v/>
      </c>
      <c r="D104" s="486" t="str">
        <f>IF('5-4 支出'!D104="","",'5-4 支出'!D104)</f>
        <v/>
      </c>
      <c r="E104" s="487" t="str">
        <f>IF('5-4 支出'!E104="","",'5-4 支出'!E104)</f>
        <v/>
      </c>
      <c r="F104" s="488" t="str">
        <f>IF('5-4 支出'!F104="","",'5-4 支出'!F104)</f>
        <v/>
      </c>
      <c r="G104" s="488" t="str">
        <f>IF('5-4 支出'!G104="","",'5-4 支出'!G104)</f>
        <v/>
      </c>
      <c r="H104" s="488" t="str">
        <f>IF('5-4 支出'!H104="","",'5-4 支出'!H104)</f>
        <v/>
      </c>
      <c r="I104" s="488" t="str">
        <f>IF('5-4 支出'!I104="","",'5-4 支出'!I104)</f>
        <v/>
      </c>
      <c r="J104" s="488" t="str">
        <f>IF('5-4 支出'!J104="","",'5-4 支出'!J104)</f>
        <v/>
      </c>
      <c r="K104" s="104" t="str">
        <f t="shared" si="15"/>
        <v/>
      </c>
      <c r="L104" s="25"/>
      <c r="M104" s="208"/>
      <c r="N104" s="208"/>
    </row>
    <row r="105" spans="1:14">
      <c r="A105">
        <v>7</v>
      </c>
      <c r="B105" s="82"/>
      <c r="C105" s="66" t="str">
        <f t="shared" si="19"/>
        <v/>
      </c>
      <c r="D105" s="486" t="str">
        <f>IF('5-4 支出'!D105="","",'5-4 支出'!D105)</f>
        <v/>
      </c>
      <c r="E105" s="487" t="str">
        <f>IF('5-4 支出'!E105="","",'5-4 支出'!E105)</f>
        <v/>
      </c>
      <c r="F105" s="488" t="str">
        <f>IF('5-4 支出'!F105="","",'5-4 支出'!F105)</f>
        <v/>
      </c>
      <c r="G105" s="488" t="str">
        <f>IF('5-4 支出'!G105="","",'5-4 支出'!G105)</f>
        <v/>
      </c>
      <c r="H105" s="488" t="str">
        <f>IF('5-4 支出'!H105="","",'5-4 支出'!H105)</f>
        <v/>
      </c>
      <c r="I105" s="488" t="str">
        <f>IF('5-4 支出'!I105="","",'5-4 支出'!I105)</f>
        <v/>
      </c>
      <c r="J105" s="488" t="str">
        <f>IF('5-4 支出'!J105="","",'5-4 支出'!J105)</f>
        <v/>
      </c>
      <c r="K105" s="104" t="str">
        <f t="shared" si="15"/>
        <v/>
      </c>
      <c r="L105" s="25"/>
      <c r="M105" s="208"/>
      <c r="N105" s="208"/>
    </row>
    <row r="106" spans="1:14">
      <c r="A106">
        <v>8</v>
      </c>
      <c r="B106" s="82"/>
      <c r="C106" s="66" t="str">
        <f t="shared" si="19"/>
        <v/>
      </c>
      <c r="D106" s="486" t="str">
        <f>IF('5-4 支出'!D106="","",'5-4 支出'!D106)</f>
        <v/>
      </c>
      <c r="E106" s="487" t="str">
        <f>IF('5-4 支出'!E106="","",'5-4 支出'!E106)</f>
        <v/>
      </c>
      <c r="F106" s="488" t="str">
        <f>IF('5-4 支出'!F106="","",'5-4 支出'!F106)</f>
        <v/>
      </c>
      <c r="G106" s="488" t="str">
        <f>IF('5-4 支出'!G106="","",'5-4 支出'!G106)</f>
        <v/>
      </c>
      <c r="H106" s="488" t="str">
        <f>IF('5-4 支出'!H106="","",'5-4 支出'!H106)</f>
        <v/>
      </c>
      <c r="I106" s="488" t="str">
        <f>IF('5-4 支出'!I106="","",'5-4 支出'!I106)</f>
        <v/>
      </c>
      <c r="J106" s="488" t="str">
        <f>IF('5-4 支出'!J106="","",'5-4 支出'!J106)</f>
        <v/>
      </c>
      <c r="K106" s="104" t="str">
        <f t="shared" si="15"/>
        <v/>
      </c>
      <c r="L106" s="25"/>
      <c r="M106" s="208"/>
      <c r="N106" s="208"/>
    </row>
    <row r="107" spans="1:14">
      <c r="A107">
        <v>9</v>
      </c>
      <c r="B107" s="82"/>
      <c r="C107" s="66" t="str">
        <f t="shared" si="19"/>
        <v/>
      </c>
      <c r="D107" s="486" t="str">
        <f>IF('5-4 支出'!D107="","",'5-4 支出'!D107)</f>
        <v/>
      </c>
      <c r="E107" s="487" t="str">
        <f>IF('5-4 支出'!E107="","",'5-4 支出'!E107)</f>
        <v/>
      </c>
      <c r="F107" s="488" t="str">
        <f>IF('5-4 支出'!F107="","",'5-4 支出'!F107)</f>
        <v/>
      </c>
      <c r="G107" s="488" t="str">
        <f>IF('5-4 支出'!G107="","",'5-4 支出'!G107)</f>
        <v/>
      </c>
      <c r="H107" s="488" t="str">
        <f>IF('5-4 支出'!H107="","",'5-4 支出'!H107)</f>
        <v/>
      </c>
      <c r="I107" s="488" t="str">
        <f>IF('5-4 支出'!I107="","",'5-4 支出'!I107)</f>
        <v/>
      </c>
      <c r="J107" s="488" t="str">
        <f>IF('5-4 支出'!J107="","",'5-4 支出'!J107)</f>
        <v/>
      </c>
      <c r="K107" s="104" t="str">
        <f t="shared" si="15"/>
        <v/>
      </c>
      <c r="L107" s="25"/>
    </row>
    <row r="108" spans="1:14">
      <c r="A108">
        <v>10</v>
      </c>
      <c r="B108" s="82"/>
      <c r="C108" s="66" t="str">
        <f t="shared" si="19"/>
        <v/>
      </c>
      <c r="D108" s="486" t="str">
        <f>IF('5-4 支出'!D108="","",'5-4 支出'!D108)</f>
        <v/>
      </c>
      <c r="E108" s="487" t="str">
        <f>IF('5-4 支出'!E108="","",'5-4 支出'!E108)</f>
        <v/>
      </c>
      <c r="F108" s="488" t="str">
        <f>IF('5-4 支出'!F108="","",'5-4 支出'!F108)</f>
        <v/>
      </c>
      <c r="G108" s="488" t="str">
        <f>IF('5-4 支出'!G108="","",'5-4 支出'!G108)</f>
        <v/>
      </c>
      <c r="H108" s="488" t="str">
        <f>IF('5-4 支出'!H108="","",'5-4 支出'!H108)</f>
        <v/>
      </c>
      <c r="I108" s="488" t="str">
        <f>IF('5-4 支出'!I108="","",'5-4 支出'!I108)</f>
        <v/>
      </c>
      <c r="J108" s="488" t="str">
        <f>IF('5-4 支出'!J108="","",'5-4 支出'!J108)</f>
        <v/>
      </c>
      <c r="K108" s="104" t="str">
        <f t="shared" si="15"/>
        <v/>
      </c>
      <c r="L108" s="25"/>
    </row>
    <row r="109" spans="1:14">
      <c r="A109">
        <v>11</v>
      </c>
      <c r="B109" s="82"/>
      <c r="C109" s="66" t="str">
        <f t="shared" si="19"/>
        <v/>
      </c>
      <c r="D109" s="486" t="str">
        <f>IF('5-4 支出'!D109="","",'5-4 支出'!D109)</f>
        <v/>
      </c>
      <c r="E109" s="487" t="str">
        <f>IF('5-4 支出'!E109="","",'5-4 支出'!E109)</f>
        <v/>
      </c>
      <c r="F109" s="488" t="str">
        <f>IF('5-4 支出'!F109="","",'5-4 支出'!F109)</f>
        <v/>
      </c>
      <c r="G109" s="488" t="str">
        <f>IF('5-4 支出'!G109="","",'5-4 支出'!G109)</f>
        <v/>
      </c>
      <c r="H109" s="488" t="str">
        <f>IF('5-4 支出'!H109="","",'5-4 支出'!H109)</f>
        <v/>
      </c>
      <c r="I109" s="488" t="str">
        <f>IF('5-4 支出'!I109="","",'5-4 支出'!I109)</f>
        <v/>
      </c>
      <c r="J109" s="488" t="str">
        <f>IF('5-4 支出'!J109="","",'5-4 支出'!J109)</f>
        <v/>
      </c>
      <c r="K109" s="104" t="str">
        <f t="shared" si="15"/>
        <v/>
      </c>
      <c r="L109" s="25"/>
    </row>
    <row r="110" spans="1:14">
      <c r="A110">
        <v>12</v>
      </c>
      <c r="B110" s="82"/>
      <c r="C110" s="66" t="str">
        <f t="shared" si="19"/>
        <v/>
      </c>
      <c r="D110" s="486" t="str">
        <f>IF('5-4 支出'!D110="","",'5-4 支出'!D110)</f>
        <v/>
      </c>
      <c r="E110" s="487" t="str">
        <f>IF('5-4 支出'!E110="","",'5-4 支出'!E110)</f>
        <v/>
      </c>
      <c r="F110" s="488" t="str">
        <f>IF('5-4 支出'!F110="","",'5-4 支出'!F110)</f>
        <v/>
      </c>
      <c r="G110" s="488" t="str">
        <f>IF('5-4 支出'!G110="","",'5-4 支出'!G110)</f>
        <v/>
      </c>
      <c r="H110" s="488" t="str">
        <f>IF('5-4 支出'!H110="","",'5-4 支出'!H110)</f>
        <v/>
      </c>
      <c r="I110" s="488" t="str">
        <f>IF('5-4 支出'!I110="","",'5-4 支出'!I110)</f>
        <v/>
      </c>
      <c r="J110" s="488" t="str">
        <f>IF('5-4 支出'!J110="","",'5-4 支出'!J110)</f>
        <v/>
      </c>
      <c r="K110" s="104" t="str">
        <f t="shared" si="15"/>
        <v/>
      </c>
      <c r="L110" s="26"/>
    </row>
    <row r="111" spans="1:14">
      <c r="A111">
        <v>13</v>
      </c>
      <c r="B111" s="82"/>
      <c r="C111" s="66" t="str">
        <f t="shared" si="19"/>
        <v/>
      </c>
      <c r="D111" s="486" t="str">
        <f>IF('5-4 支出'!D111="","",'5-4 支出'!D111)</f>
        <v/>
      </c>
      <c r="E111" s="487" t="str">
        <f>IF('5-4 支出'!E111="","",'5-4 支出'!E111)</f>
        <v/>
      </c>
      <c r="F111" s="488" t="str">
        <f>IF('5-4 支出'!F111="","",'5-4 支出'!F111)</f>
        <v/>
      </c>
      <c r="G111" s="488" t="str">
        <f>IF('5-4 支出'!G111="","",'5-4 支出'!G111)</f>
        <v/>
      </c>
      <c r="H111" s="488" t="str">
        <f>IF('5-4 支出'!H111="","",'5-4 支出'!H111)</f>
        <v/>
      </c>
      <c r="I111" s="488" t="str">
        <f>IF('5-4 支出'!I111="","",'5-4 支出'!I111)</f>
        <v/>
      </c>
      <c r="J111" s="488" t="str">
        <f>IF('5-4 支出'!J111="","",'5-4 支出'!J111)</f>
        <v/>
      </c>
      <c r="K111" s="104" t="str">
        <f t="shared" si="15"/>
        <v/>
      </c>
      <c r="L111" s="26"/>
    </row>
    <row r="112" spans="1:14">
      <c r="A112">
        <v>14</v>
      </c>
      <c r="B112" s="82"/>
      <c r="C112" s="66" t="str">
        <f t="shared" si="19"/>
        <v/>
      </c>
      <c r="D112" s="486" t="str">
        <f>IF('5-4 支出'!D112="","",'5-4 支出'!D112)</f>
        <v/>
      </c>
      <c r="E112" s="487" t="str">
        <f>IF('5-4 支出'!E112="","",'5-4 支出'!E112)</f>
        <v/>
      </c>
      <c r="F112" s="488" t="str">
        <f>IF('5-4 支出'!F112="","",'5-4 支出'!F112)</f>
        <v/>
      </c>
      <c r="G112" s="488" t="str">
        <f>IF('5-4 支出'!G112="","",'5-4 支出'!G112)</f>
        <v/>
      </c>
      <c r="H112" s="488" t="str">
        <f>IF('5-4 支出'!H112="","",'5-4 支出'!H112)</f>
        <v/>
      </c>
      <c r="I112" s="488" t="str">
        <f>IF('5-4 支出'!I112="","",'5-4 支出'!I112)</f>
        <v/>
      </c>
      <c r="J112" s="488" t="str">
        <f>IF('5-4 支出'!J112="","",'5-4 支出'!J112)</f>
        <v/>
      </c>
      <c r="K112" s="104" t="str">
        <f t="shared" si="15"/>
        <v/>
      </c>
      <c r="L112" s="26"/>
    </row>
    <row r="113" spans="1:12" ht="19.5" thickBot="1">
      <c r="A113">
        <v>15</v>
      </c>
      <c r="B113" s="82"/>
      <c r="C113" s="66" t="str">
        <f t="shared" si="19"/>
        <v/>
      </c>
      <c r="D113" s="486" t="str">
        <f>IF('5-4 支出'!D113="","",'5-4 支出'!D113)</f>
        <v/>
      </c>
      <c r="E113" s="487" t="str">
        <f>IF('5-4 支出'!E113="","",'5-4 支出'!E113)</f>
        <v/>
      </c>
      <c r="F113" s="488" t="str">
        <f>IF('5-4 支出'!F113="","",'5-4 支出'!F113)</f>
        <v/>
      </c>
      <c r="G113" s="488" t="str">
        <f>IF('5-4 支出'!G113="","",'5-4 支出'!G113)</f>
        <v/>
      </c>
      <c r="H113" s="488" t="str">
        <f>IF('5-4 支出'!H113="","",'5-4 支出'!H113)</f>
        <v/>
      </c>
      <c r="I113" s="488" t="str">
        <f>IF('5-4 支出'!I113="","",'5-4 支出'!I113)</f>
        <v/>
      </c>
      <c r="J113" s="488" t="str">
        <f>IF('5-4 支出'!J113="","",'5-4 支出'!J113)</f>
        <v/>
      </c>
      <c r="K113" s="104" t="str">
        <f t="shared" si="15"/>
        <v/>
      </c>
      <c r="L113" s="25"/>
    </row>
    <row r="114" spans="1:12" ht="24.75" thickBot="1">
      <c r="A114" s="45"/>
      <c r="B114" s="80"/>
      <c r="C114" s="60" t="s">
        <v>95</v>
      </c>
      <c r="D114" s="83" t="s">
        <v>90</v>
      </c>
      <c r="E114" s="50" t="s">
        <v>72</v>
      </c>
      <c r="F114" s="84" t="s">
        <v>64</v>
      </c>
      <c r="G114" s="85" t="s">
        <v>38</v>
      </c>
      <c r="H114" s="53" t="s">
        <v>57</v>
      </c>
      <c r="I114" s="52" t="s">
        <v>39</v>
      </c>
      <c r="J114" s="53" t="s">
        <v>58</v>
      </c>
      <c r="K114" s="51" t="s">
        <v>40</v>
      </c>
      <c r="L114" s="54" t="s">
        <v>86</v>
      </c>
    </row>
    <row r="115" spans="1:12" s="20" customFormat="1" ht="25.5">
      <c r="A115"/>
      <c r="B115" s="47" t="str">
        <f t="shared" ref="B115" si="20">IF($E$8=C115,$D$8,IF($E$9=C115,$D$9,IF($E$10=C115,$D$10,"")))</f>
        <v/>
      </c>
      <c r="C115" s="62" t="s">
        <v>142</v>
      </c>
      <c r="D115" s="96"/>
      <c r="E115" s="56"/>
      <c r="F115" s="49"/>
      <c r="G115" s="49"/>
      <c r="H115" s="57"/>
      <c r="I115" s="57"/>
      <c r="J115" s="57"/>
      <c r="K115" s="59" t="str">
        <f t="shared" ref="K115" si="21">IF(ISNUMBER(F115),(PRODUCT(F115,G115,I115)),"")</f>
        <v/>
      </c>
      <c r="L115" s="61">
        <f>ROUNDDOWN((SUM(K116:K130)),-3)/1000</f>
        <v>0</v>
      </c>
    </row>
    <row r="116" spans="1:12">
      <c r="A116">
        <v>1</v>
      </c>
      <c r="B116" s="82"/>
      <c r="C116" s="66" t="str">
        <f>IF(D116="","",".")</f>
        <v/>
      </c>
      <c r="D116" s="483" t="str">
        <f>IF('5-4 支出'!D116="","",'5-4 支出'!D116)</f>
        <v/>
      </c>
      <c r="E116" s="484" t="str">
        <f>IF('5-4 支出'!E116="","",'5-4 支出'!E116)</f>
        <v/>
      </c>
      <c r="F116" s="489" t="str">
        <f>IF('5-4 支出'!F116="","",'5-4 支出'!F116)</f>
        <v/>
      </c>
      <c r="G116" s="489" t="str">
        <f>IF('5-4 支出'!G116="","",'5-4 支出'!G116)</f>
        <v/>
      </c>
      <c r="H116" s="489" t="str">
        <f>IF('5-4 支出'!H116="","",'5-4 支出'!H116)</f>
        <v/>
      </c>
      <c r="I116" s="489" t="str">
        <f>IF('5-4 支出'!I116="","",'5-4 支出'!I116)</f>
        <v/>
      </c>
      <c r="J116" s="489" t="str">
        <f>IF('5-4 支出'!J116="","",'5-4 支出'!J116)</f>
        <v/>
      </c>
      <c r="K116" s="103" t="str">
        <f t="shared" ref="K116:K130" si="22">IF(ISNUMBER(F116),(PRODUCT(F116,G116,I116)),"")</f>
        <v/>
      </c>
      <c r="L116" s="25"/>
    </row>
    <row r="117" spans="1:12">
      <c r="A117">
        <v>2</v>
      </c>
      <c r="B117" s="82"/>
      <c r="C117" s="66" t="str">
        <f t="shared" ref="C117:C130" si="23">IF(D117="","",".")</f>
        <v/>
      </c>
      <c r="D117" s="486" t="str">
        <f>IF('5-4 支出'!D117="","",'5-4 支出'!D117)</f>
        <v/>
      </c>
      <c r="E117" s="487" t="str">
        <f>IF('5-4 支出'!E117="","",'5-4 支出'!E117)</f>
        <v/>
      </c>
      <c r="F117" s="488" t="str">
        <f>IF('5-4 支出'!F117="","",'5-4 支出'!F117)</f>
        <v/>
      </c>
      <c r="G117" s="488" t="str">
        <f>IF('5-4 支出'!G117="","",'5-4 支出'!G117)</f>
        <v/>
      </c>
      <c r="H117" s="488" t="str">
        <f>IF('5-4 支出'!H117="","",'5-4 支出'!H117)</f>
        <v/>
      </c>
      <c r="I117" s="488" t="str">
        <f>IF('5-4 支出'!I117="","",'5-4 支出'!I117)</f>
        <v/>
      </c>
      <c r="J117" s="488" t="str">
        <f>IF('5-4 支出'!J117="","",'5-4 支出'!J117)</f>
        <v/>
      </c>
      <c r="K117" s="104" t="str">
        <f t="shared" si="22"/>
        <v/>
      </c>
      <c r="L117" s="25"/>
    </row>
    <row r="118" spans="1:12">
      <c r="A118">
        <v>3</v>
      </c>
      <c r="B118" s="82"/>
      <c r="C118" s="66" t="str">
        <f t="shared" si="23"/>
        <v/>
      </c>
      <c r="D118" s="486" t="str">
        <f>IF('5-4 支出'!D118="","",'5-4 支出'!D118)</f>
        <v/>
      </c>
      <c r="E118" s="487" t="str">
        <f>IF('5-4 支出'!E118="","",'5-4 支出'!E118)</f>
        <v/>
      </c>
      <c r="F118" s="488" t="str">
        <f>IF('5-4 支出'!F118="","",'5-4 支出'!F118)</f>
        <v/>
      </c>
      <c r="G118" s="488" t="str">
        <f>IF('5-4 支出'!G118="","",'5-4 支出'!G118)</f>
        <v/>
      </c>
      <c r="H118" s="488" t="str">
        <f>IF('5-4 支出'!H118="","",'5-4 支出'!H118)</f>
        <v/>
      </c>
      <c r="I118" s="488" t="str">
        <f>IF('5-4 支出'!I118="","",'5-4 支出'!I118)</f>
        <v/>
      </c>
      <c r="J118" s="488" t="str">
        <f>IF('5-4 支出'!J118="","",'5-4 支出'!J118)</f>
        <v/>
      </c>
      <c r="K118" s="104" t="str">
        <f t="shared" si="22"/>
        <v/>
      </c>
      <c r="L118" s="25"/>
    </row>
    <row r="119" spans="1:12">
      <c r="A119">
        <v>4</v>
      </c>
      <c r="B119" s="82"/>
      <c r="C119" s="66" t="str">
        <f t="shared" si="23"/>
        <v/>
      </c>
      <c r="D119" s="486" t="str">
        <f>IF('5-4 支出'!D119="","",'5-4 支出'!D119)</f>
        <v/>
      </c>
      <c r="E119" s="487" t="str">
        <f>IF('5-4 支出'!E119="","",'5-4 支出'!E119)</f>
        <v/>
      </c>
      <c r="F119" s="488" t="str">
        <f>IF('5-4 支出'!F119="","",'5-4 支出'!F119)</f>
        <v/>
      </c>
      <c r="G119" s="488" t="str">
        <f>IF('5-4 支出'!G119="","",'5-4 支出'!G119)</f>
        <v/>
      </c>
      <c r="H119" s="488" t="str">
        <f>IF('5-4 支出'!H119="","",'5-4 支出'!H119)</f>
        <v/>
      </c>
      <c r="I119" s="488" t="str">
        <f>IF('5-4 支出'!I119="","",'5-4 支出'!I119)</f>
        <v/>
      </c>
      <c r="J119" s="488" t="str">
        <f>IF('5-4 支出'!J119="","",'5-4 支出'!J119)</f>
        <v/>
      </c>
      <c r="K119" s="104" t="str">
        <f t="shared" si="22"/>
        <v/>
      </c>
      <c r="L119" s="25"/>
    </row>
    <row r="120" spans="1:12">
      <c r="A120">
        <v>5</v>
      </c>
      <c r="B120" s="82"/>
      <c r="C120" s="66" t="str">
        <f t="shared" si="23"/>
        <v/>
      </c>
      <c r="D120" s="486" t="str">
        <f>IF('5-4 支出'!D120="","",'5-4 支出'!D120)</f>
        <v/>
      </c>
      <c r="E120" s="487" t="str">
        <f>IF('5-4 支出'!E120="","",'5-4 支出'!E120)</f>
        <v/>
      </c>
      <c r="F120" s="488" t="str">
        <f>IF('5-4 支出'!F120="","",'5-4 支出'!F120)</f>
        <v/>
      </c>
      <c r="G120" s="488" t="str">
        <f>IF('5-4 支出'!G120="","",'5-4 支出'!G120)</f>
        <v/>
      </c>
      <c r="H120" s="488" t="str">
        <f>IF('5-4 支出'!H120="","",'5-4 支出'!H120)</f>
        <v/>
      </c>
      <c r="I120" s="488" t="str">
        <f>IF('5-4 支出'!I120="","",'5-4 支出'!I120)</f>
        <v/>
      </c>
      <c r="J120" s="488" t="str">
        <f>IF('5-4 支出'!J120="","",'5-4 支出'!J120)</f>
        <v/>
      </c>
      <c r="K120" s="104" t="str">
        <f t="shared" si="22"/>
        <v/>
      </c>
      <c r="L120" s="25"/>
    </row>
    <row r="121" spans="1:12">
      <c r="A121">
        <v>6</v>
      </c>
      <c r="B121" s="82"/>
      <c r="C121" s="66" t="str">
        <f t="shared" si="23"/>
        <v/>
      </c>
      <c r="D121" s="486" t="str">
        <f>IF('5-4 支出'!D121="","",'5-4 支出'!D121)</f>
        <v/>
      </c>
      <c r="E121" s="487" t="str">
        <f>IF('5-4 支出'!E121="","",'5-4 支出'!E121)</f>
        <v/>
      </c>
      <c r="F121" s="488" t="str">
        <f>IF('5-4 支出'!F121="","",'5-4 支出'!F121)</f>
        <v/>
      </c>
      <c r="G121" s="488" t="str">
        <f>IF('5-4 支出'!G121="","",'5-4 支出'!G121)</f>
        <v/>
      </c>
      <c r="H121" s="488" t="str">
        <f>IF('5-4 支出'!H121="","",'5-4 支出'!H121)</f>
        <v/>
      </c>
      <c r="I121" s="488" t="str">
        <f>IF('5-4 支出'!I121="","",'5-4 支出'!I121)</f>
        <v/>
      </c>
      <c r="J121" s="488" t="str">
        <f>IF('5-4 支出'!J121="","",'5-4 支出'!J121)</f>
        <v/>
      </c>
      <c r="K121" s="104" t="str">
        <f t="shared" si="22"/>
        <v/>
      </c>
      <c r="L121" s="25"/>
    </row>
    <row r="122" spans="1:12">
      <c r="A122">
        <v>7</v>
      </c>
      <c r="B122" s="82"/>
      <c r="C122" s="66" t="str">
        <f t="shared" si="23"/>
        <v/>
      </c>
      <c r="D122" s="486" t="str">
        <f>IF('5-4 支出'!D122="","",'5-4 支出'!D122)</f>
        <v/>
      </c>
      <c r="E122" s="487" t="str">
        <f>IF('5-4 支出'!E122="","",'5-4 支出'!E122)</f>
        <v/>
      </c>
      <c r="F122" s="488" t="str">
        <f>IF('5-4 支出'!F122="","",'5-4 支出'!F122)</f>
        <v/>
      </c>
      <c r="G122" s="488" t="str">
        <f>IF('5-4 支出'!G122="","",'5-4 支出'!G122)</f>
        <v/>
      </c>
      <c r="H122" s="488" t="str">
        <f>IF('5-4 支出'!H122="","",'5-4 支出'!H122)</f>
        <v/>
      </c>
      <c r="I122" s="488" t="str">
        <f>IF('5-4 支出'!I122="","",'5-4 支出'!I122)</f>
        <v/>
      </c>
      <c r="J122" s="488" t="str">
        <f>IF('5-4 支出'!J122="","",'5-4 支出'!J122)</f>
        <v/>
      </c>
      <c r="K122" s="104" t="str">
        <f t="shared" si="22"/>
        <v/>
      </c>
      <c r="L122" s="25"/>
    </row>
    <row r="123" spans="1:12">
      <c r="A123">
        <v>8</v>
      </c>
      <c r="B123" s="82"/>
      <c r="C123" s="66" t="str">
        <f t="shared" si="23"/>
        <v/>
      </c>
      <c r="D123" s="486" t="str">
        <f>IF('5-4 支出'!D123="","",'5-4 支出'!D123)</f>
        <v/>
      </c>
      <c r="E123" s="487" t="str">
        <f>IF('5-4 支出'!E123="","",'5-4 支出'!E123)</f>
        <v/>
      </c>
      <c r="F123" s="488" t="str">
        <f>IF('5-4 支出'!F123="","",'5-4 支出'!F123)</f>
        <v/>
      </c>
      <c r="G123" s="488" t="str">
        <f>IF('5-4 支出'!G123="","",'5-4 支出'!G123)</f>
        <v/>
      </c>
      <c r="H123" s="488" t="str">
        <f>IF('5-4 支出'!H123="","",'5-4 支出'!H123)</f>
        <v/>
      </c>
      <c r="I123" s="488" t="str">
        <f>IF('5-4 支出'!I123="","",'5-4 支出'!I123)</f>
        <v/>
      </c>
      <c r="J123" s="488" t="str">
        <f>IF('5-4 支出'!J123="","",'5-4 支出'!J123)</f>
        <v/>
      </c>
      <c r="K123" s="104" t="str">
        <f t="shared" si="22"/>
        <v/>
      </c>
      <c r="L123" s="25"/>
    </row>
    <row r="124" spans="1:12">
      <c r="A124">
        <v>9</v>
      </c>
      <c r="B124" s="82"/>
      <c r="C124" s="66" t="str">
        <f t="shared" si="23"/>
        <v/>
      </c>
      <c r="D124" s="486" t="str">
        <f>IF('5-4 支出'!D124="","",'5-4 支出'!D124)</f>
        <v/>
      </c>
      <c r="E124" s="487" t="str">
        <f>IF('5-4 支出'!E124="","",'5-4 支出'!E124)</f>
        <v/>
      </c>
      <c r="F124" s="488" t="str">
        <f>IF('5-4 支出'!F124="","",'5-4 支出'!F124)</f>
        <v/>
      </c>
      <c r="G124" s="488" t="str">
        <f>IF('5-4 支出'!G124="","",'5-4 支出'!G124)</f>
        <v/>
      </c>
      <c r="H124" s="488" t="str">
        <f>IF('5-4 支出'!H124="","",'5-4 支出'!H124)</f>
        <v/>
      </c>
      <c r="I124" s="488" t="str">
        <f>IF('5-4 支出'!I124="","",'5-4 支出'!I124)</f>
        <v/>
      </c>
      <c r="J124" s="488" t="str">
        <f>IF('5-4 支出'!J124="","",'5-4 支出'!J124)</f>
        <v/>
      </c>
      <c r="K124" s="104" t="str">
        <f t="shared" si="22"/>
        <v/>
      </c>
      <c r="L124" s="25"/>
    </row>
    <row r="125" spans="1:12">
      <c r="A125">
        <v>10</v>
      </c>
      <c r="B125" s="82"/>
      <c r="C125" s="66" t="str">
        <f t="shared" si="23"/>
        <v/>
      </c>
      <c r="D125" s="486" t="str">
        <f>IF('5-4 支出'!D125="","",'5-4 支出'!D125)</f>
        <v/>
      </c>
      <c r="E125" s="487" t="str">
        <f>IF('5-4 支出'!E125="","",'5-4 支出'!E125)</f>
        <v/>
      </c>
      <c r="F125" s="488" t="str">
        <f>IF('5-4 支出'!F125="","",'5-4 支出'!F125)</f>
        <v/>
      </c>
      <c r="G125" s="488" t="str">
        <f>IF('5-4 支出'!G125="","",'5-4 支出'!G125)</f>
        <v/>
      </c>
      <c r="H125" s="488" t="str">
        <f>IF('5-4 支出'!H125="","",'5-4 支出'!H125)</f>
        <v/>
      </c>
      <c r="I125" s="488" t="str">
        <f>IF('5-4 支出'!I125="","",'5-4 支出'!I125)</f>
        <v/>
      </c>
      <c r="J125" s="488" t="str">
        <f>IF('5-4 支出'!J125="","",'5-4 支出'!J125)</f>
        <v/>
      </c>
      <c r="K125" s="104" t="str">
        <f t="shared" si="22"/>
        <v/>
      </c>
      <c r="L125" s="25"/>
    </row>
    <row r="126" spans="1:12">
      <c r="A126">
        <v>11</v>
      </c>
      <c r="B126" s="82"/>
      <c r="C126" s="66" t="str">
        <f t="shared" si="23"/>
        <v/>
      </c>
      <c r="D126" s="486" t="str">
        <f>IF('5-4 支出'!D126="","",'5-4 支出'!D126)</f>
        <v/>
      </c>
      <c r="E126" s="487" t="str">
        <f>IF('5-4 支出'!E126="","",'5-4 支出'!E126)</f>
        <v/>
      </c>
      <c r="F126" s="488" t="str">
        <f>IF('5-4 支出'!F126="","",'5-4 支出'!F126)</f>
        <v/>
      </c>
      <c r="G126" s="488" t="str">
        <f>IF('5-4 支出'!G126="","",'5-4 支出'!G126)</f>
        <v/>
      </c>
      <c r="H126" s="488" t="str">
        <f>IF('5-4 支出'!H126="","",'5-4 支出'!H126)</f>
        <v/>
      </c>
      <c r="I126" s="488" t="str">
        <f>IF('5-4 支出'!I126="","",'5-4 支出'!I126)</f>
        <v/>
      </c>
      <c r="J126" s="488" t="str">
        <f>IF('5-4 支出'!J126="","",'5-4 支出'!J126)</f>
        <v/>
      </c>
      <c r="K126" s="104" t="str">
        <f t="shared" si="22"/>
        <v/>
      </c>
      <c r="L126" s="25"/>
    </row>
    <row r="127" spans="1:12">
      <c r="A127">
        <v>12</v>
      </c>
      <c r="B127" s="82"/>
      <c r="C127" s="66" t="str">
        <f t="shared" si="23"/>
        <v/>
      </c>
      <c r="D127" s="486" t="str">
        <f>IF('5-4 支出'!D127="","",'5-4 支出'!D127)</f>
        <v/>
      </c>
      <c r="E127" s="487" t="str">
        <f>IF('5-4 支出'!E127="","",'5-4 支出'!E127)</f>
        <v/>
      </c>
      <c r="F127" s="488" t="str">
        <f>IF('5-4 支出'!F127="","",'5-4 支出'!F127)</f>
        <v/>
      </c>
      <c r="G127" s="488" t="str">
        <f>IF('5-4 支出'!G127="","",'5-4 支出'!G127)</f>
        <v/>
      </c>
      <c r="H127" s="488" t="str">
        <f>IF('5-4 支出'!H127="","",'5-4 支出'!H127)</f>
        <v/>
      </c>
      <c r="I127" s="488" t="str">
        <f>IF('5-4 支出'!I127="","",'5-4 支出'!I127)</f>
        <v/>
      </c>
      <c r="J127" s="488" t="str">
        <f>IF('5-4 支出'!J127="","",'5-4 支出'!J127)</f>
        <v/>
      </c>
      <c r="K127" s="104" t="str">
        <f t="shared" si="22"/>
        <v/>
      </c>
      <c r="L127" s="25"/>
    </row>
    <row r="128" spans="1:12">
      <c r="A128">
        <v>13</v>
      </c>
      <c r="B128" s="82"/>
      <c r="C128" s="66" t="str">
        <f t="shared" si="23"/>
        <v/>
      </c>
      <c r="D128" s="486" t="str">
        <f>IF('5-4 支出'!D128="","",'5-4 支出'!D128)</f>
        <v/>
      </c>
      <c r="E128" s="487" t="str">
        <f>IF('5-4 支出'!E128="","",'5-4 支出'!E128)</f>
        <v/>
      </c>
      <c r="F128" s="488" t="str">
        <f>IF('5-4 支出'!F128="","",'5-4 支出'!F128)</f>
        <v/>
      </c>
      <c r="G128" s="488" t="str">
        <f>IF('5-4 支出'!G128="","",'5-4 支出'!G128)</f>
        <v/>
      </c>
      <c r="H128" s="488" t="str">
        <f>IF('5-4 支出'!H128="","",'5-4 支出'!H128)</f>
        <v/>
      </c>
      <c r="I128" s="488" t="str">
        <f>IF('5-4 支出'!I128="","",'5-4 支出'!I128)</f>
        <v/>
      </c>
      <c r="J128" s="488" t="str">
        <f>IF('5-4 支出'!J128="","",'5-4 支出'!J128)</f>
        <v/>
      </c>
      <c r="K128" s="104" t="str">
        <f t="shared" si="22"/>
        <v/>
      </c>
      <c r="L128" s="25"/>
    </row>
    <row r="129" spans="1:12">
      <c r="A129">
        <v>14</v>
      </c>
      <c r="B129" s="82"/>
      <c r="C129" s="66" t="str">
        <f t="shared" si="23"/>
        <v/>
      </c>
      <c r="D129" s="486" t="str">
        <f>IF('5-4 支出'!D129="","",'5-4 支出'!D129)</f>
        <v/>
      </c>
      <c r="E129" s="487" t="str">
        <f>IF('5-4 支出'!E129="","",'5-4 支出'!E129)</f>
        <v/>
      </c>
      <c r="F129" s="488" t="str">
        <f>IF('5-4 支出'!F129="","",'5-4 支出'!F129)</f>
        <v/>
      </c>
      <c r="G129" s="488" t="str">
        <f>IF('5-4 支出'!G129="","",'5-4 支出'!G129)</f>
        <v/>
      </c>
      <c r="H129" s="488" t="str">
        <f>IF('5-4 支出'!H129="","",'5-4 支出'!H129)</f>
        <v/>
      </c>
      <c r="I129" s="488" t="str">
        <f>IF('5-4 支出'!I129="","",'5-4 支出'!I129)</f>
        <v/>
      </c>
      <c r="J129" s="488" t="str">
        <f>IF('5-4 支出'!J129="","",'5-4 支出'!J129)</f>
        <v/>
      </c>
      <c r="K129" s="104" t="str">
        <f t="shared" si="22"/>
        <v/>
      </c>
      <c r="L129" s="25"/>
    </row>
    <row r="130" spans="1:12" ht="19.5" thickBot="1">
      <c r="A130">
        <v>15</v>
      </c>
      <c r="B130" s="433"/>
      <c r="C130" s="434" t="str">
        <f t="shared" si="23"/>
        <v/>
      </c>
      <c r="D130" s="491" t="str">
        <f>IF('5-4 支出'!D130="","",'5-4 支出'!D130)</f>
        <v/>
      </c>
      <c r="E130" s="492" t="str">
        <f>IF('5-4 支出'!E130="","",'5-4 支出'!E130)</f>
        <v/>
      </c>
      <c r="F130" s="493" t="str">
        <f>IF('5-4 支出'!F130="","",'5-4 支出'!F130)</f>
        <v/>
      </c>
      <c r="G130" s="493" t="str">
        <f>IF('5-4 支出'!G130="","",'5-4 支出'!G130)</f>
        <v/>
      </c>
      <c r="H130" s="493" t="str">
        <f>IF('5-4 支出'!H130="","",'5-4 支出'!H130)</f>
        <v/>
      </c>
      <c r="I130" s="493" t="str">
        <f>IF('5-4 支出'!I130="","",'5-4 支出'!I130)</f>
        <v/>
      </c>
      <c r="J130" s="493" t="str">
        <f>IF('5-4 支出'!J130="","",'5-4 支出'!J130)</f>
        <v/>
      </c>
      <c r="K130" s="438" t="str">
        <f t="shared" si="22"/>
        <v/>
      </c>
      <c r="L130" s="439"/>
    </row>
    <row r="131" spans="1:12" ht="9" customHeight="1">
      <c r="B131" s="510"/>
      <c r="C131" s="511"/>
      <c r="D131" s="512"/>
      <c r="E131" s="513"/>
      <c r="F131" s="511"/>
      <c r="G131" s="511"/>
      <c r="H131" s="514"/>
      <c r="I131" s="514"/>
      <c r="J131" s="515"/>
      <c r="K131" s="514"/>
      <c r="L131" s="516"/>
    </row>
  </sheetData>
  <sheetProtection algorithmName="SHA-512" hashValue="ncm0r9y+/xjohCuj21c1KFXi6GPDW5BQOzFOZbq1HsqcrdTzqvgMAmiL6zjM0PLCs5rcRyNS16wr3qt8cW8gJA==" saltValue="1mhVxMAVsHECvnyEzFDFyA==" spinCount="100000" sheet="1" formatRows="0" autoFilter="0"/>
  <autoFilter ref="B12:L130" xr:uid="{00000000-0009-0000-0000-00000B000000}"/>
  <mergeCells count="20">
    <mergeCell ref="B2:D2"/>
    <mergeCell ref="E2:L2"/>
    <mergeCell ref="B3:D3"/>
    <mergeCell ref="E3:L3"/>
    <mergeCell ref="F4:G4"/>
    <mergeCell ref="H4:J4"/>
    <mergeCell ref="M47:Q52"/>
    <mergeCell ref="F9:G9"/>
    <mergeCell ref="F10:G10"/>
    <mergeCell ref="H10:J10"/>
    <mergeCell ref="H9:J9"/>
    <mergeCell ref="N5:W10"/>
    <mergeCell ref="H6:J6"/>
    <mergeCell ref="H5:J5"/>
    <mergeCell ref="F6:G6"/>
    <mergeCell ref="F7:G7"/>
    <mergeCell ref="F8:G8"/>
    <mergeCell ref="H8:J8"/>
    <mergeCell ref="H7:J7"/>
    <mergeCell ref="F5:G5"/>
  </mergeCells>
  <phoneticPr fontId="21"/>
  <printOptions horizontalCentered="1"/>
  <pageMargins left="0.70866141732283472" right="0.70866141732283472" top="0.35433070866141736" bottom="0.35433070866141736" header="0.31496062992125984" footer="0.31496062992125984"/>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5-1 総表</vt:lpstr>
      <vt:lpstr>5-2 個表</vt:lpstr>
      <vt:lpstr>5-3 収入</vt:lpstr>
      <vt:lpstr>5-4 支出</vt:lpstr>
      <vt:lpstr>5-5 変更理由書</vt:lpstr>
      <vt:lpstr>5-6 支払申請書</vt:lpstr>
      <vt:lpstr>2-1 申請取下</vt:lpstr>
      <vt:lpstr>3-1 中止廃止</vt:lpstr>
      <vt:lpstr>4-1 総表</vt:lpstr>
      <vt:lpstr>4-3 収入</vt:lpstr>
      <vt:lpstr>4-4 支出</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2024-03-15T06:02:01Z</cp:lastPrinted>
  <dcterms:created xsi:type="dcterms:W3CDTF">2020-08-12T01:57:30Z</dcterms:created>
  <dcterms:modified xsi:type="dcterms:W3CDTF">2025-04-02T01:35:57Z</dcterms:modified>
</cp:coreProperties>
</file>