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地文課）\R7\美術アップロード用\"/>
    </mc:Choice>
  </mc:AlternateContent>
  <xr:revisionPtr revIDLastSave="0" documentId="13_ncr:1_{58AC3938-6E24-4901-AE9A-4A7B1A1B0B85}" xr6:coauthVersionLast="47" xr6:coauthVersionMax="47" xr10:uidLastSave="{00000000-0000-0000-0000-000000000000}"/>
  <workbookProtection workbookAlgorithmName="SHA-512" workbookHashValue="1BYT9U0ScxzosNqVgnyAFJJVcNTKplNlunT0byfUAWJBatkFCr6CkI0qvbrhjb+I1SD75sLnQ5XTxAye300Aaw==" workbookSaltValue="VDop6AyDMB6FwQGkDMsgNw==" workbookSpinCount="100000" lockStructure="1"/>
  <bookViews>
    <workbookView xWindow="-120" yWindow="-120" windowWidth="29040" windowHeight="15840" tabRatio="876" xr2:uid="{00000000-000D-0000-FFFF-FFFF00000000}"/>
  </bookViews>
  <sheets>
    <sheet name="※初めにお読みください" sheetId="57" r:id="rId1"/>
    <sheet name="記載可能経費一覧" sheetId="46" r:id="rId2"/>
    <sheet name="1-1 総表" sheetId="12" r:id="rId3"/>
    <sheet name="1-2 個表" sheetId="70" r:id="rId4"/>
    <sheet name="1-3 収入" sheetId="14" r:id="rId5"/>
    <sheet name="1-4 支出" sheetId="43" r:id="rId6"/>
    <sheet name="1-5 変更理由書" sheetId="56" r:id="rId7"/>
    <sheet name="2-1 申請取下" sheetId="67" state="hidden" r:id="rId8"/>
    <sheet name="3-1 中止廃止" sheetId="68" state="hidden" r:id="rId9"/>
    <sheet name="4-1 総表" sheetId="62" state="hidden" r:id="rId10"/>
    <sheet name="4-3 収入" sheetId="61" state="hidden" r:id="rId11"/>
    <sheet name="4-4 支出" sheetId="64" state="hidden" r:id="rId12"/>
    <sheet name="5-1 総表" sheetId="58" state="hidden" r:id="rId13"/>
    <sheet name="5-2 個表" sheetId="45" state="hidden" r:id="rId14"/>
    <sheet name="5-3 収入" sheetId="60" state="hidden" r:id="rId15"/>
    <sheet name="5-4 支出" sheetId="63" state="hidden" r:id="rId16"/>
    <sheet name="5-5 変更理由書" sheetId="65" state="hidden" r:id="rId17"/>
    <sheet name="5-6 支払申請書" sheetId="66" state="hidden" r:id="rId18"/>
  </sheets>
  <externalReferences>
    <externalReference r:id="rId19"/>
    <externalReference r:id="rId20"/>
    <externalReference r:id="rId21"/>
  </externalReferences>
  <definedNames>
    <definedName name="_xlnm._FilterDatabase" localSheetId="4" hidden="1">'1-3 収入'!$A$14:$I$106</definedName>
    <definedName name="_xlnm._FilterDatabase" localSheetId="5" hidden="1">'1-4 支出'!$A$12:$L$167</definedName>
    <definedName name="_xlnm._FilterDatabase" localSheetId="10" hidden="1">'4-3 収入'!$A$14:$I$106</definedName>
    <definedName name="_xlnm._FilterDatabase" localSheetId="11" hidden="1">'4-4 支出'!$B$12:$L$167</definedName>
    <definedName name="_xlnm._FilterDatabase" localSheetId="14" hidden="1">'5-3 収入'!$A$14:$I$106</definedName>
    <definedName name="_xlnm._FilterDatabase" localSheetId="15" hidden="1">'5-4 支出'!$B$12:$L$167</definedName>
    <definedName name="_xlnm.Print_Area" localSheetId="0">※初めにお読みください!$A$1:$I$28</definedName>
    <definedName name="_xlnm.Print_Area" localSheetId="2">'1-1 総表'!$A$1:$J$51</definedName>
    <definedName name="_xlnm.Print_Area" localSheetId="3">'1-2 個表'!$B$1:$K$80</definedName>
    <definedName name="_xlnm.Print_Area" localSheetId="4">'1-3 収入'!$A$1:$I$107</definedName>
    <definedName name="_xlnm.Print_Area" localSheetId="5">'1-4 支出'!$B$1:$L$168</definedName>
    <definedName name="_xlnm.Print_Area" localSheetId="6">'1-5 変更理由書'!$A$1:$I$130</definedName>
    <definedName name="_xlnm.Print_Area" localSheetId="7">'2-1 申請取下'!$A$1:$L$36</definedName>
    <definedName name="_xlnm.Print_Area" localSheetId="8">'3-1 中止廃止'!$A$1:$L$36</definedName>
    <definedName name="_xlnm.Print_Area" localSheetId="9">'4-1 総表'!$A$1:$J$43</definedName>
    <definedName name="_xlnm.Print_Area" localSheetId="10">'4-3 収入'!$A$1:$I$107</definedName>
    <definedName name="_xlnm.Print_Area" localSheetId="11">'4-4 支出'!$B$1:$L$168</definedName>
    <definedName name="_xlnm.Print_Area" localSheetId="12">'5-1 総表'!$A$1:$J$51</definedName>
    <definedName name="_xlnm.Print_Area" localSheetId="13">'5-2 個表'!$B$1:$K$86</definedName>
    <definedName name="_xlnm.Print_Area" localSheetId="14">'5-3 収入'!$A$1:$I$107</definedName>
    <definedName name="_xlnm.Print_Area" localSheetId="15">'5-4 支出'!$B$1:$L$168</definedName>
    <definedName name="_xlnm.Print_Area" localSheetId="16">'5-5 変更理由書'!$A$1:$I$130</definedName>
    <definedName name="_xlnm.Print_Area" localSheetId="17">'5-6 支払申請書'!$A$1:$L$30</definedName>
    <definedName name="感染症対策経費">[1]④支出!$U$13:$U$17</definedName>
    <definedName name="記録費" localSheetId="3">#REF!</definedName>
    <definedName name="記録費">#REF!</definedName>
    <definedName name="謝金・旅費・宣伝費等" localSheetId="3">#REF!</definedName>
    <definedName name="謝金・旅費・宣伝費等">#REF!</definedName>
    <definedName name="出演費・音楽費・文芸費" localSheetId="3">#REF!</definedName>
    <definedName name="出演費・音楽費・文芸費">#REF!</definedName>
    <definedName name="多_音楽費">[2]《非表示》記載可能経費一覧!$B$60:$B$74</definedName>
    <definedName name="多_作品料">[2]《非表示》記載可能経費一覧!$B$249:$B$253</definedName>
    <definedName name="多_出演費">[2]《非表示》記載可能経費一覧!$B$15:$B$19</definedName>
    <definedName name="多_文芸費">[2]《非表示》記載可能経費一覧!$B$155:$B$188</definedName>
    <definedName name="不適合理由">'[3]チェック表(文化会館)'!$P$7:$P$24</definedName>
    <definedName name="舞台費・運搬費" localSheetId="3">#REF!</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6" i="60" l="1"/>
  <c r="H27" i="60"/>
  <c r="C32" i="58"/>
  <c r="E37" i="58"/>
  <c r="E43" i="61"/>
  <c r="E42" i="61"/>
  <c r="F44" i="14"/>
  <c r="H45" i="14"/>
  <c r="H44" i="14"/>
  <c r="H26" i="14"/>
  <c r="H27" i="14"/>
  <c r="F26" i="60"/>
  <c r="F26" i="61"/>
  <c r="F26" i="14"/>
  <c r="A44" i="14" l="1"/>
  <c r="A39" i="61" l="1"/>
  <c r="D35" i="61"/>
  <c r="D91" i="61"/>
  <c r="A39" i="60" l="1"/>
  <c r="A39" i="14"/>
  <c r="I37" i="58" l="1"/>
  <c r="H37" i="58"/>
  <c r="H37" i="62" s="1"/>
  <c r="F37" i="58"/>
  <c r="F37" i="62" s="1"/>
  <c r="I36" i="58"/>
  <c r="H36" i="58"/>
  <c r="H36" i="62" s="1"/>
  <c r="F36" i="58"/>
  <c r="F36" i="62" s="1"/>
  <c r="I35" i="58"/>
  <c r="H35" i="58"/>
  <c r="H35" i="62" s="1"/>
  <c r="F35" i="58"/>
  <c r="F35" i="62" s="1"/>
  <c r="I34" i="58"/>
  <c r="H34" i="58"/>
  <c r="F34" i="58"/>
  <c r="F34" i="62" s="1"/>
  <c r="I33" i="58"/>
  <c r="H33" i="58"/>
  <c r="H33" i="62" s="1"/>
  <c r="F33" i="58"/>
  <c r="F33" i="62" s="1"/>
  <c r="H22" i="45" l="1"/>
  <c r="H34" i="62"/>
  <c r="C36" i="58"/>
  <c r="C36" i="62" s="1"/>
  <c r="D36" i="62" s="1"/>
  <c r="E25" i="45"/>
  <c r="C37" i="58"/>
  <c r="C37" i="62" s="1"/>
  <c r="G11" i="62"/>
  <c r="C7" i="62" s="1"/>
  <c r="I11" i="62"/>
  <c r="D32" i="12"/>
  <c r="D35" i="12"/>
  <c r="D34" i="12"/>
  <c r="D33" i="12"/>
  <c r="D31" i="12"/>
  <c r="A43" i="60"/>
  <c r="A44" i="60"/>
  <c r="A45" i="60"/>
  <c r="A46" i="60"/>
  <c r="A47" i="60"/>
  <c r="A48" i="60"/>
  <c r="A49" i="60"/>
  <c r="E21" i="58"/>
  <c r="E13" i="58"/>
  <c r="C13" i="58"/>
  <c r="C13" i="62"/>
  <c r="E21" i="62"/>
  <c r="C21" i="58"/>
  <c r="C21" i="62" s="1"/>
  <c r="G26" i="61"/>
  <c r="G25" i="61"/>
  <c r="G24" i="61"/>
  <c r="E25" i="61"/>
  <c r="E24" i="61"/>
  <c r="F24" i="61" s="1"/>
  <c r="C25" i="61"/>
  <c r="C24" i="61"/>
  <c r="A26" i="14"/>
  <c r="A26" i="60"/>
  <c r="H25" i="60"/>
  <c r="F25" i="60"/>
  <c r="A25" i="60"/>
  <c r="H24" i="60"/>
  <c r="F24" i="60"/>
  <c r="A24" i="60"/>
  <c r="C15" i="58"/>
  <c r="C15" i="62" s="1"/>
  <c r="A19" i="60"/>
  <c r="A98" i="14"/>
  <c r="A86" i="14"/>
  <c r="A74" i="14"/>
  <c r="A63" i="14"/>
  <c r="A54" i="14"/>
  <c r="A43" i="14"/>
  <c r="A19" i="14"/>
  <c r="A87" i="14"/>
  <c r="A45" i="14"/>
  <c r="A46" i="14"/>
  <c r="A47" i="14"/>
  <c r="A48" i="14"/>
  <c r="A106" i="14"/>
  <c r="E20" i="70"/>
  <c r="H4" i="56"/>
  <c r="F9" i="56"/>
  <c r="H20" i="70"/>
  <c r="F14" i="64"/>
  <c r="G50" i="58"/>
  <c r="K14" i="63"/>
  <c r="H4" i="63"/>
  <c r="H4" i="60"/>
  <c r="K36" i="43"/>
  <c r="K14" i="43"/>
  <c r="G14" i="64"/>
  <c r="I14" i="64"/>
  <c r="E8" i="63"/>
  <c r="E8" i="64" s="1"/>
  <c r="E9" i="63"/>
  <c r="E9" i="64" s="1"/>
  <c r="H53" i="61"/>
  <c r="H54" i="61"/>
  <c r="H55" i="61"/>
  <c r="H56" i="61"/>
  <c r="H57" i="61"/>
  <c r="H58" i="61"/>
  <c r="H59" i="61"/>
  <c r="H60" i="61"/>
  <c r="D60" i="61"/>
  <c r="E60" i="61"/>
  <c r="I53" i="14"/>
  <c r="E8" i="14" s="1"/>
  <c r="H8" i="61" s="1"/>
  <c r="I53" i="60"/>
  <c r="E8" i="60" s="1"/>
  <c r="C95" i="61"/>
  <c r="A95" i="61" s="1"/>
  <c r="B95" i="61"/>
  <c r="A33" i="61"/>
  <c r="A95" i="60"/>
  <c r="A33" i="60"/>
  <c r="A95" i="14"/>
  <c r="A33" i="14"/>
  <c r="H42" i="60"/>
  <c r="H42" i="61" s="1"/>
  <c r="G49" i="61"/>
  <c r="G48" i="61"/>
  <c r="G47" i="61"/>
  <c r="G46" i="61"/>
  <c r="G45" i="61"/>
  <c r="G44" i="61"/>
  <c r="G43" i="61"/>
  <c r="G42" i="61"/>
  <c r="E49" i="61"/>
  <c r="F49" i="61" s="1"/>
  <c r="E48" i="61"/>
  <c r="F48" i="61" s="1"/>
  <c r="E47" i="61"/>
  <c r="F47" i="61" s="1"/>
  <c r="E46" i="61"/>
  <c r="F46" i="61" s="1"/>
  <c r="E45" i="61"/>
  <c r="F45" i="61" s="1"/>
  <c r="E44" i="61"/>
  <c r="F44" i="61" s="1"/>
  <c r="F42" i="61"/>
  <c r="D42" i="61"/>
  <c r="D88" i="61"/>
  <c r="H89" i="60"/>
  <c r="H89" i="61" s="1"/>
  <c r="H88" i="60"/>
  <c r="H88" i="61" s="1"/>
  <c r="H87" i="60"/>
  <c r="H87" i="61" s="1"/>
  <c r="H86" i="60"/>
  <c r="H86" i="61" s="1"/>
  <c r="H85" i="60"/>
  <c r="H85" i="61" s="1"/>
  <c r="G89" i="61"/>
  <c r="G88" i="61"/>
  <c r="G87" i="61"/>
  <c r="G86" i="61"/>
  <c r="E89" i="61"/>
  <c r="E88" i="61"/>
  <c r="E87" i="61"/>
  <c r="E86" i="61"/>
  <c r="G85" i="61"/>
  <c r="E85" i="61"/>
  <c r="F85" i="61" s="1"/>
  <c r="E18" i="61"/>
  <c r="F18" i="61" s="1"/>
  <c r="G18" i="61"/>
  <c r="E27" i="61"/>
  <c r="G27" i="61"/>
  <c r="E19" i="61"/>
  <c r="F19" i="61" s="1"/>
  <c r="G19" i="61"/>
  <c r="E20" i="61"/>
  <c r="F20" i="61" s="1"/>
  <c r="G20" i="61"/>
  <c r="E21" i="61"/>
  <c r="F21" i="61" s="1"/>
  <c r="G21" i="61"/>
  <c r="E22" i="61"/>
  <c r="F22" i="61" s="1"/>
  <c r="G22" i="61"/>
  <c r="E23" i="61"/>
  <c r="F23" i="61" s="1"/>
  <c r="G23" i="61"/>
  <c r="H49" i="60"/>
  <c r="H49" i="61" s="1"/>
  <c r="H43" i="60"/>
  <c r="H43" i="61" s="1"/>
  <c r="H44" i="60"/>
  <c r="H44" i="61" s="1"/>
  <c r="H45" i="60"/>
  <c r="H45" i="61" s="1"/>
  <c r="H46" i="60"/>
  <c r="H46" i="61" s="1"/>
  <c r="H47" i="60"/>
  <c r="H47" i="61" s="1"/>
  <c r="H48" i="60"/>
  <c r="H48" i="61" s="1"/>
  <c r="H18" i="14"/>
  <c r="H19" i="14"/>
  <c r="H20" i="14"/>
  <c r="H21" i="14"/>
  <c r="H22" i="14"/>
  <c r="H23" i="14"/>
  <c r="H24" i="14"/>
  <c r="H25" i="14"/>
  <c r="H42" i="14"/>
  <c r="H43" i="14"/>
  <c r="H46" i="14"/>
  <c r="H47" i="14"/>
  <c r="H48" i="14"/>
  <c r="H49" i="14"/>
  <c r="I97" i="14"/>
  <c r="E12" i="14" s="1"/>
  <c r="H12" i="60" s="1"/>
  <c r="E44" i="58" s="1"/>
  <c r="H97" i="61"/>
  <c r="H98" i="61"/>
  <c r="H99" i="61"/>
  <c r="H100" i="61"/>
  <c r="H101" i="61"/>
  <c r="H102" i="61"/>
  <c r="H103" i="61"/>
  <c r="H104" i="61"/>
  <c r="H105" i="61"/>
  <c r="H106" i="61"/>
  <c r="H85" i="14"/>
  <c r="H86" i="14"/>
  <c r="H87" i="14"/>
  <c r="H88" i="14"/>
  <c r="H89" i="14"/>
  <c r="I73" i="14"/>
  <c r="E10" i="14" s="1"/>
  <c r="H73" i="61"/>
  <c r="H74" i="61"/>
  <c r="H75" i="61"/>
  <c r="H76" i="61"/>
  <c r="H77" i="61"/>
  <c r="H78" i="61"/>
  <c r="H79" i="61"/>
  <c r="H80" i="61"/>
  <c r="H81" i="61"/>
  <c r="H82" i="61"/>
  <c r="I62" i="14"/>
  <c r="E9" i="14" s="1"/>
  <c r="H62" i="61"/>
  <c r="H63" i="61"/>
  <c r="H64" i="61"/>
  <c r="H65" i="61"/>
  <c r="H66" i="61"/>
  <c r="H67" i="61"/>
  <c r="H68" i="61"/>
  <c r="H69" i="61"/>
  <c r="H70" i="61"/>
  <c r="H71" i="61"/>
  <c r="F148" i="64"/>
  <c r="K148" i="64" s="1"/>
  <c r="J148" i="64"/>
  <c r="I148" i="64"/>
  <c r="H148" i="64"/>
  <c r="G148" i="64"/>
  <c r="E148" i="64"/>
  <c r="D148" i="64"/>
  <c r="C148" i="64" s="1"/>
  <c r="D86" i="61"/>
  <c r="H19" i="60"/>
  <c r="F49" i="60"/>
  <c r="F48" i="60"/>
  <c r="F47" i="60"/>
  <c r="F46" i="60"/>
  <c r="F45" i="60"/>
  <c r="F44" i="60"/>
  <c r="F43" i="60"/>
  <c r="F42" i="60"/>
  <c r="A89" i="14"/>
  <c r="A88" i="14"/>
  <c r="A49" i="14"/>
  <c r="A106" i="60"/>
  <c r="A89" i="60"/>
  <c r="A88" i="60"/>
  <c r="A87" i="60"/>
  <c r="A86" i="60"/>
  <c r="F89" i="60"/>
  <c r="F88" i="60"/>
  <c r="F87" i="60"/>
  <c r="F86" i="60"/>
  <c r="F85" i="60"/>
  <c r="C29" i="58"/>
  <c r="E22" i="66" s="1"/>
  <c r="C17" i="58"/>
  <c r="F7" i="56" s="1"/>
  <c r="B5" i="45"/>
  <c r="B12" i="45"/>
  <c r="E13" i="62"/>
  <c r="I7" i="43"/>
  <c r="F89" i="14"/>
  <c r="F88" i="14"/>
  <c r="F87" i="14"/>
  <c r="F86" i="14"/>
  <c r="F85" i="14"/>
  <c r="F49" i="14"/>
  <c r="F48" i="14"/>
  <c r="F47" i="14"/>
  <c r="F46" i="14"/>
  <c r="F45" i="14"/>
  <c r="F43" i="14"/>
  <c r="F42" i="14"/>
  <c r="E35" i="58"/>
  <c r="E35" i="62" s="1"/>
  <c r="E36" i="58"/>
  <c r="E32" i="58"/>
  <c r="E32" i="62" s="1"/>
  <c r="E33" i="58"/>
  <c r="E34" i="58"/>
  <c r="E34" i="62" s="1"/>
  <c r="C33" i="58"/>
  <c r="C33" i="62" s="1"/>
  <c r="D33" i="62" s="1"/>
  <c r="H9" i="12"/>
  <c r="I9" i="12"/>
  <c r="J9" i="12"/>
  <c r="E29" i="12"/>
  <c r="H21" i="70"/>
  <c r="H25" i="70"/>
  <c r="H24" i="70"/>
  <c r="H23" i="70"/>
  <c r="H22" i="70"/>
  <c r="E25" i="70"/>
  <c r="E24" i="70"/>
  <c r="E23" i="70"/>
  <c r="E22" i="70"/>
  <c r="E21" i="70"/>
  <c r="D25" i="70"/>
  <c r="D24" i="70"/>
  <c r="D23" i="70"/>
  <c r="D22" i="70"/>
  <c r="D21" i="70"/>
  <c r="D20" i="70"/>
  <c r="D3" i="70"/>
  <c r="D2" i="70"/>
  <c r="G11" i="66"/>
  <c r="C19" i="58"/>
  <c r="F9" i="65" s="1"/>
  <c r="C18" i="58"/>
  <c r="F8" i="65" s="1"/>
  <c r="F32" i="58"/>
  <c r="H45" i="12"/>
  <c r="H42" i="12"/>
  <c r="C24" i="68"/>
  <c r="D18" i="68"/>
  <c r="C18" i="68"/>
  <c r="G15" i="68"/>
  <c r="G14" i="68"/>
  <c r="G13" i="68"/>
  <c r="G12" i="68"/>
  <c r="I11" i="68"/>
  <c r="G11" i="68"/>
  <c r="C24" i="67"/>
  <c r="D18" i="67"/>
  <c r="C18" i="67"/>
  <c r="G15" i="67"/>
  <c r="G14" i="67"/>
  <c r="G13" i="67"/>
  <c r="G12" i="67"/>
  <c r="I11" i="67"/>
  <c r="G11" i="67"/>
  <c r="I38" i="58"/>
  <c r="E38" i="58"/>
  <c r="I7" i="66"/>
  <c r="K147" i="64"/>
  <c r="K125" i="64"/>
  <c r="K103" i="64"/>
  <c r="K81" i="64"/>
  <c r="K59" i="64"/>
  <c r="K47" i="64"/>
  <c r="K35" i="64"/>
  <c r="D15" i="64"/>
  <c r="C15" i="64" s="1"/>
  <c r="E15" i="64"/>
  <c r="F15" i="64"/>
  <c r="K15" i="64" s="1"/>
  <c r="G15" i="64"/>
  <c r="H15" i="64"/>
  <c r="I15" i="64"/>
  <c r="J15" i="64"/>
  <c r="D16" i="64"/>
  <c r="C16" i="64" s="1"/>
  <c r="E16" i="64"/>
  <c r="F16" i="64"/>
  <c r="K16" i="64" s="1"/>
  <c r="G16" i="64"/>
  <c r="H16" i="64"/>
  <c r="I16" i="64"/>
  <c r="J16" i="64"/>
  <c r="D17" i="64"/>
  <c r="C17" i="64" s="1"/>
  <c r="E17" i="64"/>
  <c r="F17" i="64"/>
  <c r="K17" i="64" s="1"/>
  <c r="G17" i="64"/>
  <c r="H17" i="64"/>
  <c r="I17" i="64"/>
  <c r="J17" i="64"/>
  <c r="D18" i="64"/>
  <c r="C18" i="64" s="1"/>
  <c r="E18" i="64"/>
  <c r="F18" i="64"/>
  <c r="K18" i="64"/>
  <c r="G18" i="64"/>
  <c r="H18" i="64"/>
  <c r="I18" i="64"/>
  <c r="J18" i="64"/>
  <c r="D19" i="64"/>
  <c r="C19" i="64" s="1"/>
  <c r="E19" i="64"/>
  <c r="F19" i="64"/>
  <c r="K19" i="64" s="1"/>
  <c r="G19" i="64"/>
  <c r="H19" i="64"/>
  <c r="I19" i="64"/>
  <c r="J19" i="64"/>
  <c r="D20" i="64"/>
  <c r="C20" i="64" s="1"/>
  <c r="E20" i="64"/>
  <c r="F20" i="64"/>
  <c r="K20" i="64" s="1"/>
  <c r="G20" i="64"/>
  <c r="H20" i="64"/>
  <c r="I20" i="64"/>
  <c r="J20" i="64"/>
  <c r="D21" i="64"/>
  <c r="C21" i="64" s="1"/>
  <c r="E21" i="64"/>
  <c r="F21" i="64"/>
  <c r="K21" i="64" s="1"/>
  <c r="G21" i="64"/>
  <c r="H21" i="64"/>
  <c r="I21" i="64"/>
  <c r="J21" i="64"/>
  <c r="D22" i="64"/>
  <c r="C22" i="64" s="1"/>
  <c r="E22" i="64"/>
  <c r="F22" i="64"/>
  <c r="K22" i="64" s="1"/>
  <c r="G22" i="64"/>
  <c r="H22" i="64"/>
  <c r="I22" i="64"/>
  <c r="J22" i="64"/>
  <c r="D23" i="64"/>
  <c r="C23" i="64" s="1"/>
  <c r="E23" i="64"/>
  <c r="F23" i="64"/>
  <c r="K23" i="64" s="1"/>
  <c r="G23" i="64"/>
  <c r="H23" i="64"/>
  <c r="I23" i="64"/>
  <c r="J23" i="64"/>
  <c r="D24" i="64"/>
  <c r="C24" i="64" s="1"/>
  <c r="E24" i="64"/>
  <c r="F24" i="64"/>
  <c r="K24" i="64" s="1"/>
  <c r="G24" i="64"/>
  <c r="H24" i="64"/>
  <c r="I24" i="64"/>
  <c r="J24" i="64"/>
  <c r="D25" i="64"/>
  <c r="C25" i="64" s="1"/>
  <c r="E25" i="64"/>
  <c r="F25" i="64"/>
  <c r="K25" i="64" s="1"/>
  <c r="G25" i="64"/>
  <c r="H25" i="64"/>
  <c r="I25" i="64"/>
  <c r="J25" i="64"/>
  <c r="D26" i="64"/>
  <c r="C26" i="64" s="1"/>
  <c r="E26" i="64"/>
  <c r="F26" i="64"/>
  <c r="K26" i="64" s="1"/>
  <c r="G26" i="64"/>
  <c r="H26" i="64"/>
  <c r="I26" i="64"/>
  <c r="J26" i="64"/>
  <c r="D27" i="64"/>
  <c r="C27" i="64" s="1"/>
  <c r="E27" i="64"/>
  <c r="F27" i="64"/>
  <c r="K27" i="64" s="1"/>
  <c r="G27" i="64"/>
  <c r="H27" i="64"/>
  <c r="I27" i="64"/>
  <c r="J27" i="64"/>
  <c r="D28" i="64"/>
  <c r="C28" i="64" s="1"/>
  <c r="E28" i="64"/>
  <c r="F28" i="64"/>
  <c r="K28" i="64" s="1"/>
  <c r="G28" i="64"/>
  <c r="H28" i="64"/>
  <c r="I28" i="64"/>
  <c r="J28" i="64"/>
  <c r="D29" i="64"/>
  <c r="C29" i="64" s="1"/>
  <c r="E29" i="64"/>
  <c r="F29" i="64"/>
  <c r="K29" i="64" s="1"/>
  <c r="G29" i="64"/>
  <c r="H29" i="64"/>
  <c r="I29" i="64"/>
  <c r="J29" i="64"/>
  <c r="D30" i="64"/>
  <c r="C30" i="64" s="1"/>
  <c r="E30" i="64"/>
  <c r="F30" i="64"/>
  <c r="K30" i="64" s="1"/>
  <c r="G30" i="64"/>
  <c r="H30" i="64"/>
  <c r="I30" i="64"/>
  <c r="J30" i="64"/>
  <c r="D31" i="64"/>
  <c r="C31" i="64" s="1"/>
  <c r="E31" i="64"/>
  <c r="F31" i="64"/>
  <c r="K31" i="64" s="1"/>
  <c r="G31" i="64"/>
  <c r="H31" i="64"/>
  <c r="I31" i="64"/>
  <c r="J31" i="64"/>
  <c r="D32" i="64"/>
  <c r="C32" i="64" s="1"/>
  <c r="E32" i="64"/>
  <c r="F32" i="64"/>
  <c r="K32" i="64" s="1"/>
  <c r="G32" i="64"/>
  <c r="H32" i="64"/>
  <c r="I32" i="64"/>
  <c r="J32" i="64"/>
  <c r="D33" i="64"/>
  <c r="C33" i="64" s="1"/>
  <c r="E33" i="64"/>
  <c r="F33" i="64"/>
  <c r="K33" i="64" s="1"/>
  <c r="G33" i="64"/>
  <c r="H33" i="64"/>
  <c r="I33" i="64"/>
  <c r="J33" i="64"/>
  <c r="D36" i="64"/>
  <c r="C36" i="64" s="1"/>
  <c r="E36" i="64"/>
  <c r="F36" i="64"/>
  <c r="G36" i="64"/>
  <c r="H36" i="64"/>
  <c r="I36" i="64"/>
  <c r="J36" i="64"/>
  <c r="D37" i="64"/>
  <c r="C37" i="64" s="1"/>
  <c r="E37" i="64"/>
  <c r="F37" i="64"/>
  <c r="K37" i="64" s="1"/>
  <c r="G37" i="64"/>
  <c r="H37" i="64"/>
  <c r="I37" i="64"/>
  <c r="J37" i="64"/>
  <c r="D38" i="64"/>
  <c r="C38" i="64" s="1"/>
  <c r="E38" i="64"/>
  <c r="F38" i="64"/>
  <c r="K38" i="64" s="1"/>
  <c r="G38" i="64"/>
  <c r="H38" i="64"/>
  <c r="I38" i="64"/>
  <c r="J38" i="64"/>
  <c r="D39" i="64"/>
  <c r="C39" i="64" s="1"/>
  <c r="E39" i="64"/>
  <c r="F39" i="64"/>
  <c r="K39" i="64" s="1"/>
  <c r="G39" i="64"/>
  <c r="H39" i="64"/>
  <c r="I39" i="64"/>
  <c r="J39" i="64"/>
  <c r="D40" i="64"/>
  <c r="C40" i="64" s="1"/>
  <c r="E40" i="64"/>
  <c r="F40" i="64"/>
  <c r="K40" i="64" s="1"/>
  <c r="G40" i="64"/>
  <c r="H40" i="64"/>
  <c r="I40" i="64"/>
  <c r="J40" i="64"/>
  <c r="D41" i="64"/>
  <c r="C41" i="64" s="1"/>
  <c r="E41" i="64"/>
  <c r="F41" i="64"/>
  <c r="K41" i="64" s="1"/>
  <c r="G41" i="64"/>
  <c r="H41" i="64"/>
  <c r="I41" i="64"/>
  <c r="J41" i="64"/>
  <c r="D42" i="64"/>
  <c r="C42" i="64" s="1"/>
  <c r="E42" i="64"/>
  <c r="F42" i="64"/>
  <c r="K42" i="64" s="1"/>
  <c r="G42" i="64"/>
  <c r="H42" i="64"/>
  <c r="I42" i="64"/>
  <c r="J42" i="64"/>
  <c r="D43" i="64"/>
  <c r="C43" i="64" s="1"/>
  <c r="E43" i="64"/>
  <c r="F43" i="64"/>
  <c r="K43" i="64" s="1"/>
  <c r="G43" i="64"/>
  <c r="H43" i="64"/>
  <c r="I43" i="64"/>
  <c r="J43" i="64"/>
  <c r="D44" i="64"/>
  <c r="C44" i="64" s="1"/>
  <c r="E44" i="64"/>
  <c r="F44" i="64"/>
  <c r="K44" i="64" s="1"/>
  <c r="G44" i="64"/>
  <c r="H44" i="64"/>
  <c r="I44" i="64"/>
  <c r="J44" i="64"/>
  <c r="D45" i="64"/>
  <c r="C45" i="64" s="1"/>
  <c r="E45" i="64"/>
  <c r="F45" i="64"/>
  <c r="K45" i="64" s="1"/>
  <c r="G45" i="64"/>
  <c r="H45" i="64"/>
  <c r="I45" i="64"/>
  <c r="J45" i="64"/>
  <c r="D48" i="64"/>
  <c r="C48" i="64" s="1"/>
  <c r="E48" i="64"/>
  <c r="F48" i="64"/>
  <c r="G48" i="64"/>
  <c r="I48" i="64"/>
  <c r="H48" i="64"/>
  <c r="J48" i="64"/>
  <c r="D49" i="64"/>
  <c r="C49" i="64" s="1"/>
  <c r="E49" i="64"/>
  <c r="F49" i="64"/>
  <c r="K49" i="64" s="1"/>
  <c r="G49" i="64"/>
  <c r="H49" i="64"/>
  <c r="I49" i="64"/>
  <c r="J49" i="64"/>
  <c r="D50" i="64"/>
  <c r="C50" i="64" s="1"/>
  <c r="E50" i="64"/>
  <c r="F50" i="64"/>
  <c r="K50" i="64" s="1"/>
  <c r="G50" i="64"/>
  <c r="H50" i="64"/>
  <c r="I50" i="64"/>
  <c r="J50" i="64"/>
  <c r="D51" i="64"/>
  <c r="C51" i="64" s="1"/>
  <c r="E51" i="64"/>
  <c r="F51" i="64"/>
  <c r="K51" i="64" s="1"/>
  <c r="G51" i="64"/>
  <c r="H51" i="64"/>
  <c r="I51" i="64"/>
  <c r="J51" i="64"/>
  <c r="D52" i="64"/>
  <c r="C52" i="64" s="1"/>
  <c r="E52" i="64"/>
  <c r="F52" i="64"/>
  <c r="K52" i="64" s="1"/>
  <c r="G52" i="64"/>
  <c r="H52" i="64"/>
  <c r="I52" i="64"/>
  <c r="J52" i="64"/>
  <c r="D53" i="64"/>
  <c r="C53" i="64" s="1"/>
  <c r="E53" i="64"/>
  <c r="F53" i="64"/>
  <c r="K53" i="64" s="1"/>
  <c r="G53" i="64"/>
  <c r="H53" i="64"/>
  <c r="I53" i="64"/>
  <c r="J53" i="64"/>
  <c r="D54" i="64"/>
  <c r="C54" i="64" s="1"/>
  <c r="E54" i="64"/>
  <c r="F54" i="64"/>
  <c r="K54" i="64" s="1"/>
  <c r="G54" i="64"/>
  <c r="H54" i="64"/>
  <c r="I54" i="64"/>
  <c r="J54" i="64"/>
  <c r="D55" i="64"/>
  <c r="C55" i="64" s="1"/>
  <c r="E55" i="64"/>
  <c r="F55" i="64"/>
  <c r="K55" i="64" s="1"/>
  <c r="G55" i="64"/>
  <c r="H55" i="64"/>
  <c r="I55" i="64"/>
  <c r="J55" i="64"/>
  <c r="D56" i="64"/>
  <c r="C56" i="64" s="1"/>
  <c r="E56" i="64"/>
  <c r="F56" i="64"/>
  <c r="K56" i="64" s="1"/>
  <c r="G56" i="64"/>
  <c r="H56" i="64"/>
  <c r="I56" i="64"/>
  <c r="J56" i="64"/>
  <c r="D57" i="64"/>
  <c r="C57" i="64" s="1"/>
  <c r="E57" i="64"/>
  <c r="F57" i="64"/>
  <c r="K57" i="64" s="1"/>
  <c r="G57" i="64"/>
  <c r="H57" i="64"/>
  <c r="I57" i="64"/>
  <c r="J57" i="64"/>
  <c r="D60" i="64"/>
  <c r="C60" i="64" s="1"/>
  <c r="E60" i="64"/>
  <c r="F60" i="64"/>
  <c r="K60" i="64" s="1"/>
  <c r="G60" i="64"/>
  <c r="H60" i="64"/>
  <c r="I60" i="64"/>
  <c r="J60" i="64"/>
  <c r="D61" i="64"/>
  <c r="C61" i="64" s="1"/>
  <c r="E61" i="64"/>
  <c r="F61" i="64"/>
  <c r="K61" i="64" s="1"/>
  <c r="G61" i="64"/>
  <c r="H61" i="64"/>
  <c r="I61" i="64"/>
  <c r="J61" i="64"/>
  <c r="D62" i="64"/>
  <c r="C62" i="64" s="1"/>
  <c r="E62" i="64"/>
  <c r="F62" i="64"/>
  <c r="K62" i="64" s="1"/>
  <c r="G62" i="64"/>
  <c r="H62" i="64"/>
  <c r="I62" i="64"/>
  <c r="J62" i="64"/>
  <c r="D63" i="64"/>
  <c r="C63" i="64" s="1"/>
  <c r="E63" i="64"/>
  <c r="F63" i="64"/>
  <c r="K63" i="64" s="1"/>
  <c r="G63" i="64"/>
  <c r="H63" i="64"/>
  <c r="I63" i="64"/>
  <c r="J63" i="64"/>
  <c r="D64" i="64"/>
  <c r="C64" i="64" s="1"/>
  <c r="E64" i="64"/>
  <c r="F64" i="64"/>
  <c r="K64" i="64" s="1"/>
  <c r="G64" i="64"/>
  <c r="H64" i="64"/>
  <c r="I64" i="64"/>
  <c r="J64" i="64"/>
  <c r="D65" i="64"/>
  <c r="C65" i="64" s="1"/>
  <c r="E65" i="64"/>
  <c r="F65" i="64"/>
  <c r="K65" i="64" s="1"/>
  <c r="G65" i="64"/>
  <c r="H65" i="64"/>
  <c r="I65" i="64"/>
  <c r="J65" i="64"/>
  <c r="D66" i="64"/>
  <c r="C66" i="64" s="1"/>
  <c r="E66" i="64"/>
  <c r="F66" i="64"/>
  <c r="K66" i="64" s="1"/>
  <c r="G66" i="64"/>
  <c r="H66" i="64"/>
  <c r="I66" i="64"/>
  <c r="J66" i="64"/>
  <c r="D67" i="64"/>
  <c r="C67" i="64" s="1"/>
  <c r="E67" i="64"/>
  <c r="F67" i="64"/>
  <c r="K67" i="64" s="1"/>
  <c r="G67" i="64"/>
  <c r="H67" i="64"/>
  <c r="I67" i="64"/>
  <c r="J67" i="64"/>
  <c r="D68" i="64"/>
  <c r="C68" i="64" s="1"/>
  <c r="E68" i="64"/>
  <c r="F68" i="64"/>
  <c r="K68" i="64" s="1"/>
  <c r="G68" i="64"/>
  <c r="H68" i="64"/>
  <c r="I68" i="64"/>
  <c r="J68" i="64"/>
  <c r="D69" i="64"/>
  <c r="C69" i="64" s="1"/>
  <c r="E69" i="64"/>
  <c r="F69" i="64"/>
  <c r="K69" i="64" s="1"/>
  <c r="G69" i="64"/>
  <c r="H69" i="64"/>
  <c r="I69" i="64"/>
  <c r="J69" i="64"/>
  <c r="D70" i="64"/>
  <c r="E70" i="64"/>
  <c r="F70" i="64"/>
  <c r="K70" i="64" s="1"/>
  <c r="G70" i="64"/>
  <c r="H70" i="64"/>
  <c r="I70" i="64"/>
  <c r="J70" i="64"/>
  <c r="D71" i="64"/>
  <c r="C71" i="64" s="1"/>
  <c r="E71" i="64"/>
  <c r="F71" i="64"/>
  <c r="K71" i="64" s="1"/>
  <c r="G71" i="64"/>
  <c r="H71" i="64"/>
  <c r="I71" i="64"/>
  <c r="J71" i="64"/>
  <c r="D72" i="64"/>
  <c r="C72" i="64" s="1"/>
  <c r="E72" i="64"/>
  <c r="F72" i="64"/>
  <c r="K72" i="64" s="1"/>
  <c r="G72" i="64"/>
  <c r="H72" i="64"/>
  <c r="I72" i="64"/>
  <c r="J72" i="64"/>
  <c r="D73" i="64"/>
  <c r="C73" i="64" s="1"/>
  <c r="E73" i="64"/>
  <c r="F73" i="64"/>
  <c r="K73" i="64" s="1"/>
  <c r="G73" i="64"/>
  <c r="H73" i="64"/>
  <c r="I73" i="64"/>
  <c r="J73" i="64"/>
  <c r="D74" i="64"/>
  <c r="C74" i="64" s="1"/>
  <c r="E74" i="64"/>
  <c r="F74" i="64"/>
  <c r="K74" i="64" s="1"/>
  <c r="G74" i="64"/>
  <c r="H74" i="64"/>
  <c r="I74" i="64"/>
  <c r="J74" i="64"/>
  <c r="D75" i="64"/>
  <c r="C75" i="64" s="1"/>
  <c r="E75" i="64"/>
  <c r="F75" i="64"/>
  <c r="K75" i="64" s="1"/>
  <c r="G75" i="64"/>
  <c r="H75" i="64"/>
  <c r="I75" i="64"/>
  <c r="J75" i="64"/>
  <c r="D76" i="64"/>
  <c r="C76" i="64" s="1"/>
  <c r="E76" i="64"/>
  <c r="F76" i="64"/>
  <c r="K76" i="64" s="1"/>
  <c r="G76" i="64"/>
  <c r="H76" i="64"/>
  <c r="I76" i="64"/>
  <c r="J76" i="64"/>
  <c r="D77" i="64"/>
  <c r="C77" i="64" s="1"/>
  <c r="E77" i="64"/>
  <c r="F77" i="64"/>
  <c r="K77" i="64" s="1"/>
  <c r="G77" i="64"/>
  <c r="H77" i="64"/>
  <c r="I77" i="64"/>
  <c r="J77" i="64"/>
  <c r="D78" i="64"/>
  <c r="C78" i="64" s="1"/>
  <c r="E78" i="64"/>
  <c r="F78" i="64"/>
  <c r="K78" i="64" s="1"/>
  <c r="G78" i="64"/>
  <c r="H78" i="64"/>
  <c r="I78" i="64"/>
  <c r="J78" i="64"/>
  <c r="D79" i="64"/>
  <c r="C79" i="64" s="1"/>
  <c r="E79" i="64"/>
  <c r="F79" i="64"/>
  <c r="K79" i="64" s="1"/>
  <c r="G79" i="64"/>
  <c r="H79" i="64"/>
  <c r="I79" i="64"/>
  <c r="J79" i="64"/>
  <c r="D82" i="64"/>
  <c r="C82" i="64" s="1"/>
  <c r="E82" i="64"/>
  <c r="F82" i="64"/>
  <c r="K82" i="64" s="1"/>
  <c r="G82" i="64"/>
  <c r="H82" i="64"/>
  <c r="I82" i="64"/>
  <c r="J82" i="64"/>
  <c r="D83" i="64"/>
  <c r="C83" i="64" s="1"/>
  <c r="E83" i="64"/>
  <c r="F83" i="64"/>
  <c r="K83" i="64" s="1"/>
  <c r="G83" i="64"/>
  <c r="H83" i="64"/>
  <c r="I83" i="64"/>
  <c r="J83" i="64"/>
  <c r="D84" i="64"/>
  <c r="C84" i="64" s="1"/>
  <c r="E84" i="64"/>
  <c r="F84" i="64"/>
  <c r="K84" i="64" s="1"/>
  <c r="G84" i="64"/>
  <c r="H84" i="64"/>
  <c r="I84" i="64"/>
  <c r="J84" i="64"/>
  <c r="D85" i="64"/>
  <c r="C85" i="64" s="1"/>
  <c r="E85" i="64"/>
  <c r="F85" i="64"/>
  <c r="K85" i="64" s="1"/>
  <c r="G85" i="64"/>
  <c r="H85" i="64"/>
  <c r="I85" i="64"/>
  <c r="J85" i="64"/>
  <c r="D86" i="64"/>
  <c r="C86" i="64" s="1"/>
  <c r="E86" i="64"/>
  <c r="F86" i="64"/>
  <c r="K86" i="64" s="1"/>
  <c r="G86" i="64"/>
  <c r="H86" i="64"/>
  <c r="I86" i="64"/>
  <c r="J86" i="64"/>
  <c r="D87" i="64"/>
  <c r="C87" i="64" s="1"/>
  <c r="E87" i="64"/>
  <c r="F87" i="64"/>
  <c r="K87" i="64" s="1"/>
  <c r="G87" i="64"/>
  <c r="H87" i="64"/>
  <c r="I87" i="64"/>
  <c r="J87" i="64"/>
  <c r="D88" i="64"/>
  <c r="C88" i="64" s="1"/>
  <c r="E88" i="64"/>
  <c r="F88" i="64"/>
  <c r="K88" i="64" s="1"/>
  <c r="G88" i="64"/>
  <c r="H88" i="64"/>
  <c r="I88" i="64"/>
  <c r="J88" i="64"/>
  <c r="D89" i="64"/>
  <c r="C89" i="64" s="1"/>
  <c r="E89" i="64"/>
  <c r="F89" i="64"/>
  <c r="K89" i="64" s="1"/>
  <c r="G89" i="64"/>
  <c r="H89" i="64"/>
  <c r="I89" i="64"/>
  <c r="J89" i="64"/>
  <c r="D90" i="64"/>
  <c r="C90" i="64" s="1"/>
  <c r="E90" i="64"/>
  <c r="F90" i="64"/>
  <c r="K90" i="64" s="1"/>
  <c r="G90" i="64"/>
  <c r="H90" i="64"/>
  <c r="I90" i="64"/>
  <c r="J90" i="64"/>
  <c r="D91" i="64"/>
  <c r="C91" i="64" s="1"/>
  <c r="E91" i="64"/>
  <c r="F91" i="64"/>
  <c r="K91" i="64" s="1"/>
  <c r="G91" i="64"/>
  <c r="H91" i="64"/>
  <c r="I91" i="64"/>
  <c r="J91" i="64"/>
  <c r="D92" i="64"/>
  <c r="C92" i="64" s="1"/>
  <c r="E92" i="64"/>
  <c r="F92" i="64"/>
  <c r="K92" i="64" s="1"/>
  <c r="G92" i="64"/>
  <c r="H92" i="64"/>
  <c r="I92" i="64"/>
  <c r="J92" i="64"/>
  <c r="D93" i="64"/>
  <c r="C93" i="64" s="1"/>
  <c r="E93" i="64"/>
  <c r="F93" i="64"/>
  <c r="K93" i="64" s="1"/>
  <c r="G93" i="64"/>
  <c r="H93" i="64"/>
  <c r="I93" i="64"/>
  <c r="J93" i="64"/>
  <c r="D94" i="64"/>
  <c r="C94" i="64" s="1"/>
  <c r="E94" i="64"/>
  <c r="F94" i="64"/>
  <c r="K94" i="64" s="1"/>
  <c r="G94" i="64"/>
  <c r="H94" i="64"/>
  <c r="I94" i="64"/>
  <c r="J94" i="64"/>
  <c r="D95" i="64"/>
  <c r="C95" i="64" s="1"/>
  <c r="E95" i="64"/>
  <c r="F95" i="64"/>
  <c r="K95" i="64" s="1"/>
  <c r="G95" i="64"/>
  <c r="H95" i="64"/>
  <c r="I95" i="64"/>
  <c r="J95" i="64"/>
  <c r="D96" i="64"/>
  <c r="C96" i="64" s="1"/>
  <c r="E96" i="64"/>
  <c r="F96" i="64"/>
  <c r="K96" i="64" s="1"/>
  <c r="G96" i="64"/>
  <c r="H96" i="64"/>
  <c r="I96" i="64"/>
  <c r="J96" i="64"/>
  <c r="D97" i="64"/>
  <c r="C97" i="64" s="1"/>
  <c r="E97" i="64"/>
  <c r="F97" i="64"/>
  <c r="K97" i="64" s="1"/>
  <c r="G97" i="64"/>
  <c r="H97" i="64"/>
  <c r="I97" i="64"/>
  <c r="J97" i="64"/>
  <c r="D98" i="64"/>
  <c r="C98" i="64" s="1"/>
  <c r="E98" i="64"/>
  <c r="F98" i="64"/>
  <c r="K98" i="64" s="1"/>
  <c r="G98" i="64"/>
  <c r="H98" i="64"/>
  <c r="I98" i="64"/>
  <c r="J98" i="64"/>
  <c r="D99" i="64"/>
  <c r="C99" i="64" s="1"/>
  <c r="E99" i="64"/>
  <c r="F99" i="64"/>
  <c r="K99" i="64" s="1"/>
  <c r="G99" i="64"/>
  <c r="H99" i="64"/>
  <c r="I99" i="64"/>
  <c r="J99" i="64"/>
  <c r="D100" i="64"/>
  <c r="C100" i="64" s="1"/>
  <c r="E100" i="64"/>
  <c r="F100" i="64"/>
  <c r="K100" i="64" s="1"/>
  <c r="G100" i="64"/>
  <c r="H100" i="64"/>
  <c r="I100" i="64"/>
  <c r="J100" i="64"/>
  <c r="D101" i="64"/>
  <c r="C101" i="64" s="1"/>
  <c r="E101" i="64"/>
  <c r="F101" i="64"/>
  <c r="K101" i="64" s="1"/>
  <c r="G101" i="64"/>
  <c r="H101" i="64"/>
  <c r="I101" i="64"/>
  <c r="J101" i="64"/>
  <c r="D104" i="64"/>
  <c r="C104" i="64" s="1"/>
  <c r="E104" i="64"/>
  <c r="F104" i="64"/>
  <c r="K104" i="64" s="1"/>
  <c r="G104" i="64"/>
  <c r="H104" i="64"/>
  <c r="I104" i="64"/>
  <c r="J104" i="64"/>
  <c r="D105" i="64"/>
  <c r="C105" i="64" s="1"/>
  <c r="E105" i="64"/>
  <c r="F105" i="64"/>
  <c r="K105" i="64" s="1"/>
  <c r="G105" i="64"/>
  <c r="H105" i="64"/>
  <c r="I105" i="64"/>
  <c r="J105" i="64"/>
  <c r="D106" i="64"/>
  <c r="C106" i="64" s="1"/>
  <c r="E106" i="64"/>
  <c r="F106" i="64"/>
  <c r="K106" i="64" s="1"/>
  <c r="G106" i="64"/>
  <c r="H106" i="64"/>
  <c r="I106" i="64"/>
  <c r="J106" i="64"/>
  <c r="D107" i="64"/>
  <c r="C107" i="64" s="1"/>
  <c r="E107" i="64"/>
  <c r="F107" i="64"/>
  <c r="K107" i="64" s="1"/>
  <c r="G107" i="64"/>
  <c r="H107" i="64"/>
  <c r="I107" i="64"/>
  <c r="J107" i="64"/>
  <c r="D108" i="64"/>
  <c r="C108" i="64" s="1"/>
  <c r="E108" i="64"/>
  <c r="F108" i="64"/>
  <c r="K108" i="64" s="1"/>
  <c r="G108" i="64"/>
  <c r="H108" i="64"/>
  <c r="I108" i="64"/>
  <c r="J108" i="64"/>
  <c r="D109" i="64"/>
  <c r="C109" i="64" s="1"/>
  <c r="E109" i="64"/>
  <c r="F109" i="64"/>
  <c r="K109" i="64" s="1"/>
  <c r="G109" i="64"/>
  <c r="H109" i="64"/>
  <c r="I109" i="64"/>
  <c r="J109" i="64"/>
  <c r="D110" i="64"/>
  <c r="C110" i="64" s="1"/>
  <c r="E110" i="64"/>
  <c r="F110" i="64"/>
  <c r="K110" i="64" s="1"/>
  <c r="G110" i="64"/>
  <c r="H110" i="64"/>
  <c r="I110" i="64"/>
  <c r="J110" i="64"/>
  <c r="D111" i="64"/>
  <c r="C111" i="64" s="1"/>
  <c r="E111" i="64"/>
  <c r="F111" i="64"/>
  <c r="K111" i="64" s="1"/>
  <c r="G111" i="64"/>
  <c r="H111" i="64"/>
  <c r="I111" i="64"/>
  <c r="J111" i="64"/>
  <c r="D112" i="64"/>
  <c r="C112" i="64" s="1"/>
  <c r="E112" i="64"/>
  <c r="F112" i="64"/>
  <c r="K112" i="64" s="1"/>
  <c r="G112" i="64"/>
  <c r="H112" i="64"/>
  <c r="I112" i="64"/>
  <c r="J112" i="64"/>
  <c r="D113" i="64"/>
  <c r="C113" i="64" s="1"/>
  <c r="E113" i="64"/>
  <c r="F113" i="64"/>
  <c r="K113" i="64" s="1"/>
  <c r="G113" i="64"/>
  <c r="H113" i="64"/>
  <c r="I113" i="64"/>
  <c r="J113" i="64"/>
  <c r="D114" i="64"/>
  <c r="C114" i="64" s="1"/>
  <c r="E114" i="64"/>
  <c r="F114" i="64"/>
  <c r="K114" i="64" s="1"/>
  <c r="G114" i="64"/>
  <c r="H114" i="64"/>
  <c r="I114" i="64"/>
  <c r="J114" i="64"/>
  <c r="D115" i="64"/>
  <c r="C115" i="64" s="1"/>
  <c r="E115" i="64"/>
  <c r="F115" i="64"/>
  <c r="K115" i="64" s="1"/>
  <c r="G115" i="64"/>
  <c r="H115" i="64"/>
  <c r="I115" i="64"/>
  <c r="J115" i="64"/>
  <c r="D116" i="64"/>
  <c r="C116" i="64" s="1"/>
  <c r="E116" i="64"/>
  <c r="F116" i="64"/>
  <c r="K116" i="64" s="1"/>
  <c r="G116" i="64"/>
  <c r="H116" i="64"/>
  <c r="I116" i="64"/>
  <c r="J116" i="64"/>
  <c r="D117" i="64"/>
  <c r="C117" i="64" s="1"/>
  <c r="E117" i="64"/>
  <c r="F117" i="64"/>
  <c r="K117" i="64" s="1"/>
  <c r="G117" i="64"/>
  <c r="H117" i="64"/>
  <c r="I117" i="64"/>
  <c r="J117" i="64"/>
  <c r="D118" i="64"/>
  <c r="C118" i="64" s="1"/>
  <c r="E118" i="64"/>
  <c r="F118" i="64"/>
  <c r="K118" i="64" s="1"/>
  <c r="G118" i="64"/>
  <c r="H118" i="64"/>
  <c r="I118" i="64"/>
  <c r="J118" i="64"/>
  <c r="D119" i="64"/>
  <c r="C119" i="64" s="1"/>
  <c r="E119" i="64"/>
  <c r="F119" i="64"/>
  <c r="K119" i="64" s="1"/>
  <c r="G119" i="64"/>
  <c r="H119" i="64"/>
  <c r="I119" i="64"/>
  <c r="J119" i="64"/>
  <c r="D120" i="64"/>
  <c r="C120" i="64" s="1"/>
  <c r="E120" i="64"/>
  <c r="F120" i="64"/>
  <c r="K120" i="64" s="1"/>
  <c r="G120" i="64"/>
  <c r="H120" i="64"/>
  <c r="I120" i="64"/>
  <c r="J120" i="64"/>
  <c r="D121" i="64"/>
  <c r="C121" i="64" s="1"/>
  <c r="E121" i="64"/>
  <c r="F121" i="64"/>
  <c r="K121" i="64" s="1"/>
  <c r="G121" i="64"/>
  <c r="H121" i="64"/>
  <c r="I121" i="64"/>
  <c r="J121" i="64"/>
  <c r="D122" i="64"/>
  <c r="C122" i="64" s="1"/>
  <c r="E122" i="64"/>
  <c r="F122" i="64"/>
  <c r="K122" i="64" s="1"/>
  <c r="G122" i="64"/>
  <c r="H122" i="64"/>
  <c r="I122" i="64"/>
  <c r="J122" i="64"/>
  <c r="D123" i="64"/>
  <c r="C123" i="64" s="1"/>
  <c r="E123" i="64"/>
  <c r="F123" i="64"/>
  <c r="K123" i="64" s="1"/>
  <c r="G123" i="64"/>
  <c r="H123" i="64"/>
  <c r="I123" i="64"/>
  <c r="J123" i="64"/>
  <c r="D126" i="64"/>
  <c r="C126" i="64" s="1"/>
  <c r="E126" i="64"/>
  <c r="F126" i="64"/>
  <c r="K126" i="64" s="1"/>
  <c r="G126" i="64"/>
  <c r="H126" i="64"/>
  <c r="I126" i="64"/>
  <c r="J126" i="64"/>
  <c r="D127" i="64"/>
  <c r="C127" i="64" s="1"/>
  <c r="E127" i="64"/>
  <c r="F127" i="64"/>
  <c r="K127" i="64" s="1"/>
  <c r="G127" i="64"/>
  <c r="H127" i="64"/>
  <c r="I127" i="64"/>
  <c r="J127" i="64"/>
  <c r="D128" i="64"/>
  <c r="C128" i="64" s="1"/>
  <c r="E128" i="64"/>
  <c r="F128" i="64"/>
  <c r="K128" i="64" s="1"/>
  <c r="G128" i="64"/>
  <c r="H128" i="64"/>
  <c r="I128" i="64"/>
  <c r="J128" i="64"/>
  <c r="D129" i="64"/>
  <c r="C129" i="64" s="1"/>
  <c r="E129" i="64"/>
  <c r="F129" i="64"/>
  <c r="K129" i="64" s="1"/>
  <c r="G129" i="64"/>
  <c r="H129" i="64"/>
  <c r="I129" i="64"/>
  <c r="J129" i="64"/>
  <c r="D130" i="64"/>
  <c r="C130" i="64" s="1"/>
  <c r="E130" i="64"/>
  <c r="F130" i="64"/>
  <c r="K130" i="64" s="1"/>
  <c r="G130" i="64"/>
  <c r="H130" i="64"/>
  <c r="I130" i="64"/>
  <c r="J130" i="64"/>
  <c r="D131" i="64"/>
  <c r="C131" i="64" s="1"/>
  <c r="E131" i="64"/>
  <c r="F131" i="64"/>
  <c r="K131" i="64" s="1"/>
  <c r="G131" i="64"/>
  <c r="H131" i="64"/>
  <c r="I131" i="64"/>
  <c r="J131" i="64"/>
  <c r="D132" i="64"/>
  <c r="C132" i="64" s="1"/>
  <c r="E132" i="64"/>
  <c r="F132" i="64"/>
  <c r="K132" i="64" s="1"/>
  <c r="G132" i="64"/>
  <c r="H132" i="64"/>
  <c r="I132" i="64"/>
  <c r="J132" i="64"/>
  <c r="D133" i="64"/>
  <c r="C133" i="64" s="1"/>
  <c r="E133" i="64"/>
  <c r="F133" i="64"/>
  <c r="K133" i="64" s="1"/>
  <c r="G133" i="64"/>
  <c r="H133" i="64"/>
  <c r="I133" i="64"/>
  <c r="J133" i="64"/>
  <c r="D134" i="64"/>
  <c r="C134" i="64" s="1"/>
  <c r="E134" i="64"/>
  <c r="F134" i="64"/>
  <c r="K134" i="64" s="1"/>
  <c r="G134" i="64"/>
  <c r="H134" i="64"/>
  <c r="I134" i="64"/>
  <c r="J134" i="64"/>
  <c r="D135" i="64"/>
  <c r="C135" i="64" s="1"/>
  <c r="E135" i="64"/>
  <c r="F135" i="64"/>
  <c r="K135" i="64" s="1"/>
  <c r="G135" i="64"/>
  <c r="H135" i="64"/>
  <c r="I135" i="64"/>
  <c r="J135" i="64"/>
  <c r="D136" i="64"/>
  <c r="C136" i="64" s="1"/>
  <c r="E136" i="64"/>
  <c r="F136" i="64"/>
  <c r="K136" i="64" s="1"/>
  <c r="G136" i="64"/>
  <c r="H136" i="64"/>
  <c r="I136" i="64"/>
  <c r="J136" i="64"/>
  <c r="D137" i="64"/>
  <c r="C137" i="64" s="1"/>
  <c r="E137" i="64"/>
  <c r="F137" i="64"/>
  <c r="K137" i="64" s="1"/>
  <c r="G137" i="64"/>
  <c r="H137" i="64"/>
  <c r="I137" i="64"/>
  <c r="J137" i="64"/>
  <c r="D138" i="64"/>
  <c r="C138" i="64" s="1"/>
  <c r="E138" i="64"/>
  <c r="F138" i="64"/>
  <c r="K138" i="64" s="1"/>
  <c r="G138" i="64"/>
  <c r="H138" i="64"/>
  <c r="I138" i="64"/>
  <c r="J138" i="64"/>
  <c r="D139" i="64"/>
  <c r="C139" i="64" s="1"/>
  <c r="E139" i="64"/>
  <c r="F139" i="64"/>
  <c r="K139" i="64" s="1"/>
  <c r="G139" i="64"/>
  <c r="H139" i="64"/>
  <c r="I139" i="64"/>
  <c r="J139" i="64"/>
  <c r="D140" i="64"/>
  <c r="C140" i="64" s="1"/>
  <c r="E140" i="64"/>
  <c r="F140" i="64"/>
  <c r="K140" i="64" s="1"/>
  <c r="G140" i="64"/>
  <c r="H140" i="64"/>
  <c r="I140" i="64"/>
  <c r="J140" i="64"/>
  <c r="D141" i="64"/>
  <c r="C141" i="64" s="1"/>
  <c r="E141" i="64"/>
  <c r="F141" i="64"/>
  <c r="K141" i="64" s="1"/>
  <c r="G141" i="64"/>
  <c r="H141" i="64"/>
  <c r="I141" i="64"/>
  <c r="J141" i="64"/>
  <c r="D142" i="64"/>
  <c r="C142" i="64" s="1"/>
  <c r="E142" i="64"/>
  <c r="F142" i="64"/>
  <c r="K142" i="64" s="1"/>
  <c r="G142" i="64"/>
  <c r="H142" i="64"/>
  <c r="I142" i="64"/>
  <c r="J142" i="64"/>
  <c r="D143" i="64"/>
  <c r="C143" i="64" s="1"/>
  <c r="E143" i="64"/>
  <c r="F143" i="64"/>
  <c r="K143" i="64" s="1"/>
  <c r="G143" i="64"/>
  <c r="H143" i="64"/>
  <c r="I143" i="64"/>
  <c r="J143" i="64"/>
  <c r="D144" i="64"/>
  <c r="C144" i="64" s="1"/>
  <c r="E144" i="64"/>
  <c r="F144" i="64"/>
  <c r="K144" i="64" s="1"/>
  <c r="G144" i="64"/>
  <c r="H144" i="64"/>
  <c r="I144" i="64"/>
  <c r="J144" i="64"/>
  <c r="D145" i="64"/>
  <c r="C145" i="64" s="1"/>
  <c r="E145" i="64"/>
  <c r="F145" i="64"/>
  <c r="K145" i="64" s="1"/>
  <c r="G145" i="64"/>
  <c r="H145" i="64"/>
  <c r="I145" i="64"/>
  <c r="J145" i="64"/>
  <c r="D149" i="64"/>
  <c r="C149" i="64" s="1"/>
  <c r="E149" i="64"/>
  <c r="F149" i="64"/>
  <c r="K149" i="64" s="1"/>
  <c r="G149" i="64"/>
  <c r="H149" i="64"/>
  <c r="I149" i="64"/>
  <c r="J149" i="64"/>
  <c r="D150" i="64"/>
  <c r="C150" i="64" s="1"/>
  <c r="E150" i="64"/>
  <c r="F150" i="64"/>
  <c r="K150" i="64" s="1"/>
  <c r="G150" i="64"/>
  <c r="H150" i="64"/>
  <c r="I150" i="64"/>
  <c r="J150" i="64"/>
  <c r="D151" i="64"/>
  <c r="C151" i="64" s="1"/>
  <c r="E151" i="64"/>
  <c r="F151" i="64"/>
  <c r="K151" i="64" s="1"/>
  <c r="G151" i="64"/>
  <c r="H151" i="64"/>
  <c r="I151" i="64"/>
  <c r="J151" i="64"/>
  <c r="D152" i="64"/>
  <c r="C152" i="64" s="1"/>
  <c r="E152" i="64"/>
  <c r="F152" i="64"/>
  <c r="K152" i="64" s="1"/>
  <c r="G152" i="64"/>
  <c r="H152" i="64"/>
  <c r="I152" i="64"/>
  <c r="J152" i="64"/>
  <c r="D153" i="64"/>
  <c r="C153" i="64" s="1"/>
  <c r="E153" i="64"/>
  <c r="F153" i="64"/>
  <c r="K153" i="64" s="1"/>
  <c r="G153" i="64"/>
  <c r="H153" i="64"/>
  <c r="I153" i="64"/>
  <c r="J153" i="64"/>
  <c r="D154" i="64"/>
  <c r="C154" i="64" s="1"/>
  <c r="E154" i="64"/>
  <c r="F154" i="64"/>
  <c r="K154" i="64" s="1"/>
  <c r="G154" i="64"/>
  <c r="H154" i="64"/>
  <c r="I154" i="64"/>
  <c r="J154" i="64"/>
  <c r="D155" i="64"/>
  <c r="C155" i="64" s="1"/>
  <c r="E155" i="64"/>
  <c r="F155" i="64"/>
  <c r="K155" i="64" s="1"/>
  <c r="G155" i="64"/>
  <c r="H155" i="64"/>
  <c r="I155" i="64"/>
  <c r="J155" i="64"/>
  <c r="D156" i="64"/>
  <c r="C156" i="64" s="1"/>
  <c r="E156" i="64"/>
  <c r="F156" i="64"/>
  <c r="K156" i="64" s="1"/>
  <c r="G156" i="64"/>
  <c r="H156" i="64"/>
  <c r="I156" i="64"/>
  <c r="J156" i="64"/>
  <c r="D157" i="64"/>
  <c r="C157" i="64" s="1"/>
  <c r="E157" i="64"/>
  <c r="F157" i="64"/>
  <c r="K157" i="64" s="1"/>
  <c r="G157" i="64"/>
  <c r="H157" i="64"/>
  <c r="I157" i="64"/>
  <c r="J157" i="64"/>
  <c r="D158" i="64"/>
  <c r="C158" i="64" s="1"/>
  <c r="E158" i="64"/>
  <c r="F158" i="64"/>
  <c r="K158" i="64" s="1"/>
  <c r="G158" i="64"/>
  <c r="H158" i="64"/>
  <c r="I158" i="64"/>
  <c r="J158" i="64"/>
  <c r="D159" i="64"/>
  <c r="C159" i="64" s="1"/>
  <c r="E159" i="64"/>
  <c r="F159" i="64"/>
  <c r="K159" i="64" s="1"/>
  <c r="G159" i="64"/>
  <c r="H159" i="64"/>
  <c r="I159" i="64"/>
  <c r="J159" i="64"/>
  <c r="D160" i="64"/>
  <c r="C160" i="64" s="1"/>
  <c r="E160" i="64"/>
  <c r="F160" i="64"/>
  <c r="K160" i="64" s="1"/>
  <c r="G160" i="64"/>
  <c r="H160" i="64"/>
  <c r="I160" i="64"/>
  <c r="J160" i="64"/>
  <c r="D161" i="64"/>
  <c r="C161" i="64" s="1"/>
  <c r="E161" i="64"/>
  <c r="F161" i="64"/>
  <c r="K161" i="64" s="1"/>
  <c r="G161" i="64"/>
  <c r="H161" i="64"/>
  <c r="I161" i="64"/>
  <c r="J161" i="64"/>
  <c r="D162" i="64"/>
  <c r="C162" i="64" s="1"/>
  <c r="E162" i="64"/>
  <c r="F162" i="64"/>
  <c r="K162" i="64" s="1"/>
  <c r="G162" i="64"/>
  <c r="H162" i="64"/>
  <c r="I162" i="64"/>
  <c r="J162" i="64"/>
  <c r="D163" i="64"/>
  <c r="C163" i="64" s="1"/>
  <c r="E163" i="64"/>
  <c r="F163" i="64"/>
  <c r="K163" i="64" s="1"/>
  <c r="G163" i="64"/>
  <c r="H163" i="64"/>
  <c r="I163" i="64"/>
  <c r="J163" i="64"/>
  <c r="D164" i="64"/>
  <c r="C164" i="64" s="1"/>
  <c r="E164" i="64"/>
  <c r="F164" i="64"/>
  <c r="K164" i="64" s="1"/>
  <c r="G164" i="64"/>
  <c r="H164" i="64"/>
  <c r="I164" i="64"/>
  <c r="J164" i="64"/>
  <c r="D165" i="64"/>
  <c r="C165" i="64" s="1"/>
  <c r="E165" i="64"/>
  <c r="F165" i="64"/>
  <c r="K165" i="64" s="1"/>
  <c r="G165" i="64"/>
  <c r="H165" i="64"/>
  <c r="I165" i="64"/>
  <c r="J165" i="64"/>
  <c r="D166" i="64"/>
  <c r="C166" i="64" s="1"/>
  <c r="E166" i="64"/>
  <c r="F166" i="64"/>
  <c r="K166" i="64" s="1"/>
  <c r="G166" i="64"/>
  <c r="H166" i="64"/>
  <c r="I166" i="64"/>
  <c r="J166" i="64"/>
  <c r="D167" i="64"/>
  <c r="C167" i="64" s="1"/>
  <c r="E167" i="64"/>
  <c r="F167" i="64"/>
  <c r="K167" i="64" s="1"/>
  <c r="G167" i="64"/>
  <c r="H167" i="64"/>
  <c r="I167" i="64"/>
  <c r="J167" i="64"/>
  <c r="E14" i="64"/>
  <c r="H14" i="64"/>
  <c r="J14" i="64"/>
  <c r="D14" i="64"/>
  <c r="C14" i="64" s="1"/>
  <c r="E10" i="63"/>
  <c r="C70" i="64"/>
  <c r="K13" i="64"/>
  <c r="K167" i="63"/>
  <c r="C167" i="63"/>
  <c r="K166" i="63"/>
  <c r="C166" i="63"/>
  <c r="K165" i="63"/>
  <c r="C165" i="63"/>
  <c r="K164" i="63"/>
  <c r="C164" i="63"/>
  <c r="K163" i="63"/>
  <c r="C163" i="63"/>
  <c r="K162" i="63"/>
  <c r="C162" i="63"/>
  <c r="K161" i="63"/>
  <c r="C161" i="63"/>
  <c r="K160" i="63"/>
  <c r="C160" i="63"/>
  <c r="K159" i="63"/>
  <c r="C159" i="63"/>
  <c r="K158" i="63"/>
  <c r="C158" i="63"/>
  <c r="K157" i="63"/>
  <c r="C157" i="63"/>
  <c r="K156" i="63"/>
  <c r="C156" i="63"/>
  <c r="K155" i="63"/>
  <c r="C155" i="63"/>
  <c r="K154" i="63"/>
  <c r="C154" i="63"/>
  <c r="K153" i="63"/>
  <c r="C153" i="63"/>
  <c r="K152" i="63"/>
  <c r="C152" i="63"/>
  <c r="K151" i="63"/>
  <c r="C151" i="63"/>
  <c r="K150" i="63"/>
  <c r="C150" i="63"/>
  <c r="K149" i="63"/>
  <c r="C149" i="63"/>
  <c r="K148" i="63"/>
  <c r="C148" i="63"/>
  <c r="K145" i="63"/>
  <c r="C145" i="63"/>
  <c r="K144" i="63"/>
  <c r="C144" i="63"/>
  <c r="K143" i="63"/>
  <c r="C143" i="63"/>
  <c r="K142" i="63"/>
  <c r="C142" i="63"/>
  <c r="K141" i="63"/>
  <c r="C141" i="63"/>
  <c r="K140" i="63"/>
  <c r="C140" i="63"/>
  <c r="K139" i="63"/>
  <c r="C139" i="63"/>
  <c r="K138" i="63"/>
  <c r="C138" i="63"/>
  <c r="K137" i="63"/>
  <c r="C137" i="63"/>
  <c r="K136" i="63"/>
  <c r="C136" i="63"/>
  <c r="K135" i="63"/>
  <c r="C135" i="63"/>
  <c r="K134" i="63"/>
  <c r="C134" i="63"/>
  <c r="K133" i="63"/>
  <c r="C133" i="63"/>
  <c r="K132" i="63"/>
  <c r="C132" i="63"/>
  <c r="K131" i="63"/>
  <c r="C131" i="63"/>
  <c r="K130" i="63"/>
  <c r="C130" i="63"/>
  <c r="K129" i="63"/>
  <c r="C129" i="63"/>
  <c r="K128" i="63"/>
  <c r="C128" i="63"/>
  <c r="K127" i="63"/>
  <c r="C127" i="63"/>
  <c r="K126" i="63"/>
  <c r="C126" i="63"/>
  <c r="K123" i="63"/>
  <c r="C123" i="63"/>
  <c r="K122" i="63"/>
  <c r="C122" i="63"/>
  <c r="K121" i="63"/>
  <c r="C121" i="63"/>
  <c r="K120" i="63"/>
  <c r="C120" i="63"/>
  <c r="K119" i="63"/>
  <c r="C119" i="63"/>
  <c r="K118" i="63"/>
  <c r="C118" i="63"/>
  <c r="K117" i="63"/>
  <c r="C117" i="63"/>
  <c r="K116" i="63"/>
  <c r="C116" i="63"/>
  <c r="K115" i="63"/>
  <c r="C115" i="63"/>
  <c r="K114" i="63"/>
  <c r="C114" i="63"/>
  <c r="K113" i="63"/>
  <c r="C113" i="63"/>
  <c r="K112" i="63"/>
  <c r="C112" i="63"/>
  <c r="K111" i="63"/>
  <c r="C111" i="63"/>
  <c r="K110" i="63"/>
  <c r="C110" i="63"/>
  <c r="K109" i="63"/>
  <c r="C109" i="63"/>
  <c r="K108" i="63"/>
  <c r="C108" i="63"/>
  <c r="K107" i="63"/>
  <c r="C107" i="63"/>
  <c r="K106" i="63"/>
  <c r="C106" i="63"/>
  <c r="K105" i="63"/>
  <c r="C105" i="63"/>
  <c r="K104" i="63"/>
  <c r="C104" i="63"/>
  <c r="K101" i="63"/>
  <c r="C101" i="63"/>
  <c r="K100" i="63"/>
  <c r="C100" i="63"/>
  <c r="K99" i="63"/>
  <c r="C99" i="63"/>
  <c r="K98" i="63"/>
  <c r="C98" i="63"/>
  <c r="K97" i="63"/>
  <c r="C97" i="63"/>
  <c r="K96" i="63"/>
  <c r="C96" i="63"/>
  <c r="K95" i="63"/>
  <c r="C95" i="63"/>
  <c r="K94" i="63"/>
  <c r="C94" i="63"/>
  <c r="K93" i="63"/>
  <c r="C93" i="63"/>
  <c r="K92" i="63"/>
  <c r="C92" i="63"/>
  <c r="K91" i="63"/>
  <c r="C91" i="63"/>
  <c r="K90" i="63"/>
  <c r="C90" i="63"/>
  <c r="K89" i="63"/>
  <c r="C89" i="63"/>
  <c r="K88" i="63"/>
  <c r="C88" i="63"/>
  <c r="K87" i="63"/>
  <c r="C87" i="63"/>
  <c r="K86" i="63"/>
  <c r="C86" i="63"/>
  <c r="K85" i="63"/>
  <c r="C85" i="63"/>
  <c r="K84" i="63"/>
  <c r="C84" i="63"/>
  <c r="K83" i="63"/>
  <c r="C83" i="63"/>
  <c r="K82" i="63"/>
  <c r="C82" i="63"/>
  <c r="K79" i="63"/>
  <c r="C79" i="63"/>
  <c r="K78" i="63"/>
  <c r="C78" i="63"/>
  <c r="K77" i="63"/>
  <c r="C77" i="63"/>
  <c r="K76" i="63"/>
  <c r="C76" i="63"/>
  <c r="K75" i="63"/>
  <c r="C75" i="63"/>
  <c r="K74" i="63"/>
  <c r="C74" i="63"/>
  <c r="K73" i="63"/>
  <c r="C73" i="63"/>
  <c r="K72" i="63"/>
  <c r="C72" i="63"/>
  <c r="K71" i="63"/>
  <c r="C71" i="63"/>
  <c r="K70" i="63"/>
  <c r="C70" i="63"/>
  <c r="K69" i="63"/>
  <c r="C69" i="63"/>
  <c r="K68" i="63"/>
  <c r="C68" i="63"/>
  <c r="K67" i="63"/>
  <c r="C67" i="63"/>
  <c r="K66" i="63"/>
  <c r="C66" i="63"/>
  <c r="K65" i="63"/>
  <c r="C65" i="63"/>
  <c r="K64" i="63"/>
  <c r="C64" i="63"/>
  <c r="K63" i="63"/>
  <c r="C63" i="63"/>
  <c r="K62" i="63"/>
  <c r="C62" i="63"/>
  <c r="K61" i="63"/>
  <c r="C61" i="63"/>
  <c r="K60" i="63"/>
  <c r="C60" i="63"/>
  <c r="K57" i="63"/>
  <c r="C57" i="63"/>
  <c r="K56" i="63"/>
  <c r="C56" i="63"/>
  <c r="K55" i="63"/>
  <c r="C55" i="63"/>
  <c r="K54" i="63"/>
  <c r="C54" i="63"/>
  <c r="K53" i="63"/>
  <c r="C53" i="63"/>
  <c r="K52" i="63"/>
  <c r="C52" i="63"/>
  <c r="K51" i="63"/>
  <c r="C51" i="63"/>
  <c r="K50" i="63"/>
  <c r="C50" i="63"/>
  <c r="K49" i="63"/>
  <c r="C49" i="63"/>
  <c r="K48" i="63"/>
  <c r="C48" i="63"/>
  <c r="K47" i="63"/>
  <c r="K45" i="63"/>
  <c r="C45" i="63"/>
  <c r="K44" i="63"/>
  <c r="C44" i="63"/>
  <c r="K43" i="63"/>
  <c r="C43" i="63"/>
  <c r="K42" i="63"/>
  <c r="C42" i="63"/>
  <c r="K41" i="63"/>
  <c r="C41" i="63"/>
  <c r="K40" i="63"/>
  <c r="C40" i="63"/>
  <c r="K39" i="63"/>
  <c r="C39" i="63"/>
  <c r="K38" i="63"/>
  <c r="C38" i="63"/>
  <c r="K37" i="63"/>
  <c r="C37" i="63"/>
  <c r="K36" i="63"/>
  <c r="C36" i="63"/>
  <c r="K35" i="63"/>
  <c r="K33" i="63"/>
  <c r="C33" i="63"/>
  <c r="K32" i="63"/>
  <c r="C32" i="63"/>
  <c r="K31" i="63"/>
  <c r="C31" i="63"/>
  <c r="K30" i="63"/>
  <c r="C30" i="63"/>
  <c r="K29" i="63"/>
  <c r="C29" i="63"/>
  <c r="K28" i="63"/>
  <c r="C28" i="63"/>
  <c r="K27" i="63"/>
  <c r="C27" i="63"/>
  <c r="K26" i="63"/>
  <c r="C26" i="63"/>
  <c r="K25" i="63"/>
  <c r="C25" i="63"/>
  <c r="K24" i="63"/>
  <c r="C24" i="63"/>
  <c r="K23" i="63"/>
  <c r="C23" i="63"/>
  <c r="K22" i="63"/>
  <c r="C22" i="63"/>
  <c r="K21" i="63"/>
  <c r="C21" i="63"/>
  <c r="K20" i="63"/>
  <c r="C20" i="63"/>
  <c r="K19" i="63"/>
  <c r="C19" i="63"/>
  <c r="K18" i="63"/>
  <c r="C18" i="63"/>
  <c r="K17" i="63"/>
  <c r="C17" i="63"/>
  <c r="K16" i="63"/>
  <c r="C16" i="63"/>
  <c r="K15" i="63"/>
  <c r="C15" i="63"/>
  <c r="C14" i="63"/>
  <c r="K13" i="63"/>
  <c r="I97" i="60"/>
  <c r="E12" i="60" s="1"/>
  <c r="F44" i="58" s="1"/>
  <c r="I73" i="60"/>
  <c r="E10" i="60" s="1"/>
  <c r="F42" i="58" s="1"/>
  <c r="I62" i="60"/>
  <c r="E9" i="60" s="1"/>
  <c r="F41" i="58" s="1"/>
  <c r="C11" i="62"/>
  <c r="B7" i="62" s="1"/>
  <c r="E98" i="61"/>
  <c r="E99" i="61"/>
  <c r="E100" i="61"/>
  <c r="E101" i="61"/>
  <c r="E102" i="61"/>
  <c r="E103" i="61"/>
  <c r="E104" i="61"/>
  <c r="E105" i="61"/>
  <c r="E106" i="61"/>
  <c r="E97" i="61"/>
  <c r="D98" i="61"/>
  <c r="D99" i="61"/>
  <c r="D100" i="61"/>
  <c r="D101" i="61"/>
  <c r="D102" i="61"/>
  <c r="D103" i="61"/>
  <c r="D104" i="61"/>
  <c r="D105" i="61"/>
  <c r="D106" i="61"/>
  <c r="D97" i="61"/>
  <c r="E54" i="61"/>
  <c r="E55" i="61"/>
  <c r="D55" i="61"/>
  <c r="E56" i="61"/>
  <c r="E57" i="61"/>
  <c r="E58" i="61"/>
  <c r="E59" i="61"/>
  <c r="E62" i="61"/>
  <c r="E63" i="61"/>
  <c r="E64" i="61"/>
  <c r="E65" i="61"/>
  <c r="E66" i="61"/>
  <c r="D66" i="61"/>
  <c r="E67" i="61"/>
  <c r="E68" i="61"/>
  <c r="E69" i="61"/>
  <c r="E70" i="61"/>
  <c r="D70" i="61"/>
  <c r="E71" i="61"/>
  <c r="E73" i="61"/>
  <c r="E74" i="61"/>
  <c r="E75" i="61"/>
  <c r="E76" i="61"/>
  <c r="E77" i="61"/>
  <c r="E78" i="61"/>
  <c r="E79" i="61"/>
  <c r="E80" i="61"/>
  <c r="E81" i="61"/>
  <c r="E82" i="61"/>
  <c r="D54" i="61"/>
  <c r="D56" i="61"/>
  <c r="D57" i="61"/>
  <c r="D58" i="61"/>
  <c r="D59" i="61"/>
  <c r="D62" i="61"/>
  <c r="D63" i="61"/>
  <c r="D64" i="61"/>
  <c r="D65" i="61"/>
  <c r="D67" i="61"/>
  <c r="D68" i="61"/>
  <c r="D69" i="61"/>
  <c r="D71" i="61"/>
  <c r="D73" i="61"/>
  <c r="D74" i="61"/>
  <c r="D75" i="61"/>
  <c r="D76" i="61"/>
  <c r="D77" i="61"/>
  <c r="D78" i="61"/>
  <c r="D79" i="61"/>
  <c r="D80" i="61"/>
  <c r="D81" i="61"/>
  <c r="D82" i="61"/>
  <c r="D85" i="61"/>
  <c r="D87" i="61"/>
  <c r="D89" i="61"/>
  <c r="E53" i="61"/>
  <c r="D53" i="61"/>
  <c r="D43" i="61"/>
  <c r="A43" i="61" s="1"/>
  <c r="D44" i="61"/>
  <c r="A44" i="61" s="1"/>
  <c r="D45" i="61"/>
  <c r="D46" i="61"/>
  <c r="D47" i="61"/>
  <c r="D48" i="61"/>
  <c r="A48" i="61" s="1"/>
  <c r="D49" i="61"/>
  <c r="D29" i="61"/>
  <c r="C19" i="61"/>
  <c r="C20" i="61"/>
  <c r="C21" i="61"/>
  <c r="C22" i="61"/>
  <c r="C23" i="61"/>
  <c r="C27" i="61"/>
  <c r="C18" i="61"/>
  <c r="A105" i="60"/>
  <c r="A104" i="60"/>
  <c r="A103" i="60"/>
  <c r="A102" i="60"/>
  <c r="A101" i="60"/>
  <c r="A100" i="60"/>
  <c r="A99" i="60"/>
  <c r="A98" i="60"/>
  <c r="A82" i="60"/>
  <c r="A81" i="60"/>
  <c r="A80" i="60"/>
  <c r="A79" i="60"/>
  <c r="A78" i="60"/>
  <c r="A77" i="60"/>
  <c r="A76" i="60"/>
  <c r="A75" i="60"/>
  <c r="A74" i="60"/>
  <c r="A71" i="60"/>
  <c r="A70" i="60"/>
  <c r="A69" i="60"/>
  <c r="A68" i="60"/>
  <c r="A67" i="60"/>
  <c r="A66" i="60"/>
  <c r="A65" i="60"/>
  <c r="A64" i="60"/>
  <c r="A63" i="60"/>
  <c r="A60" i="60"/>
  <c r="A59" i="60"/>
  <c r="A58" i="60"/>
  <c r="A57" i="60"/>
  <c r="A56" i="60"/>
  <c r="A55" i="60"/>
  <c r="A54" i="60"/>
  <c r="F27" i="60"/>
  <c r="A27" i="60"/>
  <c r="H23" i="60"/>
  <c r="F23" i="60"/>
  <c r="A23" i="60"/>
  <c r="H22" i="60"/>
  <c r="F22" i="60"/>
  <c r="A22" i="60"/>
  <c r="H21" i="60"/>
  <c r="F21" i="60"/>
  <c r="A21" i="60"/>
  <c r="H20" i="60"/>
  <c r="F20" i="60"/>
  <c r="A20" i="60"/>
  <c r="F19" i="60"/>
  <c r="H18" i="60"/>
  <c r="F18" i="60"/>
  <c r="I33" i="62"/>
  <c r="I34" i="62"/>
  <c r="I35" i="62"/>
  <c r="I37" i="62"/>
  <c r="I32" i="58"/>
  <c r="I31" i="58" s="1"/>
  <c r="H25" i="45"/>
  <c r="H32" i="58"/>
  <c r="H32" i="62" s="1"/>
  <c r="H31" i="58"/>
  <c r="C34" i="58"/>
  <c r="D34" i="58" s="1"/>
  <c r="C35" i="58"/>
  <c r="C35" i="62" s="1"/>
  <c r="D35" i="62" s="1"/>
  <c r="C28" i="58"/>
  <c r="C28" i="62" s="1"/>
  <c r="C25" i="58"/>
  <c r="C25" i="62" s="1"/>
  <c r="C26" i="58"/>
  <c r="C26" i="62" s="1"/>
  <c r="C27" i="58"/>
  <c r="C27" i="62" s="1"/>
  <c r="C24" i="58"/>
  <c r="C24" i="62" s="1"/>
  <c r="F23" i="58"/>
  <c r="F23" i="62" s="1"/>
  <c r="D23" i="58"/>
  <c r="D23" i="62" s="1"/>
  <c r="C23" i="58"/>
  <c r="C23" i="62" s="1"/>
  <c r="C20" i="58"/>
  <c r="C20" i="62"/>
  <c r="C16" i="58"/>
  <c r="C16" i="62" s="1"/>
  <c r="F15" i="58"/>
  <c r="F15" i="62"/>
  <c r="D15" i="58"/>
  <c r="D15" i="62" s="1"/>
  <c r="C7" i="58"/>
  <c r="B7" i="58"/>
  <c r="H43" i="58"/>
  <c r="H41" i="58"/>
  <c r="H39" i="58"/>
  <c r="F8" i="56"/>
  <c r="D12" i="56"/>
  <c r="K126" i="43"/>
  <c r="A55" i="14"/>
  <c r="A56" i="14"/>
  <c r="A57" i="14"/>
  <c r="A58" i="14"/>
  <c r="A59" i="14"/>
  <c r="A60" i="14"/>
  <c r="A64" i="14"/>
  <c r="A65" i="14"/>
  <c r="A66" i="14"/>
  <c r="A67" i="14"/>
  <c r="A68" i="14"/>
  <c r="A69" i="14"/>
  <c r="A70" i="14"/>
  <c r="A71" i="14"/>
  <c r="A75" i="14"/>
  <c r="A76" i="14"/>
  <c r="A77" i="14"/>
  <c r="A78" i="14"/>
  <c r="A79" i="14"/>
  <c r="A80" i="14"/>
  <c r="A81" i="14"/>
  <c r="A82" i="14"/>
  <c r="A99" i="14"/>
  <c r="A100" i="14"/>
  <c r="A101" i="14"/>
  <c r="A102" i="14"/>
  <c r="A103" i="14"/>
  <c r="A104" i="14"/>
  <c r="A105" i="14"/>
  <c r="A21" i="14"/>
  <c r="A22" i="14"/>
  <c r="A23" i="14"/>
  <c r="A24" i="14"/>
  <c r="A25" i="14"/>
  <c r="A27" i="14"/>
  <c r="A20" i="14"/>
  <c r="J29" i="12"/>
  <c r="H39" i="12"/>
  <c r="I29" i="12"/>
  <c r="H29" i="12"/>
  <c r="F29" i="12"/>
  <c r="C29" i="12"/>
  <c r="K45" i="43"/>
  <c r="C45" i="43"/>
  <c r="K44" i="43"/>
  <c r="C44" i="43"/>
  <c r="K43" i="43"/>
  <c r="C43" i="43"/>
  <c r="K42" i="43"/>
  <c r="C42" i="43"/>
  <c r="K41" i="43"/>
  <c r="C41" i="43"/>
  <c r="K40" i="43"/>
  <c r="C40" i="43"/>
  <c r="K39" i="43"/>
  <c r="C39" i="43"/>
  <c r="K38" i="43"/>
  <c r="C38" i="43"/>
  <c r="K37" i="43"/>
  <c r="C37" i="43"/>
  <c r="C36" i="43"/>
  <c r="K35" i="43"/>
  <c r="B35" i="43"/>
  <c r="K57" i="43"/>
  <c r="C57" i="43"/>
  <c r="K56" i="43"/>
  <c r="C56" i="43"/>
  <c r="K55" i="43"/>
  <c r="C55" i="43"/>
  <c r="K54" i="43"/>
  <c r="C54" i="43"/>
  <c r="K53" i="43"/>
  <c r="C53" i="43"/>
  <c r="K52" i="43"/>
  <c r="C52" i="43"/>
  <c r="K51" i="43"/>
  <c r="C51" i="43"/>
  <c r="K50" i="43"/>
  <c r="C50" i="43"/>
  <c r="K49" i="43"/>
  <c r="C49" i="43"/>
  <c r="K48" i="43"/>
  <c r="C48" i="43"/>
  <c r="K47" i="43"/>
  <c r="B47" i="43"/>
  <c r="E2" i="43"/>
  <c r="C2" i="14"/>
  <c r="F27" i="14"/>
  <c r="F25" i="14"/>
  <c r="F24" i="14"/>
  <c r="F23" i="14"/>
  <c r="F22" i="14"/>
  <c r="F21" i="14"/>
  <c r="F20" i="14"/>
  <c r="F19" i="14"/>
  <c r="F18" i="14"/>
  <c r="C3" i="14"/>
  <c r="C149" i="43"/>
  <c r="C150" i="43"/>
  <c r="C151" i="43"/>
  <c r="C152" i="43"/>
  <c r="C153" i="43"/>
  <c r="C154" i="43"/>
  <c r="C155" i="43"/>
  <c r="C156" i="43"/>
  <c r="C157" i="43"/>
  <c r="C158" i="43"/>
  <c r="C159" i="43"/>
  <c r="C160" i="43"/>
  <c r="C161" i="43"/>
  <c r="C162" i="43"/>
  <c r="C163" i="43"/>
  <c r="C164" i="43"/>
  <c r="C165" i="43"/>
  <c r="C166" i="43"/>
  <c r="C167" i="43"/>
  <c r="C148" i="43"/>
  <c r="C127" i="43"/>
  <c r="C128" i="43"/>
  <c r="C129" i="43"/>
  <c r="C130" i="43"/>
  <c r="C131" i="43"/>
  <c r="C132" i="43"/>
  <c r="C133" i="43"/>
  <c r="C134" i="43"/>
  <c r="C135" i="43"/>
  <c r="C136" i="43"/>
  <c r="C137" i="43"/>
  <c r="C138" i="43"/>
  <c r="C139" i="43"/>
  <c r="C140" i="43"/>
  <c r="C141" i="43"/>
  <c r="C142" i="43"/>
  <c r="C143" i="43"/>
  <c r="C144" i="43"/>
  <c r="C145" i="43"/>
  <c r="C126" i="43"/>
  <c r="C105" i="43"/>
  <c r="C106" i="43"/>
  <c r="C107" i="43"/>
  <c r="C108" i="43"/>
  <c r="C109" i="43"/>
  <c r="C110" i="43"/>
  <c r="C111" i="43"/>
  <c r="C112" i="43"/>
  <c r="C113" i="43"/>
  <c r="C114" i="43"/>
  <c r="C115" i="43"/>
  <c r="C116" i="43"/>
  <c r="C117" i="43"/>
  <c r="C118" i="43"/>
  <c r="C119" i="43"/>
  <c r="C120" i="43"/>
  <c r="C121" i="43"/>
  <c r="C122" i="43"/>
  <c r="C123" i="43"/>
  <c r="C104" i="43"/>
  <c r="C83" i="43"/>
  <c r="C84" i="43"/>
  <c r="C85" i="43"/>
  <c r="C86" i="43"/>
  <c r="C87" i="43"/>
  <c r="C88" i="43"/>
  <c r="C89" i="43"/>
  <c r="C90" i="43"/>
  <c r="C91" i="43"/>
  <c r="C92" i="43"/>
  <c r="C93" i="43"/>
  <c r="C94" i="43"/>
  <c r="C95" i="43"/>
  <c r="C96" i="43"/>
  <c r="C97" i="43"/>
  <c r="C98" i="43"/>
  <c r="C99" i="43"/>
  <c r="C100" i="43"/>
  <c r="C101" i="43"/>
  <c r="C82" i="43"/>
  <c r="C61" i="43"/>
  <c r="C62" i="43"/>
  <c r="C63" i="43"/>
  <c r="C64" i="43"/>
  <c r="C65" i="43"/>
  <c r="C66" i="43"/>
  <c r="C67" i="43"/>
  <c r="C68" i="43"/>
  <c r="C69" i="43"/>
  <c r="C70" i="43"/>
  <c r="C71" i="43"/>
  <c r="C72" i="43"/>
  <c r="C73" i="43"/>
  <c r="C74" i="43"/>
  <c r="C75" i="43"/>
  <c r="C76" i="43"/>
  <c r="C77" i="43"/>
  <c r="C78" i="43"/>
  <c r="C79" i="43"/>
  <c r="C60" i="43"/>
  <c r="C15" i="43"/>
  <c r="C16" i="43"/>
  <c r="C17" i="43"/>
  <c r="C18" i="43"/>
  <c r="C19" i="43"/>
  <c r="C20" i="43"/>
  <c r="C21" i="43"/>
  <c r="C22" i="43"/>
  <c r="C23" i="43"/>
  <c r="C24" i="43"/>
  <c r="C25" i="43"/>
  <c r="C26" i="43"/>
  <c r="C27" i="43"/>
  <c r="C28" i="43"/>
  <c r="C29" i="43"/>
  <c r="C30" i="43"/>
  <c r="C31" i="43"/>
  <c r="C32" i="43"/>
  <c r="C33" i="43"/>
  <c r="C14" i="43"/>
  <c r="K162" i="43"/>
  <c r="K161" i="43"/>
  <c r="K160" i="43"/>
  <c r="K159" i="43"/>
  <c r="K158" i="43"/>
  <c r="K143" i="43"/>
  <c r="K142" i="43"/>
  <c r="K141" i="43"/>
  <c r="K140" i="43"/>
  <c r="K139" i="43"/>
  <c r="K121" i="43"/>
  <c r="K120" i="43"/>
  <c r="K119" i="43"/>
  <c r="K118" i="43"/>
  <c r="K117" i="43"/>
  <c r="K99" i="43"/>
  <c r="K98" i="43"/>
  <c r="K97" i="43"/>
  <c r="K96" i="43"/>
  <c r="K95" i="43"/>
  <c r="K75" i="43"/>
  <c r="K74" i="43"/>
  <c r="K73" i="43"/>
  <c r="K72" i="43"/>
  <c r="K71" i="43"/>
  <c r="K33" i="43"/>
  <c r="K20" i="43"/>
  <c r="K21" i="43"/>
  <c r="K22" i="43"/>
  <c r="K23" i="43"/>
  <c r="K24" i="43"/>
  <c r="K25" i="43"/>
  <c r="K26" i="43"/>
  <c r="K27" i="43"/>
  <c r="K28" i="43"/>
  <c r="K29" i="43"/>
  <c r="K30" i="43"/>
  <c r="K31" i="43"/>
  <c r="K32" i="43"/>
  <c r="B147" i="43"/>
  <c r="K148" i="43"/>
  <c r="K149" i="43"/>
  <c r="K150" i="43"/>
  <c r="K104" i="43"/>
  <c r="K82" i="43"/>
  <c r="B59" i="43"/>
  <c r="K60" i="43"/>
  <c r="B13" i="43"/>
  <c r="E3" i="43"/>
  <c r="B81" i="43"/>
  <c r="B103" i="43"/>
  <c r="B125" i="43"/>
  <c r="K167" i="43"/>
  <c r="K166" i="43"/>
  <c r="K165" i="43"/>
  <c r="K164" i="43"/>
  <c r="K163" i="43"/>
  <c r="K157" i="43"/>
  <c r="K156" i="43"/>
  <c r="K155" i="43"/>
  <c r="K154" i="43"/>
  <c r="K153" i="43"/>
  <c r="K152" i="43"/>
  <c r="K151" i="43"/>
  <c r="K145" i="43"/>
  <c r="K144" i="43"/>
  <c r="K138" i="43"/>
  <c r="K137" i="43"/>
  <c r="K136" i="43"/>
  <c r="K135" i="43"/>
  <c r="K134" i="43"/>
  <c r="K133" i="43"/>
  <c r="K132" i="43"/>
  <c r="K131" i="43"/>
  <c r="K130" i="43"/>
  <c r="K129" i="43"/>
  <c r="K128" i="43"/>
  <c r="K127" i="43"/>
  <c r="K123" i="43"/>
  <c r="K122" i="43"/>
  <c r="K116" i="43"/>
  <c r="K115" i="43"/>
  <c r="K114" i="43"/>
  <c r="K113" i="43"/>
  <c r="K112" i="43"/>
  <c r="K111" i="43"/>
  <c r="K110" i="43"/>
  <c r="K109" i="43"/>
  <c r="K108" i="43"/>
  <c r="K107" i="43"/>
  <c r="K106" i="43"/>
  <c r="K105" i="43"/>
  <c r="K101" i="43"/>
  <c r="K100" i="43"/>
  <c r="K94" i="43"/>
  <c r="K93" i="43"/>
  <c r="K92" i="43"/>
  <c r="K91" i="43"/>
  <c r="K90" i="43"/>
  <c r="K89" i="43"/>
  <c r="K88" i="43"/>
  <c r="K87" i="43"/>
  <c r="K86" i="43"/>
  <c r="K85" i="43"/>
  <c r="K84" i="43"/>
  <c r="K83" i="43"/>
  <c r="K79" i="43"/>
  <c r="K78" i="43"/>
  <c r="K77" i="43"/>
  <c r="K76" i="43"/>
  <c r="K70" i="43"/>
  <c r="K69" i="43"/>
  <c r="K68" i="43"/>
  <c r="K67" i="43"/>
  <c r="K66" i="43"/>
  <c r="K65" i="43"/>
  <c r="K64" i="43"/>
  <c r="K63" i="43"/>
  <c r="K62" i="43"/>
  <c r="K61" i="43"/>
  <c r="K15" i="43"/>
  <c r="K16" i="43"/>
  <c r="K17" i="43"/>
  <c r="K18" i="43"/>
  <c r="K19" i="43"/>
  <c r="K13" i="43"/>
  <c r="J31" i="58"/>
  <c r="C17" i="62"/>
  <c r="I11" i="66"/>
  <c r="H24" i="45"/>
  <c r="C19" i="62"/>
  <c r="E2" i="63"/>
  <c r="G15" i="66"/>
  <c r="H21" i="45"/>
  <c r="I36" i="62"/>
  <c r="C2" i="45"/>
  <c r="F7" i="65"/>
  <c r="D21" i="45"/>
  <c r="E2" i="64"/>
  <c r="C2" i="60"/>
  <c r="D23" i="45"/>
  <c r="H23" i="45"/>
  <c r="C2" i="61"/>
  <c r="I32" i="62"/>
  <c r="I31" i="62"/>
  <c r="C29" i="62"/>
  <c r="G13" i="66"/>
  <c r="D12" i="65"/>
  <c r="C3" i="61"/>
  <c r="C3" i="60"/>
  <c r="C3" i="45"/>
  <c r="E3" i="64"/>
  <c r="E3" i="63"/>
  <c r="A106" i="61" l="1"/>
  <c r="A45" i="61"/>
  <c r="B13" i="63"/>
  <c r="F31" i="58"/>
  <c r="F32" i="62"/>
  <c r="F31" i="62" s="1"/>
  <c r="E24" i="45"/>
  <c r="E36" i="62"/>
  <c r="E21" i="45"/>
  <c r="E33" i="62"/>
  <c r="E20" i="45"/>
  <c r="D36" i="58"/>
  <c r="D35" i="58"/>
  <c r="C31" i="58"/>
  <c r="D22" i="45"/>
  <c r="C34" i="62"/>
  <c r="D34" i="62" s="1"/>
  <c r="D33" i="58"/>
  <c r="D20" i="45"/>
  <c r="C32" i="62"/>
  <c r="A46" i="61"/>
  <c r="H19" i="61"/>
  <c r="A19" i="61" s="1"/>
  <c r="A49" i="61"/>
  <c r="E31" i="58"/>
  <c r="E37" i="62"/>
  <c r="D37" i="62"/>
  <c r="F89" i="61"/>
  <c r="A89" i="61"/>
  <c r="F86" i="61"/>
  <c r="A86" i="61"/>
  <c r="A47" i="61"/>
  <c r="A105" i="61"/>
  <c r="A101" i="61"/>
  <c r="F87" i="61"/>
  <c r="A87" i="61"/>
  <c r="A82" i="61"/>
  <c r="A78" i="61"/>
  <c r="A57" i="61"/>
  <c r="F88" i="61"/>
  <c r="A88" i="61"/>
  <c r="H25" i="61"/>
  <c r="A25" i="61" s="1"/>
  <c r="A56" i="61"/>
  <c r="A80" i="61"/>
  <c r="A59" i="61"/>
  <c r="A66" i="61"/>
  <c r="A104" i="61"/>
  <c r="A100" i="61"/>
  <c r="A98" i="61"/>
  <c r="A76" i="61"/>
  <c r="H27" i="61"/>
  <c r="A27" i="61" s="1"/>
  <c r="A69" i="61"/>
  <c r="H21" i="61"/>
  <c r="A21" i="61" s="1"/>
  <c r="I85" i="14"/>
  <c r="E11" i="14" s="1"/>
  <c r="E43" i="12" s="1"/>
  <c r="A77" i="61"/>
  <c r="H22" i="61"/>
  <c r="A22" i="61" s="1"/>
  <c r="F27" i="61"/>
  <c r="A65" i="61"/>
  <c r="A70" i="61"/>
  <c r="A103" i="61"/>
  <c r="A74" i="61"/>
  <c r="I62" i="61"/>
  <c r="E9" i="61" s="1"/>
  <c r="F25" i="61"/>
  <c r="L35" i="63"/>
  <c r="F9" i="63" s="1"/>
  <c r="J41" i="58" s="1"/>
  <c r="B35" i="63"/>
  <c r="B147" i="63"/>
  <c r="B125" i="63"/>
  <c r="B103" i="63"/>
  <c r="B81" i="63"/>
  <c r="B47" i="63"/>
  <c r="L103" i="63"/>
  <c r="E10" i="64"/>
  <c r="B13" i="64" s="1"/>
  <c r="L13" i="63"/>
  <c r="L59" i="63"/>
  <c r="L81" i="63"/>
  <c r="L147" i="63"/>
  <c r="L147" i="64"/>
  <c r="K14" i="64"/>
  <c r="L13" i="64" s="1"/>
  <c r="I17" i="60"/>
  <c r="A71" i="61"/>
  <c r="I73" i="61"/>
  <c r="E10" i="61" s="1"/>
  <c r="A79" i="61"/>
  <c r="A75" i="61"/>
  <c r="A64" i="61"/>
  <c r="A58" i="61"/>
  <c r="A54" i="61"/>
  <c r="H24" i="61"/>
  <c r="A24" i="61" s="1"/>
  <c r="I42" i="60"/>
  <c r="H23" i="61"/>
  <c r="A23" i="61" s="1"/>
  <c r="A63" i="61"/>
  <c r="A81" i="61"/>
  <c r="A99" i="61"/>
  <c r="I53" i="61"/>
  <c r="E8" i="61" s="1"/>
  <c r="H26" i="61"/>
  <c r="A26" i="61" s="1"/>
  <c r="A67" i="61"/>
  <c r="A55" i="61"/>
  <c r="A102" i="61"/>
  <c r="A68" i="61"/>
  <c r="H20" i="61"/>
  <c r="A20" i="61" s="1"/>
  <c r="F43" i="61"/>
  <c r="A60" i="61"/>
  <c r="E40" i="12"/>
  <c r="H8" i="60"/>
  <c r="E40" i="58" s="1"/>
  <c r="H12" i="61"/>
  <c r="L81" i="43"/>
  <c r="L59" i="43"/>
  <c r="L35" i="43"/>
  <c r="F9" i="43" s="1"/>
  <c r="I42" i="12" s="1"/>
  <c r="L13" i="43"/>
  <c r="L147" i="43"/>
  <c r="L125" i="43"/>
  <c r="L103" i="43"/>
  <c r="L47" i="43"/>
  <c r="F10" i="43" s="1"/>
  <c r="H10" i="64" s="1"/>
  <c r="K36" i="64"/>
  <c r="L35" i="64" s="1"/>
  <c r="F9" i="64" s="1"/>
  <c r="D25" i="45"/>
  <c r="D37" i="58"/>
  <c r="L81" i="64"/>
  <c r="L103" i="64"/>
  <c r="L59" i="64"/>
  <c r="L125" i="64"/>
  <c r="L47" i="63"/>
  <c r="F10" i="63" s="1"/>
  <c r="L125" i="63"/>
  <c r="K48" i="64"/>
  <c r="L47" i="64" s="1"/>
  <c r="I85" i="61"/>
  <c r="E11" i="61" s="1"/>
  <c r="I97" i="61"/>
  <c r="E12" i="61" s="1"/>
  <c r="H18" i="61"/>
  <c r="I85" i="60"/>
  <c r="E11" i="60" s="1"/>
  <c r="F43" i="58" s="1"/>
  <c r="I42" i="61"/>
  <c r="F40" i="58"/>
  <c r="B59" i="63"/>
  <c r="B35" i="64"/>
  <c r="B103" i="64"/>
  <c r="B47" i="64"/>
  <c r="B59" i="64"/>
  <c r="B147" i="64"/>
  <c r="A51" i="12"/>
  <c r="I8" i="43"/>
  <c r="H10" i="60"/>
  <c r="E42" i="58" s="1"/>
  <c r="H10" i="61"/>
  <c r="E42" i="12"/>
  <c r="H9" i="61"/>
  <c r="H9" i="60"/>
  <c r="E41" i="58" s="1"/>
  <c r="E41" i="12"/>
  <c r="I42" i="14"/>
  <c r="E44" i="12"/>
  <c r="I17" i="14"/>
  <c r="H20" i="45"/>
  <c r="J31" i="62"/>
  <c r="D24" i="45"/>
  <c r="E23" i="45"/>
  <c r="E22" i="45"/>
  <c r="H31" i="62"/>
  <c r="G14" i="66"/>
  <c r="C18" i="62"/>
  <c r="G12" i="66"/>
  <c r="C31" i="62" l="1"/>
  <c r="B81" i="64"/>
  <c r="B125" i="64"/>
  <c r="F10" i="64"/>
  <c r="F6" i="64" s="1"/>
  <c r="G42" i="62" s="1"/>
  <c r="F8" i="43"/>
  <c r="H8" i="63" s="1"/>
  <c r="I39" i="58" s="1"/>
  <c r="F5" i="43"/>
  <c r="I49" i="12" s="1"/>
  <c r="J51" i="12" s="1"/>
  <c r="E31" i="62"/>
  <c r="I16" i="60"/>
  <c r="I15" i="60" s="1"/>
  <c r="E7" i="14"/>
  <c r="H7" i="61" s="1"/>
  <c r="H11" i="60"/>
  <c r="E43" i="58" s="1"/>
  <c r="H11" i="61"/>
  <c r="I17" i="61"/>
  <c r="I16" i="61" s="1"/>
  <c r="E6" i="61" s="1"/>
  <c r="E7" i="60"/>
  <c r="E7" i="61"/>
  <c r="F8" i="64"/>
  <c r="F5" i="64"/>
  <c r="F8" i="63"/>
  <c r="J39" i="58" s="1"/>
  <c r="F5" i="63"/>
  <c r="J48" i="58" s="1"/>
  <c r="H9" i="64"/>
  <c r="H9" i="63"/>
  <c r="I41" i="58" s="1"/>
  <c r="I45" i="12"/>
  <c r="H10" i="63"/>
  <c r="I43" i="58" s="1"/>
  <c r="J43" i="58"/>
  <c r="I16" i="14"/>
  <c r="F6" i="43" l="1"/>
  <c r="H6" i="63" s="1"/>
  <c r="I47" i="58" s="1"/>
  <c r="H8" i="64"/>
  <c r="I39" i="12"/>
  <c r="H7" i="60"/>
  <c r="E6" i="14"/>
  <c r="E5" i="14" s="1"/>
  <c r="H5" i="61" s="1"/>
  <c r="I15" i="14"/>
  <c r="E6" i="60"/>
  <c r="E5" i="60" s="1"/>
  <c r="F45" i="58" s="1"/>
  <c r="I15" i="61"/>
  <c r="E5" i="61"/>
  <c r="F6" i="63"/>
  <c r="J47" i="58" s="1"/>
  <c r="H5" i="64"/>
  <c r="E41" i="62" s="1"/>
  <c r="G41" i="62"/>
  <c r="H5" i="63"/>
  <c r="I48" i="58" s="1"/>
  <c r="H6" i="64" l="1"/>
  <c r="E42" i="62" s="1"/>
  <c r="I42" i="62" s="1"/>
  <c r="I48" i="12"/>
  <c r="E47" i="12" s="1"/>
  <c r="E43" i="62" s="1"/>
  <c r="H6" i="61"/>
  <c r="E39" i="12"/>
  <c r="H6" i="60"/>
  <c r="E39" i="58" s="1"/>
  <c r="F39" i="58"/>
  <c r="E45" i="12"/>
  <c r="H5" i="60"/>
  <c r="E45" i="58" s="1"/>
  <c r="I41" i="62"/>
  <c r="B51" i="58"/>
  <c r="J50" i="58"/>
  <c r="E47" i="58" l="1"/>
  <c r="F47" i="58" s="1"/>
  <c r="F46" i="58" s="1"/>
  <c r="F48" i="58" s="1"/>
  <c r="E46" i="12"/>
  <c r="E49" i="12" s="1"/>
  <c r="E46" i="58" l="1"/>
  <c r="E48" i="58" s="1"/>
  <c r="E23" i="66"/>
  <c r="G43" i="62"/>
  <c r="I43"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D00-000001000000}">
      <text>
        <r>
          <rPr>
            <b/>
            <sz val="16"/>
            <color indexed="81"/>
            <rFont val="游ゴシック"/>
            <family val="3"/>
            <charset val="128"/>
            <scheme val="minor"/>
          </rPr>
          <t>提出年月日を入力してください。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E00-000001000000}">
      <text>
        <r>
          <rPr>
            <b/>
            <sz val="16"/>
            <color indexed="81"/>
            <rFont val="游ゴシック"/>
            <family val="3"/>
            <charset val="128"/>
            <scheme val="minor"/>
          </rPr>
          <t>提出年月日を入力してください。</t>
        </r>
      </text>
    </comment>
    <comment ref="E18" authorId="0" shapeId="0" xr:uid="{00000000-0006-0000-0E00-000002000000}">
      <text>
        <r>
          <rPr>
            <b/>
            <sz val="16"/>
            <color indexed="81"/>
            <rFont val="游ゴシック"/>
            <family val="3"/>
            <charset val="128"/>
            <scheme val="minor"/>
          </rPr>
          <t xml:space="preserve">交付決定済みであるか確認し選択してください。
</t>
        </r>
        <r>
          <rPr>
            <b/>
            <sz val="14"/>
            <color indexed="81"/>
            <rFont val="游ゴシック"/>
            <family val="3"/>
            <charset val="128"/>
            <scheme val="minor"/>
          </rPr>
          <t>・交付決定前の場合は
　「助成金の交付申請を行った助成対象活動について、」
・交付決定後の場合は
　「により交付決定の通知を受けた助成対象活動について、」</t>
        </r>
      </text>
    </comment>
    <comment ref="C27" authorId="0" shapeId="0" xr:uid="{00000000-0006-0000-0E00-000003000000}">
      <text>
        <r>
          <rPr>
            <b/>
            <sz val="16"/>
            <color indexed="81"/>
            <rFont val="游ゴシック"/>
            <family val="3"/>
            <charset val="128"/>
            <scheme val="minor"/>
          </rPr>
          <t>活動中止の原因となった事実を具体的に記入してください。</t>
        </r>
      </text>
    </comment>
    <comment ref="C30" authorId="0" shapeId="0" xr:uid="{00000000-0006-0000-0E00-000004000000}">
      <text>
        <r>
          <rPr>
            <b/>
            <sz val="16"/>
            <color indexed="81"/>
            <rFont val="游ゴシック"/>
            <family val="3"/>
            <charset val="128"/>
            <scheme val="minor"/>
          </rPr>
          <t>活動中止に至るまでの進捗状況、中止に至る経緯、
今後の方針等を時系列で記入してください。</t>
        </r>
      </text>
    </comment>
  </commentList>
</comments>
</file>

<file path=xl/sharedStrings.xml><?xml version="1.0" encoding="utf-8"?>
<sst xmlns="http://schemas.openxmlformats.org/spreadsheetml/2006/main" count="1125" uniqueCount="404">
  <si>
    <t>団体情報</t>
    <rPh sb="0" eb="2">
      <t>ダンタイ</t>
    </rPh>
    <rPh sb="2" eb="4">
      <t>ジョウホウ</t>
    </rPh>
    <phoneticPr fontId="5"/>
  </si>
  <si>
    <t>活動名（フリガナ）</t>
    <rPh sb="0" eb="2">
      <t>カツドウ</t>
    </rPh>
    <rPh sb="2" eb="3">
      <t>メイ</t>
    </rPh>
    <phoneticPr fontId="5"/>
  </si>
  <si>
    <t>活動名</t>
    <rPh sb="0" eb="2">
      <t>カツドウ</t>
    </rPh>
    <rPh sb="2" eb="3">
      <t>メイ</t>
    </rPh>
    <phoneticPr fontId="5"/>
  </si>
  <si>
    <t>収支予算（千円）</t>
    <rPh sb="0" eb="2">
      <t>シュウシ</t>
    </rPh>
    <rPh sb="2" eb="4">
      <t>ヨサン</t>
    </rPh>
    <rPh sb="5" eb="7">
      <t>センエン</t>
    </rPh>
    <phoneticPr fontId="5"/>
  </si>
  <si>
    <t>共催者負担金</t>
    <phoneticPr fontId="5"/>
  </si>
  <si>
    <t>（イ） 収入小計</t>
    <rPh sb="4" eb="6">
      <t>シュウニュウ</t>
    </rPh>
    <phoneticPr fontId="5"/>
  </si>
  <si>
    <t>-</t>
  </si>
  <si>
    <t>団体住所（所在地）</t>
  </si>
  <si>
    <t>代表者役職名</t>
  </si>
  <si>
    <t>代表者氏名</t>
  </si>
  <si>
    <t>入場料</t>
  </si>
  <si>
    <t>共催者負担金</t>
  </si>
  <si>
    <t>（ロ） 自己負担金</t>
  </si>
  <si>
    <t>収入総額（イ＋ロ）</t>
  </si>
  <si>
    <t>区分</t>
    <rPh sb="0" eb="2">
      <t>クブン</t>
    </rPh>
    <phoneticPr fontId="5"/>
  </si>
  <si>
    <t>項目</t>
    <rPh sb="0" eb="2">
      <t>コウモク</t>
    </rPh>
    <phoneticPr fontId="5"/>
  </si>
  <si>
    <t>細目</t>
    <rPh sb="0" eb="2">
      <t>サイモク</t>
    </rPh>
    <phoneticPr fontId="5"/>
  </si>
  <si>
    <t>内訳</t>
    <rPh sb="0" eb="2">
      <t>ウチワケ</t>
    </rPh>
    <phoneticPr fontId="5"/>
  </si>
  <si>
    <t>内訳詳細</t>
    <rPh sb="0" eb="2">
      <t>ウチワケ</t>
    </rPh>
    <rPh sb="2" eb="4">
      <t>ショウサイ</t>
    </rPh>
    <phoneticPr fontId="5"/>
  </si>
  <si>
    <t>小計（千円）</t>
    <rPh sb="0" eb="2">
      <t>ショウケイ</t>
    </rPh>
    <rPh sb="3" eb="5">
      <t>センエン</t>
    </rPh>
    <phoneticPr fontId="5"/>
  </si>
  <si>
    <t>入場料収入</t>
    <phoneticPr fontId="5"/>
  </si>
  <si>
    <t>その他の収入</t>
    <rPh sb="2" eb="3">
      <t>タ</t>
    </rPh>
    <rPh sb="4" eb="6">
      <t>シュウニュウ</t>
    </rPh>
    <phoneticPr fontId="5"/>
  </si>
  <si>
    <t>共催者以外の補助金・助成金</t>
    <phoneticPr fontId="5"/>
  </si>
  <si>
    <t>寄付金・協賛金</t>
    <phoneticPr fontId="5"/>
  </si>
  <si>
    <t>広告料・その他の収入</t>
    <phoneticPr fontId="5"/>
  </si>
  <si>
    <t>謝金</t>
  </si>
  <si>
    <t>医師・看護師謝金</t>
  </si>
  <si>
    <t>手話通訳謝金</t>
  </si>
  <si>
    <t>要約筆記謝金</t>
  </si>
  <si>
    <t>金額（円）</t>
    <rPh sb="3" eb="4">
      <t>エン</t>
    </rPh>
    <phoneticPr fontId="5"/>
  </si>
  <si>
    <t>金額（円）</t>
    <rPh sb="0" eb="2">
      <t>キンガク</t>
    </rPh>
    <rPh sb="3" eb="4">
      <t>エン</t>
    </rPh>
    <phoneticPr fontId="5"/>
  </si>
  <si>
    <t>～</t>
    <phoneticPr fontId="4"/>
  </si>
  <si>
    <t>収入総額</t>
    <rPh sb="2" eb="4">
      <t>ソウガク</t>
    </rPh>
    <phoneticPr fontId="5"/>
  </si>
  <si>
    <t>入場料無料の場合は必ず理由を記入</t>
  </si>
  <si>
    <t>記入要領</t>
    <phoneticPr fontId="4"/>
  </si>
  <si>
    <t>入場料収入</t>
    <phoneticPr fontId="4"/>
  </si>
  <si>
    <t>その他の収入</t>
    <rPh sb="2" eb="3">
      <t>タ</t>
    </rPh>
    <rPh sb="4" eb="6">
      <t>シュウニュウ</t>
    </rPh>
    <phoneticPr fontId="4"/>
  </si>
  <si>
    <t>共催者負担金</t>
    <rPh sb="0" eb="2">
      <t>キョウサイ</t>
    </rPh>
    <rPh sb="2" eb="3">
      <t>シャ</t>
    </rPh>
    <rPh sb="3" eb="6">
      <t>フタンキン</t>
    </rPh>
    <phoneticPr fontId="4"/>
  </si>
  <si>
    <t>共催者以外の補助金・助成金</t>
    <rPh sb="0" eb="2">
      <t>キョウサイ</t>
    </rPh>
    <rPh sb="2" eb="3">
      <t>シャ</t>
    </rPh>
    <rPh sb="3" eb="5">
      <t>イガイ</t>
    </rPh>
    <rPh sb="6" eb="9">
      <t>ホジョキン</t>
    </rPh>
    <rPh sb="10" eb="13">
      <t>ジョセイキン</t>
    </rPh>
    <phoneticPr fontId="4"/>
  </si>
  <si>
    <t>寄付金・協賛金</t>
    <rPh sb="0" eb="3">
      <t>キフキン</t>
    </rPh>
    <rPh sb="4" eb="7">
      <t>キョウサンキン</t>
    </rPh>
    <phoneticPr fontId="4"/>
  </si>
  <si>
    <t>広告料・その他の収入</t>
    <phoneticPr fontId="4"/>
  </si>
  <si>
    <t>都道府県</t>
    <rPh sb="0" eb="4">
      <t>トドウフケン</t>
    </rPh>
    <phoneticPr fontId="4"/>
  </si>
  <si>
    <t>障害者対応に係る経費を含む</t>
    <rPh sb="0" eb="3">
      <t>ショウガイシャ</t>
    </rPh>
    <rPh sb="3" eb="5">
      <t>タイオウ</t>
    </rPh>
    <rPh sb="6" eb="7">
      <t>カカ</t>
    </rPh>
    <rPh sb="8" eb="10">
      <t>ケイヒ</t>
    </rPh>
    <rPh sb="11" eb="12">
      <t>フク</t>
    </rPh>
    <phoneticPr fontId="4"/>
  </si>
  <si>
    <t>細目</t>
    <rPh sb="0" eb="2">
      <t>サイモク</t>
    </rPh>
    <phoneticPr fontId="4"/>
  </si>
  <si>
    <t>記録・配信費</t>
    <rPh sb="0" eb="2">
      <t>キロク</t>
    </rPh>
    <rPh sb="3" eb="5">
      <t>ハイシン</t>
    </rPh>
    <rPh sb="5" eb="6">
      <t>ヒ</t>
    </rPh>
    <phoneticPr fontId="4"/>
  </si>
  <si>
    <t>配信用録音録画・編集費</t>
    <rPh sb="0" eb="2">
      <t>ハイシン</t>
    </rPh>
    <rPh sb="2" eb="3">
      <t>ヨウ</t>
    </rPh>
    <rPh sb="3" eb="5">
      <t>ロクオン</t>
    </rPh>
    <rPh sb="5" eb="7">
      <t>ロクガ</t>
    </rPh>
    <rPh sb="10" eb="11">
      <t>ヒ</t>
    </rPh>
    <phoneticPr fontId="4"/>
  </si>
  <si>
    <t>配信用機材借料</t>
    <rPh sb="0" eb="2">
      <t>ハイシン</t>
    </rPh>
    <rPh sb="2" eb="3">
      <t>ヨウ</t>
    </rPh>
    <rPh sb="3" eb="5">
      <t>キザイ</t>
    </rPh>
    <rPh sb="5" eb="7">
      <t>シャクリョウ</t>
    </rPh>
    <phoneticPr fontId="4"/>
  </si>
  <si>
    <t>配信用サイト作成・利用料</t>
    <rPh sb="2" eb="3">
      <t>ヨウ</t>
    </rPh>
    <rPh sb="6" eb="8">
      <t>サクセイ</t>
    </rPh>
    <rPh sb="9" eb="12">
      <t>リヨウリョウ</t>
    </rPh>
    <phoneticPr fontId="4"/>
  </si>
  <si>
    <t>提出年月日</t>
    <rPh sb="0" eb="2">
      <t>テイシュツ</t>
    </rPh>
    <rPh sb="2" eb="5">
      <t>ネンガッピ</t>
    </rPh>
    <phoneticPr fontId="4"/>
  </si>
  <si>
    <t>単価等（円）</t>
    <rPh sb="0" eb="2">
      <t>タンカ</t>
    </rPh>
    <rPh sb="2" eb="3">
      <t>トウ</t>
    </rPh>
    <rPh sb="4" eb="5">
      <t>エン</t>
    </rPh>
    <phoneticPr fontId="5"/>
  </si>
  <si>
    <t>【 入力に際しての注意事項 】</t>
    <rPh sb="2" eb="4">
      <t>ニュウリョク</t>
    </rPh>
    <rPh sb="5" eb="6">
      <t>サイ</t>
    </rPh>
    <rPh sb="9" eb="11">
      <t>チュウイ</t>
    </rPh>
    <rPh sb="11" eb="13">
      <t>ジコウ</t>
    </rPh>
    <phoneticPr fontId="21"/>
  </si>
  <si>
    <t>【 よく使う操作について 】</t>
    <rPh sb="4" eb="5">
      <t>ツカ</t>
    </rPh>
    <rPh sb="6" eb="8">
      <t>ソウサ</t>
    </rPh>
    <phoneticPr fontId="21"/>
  </si>
  <si>
    <t>・改行</t>
    <rPh sb="1" eb="3">
      <t>カイギョウ</t>
    </rPh>
    <phoneticPr fontId="21"/>
  </si>
  <si>
    <t>[Alt] + [Enter]</t>
    <phoneticPr fontId="21"/>
  </si>
  <si>
    <t>・全角⇔半角　変換</t>
    <rPh sb="1" eb="3">
      <t>ゼンカク</t>
    </rPh>
    <rPh sb="4" eb="6">
      <t>ハンカク</t>
    </rPh>
    <rPh sb="7" eb="9">
      <t>ヘンカン</t>
    </rPh>
    <phoneticPr fontId="21"/>
  </si>
  <si>
    <t>[半角/全角]</t>
    <rPh sb="1" eb="3">
      <t>ハンカク</t>
    </rPh>
    <rPh sb="4" eb="6">
      <t>ゼンカク</t>
    </rPh>
    <phoneticPr fontId="21"/>
  </si>
  <si>
    <t>キーボードの左上にある【半角/全角】キーを押すたびに、「ひらがな」→「半角英数」→「ひらがな」の順に入力モードが切り替わります。</t>
    <phoneticPr fontId="21"/>
  </si>
  <si>
    <t>担当者氏名</t>
    <phoneticPr fontId="4"/>
  </si>
  <si>
    <t>担当者電話番号</t>
    <phoneticPr fontId="21"/>
  </si>
  <si>
    <t>E-mail</t>
    <phoneticPr fontId="4"/>
  </si>
  <si>
    <t>収入</t>
    <phoneticPr fontId="5"/>
  </si>
  <si>
    <t>支出</t>
    <phoneticPr fontId="4"/>
  </si>
  <si>
    <t>支払先及び備考</t>
    <phoneticPr fontId="6"/>
  </si>
  <si>
    <t>金額</t>
    <rPh sb="0" eb="2">
      <t>キンガク</t>
    </rPh>
    <phoneticPr fontId="6"/>
  </si>
  <si>
    <t>団体名（主催者）</t>
    <phoneticPr fontId="4"/>
  </si>
  <si>
    <t>活動名：</t>
    <phoneticPr fontId="6"/>
  </si>
  <si>
    <t>①</t>
  </si>
  <si>
    <t>③</t>
  </si>
  <si>
    <t>経費　①</t>
    <phoneticPr fontId="5"/>
  </si>
  <si>
    <t>経費　②</t>
    <phoneticPr fontId="5"/>
  </si>
  <si>
    <t>経費　③</t>
    <phoneticPr fontId="5"/>
  </si>
  <si>
    <t>②</t>
    <phoneticPr fontId="21"/>
  </si>
  <si>
    <t>担当部署名または役職名</t>
    <rPh sb="2" eb="4">
      <t>ブショ</t>
    </rPh>
    <rPh sb="4" eb="5">
      <t>メイ</t>
    </rPh>
    <rPh sb="8" eb="11">
      <t>ヤクショクメイ</t>
    </rPh>
    <phoneticPr fontId="4"/>
  </si>
  <si>
    <t>団体名（フリガナ）</t>
    <phoneticPr fontId="4"/>
  </si>
  <si>
    <t>小計（千円）</t>
    <rPh sb="0" eb="2">
      <t>ショウケイ</t>
    </rPh>
    <rPh sb="3" eb="4">
      <t>セン</t>
    </rPh>
    <rPh sb="4" eb="5">
      <t>エン</t>
    </rPh>
    <phoneticPr fontId="5"/>
  </si>
  <si>
    <t>項目</t>
    <phoneticPr fontId="21"/>
  </si>
  <si>
    <t>№</t>
    <phoneticPr fontId="6"/>
  </si>
  <si>
    <t>.</t>
    <phoneticPr fontId="4"/>
  </si>
  <si>
    <t>細目</t>
    <rPh sb="0" eb="2">
      <t>サイモク</t>
    </rPh>
    <phoneticPr fontId="6"/>
  </si>
  <si>
    <t>市町村または特別区</t>
    <rPh sb="0" eb="3">
      <t>シチョウソン</t>
    </rPh>
    <rPh sb="6" eb="9">
      <t>トクベツク</t>
    </rPh>
    <phoneticPr fontId="4"/>
  </si>
  <si>
    <t>様式第1号（第3条関係）
【総表】</t>
    <phoneticPr fontId="4"/>
  </si>
  <si>
    <t>活動区分</t>
    <phoneticPr fontId="4"/>
  </si>
  <si>
    <t>細目</t>
    <phoneticPr fontId="6"/>
  </si>
  <si>
    <r>
      <rPr>
        <sz val="14"/>
        <color rgb="FF969696"/>
        <rFont val="游ゴシック"/>
        <family val="3"/>
        <charset val="128"/>
        <scheme val="minor"/>
      </rPr>
      <t>.</t>
    </r>
    <r>
      <rPr>
        <sz val="14"/>
        <color theme="1"/>
        <rFont val="游ゴシック"/>
        <family val="3"/>
        <charset val="128"/>
        <scheme val="minor"/>
      </rPr>
      <t>項目</t>
    </r>
    <phoneticPr fontId="21"/>
  </si>
  <si>
    <t>（千円）</t>
  </si>
  <si>
    <t>.</t>
    <phoneticPr fontId="21"/>
  </si>
  <si>
    <r>
      <rPr>
        <u/>
        <sz val="14"/>
        <color rgb="FF969696"/>
        <rFont val="游ゴシック"/>
        <family val="3"/>
        <charset val="128"/>
        <scheme val="minor"/>
      </rPr>
      <t>.</t>
    </r>
    <r>
      <rPr>
        <u/>
        <sz val="14"/>
        <color theme="1"/>
        <rFont val="游ゴシック"/>
        <family val="3"/>
        <charset val="128"/>
        <scheme val="minor"/>
      </rPr>
      <t>項目</t>
    </r>
    <phoneticPr fontId="21"/>
  </si>
  <si>
    <t>電話番号</t>
    <phoneticPr fontId="21"/>
  </si>
  <si>
    <t>本活動の企画意図</t>
    <rPh sb="0" eb="1">
      <t>ホン</t>
    </rPh>
    <rPh sb="1" eb="3">
      <t>カツドウ</t>
    </rPh>
    <rPh sb="4" eb="6">
      <t>キカク</t>
    </rPh>
    <rPh sb="6" eb="8">
      <t>イト</t>
    </rPh>
    <phoneticPr fontId="4"/>
  </si>
  <si>
    <t>絵画</t>
    <rPh sb="0" eb="2">
      <t>カイガ</t>
    </rPh>
    <phoneticPr fontId="21"/>
  </si>
  <si>
    <t>彫刻</t>
    <rPh sb="0" eb="2">
      <t>チョウコク</t>
    </rPh>
    <phoneticPr fontId="21"/>
  </si>
  <si>
    <t>インスタレーション</t>
    <phoneticPr fontId="21"/>
  </si>
  <si>
    <t>写真</t>
    <rPh sb="0" eb="2">
      <t>シャシン</t>
    </rPh>
    <phoneticPr fontId="21"/>
  </si>
  <si>
    <t>映像</t>
    <rPh sb="0" eb="2">
      <t>エイゾウ</t>
    </rPh>
    <phoneticPr fontId="21"/>
  </si>
  <si>
    <t>工芸</t>
    <rPh sb="0" eb="2">
      <t>コウゲイ</t>
    </rPh>
    <phoneticPr fontId="21"/>
  </si>
  <si>
    <t>書</t>
    <rPh sb="0" eb="1">
      <t>ショ</t>
    </rPh>
    <phoneticPr fontId="21"/>
  </si>
  <si>
    <t>デザイン</t>
    <phoneticPr fontId="21"/>
  </si>
  <si>
    <t>建築</t>
    <rPh sb="0" eb="2">
      <t>ケンチク</t>
    </rPh>
    <phoneticPr fontId="21"/>
  </si>
  <si>
    <t>漫画</t>
    <rPh sb="0" eb="2">
      <t>マンガ</t>
    </rPh>
    <phoneticPr fontId="21"/>
  </si>
  <si>
    <t>アニメーション</t>
    <phoneticPr fontId="21"/>
  </si>
  <si>
    <t>メディアアート</t>
    <phoneticPr fontId="21"/>
  </si>
  <si>
    <t>その他（右に種類をご記入ください）</t>
    <phoneticPr fontId="21"/>
  </si>
  <si>
    <t>項目</t>
    <phoneticPr fontId="4"/>
  </si>
  <si>
    <t>作品料</t>
    <rPh sb="0" eb="2">
      <t>サクヒン</t>
    </rPh>
    <rPh sb="2" eb="3">
      <t>リョウ</t>
    </rPh>
    <phoneticPr fontId="4"/>
  </si>
  <si>
    <t>作品借料</t>
    <rPh sb="0" eb="2">
      <t>サクヒン</t>
    </rPh>
    <rPh sb="2" eb="4">
      <t>シャクリョウ</t>
    </rPh>
    <phoneticPr fontId="4"/>
  </si>
  <si>
    <t>作品保険料</t>
    <rPh sb="0" eb="2">
      <t>サクヒン</t>
    </rPh>
    <rPh sb="2" eb="5">
      <t>ホケンリョウ</t>
    </rPh>
    <phoneticPr fontId="4"/>
  </si>
  <si>
    <t>著作権使用料</t>
    <rPh sb="0" eb="3">
      <t>チョサクケン</t>
    </rPh>
    <rPh sb="3" eb="6">
      <t>シヨウリョウ</t>
    </rPh>
    <phoneticPr fontId="4"/>
  </si>
  <si>
    <t>設営・運搬費</t>
    <rPh sb="0" eb="2">
      <t>セツエイ</t>
    </rPh>
    <rPh sb="3" eb="5">
      <t>ウンパン</t>
    </rPh>
    <rPh sb="5" eb="6">
      <t>ヒ</t>
    </rPh>
    <phoneticPr fontId="4"/>
  </si>
  <si>
    <t>会場設営費</t>
    <rPh sb="0" eb="2">
      <t>カイジョウ</t>
    </rPh>
    <rPh sb="2" eb="4">
      <t>セツエイ</t>
    </rPh>
    <rPh sb="4" eb="5">
      <t>ヒ</t>
    </rPh>
    <phoneticPr fontId="4"/>
  </si>
  <si>
    <t>会場撤去費</t>
    <rPh sb="0" eb="2">
      <t>カイジョウ</t>
    </rPh>
    <rPh sb="2" eb="4">
      <t>テッキョ</t>
    </rPh>
    <rPh sb="4" eb="5">
      <t>ヒ</t>
    </rPh>
    <phoneticPr fontId="4"/>
  </si>
  <si>
    <t>会場設営・撤去補助人件費</t>
    <rPh sb="0" eb="2">
      <t>カイジョウ</t>
    </rPh>
    <rPh sb="2" eb="4">
      <t>セツエイ</t>
    </rPh>
    <rPh sb="5" eb="7">
      <t>テッキョ</t>
    </rPh>
    <rPh sb="7" eb="9">
      <t>ホジョ</t>
    </rPh>
    <rPh sb="9" eb="12">
      <t>ジンケンヒ</t>
    </rPh>
    <phoneticPr fontId="21"/>
  </si>
  <si>
    <t>作家や専門家等による監修・立会いに係る経費を含む</t>
    <rPh sb="0" eb="2">
      <t>サッカ</t>
    </rPh>
    <rPh sb="3" eb="6">
      <t>センモンカ</t>
    </rPh>
    <rPh sb="6" eb="7">
      <t>トウ</t>
    </rPh>
    <rPh sb="10" eb="12">
      <t>カンシュウ</t>
    </rPh>
    <rPh sb="13" eb="15">
      <t>タチア</t>
    </rPh>
    <rPh sb="17" eb="18">
      <t>カカ</t>
    </rPh>
    <rPh sb="19" eb="21">
      <t>ケイヒ</t>
    </rPh>
    <rPh sb="22" eb="23">
      <t>フク</t>
    </rPh>
    <phoneticPr fontId="21"/>
  </si>
  <si>
    <t>字幕費・音声ガイド費</t>
    <rPh sb="0" eb="2">
      <t>ジマク</t>
    </rPh>
    <rPh sb="2" eb="3">
      <t>ヒ</t>
    </rPh>
    <rPh sb="4" eb="6">
      <t>オンセイ</t>
    </rPh>
    <rPh sb="9" eb="10">
      <t>ヒ</t>
    </rPh>
    <phoneticPr fontId="4"/>
  </si>
  <si>
    <t>機材借料</t>
    <rPh sb="0" eb="2">
      <t>キザイ</t>
    </rPh>
    <rPh sb="2" eb="4">
      <t>シャクリョウ</t>
    </rPh>
    <phoneticPr fontId="4"/>
  </si>
  <si>
    <t>作品梱包・運搬費</t>
    <rPh sb="0" eb="2">
      <t>サクヒン</t>
    </rPh>
    <rPh sb="2" eb="4">
      <t>コンポウ</t>
    </rPh>
    <rPh sb="5" eb="7">
      <t>ウンパン</t>
    </rPh>
    <rPh sb="7" eb="8">
      <t>ヒ</t>
    </rPh>
    <phoneticPr fontId="4"/>
  </si>
  <si>
    <t>謝金</t>
    <rPh sb="0" eb="2">
      <t>シャキン</t>
    </rPh>
    <phoneticPr fontId="4"/>
  </si>
  <si>
    <t>図録等編集謝金</t>
    <rPh sb="0" eb="2">
      <t>ズロク</t>
    </rPh>
    <rPh sb="2" eb="3">
      <t>トウ</t>
    </rPh>
    <rPh sb="3" eb="5">
      <t>ヘンシュウ</t>
    </rPh>
    <rPh sb="5" eb="7">
      <t>シャキン</t>
    </rPh>
    <phoneticPr fontId="4"/>
  </si>
  <si>
    <t>図録等原稿執筆謝金</t>
    <rPh sb="0" eb="2">
      <t>ズロク</t>
    </rPh>
    <rPh sb="2" eb="3">
      <t>トウ</t>
    </rPh>
    <rPh sb="3" eb="5">
      <t>ゲンコウ</t>
    </rPh>
    <rPh sb="5" eb="7">
      <t>シッピツ</t>
    </rPh>
    <rPh sb="7" eb="9">
      <t>シャキン</t>
    </rPh>
    <phoneticPr fontId="4"/>
  </si>
  <si>
    <t>図録等翻訳謝金</t>
    <rPh sb="0" eb="2">
      <t>ズロク</t>
    </rPh>
    <rPh sb="2" eb="3">
      <t>トウ</t>
    </rPh>
    <rPh sb="3" eb="5">
      <t>ホンヤク</t>
    </rPh>
    <rPh sb="5" eb="7">
      <t>シャキン</t>
    </rPh>
    <phoneticPr fontId="21"/>
  </si>
  <si>
    <t>各種翻訳謝金</t>
    <rPh sb="0" eb="2">
      <t>カクシュ</t>
    </rPh>
    <rPh sb="2" eb="4">
      <t>ホンヤク</t>
    </rPh>
    <rPh sb="4" eb="6">
      <t>シャキン</t>
    </rPh>
    <phoneticPr fontId="21"/>
  </si>
  <si>
    <t>会場監視員謝金</t>
    <rPh sb="0" eb="2">
      <t>カイジョウ</t>
    </rPh>
    <rPh sb="2" eb="5">
      <t>カンシイン</t>
    </rPh>
    <rPh sb="5" eb="7">
      <t>シャキン</t>
    </rPh>
    <phoneticPr fontId="4"/>
  </si>
  <si>
    <t>駐車場整理謝金</t>
    <rPh sb="0" eb="3">
      <t>チュウシャジョウ</t>
    </rPh>
    <rPh sb="3" eb="5">
      <t>セイリ</t>
    </rPh>
    <rPh sb="5" eb="7">
      <t>シャキン</t>
    </rPh>
    <phoneticPr fontId="4"/>
  </si>
  <si>
    <t>託児謝金</t>
    <rPh sb="0" eb="2">
      <t>タクジ</t>
    </rPh>
    <rPh sb="2" eb="4">
      <t>シャキン</t>
    </rPh>
    <phoneticPr fontId="4"/>
  </si>
  <si>
    <t>パフォーマンス等出演謝金</t>
    <rPh sb="7" eb="8">
      <t>トウ</t>
    </rPh>
    <rPh sb="8" eb="10">
      <t>シュツエン</t>
    </rPh>
    <rPh sb="10" eb="12">
      <t>シャキン</t>
    </rPh>
    <phoneticPr fontId="4"/>
  </si>
  <si>
    <t>関連行事・ワークショップ講師謝金</t>
    <rPh sb="0" eb="2">
      <t>カンレン</t>
    </rPh>
    <rPh sb="2" eb="4">
      <t>ギョウジ</t>
    </rPh>
    <rPh sb="12" eb="14">
      <t>コウシ</t>
    </rPh>
    <rPh sb="14" eb="16">
      <t>シャキン</t>
    </rPh>
    <phoneticPr fontId="4"/>
  </si>
  <si>
    <t>旅費</t>
    <rPh sb="0" eb="2">
      <t>リョヒ</t>
    </rPh>
    <phoneticPr fontId="4"/>
  </si>
  <si>
    <t>交通費</t>
    <rPh sb="0" eb="3">
      <t>コウツウヒ</t>
    </rPh>
    <phoneticPr fontId="4"/>
  </si>
  <si>
    <t>宿泊費</t>
    <rPh sb="0" eb="3">
      <t>シュクハクヒ</t>
    </rPh>
    <phoneticPr fontId="4"/>
  </si>
  <si>
    <t>食事代は除く</t>
    <rPh sb="0" eb="3">
      <t>ショクジダイ</t>
    </rPh>
    <rPh sb="4" eb="5">
      <t>ノゾ</t>
    </rPh>
    <phoneticPr fontId="4"/>
  </si>
  <si>
    <t>宣伝・印刷費</t>
    <rPh sb="0" eb="2">
      <t>センデン</t>
    </rPh>
    <rPh sb="3" eb="5">
      <t>インサツ</t>
    </rPh>
    <rPh sb="5" eb="6">
      <t>ヒ</t>
    </rPh>
    <phoneticPr fontId="4"/>
  </si>
  <si>
    <t>宣伝物送付料</t>
    <rPh sb="0" eb="2">
      <t>センデン</t>
    </rPh>
    <rPh sb="2" eb="3">
      <t>ブツ</t>
    </rPh>
    <rPh sb="3" eb="5">
      <t>ソウフ</t>
    </rPh>
    <rPh sb="5" eb="6">
      <t>リョウ</t>
    </rPh>
    <phoneticPr fontId="21"/>
  </si>
  <si>
    <t>広告宣伝費</t>
    <rPh sb="0" eb="2">
      <t>コウコク</t>
    </rPh>
    <rPh sb="2" eb="5">
      <t>センデンヒ</t>
    </rPh>
    <phoneticPr fontId="4"/>
  </si>
  <si>
    <t>立看板費</t>
    <rPh sb="0" eb="1">
      <t>タ</t>
    </rPh>
    <rPh sb="1" eb="3">
      <t>カンバン</t>
    </rPh>
    <rPh sb="3" eb="4">
      <t>ヒ</t>
    </rPh>
    <phoneticPr fontId="4"/>
  </si>
  <si>
    <t>当該活動の告知用に限る</t>
    <rPh sb="0" eb="2">
      <t>トウガイ</t>
    </rPh>
    <rPh sb="2" eb="4">
      <t>カツドウ</t>
    </rPh>
    <rPh sb="5" eb="7">
      <t>コクチ</t>
    </rPh>
    <rPh sb="7" eb="8">
      <t>ヨウ</t>
    </rPh>
    <rPh sb="9" eb="10">
      <t>カギ</t>
    </rPh>
    <phoneticPr fontId="4"/>
  </si>
  <si>
    <t>入場券販売手数料</t>
    <rPh sb="0" eb="3">
      <t>ニュウジョウケン</t>
    </rPh>
    <rPh sb="3" eb="5">
      <t>ハンバイ</t>
    </rPh>
    <rPh sb="5" eb="8">
      <t>テスウリョウ</t>
    </rPh>
    <phoneticPr fontId="21"/>
  </si>
  <si>
    <t>各種デザイン料</t>
    <rPh sb="0" eb="2">
      <t>カクシュ</t>
    </rPh>
    <rPh sb="6" eb="7">
      <t>リョウ</t>
    </rPh>
    <phoneticPr fontId="21"/>
  </si>
  <si>
    <t>チラシ印刷費</t>
    <rPh sb="3" eb="5">
      <t>インサツ</t>
    </rPh>
    <rPh sb="5" eb="6">
      <t>ヒ</t>
    </rPh>
    <phoneticPr fontId="4"/>
  </si>
  <si>
    <t>ポスター印刷費</t>
    <rPh sb="4" eb="6">
      <t>インサツ</t>
    </rPh>
    <rPh sb="6" eb="7">
      <t>ヒ</t>
    </rPh>
    <phoneticPr fontId="4"/>
  </si>
  <si>
    <t>入場券印刷費</t>
    <rPh sb="0" eb="3">
      <t>ニュウジョウケン</t>
    </rPh>
    <rPh sb="3" eb="5">
      <t>インサツ</t>
    </rPh>
    <rPh sb="5" eb="6">
      <t>ヒ</t>
    </rPh>
    <phoneticPr fontId="4"/>
  </si>
  <si>
    <t>アンケート用紙印刷費</t>
    <rPh sb="5" eb="7">
      <t>ヨウシ</t>
    </rPh>
    <rPh sb="7" eb="9">
      <t>インサツ</t>
    </rPh>
    <rPh sb="9" eb="10">
      <t>ヒ</t>
    </rPh>
    <phoneticPr fontId="4"/>
  </si>
  <si>
    <t>図録製作費</t>
    <rPh sb="0" eb="2">
      <t>ズロク</t>
    </rPh>
    <rPh sb="2" eb="5">
      <t>セイサクヒ</t>
    </rPh>
    <phoneticPr fontId="4"/>
  </si>
  <si>
    <t>録画費</t>
    <rPh sb="0" eb="2">
      <t>ロクガ</t>
    </rPh>
    <rPh sb="2" eb="3">
      <t>ヒ</t>
    </rPh>
    <phoneticPr fontId="4"/>
  </si>
  <si>
    <t>当該活動の成果として記録するものに限る</t>
    <rPh sb="0" eb="2">
      <t>トウガイ</t>
    </rPh>
    <rPh sb="2" eb="4">
      <t>カツドウ</t>
    </rPh>
    <rPh sb="5" eb="7">
      <t>セイカ</t>
    </rPh>
    <rPh sb="10" eb="12">
      <t>キロク</t>
    </rPh>
    <rPh sb="17" eb="18">
      <t>カギ</t>
    </rPh>
    <phoneticPr fontId="4"/>
  </si>
  <si>
    <t>写真費</t>
    <rPh sb="0" eb="2">
      <t>シャシン</t>
    </rPh>
    <rPh sb="2" eb="3">
      <t>ヒ</t>
    </rPh>
    <phoneticPr fontId="4"/>
  </si>
  <si>
    <t>複製に係る経費は除く。当該活動の成果として記録するものに限る。</t>
    <rPh sb="0" eb="2">
      <t>フクセイ</t>
    </rPh>
    <rPh sb="3" eb="4">
      <t>カカ</t>
    </rPh>
    <rPh sb="5" eb="7">
      <t>ケイヒ</t>
    </rPh>
    <rPh sb="8" eb="9">
      <t>ノゾ</t>
    </rPh>
    <phoneticPr fontId="4"/>
  </si>
  <si>
    <t>作品料</t>
  </si>
  <si>
    <t>設営・運搬費</t>
  </si>
  <si>
    <t>旅費</t>
    <phoneticPr fontId="21"/>
  </si>
  <si>
    <t>宣伝・印刷費</t>
    <phoneticPr fontId="21"/>
  </si>
  <si>
    <t>記録・配信費</t>
    <phoneticPr fontId="21"/>
  </si>
  <si>
    <t>券種</t>
    <rPh sb="0" eb="2">
      <t>ケンシュ</t>
    </rPh>
    <phoneticPr fontId="4"/>
  </si>
  <si>
    <t>単価</t>
    <rPh sb="0" eb="2">
      <t>タンカ</t>
    </rPh>
    <phoneticPr fontId="4"/>
  </si>
  <si>
    <t>×</t>
    <phoneticPr fontId="4"/>
  </si>
  <si>
    <t>枚数</t>
    <rPh sb="0" eb="2">
      <t>マイスウ</t>
    </rPh>
    <phoneticPr fontId="4"/>
  </si>
  <si>
    <t>助成対象経費の総額</t>
    <rPh sb="0" eb="2">
      <t>ジョセイ</t>
    </rPh>
    <rPh sb="2" eb="4">
      <t>タイショウ</t>
    </rPh>
    <rPh sb="4" eb="6">
      <t>ケイヒ</t>
    </rPh>
    <rPh sb="7" eb="9">
      <t>ソウガク</t>
    </rPh>
    <phoneticPr fontId="4"/>
  </si>
  <si>
    <t>額装費</t>
    <rPh sb="0" eb="2">
      <t>ガクソウ</t>
    </rPh>
    <rPh sb="2" eb="3">
      <t>ヒ</t>
    </rPh>
    <phoneticPr fontId="4"/>
  </si>
  <si>
    <t>担当者情報</t>
    <rPh sb="0" eb="3">
      <t>タントウシャ</t>
    </rPh>
    <rPh sb="3" eb="5">
      <t>ジョウホウ</t>
    </rPh>
    <phoneticPr fontId="4"/>
  </si>
  <si>
    <t>開始日</t>
    <rPh sb="0" eb="3">
      <t>カイシビ</t>
    </rPh>
    <phoneticPr fontId="4"/>
  </si>
  <si>
    <t>終了日</t>
    <rPh sb="0" eb="3">
      <t>シュウリョウビ</t>
    </rPh>
    <phoneticPr fontId="4"/>
  </si>
  <si>
    <t>実施会場</t>
    <rPh sb="0" eb="2">
      <t>ジッシ</t>
    </rPh>
    <rPh sb="2" eb="4">
      <t>カイジョウ</t>
    </rPh>
    <phoneticPr fontId="4"/>
  </si>
  <si>
    <t>助成金算定基礎経費の合計額</t>
    <rPh sb="0" eb="3">
      <t>ジョセイキン</t>
    </rPh>
    <rPh sb="3" eb="5">
      <t>サンテイ</t>
    </rPh>
    <rPh sb="5" eb="7">
      <t>キソ</t>
    </rPh>
    <rPh sb="7" eb="9">
      <t>ケイヒ</t>
    </rPh>
    <rPh sb="10" eb="12">
      <t>ゴウケイ</t>
    </rPh>
    <rPh sb="12" eb="13">
      <t>ガク</t>
    </rPh>
    <phoneticPr fontId="4"/>
  </si>
  <si>
    <t>～</t>
  </si>
  <si>
    <t>団体住所（所在地）〒</t>
    <phoneticPr fontId="4"/>
  </si>
  <si>
    <t>本活動の観客層の拡充等に関する取組み</t>
    <rPh sb="4" eb="6">
      <t>カンキャク</t>
    </rPh>
    <rPh sb="6" eb="7">
      <t>ソウ</t>
    </rPh>
    <rPh sb="8" eb="10">
      <t>カクジュウ</t>
    </rPh>
    <rPh sb="10" eb="11">
      <t>トウ</t>
    </rPh>
    <rPh sb="12" eb="13">
      <t>カン</t>
    </rPh>
    <rPh sb="15" eb="17">
      <t>トリクミ</t>
    </rPh>
    <phoneticPr fontId="4"/>
  </si>
  <si>
    <t>見込み入場者数</t>
    <rPh sb="0" eb="2">
      <t>ミコ</t>
    </rPh>
    <rPh sb="3" eb="5">
      <t>ニュウジョウ</t>
    </rPh>
    <rPh sb="5" eb="6">
      <t>シャ</t>
    </rPh>
    <rPh sb="6" eb="7">
      <t>スウ</t>
    </rPh>
    <phoneticPr fontId="21"/>
  </si>
  <si>
    <t>団体名：</t>
    <rPh sb="0" eb="2">
      <t>ダンタイ</t>
    </rPh>
    <phoneticPr fontId="6"/>
  </si>
  <si>
    <t>活動に附帯するワークショップ・シンポジウム等収入</t>
    <rPh sb="0" eb="2">
      <t>カツドウ</t>
    </rPh>
    <rPh sb="3" eb="5">
      <t>フタイ</t>
    </rPh>
    <rPh sb="21" eb="22">
      <t>トウ</t>
    </rPh>
    <rPh sb="22" eb="24">
      <t>シュウニュウ</t>
    </rPh>
    <phoneticPr fontId="4"/>
  </si>
  <si>
    <t>図録等売上収入</t>
    <rPh sb="0" eb="2">
      <t>ズロク</t>
    </rPh>
    <phoneticPr fontId="5"/>
  </si>
  <si>
    <t>無料配布の場合は必ず理由を記入</t>
    <rPh sb="0" eb="2">
      <t>ムリョウ</t>
    </rPh>
    <rPh sb="2" eb="4">
      <t>ハイフ</t>
    </rPh>
    <phoneticPr fontId="4"/>
  </si>
  <si>
    <t>図録等売上収入</t>
    <rPh sb="0" eb="2">
      <t>ズロク</t>
    </rPh>
    <phoneticPr fontId="4"/>
  </si>
  <si>
    <t>助成金算定基礎経費の合計額</t>
    <rPh sb="0" eb="3">
      <t>ジョセイキン</t>
    </rPh>
    <rPh sb="3" eb="5">
      <t>サンテイ</t>
    </rPh>
    <rPh sb="5" eb="7">
      <t>キソ</t>
    </rPh>
    <rPh sb="7" eb="9">
      <t>ケイヒ</t>
    </rPh>
    <rPh sb="10" eb="12">
      <t>ゴウケイ</t>
    </rPh>
    <rPh sb="12" eb="13">
      <t>ガク</t>
    </rPh>
    <phoneticPr fontId="21"/>
  </si>
  <si>
    <t>助成対象経費の総額</t>
    <phoneticPr fontId="4"/>
  </si>
  <si>
    <t>企画制作費</t>
    <rPh sb="0" eb="2">
      <t>キカク</t>
    </rPh>
    <rPh sb="2" eb="5">
      <t>セイサクヒ</t>
    </rPh>
    <phoneticPr fontId="21"/>
  </si>
  <si>
    <t>企画制作料</t>
    <rPh sb="0" eb="2">
      <t>キカク</t>
    </rPh>
    <rPh sb="2" eb="4">
      <t>セイサク</t>
    </rPh>
    <rPh sb="4" eb="5">
      <t>リョウ</t>
    </rPh>
    <phoneticPr fontId="21"/>
  </si>
  <si>
    <t>会場費</t>
    <rPh sb="0" eb="3">
      <t>カイジョウヒ</t>
    </rPh>
    <phoneticPr fontId="21"/>
  </si>
  <si>
    <t>会場使用料</t>
    <rPh sb="0" eb="2">
      <t>カイジョウ</t>
    </rPh>
    <rPh sb="2" eb="5">
      <t>シヨウリョウ</t>
    </rPh>
    <phoneticPr fontId="21"/>
  </si>
  <si>
    <t>付帯設備費を含む</t>
    <rPh sb="0" eb="2">
      <t>フタイ</t>
    </rPh>
    <rPh sb="2" eb="4">
      <t>セツビ</t>
    </rPh>
    <rPh sb="4" eb="5">
      <t>ヒ</t>
    </rPh>
    <rPh sb="6" eb="7">
      <t>フク</t>
    </rPh>
    <phoneticPr fontId="21"/>
  </si>
  <si>
    <t>日当</t>
    <rPh sb="0" eb="2">
      <t>ニットウ</t>
    </rPh>
    <phoneticPr fontId="21"/>
  </si>
  <si>
    <t>〒</t>
    <phoneticPr fontId="4"/>
  </si>
  <si>
    <t>（都道府県・</t>
    <rPh sb="3" eb="4">
      <t>フ</t>
    </rPh>
    <phoneticPr fontId="4"/>
  </si>
  <si>
    <t>市区町村）</t>
    <rPh sb="0" eb="2">
      <t>シク</t>
    </rPh>
    <rPh sb="2" eb="4">
      <t>チョウソン</t>
    </rPh>
    <phoneticPr fontId="4"/>
  </si>
  <si>
    <t>関係書類送付先〒</t>
    <rPh sb="0" eb="2">
      <t>カンケイ</t>
    </rPh>
    <rPh sb="2" eb="4">
      <t>ショルイ</t>
    </rPh>
    <rPh sb="4" eb="7">
      <t>ソウフサキ</t>
    </rPh>
    <phoneticPr fontId="4"/>
  </si>
  <si>
    <t>関係書類送付先住所</t>
    <rPh sb="0" eb="2">
      <t>カンケイ</t>
    </rPh>
    <rPh sb="2" eb="4">
      <t>ショルイ</t>
    </rPh>
    <rPh sb="4" eb="7">
      <t>ソウフサキ</t>
    </rPh>
    <rPh sb="7" eb="9">
      <t>ジュウショ</t>
    </rPh>
    <phoneticPr fontId="4"/>
  </si>
  <si>
    <t>　ダブルクリックし、入力状態にしてから貼り付けてください。</t>
    <phoneticPr fontId="21"/>
  </si>
  <si>
    <t>　をクリックして選択肢を開き、選択してください。</t>
    <rPh sb="8" eb="11">
      <t>センタクシ</t>
    </rPh>
    <rPh sb="12" eb="13">
      <t>ヒラ</t>
    </rPh>
    <rPh sb="15" eb="17">
      <t>センタク</t>
    </rPh>
    <phoneticPr fontId="21"/>
  </si>
  <si>
    <t>例）</t>
    <rPh sb="0" eb="1">
      <t>レイ</t>
    </rPh>
    <phoneticPr fontId="21"/>
  </si>
  <si>
    <t>選択してください。</t>
    <rPh sb="0" eb="2">
      <t>センタク</t>
    </rPh>
    <phoneticPr fontId="21"/>
  </si>
  <si>
    <t>企画制作費</t>
    <rPh sb="0" eb="2">
      <t>キカク</t>
    </rPh>
    <rPh sb="2" eb="4">
      <t>セイサク</t>
    </rPh>
    <rPh sb="4" eb="5">
      <t>ヒ</t>
    </rPh>
    <phoneticPr fontId="21"/>
  </si>
  <si>
    <t>録音費</t>
    <rPh sb="0" eb="2">
      <t>ロクオン</t>
    </rPh>
    <rPh sb="2" eb="3">
      <t>ヒ</t>
    </rPh>
    <phoneticPr fontId="21"/>
  </si>
  <si>
    <t>助　成　金　交　付　申　請　書</t>
    <phoneticPr fontId="4"/>
  </si>
  <si>
    <t>独立行政法人日本芸術文化振興会理事長　殿</t>
    <phoneticPr fontId="4"/>
  </si>
  <si>
    <t>　下記の活動を行いたいので、芸術文化振興基金助成金交付要綱第７条第１項の規定に基づき、助成金の交付を申請します。</t>
    <phoneticPr fontId="4"/>
  </si>
  <si>
    <t>広告料・その他の収入</t>
  </si>
  <si>
    <t>交付を受けようとする
助成金の額</t>
  </si>
  <si>
    <t>助成金の額</t>
    <phoneticPr fontId="4"/>
  </si>
  <si>
    <t>申請内容</t>
    <rPh sb="0" eb="2">
      <t>シンセイ</t>
    </rPh>
    <rPh sb="2" eb="4">
      <t>ナイヨウ</t>
    </rPh>
    <phoneticPr fontId="5"/>
  </si>
  <si>
    <t>助 成 対 象 活 動 変 更 理 由 書</t>
    <phoneticPr fontId="21"/>
  </si>
  <si>
    <t>独立行政法人日本芸術文化振興会理事長　殿</t>
  </si>
  <si>
    <t>団　体　名：</t>
    <phoneticPr fontId="23"/>
  </si>
  <si>
    <t>代表者職名：</t>
    <phoneticPr fontId="23"/>
  </si>
  <si>
    <t>代表者氏名：</t>
    <phoneticPr fontId="23"/>
  </si>
  <si>
    <t>活動名：</t>
    <rPh sb="0" eb="2">
      <t>カツドウ</t>
    </rPh>
    <rPh sb="2" eb="3">
      <t>メイ</t>
    </rPh>
    <phoneticPr fontId="21"/>
  </si>
  <si>
    <t>変更内容：</t>
    <phoneticPr fontId="21"/>
  </si>
  <si>
    <t>変 更 前：</t>
    <phoneticPr fontId="21"/>
  </si>
  <si>
    <t>変 更 後：</t>
    <phoneticPr fontId="21"/>
  </si>
  <si>
    <t>変更理由：</t>
    <phoneticPr fontId="21"/>
  </si>
  <si>
    <t>【 申請書・実績報告書作成に際しての注意事項 】</t>
    <rPh sb="2" eb="4">
      <t>シンセイ</t>
    </rPh>
    <rPh sb="4" eb="5">
      <t>ショ</t>
    </rPh>
    <rPh sb="6" eb="8">
      <t>ジッセキ</t>
    </rPh>
    <rPh sb="8" eb="11">
      <t>ホウコクショ</t>
    </rPh>
    <rPh sb="11" eb="13">
      <t>サクセイ</t>
    </rPh>
    <rPh sb="14" eb="15">
      <t>サイ</t>
    </rPh>
    <rPh sb="18" eb="20">
      <t>チュウイ</t>
    </rPh>
    <rPh sb="20" eb="22">
      <t>ジコウ</t>
    </rPh>
    <phoneticPr fontId="21"/>
  </si>
  <si>
    <t>様式第13号（第15条関係）
【総表】</t>
    <phoneticPr fontId="4"/>
  </si>
  <si>
    <t>助 成 対 象 活 動 実 績 報 告 書</t>
    <phoneticPr fontId="4"/>
  </si>
  <si>
    <t>収入の区分</t>
    <rPh sb="3" eb="5">
      <t>クブン</t>
    </rPh>
    <phoneticPr fontId="4"/>
  </si>
  <si>
    <t>報告金額</t>
    <phoneticPr fontId="21"/>
  </si>
  <si>
    <t>支出の区分</t>
    <rPh sb="3" eb="5">
      <t>クブン</t>
    </rPh>
    <phoneticPr fontId="4"/>
  </si>
  <si>
    <t>交付決定通知書の日付</t>
    <rPh sb="0" eb="2">
      <t>コウフ</t>
    </rPh>
    <rPh sb="2" eb="4">
      <t>ケッテイ</t>
    </rPh>
    <rPh sb="4" eb="7">
      <t>ツウチショ</t>
    </rPh>
    <rPh sb="8" eb="10">
      <t>ヒヅケ</t>
    </rPh>
    <phoneticPr fontId="4"/>
  </si>
  <si>
    <t>様式第10号（第13条関係）</t>
    <phoneticPr fontId="4"/>
  </si>
  <si>
    <t>助成対象活動計画変更承認申請書</t>
    <phoneticPr fontId="4"/>
  </si>
  <si>
    <t>により交付決定の通知を受けた芸術文化振興基金助成金については、</t>
    <phoneticPr fontId="21"/>
  </si>
  <si>
    <t>下記のとおり内容を変更したいので、承認くださるよう芸術文化振興基金助成金交付要綱第１２条第１項の規定に基づき申請します。</t>
    <phoneticPr fontId="21"/>
  </si>
  <si>
    <t>助成対象活動の
変更内容</t>
    <phoneticPr fontId="21"/>
  </si>
  <si>
    <t>★</t>
    <phoneticPr fontId="21"/>
  </si>
  <si>
    <t>助成対象活動の
変更理由</t>
    <phoneticPr fontId="21"/>
  </si>
  <si>
    <t>変更承認申請による
増（減）額（千円）</t>
    <phoneticPr fontId="21"/>
  </si>
  <si>
    <t>既交付決定額</t>
    <phoneticPr fontId="21"/>
  </si>
  <si>
    <t>変更承認申請額</t>
    <phoneticPr fontId="21"/>
  </si>
  <si>
    <t>増（減）額</t>
    <phoneticPr fontId="21"/>
  </si>
  <si>
    <t>助成対象経費の総額</t>
    <rPh sb="0" eb="2">
      <t>ジョセイ</t>
    </rPh>
    <rPh sb="2" eb="4">
      <t>タイショウ</t>
    </rPh>
    <rPh sb="4" eb="6">
      <t>ケイヒ</t>
    </rPh>
    <rPh sb="7" eb="9">
      <t>ソウガク</t>
    </rPh>
    <phoneticPr fontId="21"/>
  </si>
  <si>
    <t>助成金の額</t>
    <rPh sb="0" eb="3">
      <t>ジョセイキン</t>
    </rPh>
    <rPh sb="4" eb="5">
      <t>ガク</t>
    </rPh>
    <phoneticPr fontId="21"/>
  </si>
  <si>
    <t>計画変更承認申請内容</t>
    <rPh sb="0" eb="2">
      <t>ケイカク</t>
    </rPh>
    <rPh sb="2" eb="4">
      <t>ヘンコウ</t>
    </rPh>
    <rPh sb="4" eb="6">
      <t>ショウニン</t>
    </rPh>
    <rPh sb="6" eb="8">
      <t>シンセイ</t>
    </rPh>
    <rPh sb="8" eb="10">
      <t>ナイヨウ</t>
    </rPh>
    <phoneticPr fontId="5"/>
  </si>
  <si>
    <t>小計（円）</t>
    <rPh sb="0" eb="2">
      <t>ショウケイ</t>
    </rPh>
    <rPh sb="3" eb="4">
      <t>エン</t>
    </rPh>
    <phoneticPr fontId="5"/>
  </si>
  <si>
    <t>金額</t>
    <phoneticPr fontId="21"/>
  </si>
  <si>
    <t>小計（円）</t>
    <rPh sb="0" eb="2">
      <t>ショウケイ</t>
    </rPh>
    <phoneticPr fontId="5"/>
  </si>
  <si>
    <t xml:space="preserve">様式第１２号（第１４条関係）
</t>
    <phoneticPr fontId="4"/>
  </si>
  <si>
    <t>助成金支払申請書</t>
    <rPh sb="0" eb="3">
      <t>ジョセイキン</t>
    </rPh>
    <rPh sb="3" eb="5">
      <t>シハライ</t>
    </rPh>
    <rPh sb="5" eb="8">
      <t>シンセイショ</t>
    </rPh>
    <phoneticPr fontId="4"/>
  </si>
  <si>
    <t/>
  </si>
  <si>
    <t>独立行政法人日本芸術文化振興会理事長 殿</t>
    <phoneticPr fontId="4"/>
  </si>
  <si>
    <t>-</t>
    <phoneticPr fontId="4"/>
  </si>
  <si>
    <t>団体住所</t>
    <phoneticPr fontId="4"/>
  </si>
  <si>
    <t>団体名</t>
    <phoneticPr fontId="4"/>
  </si>
  <si>
    <t>代表者役職名</t>
    <phoneticPr fontId="4"/>
  </si>
  <si>
    <t>代表者氏名</t>
    <phoneticPr fontId="4"/>
  </si>
  <si>
    <t>　芸術文化振興基金助成金交付要綱第１４条の規定に基づき、下記のとおり助成金の支払を申請します。</t>
    <phoneticPr fontId="4"/>
  </si>
  <si>
    <t>記</t>
    <rPh sb="0" eb="1">
      <t>キ</t>
    </rPh>
    <phoneticPr fontId="4"/>
  </si>
  <si>
    <t>１　助成対象活動名　</t>
  </si>
  <si>
    <t>２　助成金の額 　</t>
    <phoneticPr fontId="21"/>
  </si>
  <si>
    <t>３　助成金振込先</t>
    <phoneticPr fontId="21"/>
  </si>
  <si>
    <t>（１）金融機関名</t>
    <phoneticPr fontId="21"/>
  </si>
  <si>
    <t>金融機関番号（4桁）</t>
    <rPh sb="8" eb="9">
      <t>ケタ</t>
    </rPh>
    <phoneticPr fontId="21"/>
  </si>
  <si>
    <t>（２）支店名</t>
  </si>
  <si>
    <t>店番号（3桁）</t>
    <rPh sb="5" eb="6">
      <t>ケタ</t>
    </rPh>
    <phoneticPr fontId="21"/>
  </si>
  <si>
    <t>（３）口座種別</t>
    <phoneticPr fontId="21"/>
  </si>
  <si>
    <t>（４）口座番号（7桁）</t>
    <rPh sb="9" eb="10">
      <t>ケタ</t>
    </rPh>
    <phoneticPr fontId="21"/>
  </si>
  <si>
    <t>口座名義（ｶﾀｶﾅ）</t>
    <phoneticPr fontId="21"/>
  </si>
  <si>
    <t>（５）口座名義</t>
    <phoneticPr fontId="21"/>
  </si>
  <si>
    <t>様式第７号（第１０条関係）</t>
    <phoneticPr fontId="4"/>
  </si>
  <si>
    <t>助成金交付申請取下げ書</t>
    <rPh sb="0" eb="3">
      <t>ジョセイキン</t>
    </rPh>
    <rPh sb="3" eb="5">
      <t>コウフ</t>
    </rPh>
    <rPh sb="5" eb="7">
      <t>シンセイ</t>
    </rPh>
    <rPh sb="7" eb="9">
      <t>トリサ</t>
    </rPh>
    <rPh sb="10" eb="11">
      <t>ショ</t>
    </rPh>
    <phoneticPr fontId="4"/>
  </si>
  <si>
    <t>－</t>
    <phoneticPr fontId="21"/>
  </si>
  <si>
    <t>により交付決定の通知を受けた芸術文化振興基金助成金に</t>
    <phoneticPr fontId="21"/>
  </si>
  <si>
    <t>ついては、芸術文化振興基金助成金交付要綱第１０条の規定に基づき、助成金の交付の申請を下記のとおり取り下げます。</t>
    <phoneticPr fontId="21"/>
  </si>
  <si>
    <t>１　助成対象活動名</t>
  </si>
  <si>
    <t>　　</t>
  </si>
  <si>
    <t>２　交付決定通知書の受領年月日</t>
    <phoneticPr fontId="21"/>
  </si>
  <si>
    <t>３　助成金の交付の申請を取り下げようとする理由</t>
  </si>
  <si>
    <t>様式第１０号（第１３条関係）</t>
    <phoneticPr fontId="4"/>
  </si>
  <si>
    <t>助成対象活動中止・廃止承認申請書</t>
    <rPh sb="0" eb="2">
      <t>ジョセイ</t>
    </rPh>
    <rPh sb="2" eb="4">
      <t>タイショウ</t>
    </rPh>
    <rPh sb="4" eb="6">
      <t>カツドウ</t>
    </rPh>
    <rPh sb="6" eb="8">
      <t>チュウシ</t>
    </rPh>
    <rPh sb="9" eb="11">
      <t>ハイシ</t>
    </rPh>
    <rPh sb="11" eb="13">
      <t>ショウニン</t>
    </rPh>
    <rPh sb="13" eb="16">
      <t>シンセイショ</t>
    </rPh>
    <phoneticPr fontId="4"/>
  </si>
  <si>
    <t>により交付決定の通知を受けた助成対象活動について、</t>
    <phoneticPr fontId="21"/>
  </si>
  <si>
    <t>下記のとおり中止・廃止したいので、承認くださるよう芸術文化振興基金助成金交付要綱第１３条第１項の規定に基づき申請します。</t>
    <phoneticPr fontId="21"/>
  </si>
  <si>
    <t>２　助成対象活動の中止・廃止の理由及び内容</t>
    <phoneticPr fontId="21"/>
  </si>
  <si>
    <t>３　助成対象活動の実施状況</t>
    <phoneticPr fontId="21"/>
  </si>
  <si>
    <t>～</t>
    <phoneticPr fontId="4"/>
  </si>
  <si>
    <t>助成対象経費の総額</t>
    <rPh sb="2" eb="4">
      <t>タイショウ</t>
    </rPh>
    <phoneticPr fontId="4"/>
  </si>
  <si>
    <r>
      <t>　作成すると不具合が発生する可能性があります。</t>
    </r>
    <r>
      <rPr>
        <b/>
        <u/>
        <sz val="10"/>
        <color rgb="FFFF0000"/>
        <rFont val="游ゴシック"/>
        <family val="3"/>
        <charset val="128"/>
        <scheme val="minor"/>
      </rPr>
      <t>必ず「Microsoft Excel」ソフトをご利用ください</t>
    </r>
    <r>
      <rPr>
        <sz val="10"/>
        <color rgb="FFFF0000"/>
        <rFont val="游ゴシック"/>
        <family val="3"/>
        <charset val="128"/>
        <scheme val="minor"/>
      </rPr>
      <t>。</t>
    </r>
    <phoneticPr fontId="21"/>
  </si>
  <si>
    <t>活動終了後、主催者の財産にならない場合のみ計上可能</t>
    <rPh sb="0" eb="2">
      <t>カツドウ</t>
    </rPh>
    <rPh sb="2" eb="5">
      <t>シュウリョウゴ</t>
    </rPh>
    <rPh sb="6" eb="9">
      <t>シュサイシャ</t>
    </rPh>
    <rPh sb="10" eb="12">
      <t>ザイサン</t>
    </rPh>
    <rPh sb="17" eb="19">
      <t>バアイ</t>
    </rPh>
    <rPh sb="21" eb="23">
      <t>ケイジョウ</t>
    </rPh>
    <rPh sb="23" eb="25">
      <t>カノウ</t>
    </rPh>
    <phoneticPr fontId="21"/>
  </si>
  <si>
    <t>関連行事・ワークショップ材料費</t>
    <rPh sb="0" eb="2">
      <t>カンレン</t>
    </rPh>
    <rPh sb="2" eb="4">
      <t>ギョウジ</t>
    </rPh>
    <rPh sb="12" eb="15">
      <t>ザイリョウヒ</t>
    </rPh>
    <phoneticPr fontId="4"/>
  </si>
  <si>
    <t>宿泊を伴う場合のみ計上可能</t>
    <rPh sb="0" eb="2">
      <t>シュクハク</t>
    </rPh>
    <rPh sb="3" eb="4">
      <t>トモナ</t>
    </rPh>
    <rPh sb="5" eb="7">
      <t>バアイ</t>
    </rPh>
    <rPh sb="9" eb="11">
      <t>ケイジョウ</t>
    </rPh>
    <rPh sb="11" eb="13">
      <t>カノウ</t>
    </rPh>
    <phoneticPr fontId="21"/>
  </si>
  <si>
    <t>チラシ、案内状、作品募集案内等。資料交換を目的とした送付は除く。</t>
    <rPh sb="4" eb="7">
      <t>アンナイジョウ</t>
    </rPh>
    <rPh sb="8" eb="10">
      <t>サクヒン</t>
    </rPh>
    <rPh sb="10" eb="12">
      <t>ボシュウ</t>
    </rPh>
    <rPh sb="12" eb="14">
      <t>アンナイ</t>
    </rPh>
    <rPh sb="14" eb="15">
      <t>トウ</t>
    </rPh>
    <rPh sb="16" eb="18">
      <t>シリョウ</t>
    </rPh>
    <rPh sb="18" eb="20">
      <t>コウカン</t>
    </rPh>
    <rPh sb="21" eb="23">
      <t>モクテキ</t>
    </rPh>
    <rPh sb="26" eb="28">
      <t>ソウフ</t>
    </rPh>
    <rPh sb="29" eb="30">
      <t>ノゾ</t>
    </rPh>
    <phoneticPr fontId="21"/>
  </si>
  <si>
    <t>テレビ、ラジオ、新聞、雑誌、駅貼り、ウェブ広告等</t>
    <rPh sb="8" eb="10">
      <t>シンブン</t>
    </rPh>
    <rPh sb="11" eb="13">
      <t>ザッシ</t>
    </rPh>
    <rPh sb="14" eb="15">
      <t>エキ</t>
    </rPh>
    <rPh sb="15" eb="16">
      <t>ハ</t>
    </rPh>
    <rPh sb="21" eb="24">
      <t>コウコクトウ</t>
    </rPh>
    <phoneticPr fontId="21"/>
  </si>
  <si>
    <t>交付を受けようとする
助成金の額</t>
    <phoneticPr fontId="4"/>
  </si>
  <si>
    <t>申請書・実績報告書の作成にあたっては、特に以下の点に注意して作成してください。</t>
    <rPh sb="19" eb="20">
      <t>トク</t>
    </rPh>
    <phoneticPr fontId="21"/>
  </si>
  <si>
    <t>団体名：</t>
    <rPh sb="0" eb="2">
      <t>ダンタイ</t>
    </rPh>
    <phoneticPr fontId="4"/>
  </si>
  <si>
    <t>活動名：</t>
    <phoneticPr fontId="4"/>
  </si>
  <si>
    <r>
      <t>展示内容（</t>
    </r>
    <r>
      <rPr>
        <b/>
        <sz val="14"/>
        <color theme="1"/>
        <rFont val="游ゴシック"/>
        <family val="3"/>
        <charset val="128"/>
        <scheme val="minor"/>
      </rPr>
      <t>展示作品の種類・主な作品名・出品者等）</t>
    </r>
    <rPh sb="0" eb="2">
      <t>テンジ</t>
    </rPh>
    <rPh sb="2" eb="4">
      <t>ナイヨウ</t>
    </rPh>
    <rPh sb="5" eb="7">
      <t>テンジ</t>
    </rPh>
    <rPh sb="7" eb="9">
      <t>サクヒン</t>
    </rPh>
    <rPh sb="10" eb="12">
      <t>シュルイ</t>
    </rPh>
    <rPh sb="13" eb="14">
      <t>オモ</t>
    </rPh>
    <rPh sb="15" eb="17">
      <t>サクヒン</t>
    </rPh>
    <rPh sb="17" eb="18">
      <t>メイ</t>
    </rPh>
    <rPh sb="19" eb="22">
      <t>シュッピンシャ</t>
    </rPh>
    <rPh sb="22" eb="23">
      <t>トウ</t>
    </rPh>
    <phoneticPr fontId="4"/>
  </si>
  <si>
    <t>関連行事</t>
    <phoneticPr fontId="4"/>
  </si>
  <si>
    <t>本活動の観客層の拡充等に関する取組み</t>
    <rPh sb="0" eb="1">
      <t>ホン</t>
    </rPh>
    <rPh sb="1" eb="3">
      <t>カツドウ</t>
    </rPh>
    <rPh sb="4" eb="6">
      <t>カンキャク</t>
    </rPh>
    <rPh sb="6" eb="7">
      <t>ソウ</t>
    </rPh>
    <rPh sb="8" eb="10">
      <t>カクジュウ</t>
    </rPh>
    <rPh sb="10" eb="11">
      <t>トウ</t>
    </rPh>
    <rPh sb="12" eb="13">
      <t>カン</t>
    </rPh>
    <rPh sb="15" eb="17">
      <t>トリク</t>
    </rPh>
    <phoneticPr fontId="4"/>
  </si>
  <si>
    <t>搬入開始日</t>
    <rPh sb="0" eb="2">
      <t>ハンニュウ</t>
    </rPh>
    <rPh sb="2" eb="4">
      <t>カイシ</t>
    </rPh>
    <rPh sb="4" eb="5">
      <t>ビ</t>
    </rPh>
    <phoneticPr fontId="4"/>
  </si>
  <si>
    <t>搬出終了日</t>
    <rPh sb="0" eb="2">
      <t>ハンシュツ</t>
    </rPh>
    <rPh sb="2" eb="5">
      <t>シュウリョウビ</t>
    </rPh>
    <phoneticPr fontId="4"/>
  </si>
  <si>
    <t>収支決算（円）</t>
    <rPh sb="0" eb="2">
      <t>シュウシ</t>
    </rPh>
    <rPh sb="2" eb="4">
      <t>ケッサン</t>
    </rPh>
    <rPh sb="5" eb="6">
      <t>エン</t>
    </rPh>
    <phoneticPr fontId="5"/>
  </si>
  <si>
    <t>共催者名(役割)・後援者名(役割)・協賛者名(役割)・助成団体名</t>
    <rPh sb="31" eb="32">
      <t>メイ</t>
    </rPh>
    <phoneticPr fontId="4"/>
  </si>
  <si>
    <t>左記以外の住所</t>
    <rPh sb="0" eb="2">
      <t>サキ</t>
    </rPh>
    <rPh sb="2" eb="4">
      <t>イガイ</t>
    </rPh>
    <rPh sb="5" eb="7">
      <t>ジュウショ</t>
    </rPh>
    <phoneticPr fontId="4"/>
  </si>
  <si>
    <t>入場者数</t>
    <rPh sb="0" eb="2">
      <t>ニュウジョウ</t>
    </rPh>
    <rPh sb="2" eb="3">
      <t>シャ</t>
    </rPh>
    <rPh sb="3" eb="4">
      <t>スウ</t>
    </rPh>
    <phoneticPr fontId="21"/>
  </si>
  <si>
    <t>人数</t>
    <rPh sb="0" eb="2">
      <t>ニンズウ</t>
    </rPh>
    <phoneticPr fontId="4"/>
  </si>
  <si>
    <t>内訳</t>
    <rPh sb="0" eb="2">
      <t>ウチワケ</t>
    </rPh>
    <phoneticPr fontId="4"/>
  </si>
  <si>
    <t>部数</t>
    <rPh sb="0" eb="2">
      <t>ブスウ</t>
    </rPh>
    <phoneticPr fontId="4"/>
  </si>
  <si>
    <t>原則として、要望書と同一内容を
入力してください。
要望書より変更があった場合は、
当振興会に連絡の上、
[1-5変更理由書] に記入してください。</t>
    <rPh sb="0" eb="2">
      <t>ゲンソク</t>
    </rPh>
    <rPh sb="42" eb="43">
      <t>トウ</t>
    </rPh>
    <rPh sb="43" eb="46">
      <t>シンコウカイ</t>
    </rPh>
    <rPh sb="65" eb="67">
      <t>キニュウ</t>
    </rPh>
    <phoneticPr fontId="4"/>
  </si>
  <si>
    <t>助成対象経費の総額</t>
    <rPh sb="8" eb="9">
      <t>ガク</t>
    </rPh>
    <phoneticPr fontId="4"/>
  </si>
  <si>
    <t>収入総額</t>
    <rPh sb="0" eb="2">
      <t>シュウニュウ</t>
    </rPh>
    <rPh sb="3" eb="4">
      <t>ガク</t>
    </rPh>
    <phoneticPr fontId="4"/>
  </si>
  <si>
    <t>団体名：</t>
    <rPh sb="0" eb="2">
      <t>ダンタイ</t>
    </rPh>
    <rPh sb="2" eb="3">
      <t>メイ</t>
    </rPh>
    <phoneticPr fontId="21"/>
  </si>
  <si>
    <t>展示内容（展示作品の種類・主な作品名・出品者等）</t>
    <rPh sb="0" eb="2">
      <t>テンジ</t>
    </rPh>
    <rPh sb="2" eb="4">
      <t>ナイヨウ</t>
    </rPh>
    <rPh sb="5" eb="7">
      <t>テンジ</t>
    </rPh>
    <rPh sb="7" eb="9">
      <t>サクヒン</t>
    </rPh>
    <rPh sb="10" eb="12">
      <t>シュルイ</t>
    </rPh>
    <rPh sb="13" eb="14">
      <t>オモ</t>
    </rPh>
    <rPh sb="15" eb="17">
      <t>サクヒン</t>
    </rPh>
    <rPh sb="17" eb="18">
      <t>メイ</t>
    </rPh>
    <rPh sb="19" eb="22">
      <t>シュッピンシャ</t>
    </rPh>
    <rPh sb="22" eb="23">
      <t>トウ</t>
    </rPh>
    <phoneticPr fontId="21"/>
  </si>
  <si>
    <t>内訳</t>
    <rPh sb="0" eb="2">
      <t>ウチワケ</t>
    </rPh>
    <phoneticPr fontId="21"/>
  </si>
  <si>
    <t xml:space="preserve">
</t>
    <phoneticPr fontId="21"/>
  </si>
  <si>
    <t>助成金振込口座は助成を受ける団体名義のものを指定し、
通帳の表紙と通帳表紙裏面（カナ口座名義のページ）
双方の写しを提出してください。</t>
    <rPh sb="42" eb="44">
      <t>コウザ</t>
    </rPh>
    <phoneticPr fontId="21"/>
  </si>
  <si>
    <t>ー</t>
  </si>
  <si>
    <t>交付決定通知書の文書番号</t>
    <phoneticPr fontId="4"/>
  </si>
  <si>
    <t>交付決定通知書の文書番号</t>
    <rPh sb="6" eb="7">
      <t>ショ</t>
    </rPh>
    <phoneticPr fontId="4"/>
  </si>
  <si>
    <t>口座名義（ｶﾀｶﾅ） 
・通帳表紙裏面の口座名義カナ表記の記載どおりに記入してください。
・法人の場合は、「助成対象団体名」（例：一般財団法人○○○
　振興財団）の部分を記入してください。
　（法人名に続く代表者職等氏名の記載は任意とします。）
　法人格未取得の団体の場合は、団体名のほか金融機関届出の
　とおりに代表者または通帳管理者の役職と氏名も併記してください。</t>
    <phoneticPr fontId="21"/>
  </si>
  <si>
    <t>【書類の提出に当たって】
活動の中止が決定したら、まずは当振興会に
ご連絡ください。
状況をお伺いした後、本取下げ書を提出して
いただきます。
・提出書類　　
　①申請取下げ書
　②「助成金交付決定通知書」の写し（PDF等）</t>
    <rPh sb="53" eb="54">
      <t>ホン</t>
    </rPh>
    <rPh sb="54" eb="56">
      <t>トリサ</t>
    </rPh>
    <phoneticPr fontId="21"/>
  </si>
  <si>
    <t>計画変更金額（千円）</t>
    <rPh sb="7" eb="9">
      <t>センエン</t>
    </rPh>
    <phoneticPr fontId="21"/>
  </si>
  <si>
    <t>申請時金額（千円）</t>
    <rPh sb="6" eb="8">
      <t>センエン</t>
    </rPh>
    <phoneticPr fontId="21"/>
  </si>
  <si>
    <t>収入総額</t>
    <rPh sb="0" eb="2">
      <t>シュウニュウ</t>
    </rPh>
    <phoneticPr fontId="4"/>
  </si>
  <si>
    <t>（千円）</t>
    <rPh sb="1" eb="3">
      <t>センエン</t>
    </rPh>
    <phoneticPr fontId="4"/>
  </si>
  <si>
    <t>計画変更金額(千円)</t>
    <rPh sb="7" eb="9">
      <t>センエン</t>
    </rPh>
    <phoneticPr fontId="21"/>
  </si>
  <si>
    <t>申請時金額(千円)</t>
    <rPh sb="6" eb="8">
      <t>センエン</t>
    </rPh>
    <phoneticPr fontId="21"/>
  </si>
  <si>
    <t>（円）</t>
    <rPh sb="1" eb="2">
      <t>エン</t>
    </rPh>
    <phoneticPr fontId="21"/>
  </si>
  <si>
    <t>(円)</t>
    <rPh sb="1" eb="2">
      <t>エン</t>
    </rPh>
    <phoneticPr fontId="21"/>
  </si>
  <si>
    <r>
      <t>実施日数
(</t>
    </r>
    <r>
      <rPr>
        <b/>
        <sz val="14"/>
        <color theme="1"/>
        <rFont val="游ゴシック"/>
        <family val="3"/>
        <charset val="128"/>
        <scheme val="minor"/>
      </rPr>
      <t>休館日を除く)</t>
    </r>
    <rPh sb="6" eb="9">
      <t>キュウカンビ</t>
    </rPh>
    <rPh sb="10" eb="11">
      <t>ノゾ</t>
    </rPh>
    <phoneticPr fontId="4"/>
  </si>
  <si>
    <t>展示作品の種類
(複数選択可)</t>
    <rPh sb="0" eb="2">
      <t>テンジ</t>
    </rPh>
    <rPh sb="2" eb="4">
      <t>サクヒン</t>
    </rPh>
    <rPh sb="5" eb="7">
      <t>シュルイ</t>
    </rPh>
    <rPh sb="9" eb="11">
      <t>フクスウ</t>
    </rPh>
    <rPh sb="11" eb="13">
      <t>センタク</t>
    </rPh>
    <rPh sb="13" eb="14">
      <t>カ</t>
    </rPh>
    <phoneticPr fontId="21"/>
  </si>
  <si>
    <t>●本様式は自動計算やセルの参照機能等を利用しており、「Microsoft Excel」以外の表計算ソフトで</t>
    <rPh sb="1" eb="2">
      <t>ホン</t>
    </rPh>
    <phoneticPr fontId="21"/>
  </si>
  <si>
    <t>●活動区分ごとに様式が異なりますので、作成前に必ず確認してください。</t>
    <phoneticPr fontId="21"/>
  </si>
  <si>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1"/>
  </si>
  <si>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1"/>
  </si>
  <si>
    <t>●個表「本活動の内容」の入力に際し、画面がうまく表示されない場合は数式バーを活用してください。</t>
    <rPh sb="1" eb="3">
      <t>コヒョウ</t>
    </rPh>
    <rPh sb="4" eb="5">
      <t>ホン</t>
    </rPh>
    <rPh sb="5" eb="7">
      <t>カツドウ</t>
    </rPh>
    <rPh sb="8" eb="10">
      <t>ナイヨウ</t>
    </rPh>
    <rPh sb="12" eb="14">
      <t>ニュウリョク</t>
    </rPh>
    <rPh sb="15" eb="16">
      <t>サイ</t>
    </rPh>
    <rPh sb="18" eb="20">
      <t>ガメン</t>
    </rPh>
    <rPh sb="24" eb="26">
      <t>ヒョウジ</t>
    </rPh>
    <rPh sb="30" eb="32">
      <t>バアイ</t>
    </rPh>
    <rPh sb="33" eb="35">
      <t>スウシキ</t>
    </rPh>
    <rPh sb="38" eb="40">
      <t>カツヨウ</t>
    </rPh>
    <phoneticPr fontId="21"/>
  </si>
  <si>
    <t>　</t>
    <phoneticPr fontId="4"/>
  </si>
  <si>
    <t>キュレーター費、キュレトリアルスタッフ費等
（事務職員の給与や事務所維持費のような管理経費ではなく、
　企画・制作等に直接関わるスタッフ人件費が対象）</t>
    <rPh sb="6" eb="7">
      <t>ヒ</t>
    </rPh>
    <rPh sb="19" eb="20">
      <t>ヒ</t>
    </rPh>
    <rPh sb="20" eb="21">
      <t>トウ</t>
    </rPh>
    <rPh sb="23" eb="25">
      <t>ジム</t>
    </rPh>
    <rPh sb="25" eb="27">
      <t>ショクイン</t>
    </rPh>
    <rPh sb="28" eb="30">
      <t>キュウヨ</t>
    </rPh>
    <rPh sb="31" eb="33">
      <t>ジム</t>
    </rPh>
    <rPh sb="33" eb="34">
      <t>ショ</t>
    </rPh>
    <rPh sb="34" eb="37">
      <t>イジヒ</t>
    </rPh>
    <rPh sb="41" eb="43">
      <t>カンリ</t>
    </rPh>
    <rPh sb="43" eb="45">
      <t>ケイヒ</t>
    </rPh>
    <rPh sb="52" eb="54">
      <t>キカク</t>
    </rPh>
    <rPh sb="55" eb="57">
      <t>セイサク</t>
    </rPh>
    <rPh sb="57" eb="58">
      <t>トウ</t>
    </rPh>
    <rPh sb="59" eb="61">
      <t>チョクセツ</t>
    </rPh>
    <rPh sb="61" eb="62">
      <t>カカ</t>
    </rPh>
    <rPh sb="68" eb="71">
      <t>ジンケンヒ</t>
    </rPh>
    <rPh sb="72" eb="74">
      <t>タイショウ</t>
    </rPh>
    <phoneticPr fontId="21"/>
  </si>
  <si>
    <t>搬入（設営）から搬出（撤去）までの期間で必要な場合のみ計上可能
（ただし作品借用・返却に係る運搬費は搬入から搬出までの期間外で
　あっても計上可）</t>
    <rPh sb="0" eb="2">
      <t>ハンニュウ</t>
    </rPh>
    <rPh sb="3" eb="5">
      <t>セツエイ</t>
    </rPh>
    <rPh sb="8" eb="10">
      <t>ハンシュツ</t>
    </rPh>
    <rPh sb="11" eb="13">
      <t>テッキョ</t>
    </rPh>
    <rPh sb="17" eb="19">
      <t>キカン</t>
    </rPh>
    <rPh sb="20" eb="22">
      <t>ヒツヨウ</t>
    </rPh>
    <rPh sb="23" eb="25">
      <t>バアイ</t>
    </rPh>
    <rPh sb="27" eb="29">
      <t>ケイジョウ</t>
    </rPh>
    <rPh sb="29" eb="31">
      <t>カノウ</t>
    </rPh>
    <rPh sb="36" eb="38">
      <t>サクヒン</t>
    </rPh>
    <rPh sb="38" eb="40">
      <t>シャクヨウ</t>
    </rPh>
    <rPh sb="41" eb="43">
      <t>ヘンキャク</t>
    </rPh>
    <rPh sb="44" eb="45">
      <t>カカ</t>
    </rPh>
    <rPh sb="46" eb="48">
      <t>ウンパン</t>
    </rPh>
    <rPh sb="48" eb="49">
      <t>ヒ</t>
    </rPh>
    <rPh sb="50" eb="52">
      <t>ハンニュウ</t>
    </rPh>
    <rPh sb="54" eb="56">
      <t>ハンシュツ</t>
    </rPh>
    <rPh sb="59" eb="61">
      <t>キカン</t>
    </rPh>
    <rPh sb="61" eb="62">
      <t>ガイ</t>
    </rPh>
    <rPh sb="69" eb="71">
      <t>ケイジョウ</t>
    </rPh>
    <rPh sb="71" eb="72">
      <t>カ</t>
    </rPh>
    <phoneticPr fontId="4"/>
  </si>
  <si>
    <t>助成対象経費の総額　要望時からの増減：</t>
    <phoneticPr fontId="4"/>
  </si>
  <si>
    <t>【書類の提出に当たって】
活動の中止が決定したら、まずは当振興会に
ご連絡ください。
状況をお伺いした後、助成金のお支払いがある場合は
本申請書を提出していただきます。</t>
    <rPh sb="53" eb="56">
      <t>ジョセイキン</t>
    </rPh>
    <rPh sb="58" eb="60">
      <t>シハラ</t>
    </rPh>
    <rPh sb="64" eb="66">
      <t>バアイ</t>
    </rPh>
    <rPh sb="68" eb="69">
      <t>ホン</t>
    </rPh>
    <phoneticPr fontId="21"/>
  </si>
  <si>
    <t>実施会場（所在地）</t>
    <rPh sb="2" eb="4">
      <t>カイジョウ</t>
    </rPh>
    <phoneticPr fontId="4"/>
  </si>
  <si>
    <t>助成対象外の書籍やグッズの売上は計上不要です。</t>
    <rPh sb="6" eb="8">
      <t>ショセキ</t>
    </rPh>
    <rPh sb="16" eb="18">
      <t>ケイジョウ</t>
    </rPh>
    <rPh sb="18" eb="20">
      <t>フヨウ</t>
    </rPh>
    <phoneticPr fontId="4"/>
  </si>
  <si>
    <t>全て消費税込で計上してください。
単価×数量で計上するものは
税込単価にしてください。</t>
    <rPh sb="0" eb="1">
      <t>スベ</t>
    </rPh>
    <rPh sb="2" eb="5">
      <t>ショウヒゼイ</t>
    </rPh>
    <rPh sb="5" eb="6">
      <t>コ</t>
    </rPh>
    <phoneticPr fontId="4"/>
  </si>
  <si>
    <t>助成金算定基礎経費の
合計額</t>
    <rPh sb="0" eb="3">
      <t>ジョセイキン</t>
    </rPh>
    <rPh sb="3" eb="5">
      <t>サンテイ</t>
    </rPh>
    <rPh sb="5" eb="7">
      <t>キソ</t>
    </rPh>
    <rPh sb="7" eb="9">
      <t>ケイヒ</t>
    </rPh>
    <rPh sb="11" eb="13">
      <t>ゴウケイ</t>
    </rPh>
    <rPh sb="13" eb="14">
      <t>ガク</t>
    </rPh>
    <phoneticPr fontId="21"/>
  </si>
  <si>
    <r>
      <rPr>
        <b/>
        <sz val="16"/>
        <color rgb="FFFF0000"/>
        <rFont val="游ゴシック"/>
        <family val="3"/>
        <charset val="128"/>
        <scheme val="minor"/>
      </rPr>
      <t>★</t>
    </r>
    <r>
      <rPr>
        <b/>
        <sz val="16"/>
        <color rgb="FF000066"/>
        <rFont val="游ゴシック"/>
        <family val="3"/>
        <charset val="128"/>
        <scheme val="minor"/>
      </rPr>
      <t>印の欄に記入してください。</t>
    </r>
    <rPh sb="1" eb="2">
      <t>シルシ</t>
    </rPh>
    <rPh sb="3" eb="4">
      <t>ラン</t>
    </rPh>
    <rPh sb="5" eb="7">
      <t>キニュウ</t>
    </rPh>
    <phoneticPr fontId="21"/>
  </si>
  <si>
    <r>
      <rPr>
        <b/>
        <sz val="16"/>
        <color rgb="FFFF0000"/>
        <rFont val="游ゴシック"/>
        <family val="3"/>
        <charset val="128"/>
        <scheme val="minor"/>
      </rPr>
      <t xml:space="preserve">全て消費税込で計上してください。
単価×数量で計上するものは、税込単価にしてください。
</t>
    </r>
    <r>
      <rPr>
        <b/>
        <sz val="14"/>
        <color rgb="FFFF0000"/>
        <rFont val="游ゴシック"/>
        <family val="3"/>
        <charset val="128"/>
        <scheme val="minor"/>
      </rPr>
      <t xml:space="preserve">
※前年度に支払った経費は計上できません。
</t>
    </r>
    <r>
      <rPr>
        <b/>
        <sz val="14"/>
        <color rgb="FF000066"/>
        <rFont val="游ゴシック"/>
        <family val="3"/>
        <charset val="128"/>
        <scheme val="minor"/>
      </rPr>
      <t>※金額の根拠が明確になるように、単価や部数、日数、経路等を
　具体的に入力してください。
※積算根拠となる数量等は、5-2個表の記載内容と齟齬がないように
　注意してください。</t>
    </r>
    <rPh sb="85" eb="87">
      <t>ブスウ</t>
    </rPh>
    <rPh sb="91" eb="93">
      <t>ケイロ</t>
    </rPh>
    <rPh sb="130" eb="132">
      <t>キサイ</t>
    </rPh>
    <phoneticPr fontId="21"/>
  </si>
  <si>
    <t>人数・枚数</t>
    <rPh sb="0" eb="2">
      <t>ニンズウ</t>
    </rPh>
    <rPh sb="3" eb="5">
      <t>マイスウ</t>
    </rPh>
    <phoneticPr fontId="5"/>
  </si>
  <si>
    <t>単位</t>
    <phoneticPr fontId="6"/>
  </si>
  <si>
    <t>回数・泊数</t>
    <rPh sb="0" eb="2">
      <t>カイスウ</t>
    </rPh>
    <rPh sb="3" eb="4">
      <t>ハク</t>
    </rPh>
    <rPh sb="4" eb="5">
      <t>スウ</t>
    </rPh>
    <phoneticPr fontId="5"/>
  </si>
  <si>
    <t>←提出年月日を記入してください。</t>
    <rPh sb="3" eb="5">
      <t>ネンゲツ</t>
    </rPh>
    <phoneticPr fontId="21"/>
  </si>
  <si>
    <t>経費
①</t>
    <phoneticPr fontId="5"/>
  </si>
  <si>
    <t>経費
②</t>
    <phoneticPr fontId="5"/>
  </si>
  <si>
    <t>経費
③</t>
    <phoneticPr fontId="5"/>
  </si>
  <si>
    <t>実施時期
および実施会場</t>
    <rPh sb="0" eb="2">
      <t>ジッシ</t>
    </rPh>
    <rPh sb="2" eb="4">
      <t>ジキ</t>
    </rPh>
    <rPh sb="8" eb="10">
      <t>ジッシ</t>
    </rPh>
    <rPh sb="10" eb="12">
      <t>カイジョウ</t>
    </rPh>
    <phoneticPr fontId="5"/>
  </si>
  <si>
    <t>実施時期</t>
    <rPh sb="0" eb="4">
      <t>ジッシジキ</t>
    </rPh>
    <phoneticPr fontId="4"/>
  </si>
  <si>
    <t>特記事項</t>
    <rPh sb="0" eb="4">
      <t>トッキジコウ</t>
    </rPh>
    <phoneticPr fontId="4"/>
  </si>
  <si>
    <t>　　※展示期間中、同一施設内で実施される主催行事（助成対象経費として計上できます。）</t>
    <phoneticPr fontId="21"/>
  </si>
  <si>
    <t>　　※展示期間外もしくは同一施設以外で実施される行事等（助成対象経費としては計上できません。）</t>
    <rPh sb="3" eb="5">
      <t>テンジ</t>
    </rPh>
    <rPh sb="5" eb="7">
      <t>キカン</t>
    </rPh>
    <rPh sb="7" eb="8">
      <t>ガイ</t>
    </rPh>
    <rPh sb="12" eb="14">
      <t>ドウイツ</t>
    </rPh>
    <rPh sb="14" eb="16">
      <t>シセツ</t>
    </rPh>
    <rPh sb="16" eb="18">
      <t>イガイ</t>
    </rPh>
    <rPh sb="19" eb="21">
      <t>ジッシ</t>
    </rPh>
    <rPh sb="24" eb="26">
      <t>ギョウジ</t>
    </rPh>
    <rPh sb="26" eb="27">
      <t>トウ</t>
    </rPh>
    <rPh sb="28" eb="30">
      <t>ジョセイ</t>
    </rPh>
    <rPh sb="30" eb="32">
      <t>タイショウ</t>
    </rPh>
    <rPh sb="32" eb="34">
      <t>ケイヒ</t>
    </rPh>
    <rPh sb="38" eb="40">
      <t>ケイジョウ</t>
    </rPh>
    <phoneticPr fontId="4"/>
  </si>
  <si>
    <t>日時、会場名、内容、講師名、定員および参加費の額を記入してください。
講師の旅費を計上する場合は、居住地や起点となる地名を講師名の後ろにかっこ書きで記入してください。</t>
    <rPh sb="3" eb="6">
      <t>カイジョウメイ</t>
    </rPh>
    <rPh sb="14" eb="16">
      <t>テイイン</t>
    </rPh>
    <rPh sb="19" eb="22">
      <t>サンカヒ</t>
    </rPh>
    <rPh sb="23" eb="24">
      <t>ガク</t>
    </rPh>
    <rPh sb="25" eb="27">
      <t>キニュウ</t>
    </rPh>
    <rPh sb="35" eb="37">
      <t>コウシ</t>
    </rPh>
    <rPh sb="38" eb="40">
      <t>リョヒ</t>
    </rPh>
    <rPh sb="41" eb="43">
      <t>ケイジョウ</t>
    </rPh>
    <rPh sb="45" eb="47">
      <t>バアイ</t>
    </rPh>
    <rPh sb="49" eb="52">
      <t>キョジュウチ</t>
    </rPh>
    <rPh sb="53" eb="55">
      <t>キテン</t>
    </rPh>
    <rPh sb="58" eb="60">
      <t>チメイ</t>
    </rPh>
    <rPh sb="61" eb="63">
      <t>コウシ</t>
    </rPh>
    <rPh sb="63" eb="64">
      <t>メイ</t>
    </rPh>
    <rPh sb="65" eb="66">
      <t>ウシ</t>
    </rPh>
    <rPh sb="71" eb="72">
      <t>ガ</t>
    </rPh>
    <phoneticPr fontId="21"/>
  </si>
  <si>
    <t>日時、会場名、内容、講師名、参加人数および参加費の額を記入してください。
講師の旅費を計上する場合は、居住地や起点となる地名を講師名の後ろにかっこ書きで記入してください。</t>
    <rPh sb="3" eb="6">
      <t>カイジョウメイ</t>
    </rPh>
    <rPh sb="14" eb="18">
      <t>サンカニンズウ</t>
    </rPh>
    <rPh sb="21" eb="24">
      <t>サンカヒ</t>
    </rPh>
    <rPh sb="25" eb="26">
      <t>ガク</t>
    </rPh>
    <rPh sb="27" eb="29">
      <t>キニュウ</t>
    </rPh>
    <rPh sb="37" eb="39">
      <t>コウシ</t>
    </rPh>
    <rPh sb="40" eb="42">
      <t>リョヒ</t>
    </rPh>
    <rPh sb="43" eb="45">
      <t>ケイジョウ</t>
    </rPh>
    <rPh sb="47" eb="49">
      <t>バアイ</t>
    </rPh>
    <rPh sb="51" eb="54">
      <t>キョジュウチ</t>
    </rPh>
    <rPh sb="55" eb="57">
      <t>キテン</t>
    </rPh>
    <rPh sb="60" eb="62">
      <t>チメイ</t>
    </rPh>
    <rPh sb="63" eb="65">
      <t>コウシ</t>
    </rPh>
    <rPh sb="65" eb="66">
      <t>メイ</t>
    </rPh>
    <rPh sb="67" eb="68">
      <t>ウシ</t>
    </rPh>
    <rPh sb="73" eb="74">
      <t>ガ</t>
    </rPh>
    <phoneticPr fontId="21"/>
  </si>
  <si>
    <t>　　※展示期間中、同一施設内で実施された主催行事（助成対象経費として計上できます。）</t>
    <phoneticPr fontId="21"/>
  </si>
  <si>
    <t>　　※展示期間外もしくは同一施設以外で実施された行事等（助成対象経費としては計上できません。）</t>
    <phoneticPr fontId="4"/>
  </si>
  <si>
    <t>申請中やこれから申請する場合は、団体名の後に（申請中）又は（申請予定）と記入してください。
共催者名や助成団体名が要望時から変更する場合は、[1-5変更理由書]の提出が必要です。</t>
    <rPh sb="16" eb="18">
      <t>ダンタイ</t>
    </rPh>
    <rPh sb="18" eb="19">
      <t>メイ</t>
    </rPh>
    <rPh sb="20" eb="21">
      <t>アト</t>
    </rPh>
    <rPh sb="46" eb="48">
      <t>キョウサイ</t>
    </rPh>
    <rPh sb="48" eb="49">
      <t>シャ</t>
    </rPh>
    <rPh sb="49" eb="50">
      <t>メイ</t>
    </rPh>
    <rPh sb="51" eb="53">
      <t>ジョセイ</t>
    </rPh>
    <rPh sb="53" eb="55">
      <t>ダンタイ</t>
    </rPh>
    <rPh sb="55" eb="56">
      <t>メイ</t>
    </rPh>
    <rPh sb="57" eb="59">
      <t>ヨウボウ</t>
    </rPh>
    <rPh sb="59" eb="60">
      <t>ジ</t>
    </rPh>
    <rPh sb="62" eb="64">
      <t>ヘンコウ</t>
    </rPh>
    <rPh sb="66" eb="68">
      <t>バアイ</t>
    </rPh>
    <rPh sb="74" eb="76">
      <t>ヘンコウ</t>
    </rPh>
    <rPh sb="76" eb="79">
      <t>リユウショ</t>
    </rPh>
    <rPh sb="81" eb="83">
      <t>テイシュツ</t>
    </rPh>
    <rPh sb="84" eb="86">
      <t>ヒツヨウ</t>
    </rPh>
    <phoneticPr fontId="21"/>
  </si>
  <si>
    <t>入場券種や単価において要望時から
大幅な変更が生じた場合は、[1-5
変更理由書]の記入が必要です。</t>
    <phoneticPr fontId="4"/>
  </si>
  <si>
    <r>
      <t xml:space="preserve">【本活動の企画意図】
【本活動の観客層の拡充等に関する取組み】
要望書に記載した内容から変更できません。
要望書の文章をそのまま貼り付けてください。
</t>
    </r>
    <r>
      <rPr>
        <b/>
        <sz val="18"/>
        <color rgb="FF1E037F"/>
        <rFont val="游ゴシック"/>
        <family val="3"/>
        <charset val="128"/>
        <scheme val="minor"/>
      </rPr>
      <t>活動内容の変更により記載内容と齟齬が
生じる場合でも同様です。</t>
    </r>
    <rPh sb="1" eb="2">
      <t>ホン</t>
    </rPh>
    <rPh sb="2" eb="4">
      <t>カツドウ</t>
    </rPh>
    <rPh sb="5" eb="7">
      <t>キカク</t>
    </rPh>
    <rPh sb="7" eb="9">
      <t>イト</t>
    </rPh>
    <rPh sb="12" eb="13">
      <t>ホン</t>
    </rPh>
    <rPh sb="13" eb="15">
      <t>カツドウ</t>
    </rPh>
    <rPh sb="16" eb="18">
      <t>カンキャク</t>
    </rPh>
    <rPh sb="18" eb="19">
      <t>ソウ</t>
    </rPh>
    <rPh sb="20" eb="22">
      <t>カクジュウ</t>
    </rPh>
    <rPh sb="22" eb="23">
      <t>トウ</t>
    </rPh>
    <rPh sb="24" eb="25">
      <t>カン</t>
    </rPh>
    <rPh sb="27" eb="29">
      <t>トリク</t>
    </rPh>
    <phoneticPr fontId="21"/>
  </si>
  <si>
    <t>共催者名や助成団体が申請時から変更した場合は、[5-5変更理由書]の提出が必要です。</t>
    <rPh sb="5" eb="7">
      <t>ジョセイ</t>
    </rPh>
    <rPh sb="7" eb="9">
      <t>ダンタイ</t>
    </rPh>
    <rPh sb="10" eb="12">
      <t>シンセイ</t>
    </rPh>
    <rPh sb="12" eb="13">
      <t>ジ</t>
    </rPh>
    <phoneticPr fontId="21"/>
  </si>
  <si>
    <r>
      <t xml:space="preserve">全て消費税込で計上してください。
単価×数量で計上するものは
税込単価にしてください。
</t>
    </r>
    <r>
      <rPr>
        <b/>
        <sz val="14"/>
        <color rgb="FF1E037F"/>
        <rFont val="游ゴシック"/>
        <family val="3"/>
        <charset val="128"/>
        <scheme val="minor"/>
      </rPr>
      <t>申請書と比較して入場券種や単価において大幅な変更が生じた場合は、[5-5変更理由書]の記入が必要です。</t>
    </r>
    <rPh sb="0" eb="1">
      <t>スベ</t>
    </rPh>
    <rPh sb="2" eb="5">
      <t>ショウヒゼイ</t>
    </rPh>
    <rPh sb="5" eb="6">
      <t>コ</t>
    </rPh>
    <rPh sb="53" eb="56">
      <t>ニュウジョウケン</t>
    </rPh>
    <rPh sb="56" eb="57">
      <t>シュ</t>
    </rPh>
    <rPh sb="58" eb="60">
      <t>タンカ</t>
    </rPh>
    <rPh sb="64" eb="66">
      <t>オオハバ</t>
    </rPh>
    <rPh sb="67" eb="69">
      <t>ヘンコウ</t>
    </rPh>
    <rPh sb="70" eb="71">
      <t>ショウ</t>
    </rPh>
    <rPh sb="73" eb="75">
      <t>バアイ</t>
    </rPh>
    <rPh sb="81" eb="83">
      <t>ヘンコウ</t>
    </rPh>
    <rPh sb="83" eb="86">
      <t>リユウショ</t>
    </rPh>
    <rPh sb="88" eb="90">
      <t>キニュウ</t>
    </rPh>
    <rPh sb="91" eb="93">
      <t>ヒツヨウ</t>
    </rPh>
    <phoneticPr fontId="4"/>
  </si>
  <si>
    <t>白い行に入力するとグレーの欄に自動で反映されます。
複数ある場合は、会場ごとに時系列で入力してください。</t>
    <rPh sb="0" eb="1">
      <t>シロ</t>
    </rPh>
    <rPh sb="2" eb="3">
      <t>ギョウ</t>
    </rPh>
    <rPh sb="13" eb="14">
      <t>ラン</t>
    </rPh>
    <rPh sb="34" eb="36">
      <t>カイジョウ</t>
    </rPh>
    <phoneticPr fontId="4"/>
  </si>
  <si>
    <t>芸術文化振興基金助成金交付要綱第15条第1項の規定に基づき、下記の通り報告します。</t>
    <phoneticPr fontId="21"/>
  </si>
  <si>
    <t>交付決定通知書により 助成金の交付の決定を受けた助成対象活動の実績について、</t>
    <phoneticPr fontId="21"/>
  </si>
  <si>
    <r>
      <rPr>
        <b/>
        <sz val="14"/>
        <color rgb="FF1E037F"/>
        <rFont val="游ゴシック"/>
        <family val="3"/>
        <charset val="128"/>
        <scheme val="minor"/>
      </rPr>
      <t>助成金交付要望書で選択した助成金算定基礎経費の
項目を選択してください。</t>
    </r>
    <r>
      <rPr>
        <b/>
        <sz val="14"/>
        <color rgb="FF000066"/>
        <rFont val="游ゴシック"/>
        <family val="3"/>
        <charset val="128"/>
        <scheme val="minor"/>
      </rPr>
      <t xml:space="preserve">
</t>
    </r>
    <r>
      <rPr>
        <b/>
        <sz val="18"/>
        <color rgb="FFFF0000"/>
        <rFont val="游ゴシック"/>
        <family val="3"/>
        <charset val="128"/>
        <scheme val="minor"/>
      </rPr>
      <t>※要望時と異なる項目を選び直すことは
できません。</t>
    </r>
    <rPh sb="0" eb="3">
      <t>ジョセイキン</t>
    </rPh>
    <rPh sb="3" eb="5">
      <t>コウフ</t>
    </rPh>
    <rPh sb="5" eb="8">
      <t>ヨウボウショ</t>
    </rPh>
    <rPh sb="9" eb="11">
      <t>センタク</t>
    </rPh>
    <rPh sb="24" eb="26">
      <t>コウモク</t>
    </rPh>
    <rPh sb="27" eb="29">
      <t>センタク</t>
    </rPh>
    <rPh sb="38" eb="40">
      <t>ヨウボウ</t>
    </rPh>
    <rPh sb="40" eb="41">
      <t>ジ</t>
    </rPh>
    <rPh sb="42" eb="43">
      <t>コト</t>
    </rPh>
    <rPh sb="45" eb="47">
      <t>コウモク</t>
    </rPh>
    <rPh sb="48" eb="49">
      <t>エラ</t>
    </rPh>
    <rPh sb="50" eb="51">
      <t>ナオ</t>
    </rPh>
    <phoneticPr fontId="4"/>
  </si>
  <si>
    <t>美 術 ・ メ デ ィ ア 芸 術 等 の 創 造 普 及 活 動</t>
    <rPh sb="0" eb="1">
      <t>ビ</t>
    </rPh>
    <rPh sb="2" eb="3">
      <t>ジュツ</t>
    </rPh>
    <rPh sb="22" eb="23">
      <t>キズ</t>
    </rPh>
    <rPh sb="24" eb="25">
      <t>ヅクリ</t>
    </rPh>
    <rPh sb="26" eb="27">
      <t>フ</t>
    </rPh>
    <rPh sb="28" eb="29">
      <t>キュウ</t>
    </rPh>
    <rPh sb="30" eb="31">
      <t>カツ</t>
    </rPh>
    <rPh sb="32" eb="33">
      <t>ドウ</t>
    </rPh>
    <phoneticPr fontId="4"/>
  </si>
  <si>
    <t>（美術・メディア芸術等の創造普及活動）</t>
    <rPh sb="1" eb="3">
      <t>ビジュツ</t>
    </rPh>
    <rPh sb="12" eb="14">
      <t>ソウゾウ</t>
    </rPh>
    <rPh sb="14" eb="16">
      <t>フキュウ</t>
    </rPh>
    <rPh sb="16" eb="18">
      <t>カツドウ</t>
    </rPh>
    <phoneticPr fontId="21"/>
  </si>
  <si>
    <t>（美術・メディア芸術等の創造普及活動）</t>
    <phoneticPr fontId="21"/>
  </si>
  <si>
    <t>助成対象外の書籍やグッズの売上は計上不要です。</t>
    <phoneticPr fontId="21"/>
  </si>
  <si>
    <t>販売手数料がかかる場合は、入場料収入を減額するのではなく、［1-4 支出］シート「宣伝・印刷費」の「入場券販売手数料」として別途計上してください。</t>
    <phoneticPr fontId="4"/>
  </si>
  <si>
    <t>実施日数</t>
    <phoneticPr fontId="4"/>
  </si>
  <si>
    <t>(休館日を除く)</t>
    <phoneticPr fontId="21"/>
  </si>
  <si>
    <t>掲載する写真の撮影費を含む。会期後に製作する記録集に係る経費は除く。</t>
    <rPh sb="0" eb="2">
      <t>ケイサイ</t>
    </rPh>
    <rPh sb="4" eb="6">
      <t>シャシン</t>
    </rPh>
    <rPh sb="7" eb="10">
      <t>サツエイヒ</t>
    </rPh>
    <rPh sb="11" eb="12">
      <t>フク</t>
    </rPh>
    <rPh sb="14" eb="16">
      <t>カイキ</t>
    </rPh>
    <rPh sb="16" eb="17">
      <t>ゴ</t>
    </rPh>
    <rPh sb="18" eb="20">
      <t>セイサク</t>
    </rPh>
    <rPh sb="22" eb="24">
      <t>キロク</t>
    </rPh>
    <rPh sb="24" eb="25">
      <t>シュウ</t>
    </rPh>
    <rPh sb="26" eb="27">
      <t>カカ</t>
    </rPh>
    <rPh sb="28" eb="30">
      <t>ケイヒ</t>
    </rPh>
    <rPh sb="31" eb="32">
      <t>ノゾ</t>
    </rPh>
    <phoneticPr fontId="4"/>
  </si>
  <si>
    <t>掲載する写真の撮影費を含む。作品の募集案内に係る経費を含む。</t>
    <rPh sb="14" eb="16">
      <t>サクヒン</t>
    </rPh>
    <rPh sb="17" eb="19">
      <t>ボシュウ</t>
    </rPh>
    <rPh sb="19" eb="21">
      <t>アンナイ</t>
    </rPh>
    <rPh sb="22" eb="23">
      <t>カカ</t>
    </rPh>
    <rPh sb="24" eb="26">
      <t>ケイヒ</t>
    </rPh>
    <phoneticPr fontId="4"/>
  </si>
  <si>
    <t>掲載する写真の撮影費を含む</t>
    <phoneticPr fontId="21"/>
  </si>
  <si>
    <r>
      <t xml:space="preserve">申請書より変更があった場合は、
当振興会に連絡の上、該当箇所を
</t>
    </r>
    <r>
      <rPr>
        <b/>
        <sz val="14"/>
        <color rgb="FFFF0000"/>
        <rFont val="游ゴシック"/>
        <family val="3"/>
        <charset val="128"/>
        <scheme val="minor"/>
      </rPr>
      <t>変更後の内容に上書き</t>
    </r>
    <r>
      <rPr>
        <b/>
        <sz val="14"/>
        <color rgb="FF1E037F"/>
        <rFont val="游ゴシック"/>
        <family val="3"/>
        <charset val="128"/>
        <scheme val="minor"/>
      </rPr>
      <t>し、
[5-5変更理由書] を提出してください。</t>
    </r>
    <phoneticPr fontId="21"/>
  </si>
  <si>
    <t>上段の内定情報および
[1-3 収入][1-4 支出]シートを
入力すると自動で反映されます。</t>
    <rPh sb="0" eb="2">
      <t>ジョウダン</t>
    </rPh>
    <rPh sb="3" eb="5">
      <t>ナイテイ</t>
    </rPh>
    <rPh sb="5" eb="7">
      <t>ジョウホウ</t>
    </rPh>
    <rPh sb="40" eb="42">
      <t>ハンエイ</t>
    </rPh>
    <phoneticPr fontId="4"/>
  </si>
  <si>
    <r>
      <rPr>
        <b/>
        <sz val="16"/>
        <color rgb="FFFF0000"/>
        <rFont val="游ゴシック"/>
        <family val="3"/>
        <charset val="128"/>
        <scheme val="minor"/>
      </rPr>
      <t xml:space="preserve">全て消費税込で計上してください。
単価×数量で計上するものは、税込単価にしてください。
</t>
    </r>
    <r>
      <rPr>
        <b/>
        <sz val="14"/>
        <color rgb="FFFF0000"/>
        <rFont val="游ゴシック"/>
        <family val="3"/>
        <charset val="128"/>
        <scheme val="minor"/>
      </rPr>
      <t xml:space="preserve">
※前年度に支払った経費は計上できません。
</t>
    </r>
    <r>
      <rPr>
        <b/>
        <sz val="14"/>
        <color rgb="FF1E037F"/>
        <rFont val="游ゴシック"/>
        <family val="3"/>
        <charset val="128"/>
        <scheme val="minor"/>
      </rPr>
      <t>※金額の根拠が明確になるように、単価や部数、日数、経路等を具体的に記入してください。
※積算根拠となる数量等は、[1-2 個表]の内容と齟齬がないように注意してください。</t>
    </r>
    <rPh sb="46" eb="49">
      <t>ゼンネンド</t>
    </rPh>
    <rPh sb="50" eb="52">
      <t>シハラ</t>
    </rPh>
    <rPh sb="54" eb="56">
      <t>ケイヒ</t>
    </rPh>
    <rPh sb="57" eb="59">
      <t>ケイジョウ</t>
    </rPh>
    <rPh sb="85" eb="87">
      <t>ブスウ</t>
    </rPh>
    <rPh sb="99" eb="101">
      <t>キニュウ</t>
    </rPh>
    <rPh sb="142" eb="144">
      <t>チュウイ</t>
    </rPh>
    <phoneticPr fontId="4"/>
  </si>
  <si>
    <t>販売手数料がかかる場合は、入場料収入を減額するのではなく、[5-4 支出]シート「宣伝・印刷費」の「入場券販売手数料」として別途計上してください。</t>
    <phoneticPr fontId="21"/>
  </si>
  <si>
    <t>助成対象経費の総額において、申請書と比較して20%を超える減額があった場合は[5-5変更理由書]に記入してください。</t>
    <rPh sb="0" eb="2">
      <t>ジョセイ</t>
    </rPh>
    <rPh sb="2" eb="4">
      <t>タイショウ</t>
    </rPh>
    <rPh sb="4" eb="6">
      <t>ケイヒ</t>
    </rPh>
    <rPh sb="16" eb="17">
      <t>ショ</t>
    </rPh>
    <rPh sb="29" eb="31">
      <t>ゲンガク</t>
    </rPh>
    <phoneticPr fontId="21"/>
  </si>
  <si>
    <t>助成対象経費の総額において、
要望書と比較して20％を超える減額があった場合は
[1-5変更理由書]に記入してください。</t>
    <rPh sb="15" eb="18">
      <t>ヨウボウショ</t>
    </rPh>
    <rPh sb="19" eb="21">
      <t>ヒカク</t>
    </rPh>
    <rPh sb="30" eb="32">
      <t>ゲンガク</t>
    </rPh>
    <phoneticPr fontId="21"/>
  </si>
  <si>
    <t>搬入（設営）から搬出（撤去）までの期間で必要な場合のみ計上可能
（ただし、作品借用・返却に係る旅費は搬入から搬出までの期間外で
　あっても計上可）。作品の制作に係る旅費は除く。</t>
    <rPh sb="0" eb="2">
      <t>ハンニュウ</t>
    </rPh>
    <rPh sb="3" eb="5">
      <t>セツエイ</t>
    </rPh>
    <rPh sb="8" eb="10">
      <t>ハンシュツ</t>
    </rPh>
    <rPh sb="11" eb="13">
      <t>テッキョ</t>
    </rPh>
    <rPh sb="17" eb="19">
      <t>キカン</t>
    </rPh>
    <rPh sb="20" eb="22">
      <t>ヒツヨウ</t>
    </rPh>
    <rPh sb="23" eb="25">
      <t>バアイ</t>
    </rPh>
    <rPh sb="27" eb="29">
      <t>ケイジョウ</t>
    </rPh>
    <rPh sb="29" eb="31">
      <t>カノウ</t>
    </rPh>
    <rPh sb="37" eb="39">
      <t>サクヒン</t>
    </rPh>
    <rPh sb="39" eb="41">
      <t>シャクヨウ</t>
    </rPh>
    <rPh sb="42" eb="44">
      <t>ヘンキャク</t>
    </rPh>
    <rPh sb="45" eb="46">
      <t>カカ</t>
    </rPh>
    <rPh sb="47" eb="49">
      <t>リョヒ</t>
    </rPh>
    <rPh sb="50" eb="52">
      <t>ハンニュウ</t>
    </rPh>
    <rPh sb="54" eb="56">
      <t>ハンシュツ</t>
    </rPh>
    <rPh sb="59" eb="61">
      <t>キカン</t>
    </rPh>
    <rPh sb="61" eb="62">
      <t>ガイ</t>
    </rPh>
    <rPh sb="69" eb="71">
      <t>ケイジョウ</t>
    </rPh>
    <rPh sb="71" eb="72">
      <t>カ</t>
    </rPh>
    <rPh sb="74" eb="76">
      <t>サクヒン</t>
    </rPh>
    <rPh sb="77" eb="79">
      <t>セイサク</t>
    </rPh>
    <rPh sb="80" eb="81">
      <t>カカ</t>
    </rPh>
    <rPh sb="82" eb="84">
      <t>リョヒ</t>
    </rPh>
    <rPh sb="85" eb="86">
      <t>ノゾ</t>
    </rPh>
    <phoneticPr fontId="4"/>
  </si>
  <si>
    <t>【本活動の成果】助成を受けて充実した点のほか、本活動の観客層の拡充に関する取組み等の成果を具体的に記入してください。</t>
    <rPh sb="40" eb="41">
      <t>トウ</t>
    </rPh>
    <phoneticPr fontId="4"/>
  </si>
  <si>
    <t>（招待）</t>
    <phoneticPr fontId="4"/>
  </si>
  <si>
    <t>招待がある場合は必ず理由を記入</t>
    <phoneticPr fontId="4"/>
  </si>
  <si>
    <t>招待がある場合は必ず理由を記入</t>
    <phoneticPr fontId="21"/>
  </si>
  <si>
    <t>展示の一環として同一会場で行われるものに限る</t>
    <rPh sb="0" eb="2">
      <t>テンジ</t>
    </rPh>
    <rPh sb="3" eb="5">
      <t>イッカン</t>
    </rPh>
    <rPh sb="8" eb="10">
      <t>ドウイツ</t>
    </rPh>
    <rPh sb="10" eb="12">
      <t>カイジョウ</t>
    </rPh>
    <rPh sb="13" eb="14">
      <t>オコナ</t>
    </rPh>
    <rPh sb="20" eb="21">
      <t>カギ</t>
    </rPh>
    <phoneticPr fontId="4"/>
  </si>
  <si>
    <t>展示期間中に同一施設内で主催者が行うものであって助成対象活動に関連がある場合に限る</t>
    <rPh sb="0" eb="2">
      <t>テンジ</t>
    </rPh>
    <rPh sb="2" eb="4">
      <t>キカン</t>
    </rPh>
    <rPh sb="4" eb="5">
      <t>チュウ</t>
    </rPh>
    <rPh sb="6" eb="8">
      <t>ドウイツ</t>
    </rPh>
    <rPh sb="8" eb="11">
      <t>シセツナイ</t>
    </rPh>
    <rPh sb="12" eb="15">
      <t>シュサイシャ</t>
    </rPh>
    <rPh sb="16" eb="17">
      <t>オコナ</t>
    </rPh>
    <rPh sb="24" eb="26">
      <t>ジョセイ</t>
    </rPh>
    <rPh sb="26" eb="28">
      <t>タイショウ</t>
    </rPh>
    <rPh sb="28" eb="30">
      <t>カツドウ</t>
    </rPh>
    <rPh sb="31" eb="33">
      <t>カンレン</t>
    </rPh>
    <rPh sb="36" eb="38">
      <t>バアイ</t>
    </rPh>
    <rPh sb="39" eb="40">
      <t>カギ</t>
    </rPh>
    <phoneticPr fontId="22"/>
  </si>
  <si>
    <t>招待がある場合は必ず理由を記入</t>
    <rPh sb="0" eb="2">
      <t>ショウタイ</t>
    </rPh>
    <phoneticPr fontId="21"/>
  </si>
  <si>
    <t>・[1-1総表]シート「内定情報」の「助成金の額」、「助成金算定基礎経費の合計額」は、3月にお送りした内定通知書の額を選択または記載してください。
「助成対象経費の総額」は、お手元の要望書の額を記載してください。なお、内定にあたり「助成対象経費の総額」に変更が生じている場合、申請書を提出いただいた後、当振興会から修正の上ご連絡します。</t>
    <rPh sb="1" eb="8">
      <t>(1-1ソウヒョウ)</t>
    </rPh>
    <rPh sb="12" eb="16">
      <t>ナイテイジョウホウ</t>
    </rPh>
    <rPh sb="59" eb="61">
      <t>センタク</t>
    </rPh>
    <rPh sb="64" eb="66">
      <t>キサイ</t>
    </rPh>
    <rPh sb="77" eb="79">
      <t>タイショウ</t>
    </rPh>
    <rPh sb="95" eb="96">
      <t>ガク</t>
    </rPh>
    <rPh sb="97" eb="99">
      <t>キサイ</t>
    </rPh>
    <rPh sb="127" eb="129">
      <t>ヘンコウ</t>
    </rPh>
    <rPh sb="130" eb="131">
      <t>ショウ</t>
    </rPh>
    <rPh sb="135" eb="137">
      <t>バアイ</t>
    </rPh>
    <rPh sb="138" eb="141">
      <t>シンセイショ</t>
    </rPh>
    <rPh sb="152" eb="154">
      <t>シンコウ</t>
    </rPh>
    <rPh sb="160" eb="161">
      <t>ウエ</t>
    </rPh>
    <phoneticPr fontId="21"/>
  </si>
  <si>
    <t>内定情報（千円）</t>
    <rPh sb="0" eb="2">
      <t>ナイテイ</t>
    </rPh>
    <rPh sb="2" eb="4">
      <t>ジョウホウ</t>
    </rPh>
    <rPh sb="5" eb="7">
      <t>センエン</t>
    </rPh>
    <phoneticPr fontId="4"/>
  </si>
  <si>
    <t>「内定通知書」及びお手元の「助成金交付要望書」に記載されている金額を選択または半角数字で記載してください。</t>
    <rPh sb="10" eb="12">
      <t>テモト</t>
    </rPh>
    <rPh sb="24" eb="26">
      <t>キサイ</t>
    </rPh>
    <rPh sb="31" eb="33">
      <t>キンガク</t>
    </rPh>
    <rPh sb="34" eb="36">
      <t>センタク</t>
    </rPh>
    <rPh sb="39" eb="43">
      <t>ハンカクスウジ</t>
    </rPh>
    <rPh sb="44" eb="46">
      <t>キサイ</t>
    </rPh>
    <phoneticPr fontId="4"/>
  </si>
  <si>
    <t>【令和7年度　記載可能経費一覧（美術・メディア芸術等の創造普及活動）】</t>
    <phoneticPr fontId="21"/>
  </si>
  <si>
    <t>令和7年度　芸術文化振興基金</t>
    <phoneticPr fontId="21"/>
  </si>
  <si>
    <t>【令和7年度　助成金交付申請書　個表（美術・メディア芸術等の創造普及活動）】</t>
    <rPh sb="12" eb="14">
      <t>シンセイ</t>
    </rPh>
    <phoneticPr fontId="4"/>
  </si>
  <si>
    <t>【令和7年度　助成金交付申請書　収入（美術・メディア芸術等の創造普及活動）】</t>
    <rPh sb="30" eb="32">
      <t>ソウゾウ</t>
    </rPh>
    <rPh sb="32" eb="34">
      <t>フキュウ</t>
    </rPh>
    <rPh sb="34" eb="36">
      <t>カツドウ</t>
    </rPh>
    <phoneticPr fontId="4"/>
  </si>
  <si>
    <t>【令和7年度　助成金交付申請書　支出（美術・メディア芸術等の創造普及活動）】</t>
    <phoneticPr fontId="21"/>
  </si>
  <si>
    <t>令和7年度芸術文化振興基金</t>
    <rPh sb="0" eb="2">
      <t>レイワ</t>
    </rPh>
    <rPh sb="3" eb="5">
      <t>ネンド</t>
    </rPh>
    <rPh sb="5" eb="7">
      <t>ゲイジュツ</t>
    </rPh>
    <rPh sb="7" eb="9">
      <t>ブンカ</t>
    </rPh>
    <rPh sb="9" eb="11">
      <t>シンコウ</t>
    </rPh>
    <rPh sb="11" eb="13">
      <t>キキン</t>
    </rPh>
    <phoneticPr fontId="4"/>
  </si>
  <si>
    <t>別紙【令和7年度　助成対象活動変更承認内訳　収入（美術・メディア芸術等の創造普及活動）】</t>
    <rPh sb="36" eb="38">
      <t>ソウゾウ</t>
    </rPh>
    <rPh sb="38" eb="40">
      <t>フキュウ</t>
    </rPh>
    <rPh sb="40" eb="42">
      <t>カツドウ</t>
    </rPh>
    <phoneticPr fontId="4"/>
  </si>
  <si>
    <t>別紙【令和7年度　助成対象活動変更承認内訳　支出（美術・メディア芸術等の創造普及活動）】</t>
    <phoneticPr fontId="21"/>
  </si>
  <si>
    <t>【令和7年度　助成対象活動実績報告書　個表（美術・メディア芸術等の創造普及活動）】</t>
    <rPh sb="19" eb="21">
      <t>コヒョウ</t>
    </rPh>
    <rPh sb="33" eb="35">
      <t>ソウゾウ</t>
    </rPh>
    <rPh sb="35" eb="37">
      <t>フキュウ</t>
    </rPh>
    <rPh sb="37" eb="39">
      <t>カツドウ</t>
    </rPh>
    <phoneticPr fontId="4"/>
  </si>
  <si>
    <t>【令和7年度　助成対象活動実績報告書　収入（美術・メディア芸術等の創造普及活動）】</t>
    <rPh sb="33" eb="35">
      <t>ソウゾウ</t>
    </rPh>
    <rPh sb="35" eb="37">
      <t>フキュウ</t>
    </rPh>
    <rPh sb="37" eb="39">
      <t>カツドウ</t>
    </rPh>
    <phoneticPr fontId="4"/>
  </si>
  <si>
    <t>【令和7年度　助成対象活動実績報告書　支出（美術・メディア芸術等の創造普及活動）】</t>
    <phoneticPr fontId="21"/>
  </si>
  <si>
    <r>
      <rPr>
        <b/>
        <sz val="12"/>
        <rFont val="游ゴシック"/>
        <family val="3"/>
        <charset val="128"/>
        <scheme val="minor"/>
      </rPr>
      <t>令和7年度助成対象活動募集　美術・メディア芸術等の創造普及活動</t>
    </r>
    <r>
      <rPr>
        <sz val="12"/>
        <rFont val="游ゴシック"/>
        <family val="3"/>
        <charset val="128"/>
        <scheme val="minor"/>
      </rPr>
      <t xml:space="preserve">
助成金交付申請書・助成対象活動実績報告書の作成にあたっての注意事項</t>
    </r>
    <rPh sb="0" eb="2">
      <t>レイワ</t>
    </rPh>
    <rPh sb="3" eb="5">
      <t>ネンド</t>
    </rPh>
    <rPh sb="5" eb="7">
      <t>ジョセイ</t>
    </rPh>
    <rPh sb="7" eb="9">
      <t>タイショウ</t>
    </rPh>
    <rPh sb="9" eb="11">
      <t>カツドウ</t>
    </rPh>
    <rPh sb="11" eb="13">
      <t>ボシュウ</t>
    </rPh>
    <rPh sb="14" eb="16">
      <t>ビジュツ</t>
    </rPh>
    <rPh sb="25" eb="27">
      <t>ソウゾウ</t>
    </rPh>
    <rPh sb="27" eb="29">
      <t>フキュウ</t>
    </rPh>
    <rPh sb="29" eb="31">
      <t>カツドウ</t>
    </rPh>
    <phoneticPr fontId="21"/>
  </si>
  <si>
    <t>ウェブサイト作成料</t>
    <rPh sb="6" eb="9">
      <t>サクセイリョウ</t>
    </rPh>
    <phoneticPr fontId="4"/>
  </si>
  <si>
    <t>当該活動の告知用に限る</t>
    <phoneticPr fontId="21"/>
  </si>
  <si>
    <t>作品制作謝金</t>
    <rPh sb="0" eb="4">
      <t>サクヒンセイサク</t>
    </rPh>
    <rPh sb="4" eb="6">
      <t>シャキン</t>
    </rPh>
    <phoneticPr fontId="4"/>
  </si>
  <si>
    <t>作品制作材料費</t>
    <rPh sb="0" eb="4">
      <t>サクヒンセイサク</t>
    </rPh>
    <rPh sb="4" eb="7">
      <t>ザイリョウヒ</t>
    </rPh>
    <phoneticPr fontId="4"/>
  </si>
  <si>
    <t>ネット配信を行う場合の使用料を含む</t>
    <rPh sb="3" eb="5">
      <t>ハイシン</t>
    </rPh>
    <rPh sb="6" eb="7">
      <t>オコナ</t>
    </rPh>
    <rPh sb="8" eb="10">
      <t>バアイ</t>
    </rPh>
    <rPh sb="11" eb="13">
      <t>シヨウ</t>
    </rPh>
    <rPh sb="13" eb="14">
      <t>リョウ</t>
    </rPh>
    <rPh sb="15" eb="16">
      <t>フク</t>
    </rPh>
    <phoneticPr fontId="21"/>
  </si>
  <si>
    <t>（無料）</t>
    <rPh sb="1" eb="3">
      <t>ムリョウ</t>
    </rPh>
    <phoneticPr fontId="4"/>
  </si>
  <si>
    <t xml:space="preserve">【展示内容】
・主な作品名・出品者について要望時から大幅な変更が生じた場合は、[1-5変更理由書]に記入してください。
・作品制作謝金・作品制作材料費を計上する場合は、作品について具体的に記入してください。
・展示の一環としてパフォーマンス等を行う場合には、内容（演者等）を具体的に記入してください。
</t>
    <rPh sb="21" eb="23">
      <t>ヨウボウ</t>
    </rPh>
    <rPh sb="23" eb="24">
      <t>ジ</t>
    </rPh>
    <rPh sb="26" eb="28">
      <t>オオハバ</t>
    </rPh>
    <rPh sb="29" eb="31">
      <t>ヘンコウ</t>
    </rPh>
    <rPh sb="32" eb="33">
      <t>ショウ</t>
    </rPh>
    <rPh sb="35" eb="37">
      <t>バアイ</t>
    </rPh>
    <rPh sb="43" eb="48">
      <t>ヘンコウリユウショ</t>
    </rPh>
    <rPh sb="50" eb="52">
      <t>キニュウ</t>
    </rPh>
    <rPh sb="61" eb="63">
      <t>サクヒン</t>
    </rPh>
    <phoneticPr fontId="21"/>
  </si>
  <si>
    <r>
      <t>★下記の内容について</t>
    </r>
    <r>
      <rPr>
        <b/>
        <u val="double"/>
        <sz val="14"/>
        <color rgb="FF1E037F"/>
        <rFont val="游ゴシック"/>
        <family val="3"/>
        <charset val="128"/>
      </rPr>
      <t>助成金交付要望書より</t>
    </r>
    <r>
      <rPr>
        <b/>
        <sz val="14"/>
        <color rgb="FF1E037F"/>
        <rFont val="游ゴシック"/>
        <family val="3"/>
        <charset val="128"/>
      </rPr>
      <t>変更があった場合は、
当振興会に連絡の上、本理由書に記入してください。
○団体に関する事項　※団体名は原則変更不可。
　　住所、団体名、代表者役職名、代表者氏名、担当者氏名
○活動内容に関する事項
　　助成対象活動名、実施時期（活動日、活動期間、実施日数）、
　　実施会場、共催者、活動内容に関する重要な事項
　　例：主な出品者・主な作品名　等
○収支予算に関する事項
　　入場券種や単価の大幅な変更、助成団体、
　　助成対象経費の総額（20%を超える減額があった場合）
　　※個々の経費に対する変更については記入不要です。</t>
    </r>
    <rPh sb="4" eb="6">
      <t>ナイヨウ</t>
    </rPh>
    <rPh sb="41" eb="42">
      <t>ホン</t>
    </rPh>
    <rPh sb="46" eb="48">
      <t>キニュウ</t>
    </rPh>
    <rPh sb="92" eb="93">
      <t>ヤク</t>
    </rPh>
    <rPh sb="123" eb="125">
      <t>ジョセイ</t>
    </rPh>
    <rPh sb="125" eb="127">
      <t>タイショウ</t>
    </rPh>
    <rPh sb="136" eb="139">
      <t>カツドウビ</t>
    </rPh>
    <rPh sb="140" eb="142">
      <t>カツドウ</t>
    </rPh>
    <rPh sb="142" eb="144">
      <t>キカン</t>
    </rPh>
    <rPh sb="145" eb="147">
      <t>ジッシ</t>
    </rPh>
    <rPh sb="147" eb="149">
      <t>ニッスウ</t>
    </rPh>
    <rPh sb="156" eb="158">
      <t>カイジョウ</t>
    </rPh>
    <rPh sb="163" eb="165">
      <t>カツドウ</t>
    </rPh>
    <rPh sb="165" eb="167">
      <t>ナイヨウ</t>
    </rPh>
    <rPh sb="168" eb="169">
      <t>カン</t>
    </rPh>
    <rPh sb="171" eb="173">
      <t>ジュウヨウ</t>
    </rPh>
    <rPh sb="174" eb="176">
      <t>ジコウ</t>
    </rPh>
    <rPh sb="183" eb="185">
      <t>シュッピン</t>
    </rPh>
    <rPh sb="224" eb="226">
      <t>ジョセイ</t>
    </rPh>
    <rPh sb="226" eb="228">
      <t>ダンタイ</t>
    </rPh>
    <rPh sb="249" eb="251">
      <t>ゲンガク</t>
    </rPh>
    <rPh sb="262" eb="264">
      <t>ココ</t>
    </rPh>
    <rPh sb="265" eb="267">
      <t>ケイヒ</t>
    </rPh>
    <rPh sb="268" eb="269">
      <t>タイ</t>
    </rPh>
    <rPh sb="271" eb="273">
      <t>ヘンコウ</t>
    </rPh>
    <rPh sb="278" eb="280">
      <t>キニュウ</t>
    </rPh>
    <rPh sb="280" eb="282">
      <t>フヨウ</t>
    </rPh>
    <phoneticPr fontId="21"/>
  </si>
  <si>
    <t>【展示内容】
・主な作品名・出品者について要望時から大幅な変更が生じた場合は、[5-5変更理由書]に記入してください。
・作品制作謝金・作品制作材料費を計上する場合は、作品について具体的に記入してください。
・展示の一環としてパフォーマンス等を行う場合には、内容（演者等）を具体的に記入してください。</t>
    <phoneticPr fontId="21"/>
  </si>
  <si>
    <r>
      <t>★下記の内容について</t>
    </r>
    <r>
      <rPr>
        <b/>
        <u val="double"/>
        <sz val="14"/>
        <color rgb="FF1E037F"/>
        <rFont val="游ゴシック"/>
        <family val="3"/>
        <charset val="128"/>
      </rPr>
      <t>助成金交付申請書より</t>
    </r>
    <r>
      <rPr>
        <b/>
        <sz val="14"/>
        <color rgb="FF1E037F"/>
        <rFont val="游ゴシック"/>
        <family val="3"/>
        <charset val="128"/>
      </rPr>
      <t>変更があった場合は、
当振興会に連絡の上、本理由書に記入してください。
○団体に関する事項　※団体名は原則変更不可。
　　住所、団体名、代表者役職名、代表者氏名、担当者氏名
○活動内容に関する事項
　　助成対象活動名、実施時期（活動日、活動期間、実施日数）、
　　実施会場、共催者、活動内容に関する重要な事項
　　例：主な出品者・主な作品名　等
○収支予算に関する事項
　　入場券種や単価の大幅な変更、助成団体、
　　助成対象経費の総額（20%を超える減額があった場合）
　　※個々の経費に対する変更については記入不要です。</t>
    </r>
    <rPh sb="4" eb="6">
      <t>ナイヨウ</t>
    </rPh>
    <rPh sb="15" eb="17">
      <t>シンセイ</t>
    </rPh>
    <rPh sb="41" eb="42">
      <t>ホン</t>
    </rPh>
    <rPh sb="46" eb="48">
      <t>キニュウ</t>
    </rPh>
    <rPh sb="92" eb="93">
      <t>ヤク</t>
    </rPh>
    <rPh sb="123" eb="125">
      <t>ジョセイ</t>
    </rPh>
    <rPh sb="125" eb="127">
      <t>タイショウ</t>
    </rPh>
    <rPh sb="136" eb="139">
      <t>カツドウビ</t>
    </rPh>
    <rPh sb="140" eb="142">
      <t>カツドウ</t>
    </rPh>
    <rPh sb="142" eb="144">
      <t>キカン</t>
    </rPh>
    <rPh sb="145" eb="147">
      <t>ジッシ</t>
    </rPh>
    <rPh sb="147" eb="149">
      <t>ニッスウ</t>
    </rPh>
    <rPh sb="156" eb="158">
      <t>カイジョウ</t>
    </rPh>
    <rPh sb="163" eb="165">
      <t>カツドウ</t>
    </rPh>
    <rPh sb="165" eb="167">
      <t>ナイヨウ</t>
    </rPh>
    <rPh sb="168" eb="169">
      <t>カン</t>
    </rPh>
    <rPh sb="171" eb="173">
      <t>ジュウヨウ</t>
    </rPh>
    <rPh sb="174" eb="176">
      <t>ジコウ</t>
    </rPh>
    <rPh sb="183" eb="185">
      <t>シュッピン</t>
    </rPh>
    <rPh sb="224" eb="226">
      <t>ジョセイ</t>
    </rPh>
    <rPh sb="226" eb="228">
      <t>ダンタイ</t>
    </rPh>
    <rPh sb="249" eb="251">
      <t>ゲンガク</t>
    </rPh>
    <rPh sb="262" eb="264">
      <t>ココ</t>
    </rPh>
    <rPh sb="265" eb="267">
      <t>ケイヒ</t>
    </rPh>
    <rPh sb="268" eb="269">
      <t>タイ</t>
    </rPh>
    <rPh sb="271" eb="273">
      <t>ヘンコウ</t>
    </rPh>
    <rPh sb="278" eb="280">
      <t>キニュウ</t>
    </rPh>
    <rPh sb="280" eb="282">
      <t>フヨウ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</si>
</sst>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76" formatCode="#,##0_ "/>
    <numFmt numFmtId="177" formatCode="#,##0_);[Red]\(#,##0\)"/>
    <numFmt numFmtId="178" formatCode="#,##0_ ;[Red]\-#,##0\ "/>
    <numFmt numFmtId="179" formatCode="000"/>
    <numFmt numFmtId="180" formatCode="0000"/>
    <numFmt numFmtId="181" formatCode="[$-411]ggge&quot;年&quot;m&quot;月&quot;d&quot;日&quot;;@"/>
    <numFmt numFmtId="182" formatCode="#,###"/>
    <numFmt numFmtId="183" formatCode="#,###\ &quot;千&quot;&quot;円&quot;"/>
    <numFmt numFmtId="184" formatCode="yyyy/m/d;;"/>
    <numFmt numFmtId="185" formatCode="General;;"/>
    <numFmt numFmtId="186" formatCode="&quot;他  &quot;#&quot;  件&quot;;;"/>
    <numFmt numFmtId="187" formatCode="[$-411]ggge&quot;年&quot;m&quot;月&quot;d&quot;日付け&quot;"/>
    <numFmt numFmtId="188" formatCode="yyyy/m/d;@"/>
    <numFmt numFmtId="189" formatCode="#,##0&quot;円&quot;"/>
    <numFmt numFmtId="190" formatCode="0000000"/>
    <numFmt numFmtId="191" formatCode="#"/>
    <numFmt numFmtId="192" formatCode="0.0%"/>
    <numFmt numFmtId="193" formatCode="0;\-0;;@"/>
    <numFmt numFmtId="194" formatCode="##0&quot; 日　　　&quot;"/>
    <numFmt numFmtId="195" formatCode="#,##0&quot; 人　　&quot;"/>
    <numFmt numFmtId="196" formatCode="#,##0&quot; 人　　 &quot;"/>
    <numFmt numFmtId="197" formatCode="&quot;ほか  &quot;#&quot;  箇所&quot;;;"/>
  </numFmts>
  <fonts count="10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sz val="6"/>
      <name val="游ゴシック"/>
      <family val="2"/>
      <charset val="128"/>
      <scheme val="minor"/>
    </font>
    <font>
      <b/>
      <sz val="12"/>
      <color theme="1"/>
      <name val="游ゴシック"/>
      <family val="3"/>
      <charset val="128"/>
      <scheme val="minor"/>
    </font>
    <font>
      <u/>
      <sz val="11"/>
      <color theme="1"/>
      <name val="游ゴシック"/>
      <family val="3"/>
      <charset val="128"/>
      <scheme val="minor"/>
    </font>
    <font>
      <sz val="12"/>
      <name val="游ゴシック"/>
      <family val="3"/>
      <charset val="128"/>
      <scheme val="minor"/>
    </font>
    <font>
      <b/>
      <sz val="10"/>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b/>
      <sz val="10"/>
      <name val="游ゴシック"/>
      <family val="3"/>
      <charset val="128"/>
      <scheme val="minor"/>
    </font>
    <font>
      <sz val="9"/>
      <name val="游ゴシック"/>
      <family val="3"/>
      <charset val="128"/>
      <scheme val="minor"/>
    </font>
    <font>
      <sz val="16"/>
      <name val="游ゴシック"/>
      <family val="3"/>
      <charset val="128"/>
      <scheme val="minor"/>
    </font>
    <font>
      <b/>
      <sz val="11"/>
      <name val="游ゴシック"/>
      <family val="3"/>
      <charset val="128"/>
      <scheme val="minor"/>
    </font>
    <font>
      <b/>
      <sz val="14"/>
      <name val="游ゴシック"/>
      <family val="3"/>
      <charset val="128"/>
      <scheme val="minor"/>
    </font>
    <font>
      <b/>
      <sz val="12"/>
      <name val="游ゴシック"/>
      <family val="3"/>
      <charset val="128"/>
      <scheme val="minor"/>
    </font>
    <font>
      <u/>
      <sz val="10"/>
      <color theme="1"/>
      <name val="游ゴシック"/>
      <family val="3"/>
      <charset val="128"/>
      <scheme val="minor"/>
    </font>
    <font>
      <b/>
      <sz val="20"/>
      <color theme="1"/>
      <name val="游ゴシック"/>
      <family val="3"/>
      <charset val="128"/>
      <scheme val="minor"/>
    </font>
    <font>
      <sz val="16"/>
      <color theme="1"/>
      <name val="游ゴシック"/>
      <family val="3"/>
      <charset val="128"/>
    </font>
    <font>
      <sz val="11"/>
      <color theme="1"/>
      <name val="游ゴシック"/>
      <family val="3"/>
      <charset val="128"/>
    </font>
    <font>
      <sz val="8"/>
      <color theme="1"/>
      <name val="游ゴシック"/>
      <family val="3"/>
      <charset val="128"/>
    </font>
    <font>
      <b/>
      <sz val="11"/>
      <color rgb="FFFF0000"/>
      <name val="游ゴシック"/>
      <family val="3"/>
      <charset val="128"/>
    </font>
    <font>
      <sz val="11"/>
      <color rgb="FF66FFFF"/>
      <name val="游ゴシック"/>
      <family val="3"/>
      <charset val="128"/>
    </font>
    <font>
      <sz val="12"/>
      <color theme="1"/>
      <name val="游ゴシック"/>
      <family val="3"/>
      <charset val="128"/>
    </font>
    <font>
      <b/>
      <sz val="11"/>
      <name val="游ゴシック"/>
      <family val="3"/>
      <charset val="128"/>
    </font>
    <font>
      <sz val="11"/>
      <color rgb="FFFF0000"/>
      <name val="游ゴシック"/>
      <family val="3"/>
      <charset val="128"/>
    </font>
    <font>
      <sz val="10.5"/>
      <color theme="1"/>
      <name val="游ゴシック"/>
      <family val="3"/>
      <charset val="128"/>
    </font>
    <font>
      <sz val="48"/>
      <name val="HG行書体"/>
      <family val="4"/>
      <charset val="128"/>
    </font>
    <font>
      <b/>
      <u/>
      <sz val="10"/>
      <name val="游ゴシック"/>
      <family val="3"/>
      <charset val="128"/>
      <scheme val="minor"/>
    </font>
    <font>
      <sz val="20"/>
      <color theme="1"/>
      <name val="游ゴシック"/>
      <family val="3"/>
      <charset val="128"/>
      <scheme val="minor"/>
    </font>
    <font>
      <b/>
      <sz val="20"/>
      <color rgb="FFFF0000"/>
      <name val="游ゴシック"/>
      <family val="3"/>
      <charset val="128"/>
      <scheme val="minor"/>
    </font>
    <font>
      <sz val="24"/>
      <color theme="1"/>
      <name val="游ゴシック"/>
      <family val="3"/>
      <charset val="128"/>
      <scheme val="minor"/>
    </font>
    <font>
      <sz val="28"/>
      <color theme="1"/>
      <name val="游ゴシック"/>
      <family val="3"/>
      <charset val="128"/>
      <scheme val="minor"/>
    </font>
    <font>
      <sz val="14"/>
      <color theme="1"/>
      <name val="ＭＳ 明朝"/>
      <family val="1"/>
      <charset val="128"/>
    </font>
    <font>
      <sz val="11"/>
      <color theme="1"/>
      <name val="ＭＳ 明朝"/>
      <family val="1"/>
      <charset val="128"/>
    </font>
    <font>
      <sz val="22"/>
      <color theme="1"/>
      <name val="ＭＳ 明朝"/>
      <family val="1"/>
      <charset val="128"/>
    </font>
    <font>
      <sz val="24"/>
      <color theme="1"/>
      <name val="ＭＳ 明朝"/>
      <family val="1"/>
      <charset val="128"/>
    </font>
    <font>
      <sz val="16"/>
      <color theme="1"/>
      <name val="ＭＳ 明朝"/>
      <family val="1"/>
      <charset val="128"/>
    </font>
    <font>
      <sz val="18"/>
      <color theme="1"/>
      <name val="ＭＳ 明朝"/>
      <family val="1"/>
      <charset val="128"/>
    </font>
    <font>
      <sz val="10.5"/>
      <color theme="1"/>
      <name val="ＭＳ 明朝"/>
      <family val="1"/>
      <charset val="128"/>
    </font>
    <font>
      <b/>
      <sz val="16"/>
      <color indexed="81"/>
      <name val="游ゴシック"/>
      <family val="3"/>
      <charset val="128"/>
      <scheme val="minor"/>
    </font>
    <font>
      <b/>
      <sz val="14"/>
      <color rgb="FFFF0000"/>
      <name val="ＭＳ 明朝"/>
      <family val="1"/>
      <charset val="128"/>
    </font>
    <font>
      <b/>
      <sz val="20"/>
      <name val="游ゴシック"/>
      <family val="3"/>
      <charset val="128"/>
      <scheme val="minor"/>
    </font>
    <font>
      <b/>
      <u/>
      <sz val="20"/>
      <color rgb="FF000066"/>
      <name val="游ゴシック"/>
      <family val="3"/>
      <charset val="128"/>
      <scheme val="minor"/>
    </font>
    <font>
      <b/>
      <sz val="14"/>
      <color rgb="FF000066"/>
      <name val="游ゴシック"/>
      <family val="3"/>
      <charset val="128"/>
      <scheme val="minor"/>
    </font>
    <font>
      <sz val="11"/>
      <color rgb="FF000066"/>
      <name val="游ゴシック"/>
      <family val="3"/>
      <charset val="128"/>
      <scheme val="minor"/>
    </font>
    <font>
      <b/>
      <sz val="16"/>
      <color rgb="FF000066"/>
      <name val="游ゴシック"/>
      <family val="3"/>
      <charset val="128"/>
      <scheme val="minor"/>
    </font>
    <font>
      <b/>
      <sz val="16"/>
      <color rgb="FFFF0000"/>
      <name val="游ゴシック"/>
      <family val="3"/>
      <charset val="128"/>
      <scheme val="minor"/>
    </font>
    <font>
      <b/>
      <sz val="14"/>
      <color rgb="FF000066"/>
      <name val="游ゴシック"/>
      <family val="3"/>
      <charset val="128"/>
    </font>
    <font>
      <b/>
      <u/>
      <sz val="10"/>
      <color rgb="FFFF0000"/>
      <name val="游ゴシック"/>
      <family val="3"/>
      <charset val="128"/>
      <scheme val="minor"/>
    </font>
    <font>
      <sz val="10"/>
      <color rgb="FFFF0000"/>
      <name val="游ゴシック"/>
      <family val="3"/>
      <charset val="128"/>
      <scheme val="minor"/>
    </font>
    <font>
      <b/>
      <sz val="14"/>
      <color indexed="81"/>
      <name val="游ゴシック"/>
      <family val="3"/>
      <charset val="128"/>
      <scheme val="minor"/>
    </font>
    <font>
      <b/>
      <sz val="20"/>
      <color rgb="FF000066"/>
      <name val="游ゴシック"/>
      <family val="3"/>
      <charset val="128"/>
      <scheme val="minor"/>
    </font>
    <font>
      <b/>
      <sz val="16"/>
      <name val="游ゴシック"/>
      <family val="3"/>
      <charset val="128"/>
      <scheme val="minor"/>
    </font>
    <font>
      <u/>
      <sz val="16"/>
      <color theme="1"/>
      <name val="游ゴシック"/>
      <family val="3"/>
      <charset val="128"/>
      <scheme val="minor"/>
    </font>
    <font>
      <b/>
      <sz val="18"/>
      <color theme="1"/>
      <name val="游ゴシック"/>
      <family val="3"/>
      <charset val="128"/>
      <scheme val="minor"/>
    </font>
    <font>
      <b/>
      <sz val="12"/>
      <color rgb="FFFF0000"/>
      <name val="游ゴシック"/>
      <family val="3"/>
      <charset val="128"/>
      <scheme val="minor"/>
    </font>
    <font>
      <b/>
      <sz val="11"/>
      <color rgb="FFF8F8F8"/>
      <name val="游ゴシック"/>
      <family val="3"/>
      <charset val="128"/>
      <scheme val="minor"/>
    </font>
    <font>
      <sz val="10"/>
      <color theme="1"/>
      <name val="游ゴシック"/>
      <family val="3"/>
      <charset val="128"/>
    </font>
    <font>
      <b/>
      <sz val="14"/>
      <color rgb="FF1E037F"/>
      <name val="游ゴシック"/>
      <family val="3"/>
      <charset val="128"/>
      <scheme val="minor"/>
    </font>
    <font>
      <b/>
      <sz val="12"/>
      <name val="游ゴシック"/>
      <family val="3"/>
      <charset val="128"/>
    </font>
    <font>
      <b/>
      <sz val="12"/>
      <color rgb="FF1E037F"/>
      <name val="游ゴシック"/>
      <family val="3"/>
      <charset val="128"/>
    </font>
    <font>
      <b/>
      <sz val="12"/>
      <color rgb="FF000066"/>
      <name val="游ゴシック"/>
      <family val="3"/>
      <charset val="128"/>
    </font>
    <font>
      <u/>
      <sz val="12"/>
      <color theme="1"/>
      <name val="游ゴシック"/>
      <family val="3"/>
      <charset val="128"/>
      <scheme val="minor"/>
    </font>
    <font>
      <sz val="11"/>
      <color theme="0" tint="-0.249977111117893"/>
      <name val="游ゴシック"/>
      <family val="3"/>
      <charset val="128"/>
      <scheme val="minor"/>
    </font>
    <font>
      <b/>
      <sz val="16"/>
      <color rgb="FF1E037F"/>
      <name val="游ゴシック"/>
      <family val="3"/>
      <charset val="128"/>
      <scheme val="minor"/>
    </font>
    <font>
      <b/>
      <sz val="18"/>
      <color rgb="FFFF0000"/>
      <name val="游ゴシック"/>
      <family val="3"/>
      <charset val="128"/>
      <scheme val="minor"/>
    </font>
    <font>
      <b/>
      <sz val="18"/>
      <color rgb="FF1E037F"/>
      <name val="游ゴシック"/>
      <family val="3"/>
      <charset val="128"/>
      <scheme val="minor"/>
    </font>
    <font>
      <b/>
      <sz val="14"/>
      <color rgb="FF1E037F"/>
      <name val="游ゴシック"/>
      <family val="3"/>
      <charset val="128"/>
    </font>
    <font>
      <b/>
      <u val="double"/>
      <sz val="14"/>
      <color rgb="FF1E037F"/>
      <name val="游ゴシック"/>
      <family val="3"/>
      <charset val="128"/>
    </font>
    <font>
      <b/>
      <sz val="20"/>
      <color rgb="FF1E037F"/>
      <name val="游ゴシック"/>
      <family val="3"/>
      <charset val="128"/>
      <scheme val="minor"/>
    </font>
  </fonts>
  <fills count="13">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DDDDDD"/>
        <bgColor indexed="64"/>
      </patternFill>
    </fill>
    <fill>
      <patternFill patternType="solid">
        <fgColor rgb="FFFFCCFF"/>
        <bgColor indexed="64"/>
      </patternFill>
    </fill>
    <fill>
      <patternFill patternType="solid">
        <fgColor theme="2" tint="-9.9978637043366805E-2"/>
        <bgColor indexed="64"/>
      </patternFill>
    </fill>
  </fills>
  <borders count="19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hair">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style="hair">
        <color indexed="64"/>
      </top>
      <bottom style="medium">
        <color indexed="64"/>
      </bottom>
      <diagonal/>
    </border>
    <border>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hair">
        <color indexed="64"/>
      </left>
      <right/>
      <top style="medium">
        <color indexed="64"/>
      </top>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hair">
        <color indexed="64"/>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rgb="FF000066"/>
      </top>
      <bottom/>
      <diagonal/>
    </border>
    <border>
      <left/>
      <right/>
      <top/>
      <bottom style="thin">
        <color rgb="FF000066"/>
      </bottom>
      <diagonal/>
    </border>
    <border>
      <left style="hair">
        <color indexed="64"/>
      </left>
      <right/>
      <top/>
      <bottom/>
      <diagonal/>
    </border>
    <border>
      <left/>
      <right style="thin">
        <color rgb="FF002060"/>
      </right>
      <top/>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top style="thin">
        <color rgb="FF1E037F"/>
      </top>
      <bottom/>
      <diagonal/>
    </border>
    <border>
      <left/>
      <right/>
      <top/>
      <bottom style="thin">
        <color rgb="FF1E037F"/>
      </bottom>
      <diagonal/>
    </border>
    <border>
      <left style="thin">
        <color indexed="64"/>
      </left>
      <right style="hair">
        <color indexed="64"/>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diagonal/>
    </border>
    <border>
      <left style="hair">
        <color indexed="64"/>
      </left>
      <right style="hair">
        <color indexed="64"/>
      </right>
      <top style="hair">
        <color rgb="FF1E037F"/>
      </top>
      <bottom style="thin">
        <color indexed="64"/>
      </bottom>
      <diagonal/>
    </border>
    <border>
      <left style="hair">
        <color indexed="64"/>
      </left>
      <right style="hair">
        <color indexed="64"/>
      </right>
      <top style="hair">
        <color indexed="64"/>
      </top>
      <bottom style="hair">
        <color rgb="FF1E037F"/>
      </bottom>
      <diagonal/>
    </border>
    <border>
      <left style="hair">
        <color indexed="64"/>
      </left>
      <right style="hair">
        <color indexed="64"/>
      </right>
      <top style="thin">
        <color rgb="FF1E037F"/>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style="thin">
        <color rgb="FF000066"/>
      </left>
      <right/>
      <top/>
      <bottom/>
      <diagonal/>
    </border>
    <border>
      <left/>
      <right style="thin">
        <color rgb="FF000066"/>
      </right>
      <top/>
      <bottom/>
      <diagonal/>
    </border>
    <border>
      <left/>
      <right style="thin">
        <color rgb="FF000066"/>
      </right>
      <top style="thin">
        <color rgb="FF000066"/>
      </top>
      <bottom/>
      <diagonal/>
    </border>
    <border>
      <left/>
      <right style="thin">
        <color rgb="FF002060"/>
      </right>
      <top style="thin">
        <color rgb="FF000066"/>
      </top>
      <bottom/>
      <diagonal/>
    </border>
    <border>
      <left/>
      <right style="thin">
        <color rgb="FF000066"/>
      </right>
      <top/>
      <bottom style="thin">
        <color rgb="FF000066"/>
      </bottom>
      <diagonal/>
    </border>
    <border>
      <left style="medium">
        <color indexed="64"/>
      </left>
      <right/>
      <top style="medium">
        <color indexed="64"/>
      </top>
      <bottom style="hair">
        <color indexed="64"/>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s>
  <cellStyleXfs count="9">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418">
    <xf numFmtId="0" fontId="0" fillId="0" borderId="0" xfId="0">
      <alignment vertical="center"/>
    </xf>
    <xf numFmtId="179" fontId="0" fillId="0" borderId="106" xfId="0" applyNumberFormat="1" applyBorder="1" applyAlignment="1" applyProtection="1">
      <alignment horizontal="center" vertical="center"/>
      <protection locked="0"/>
    </xf>
    <xf numFmtId="180" fontId="0" fillId="0" borderId="91" xfId="0" applyNumberFormat="1" applyBorder="1" applyAlignment="1" applyProtection="1">
      <alignment horizontal="center" vertical="center"/>
      <protection locked="0"/>
    </xf>
    <xf numFmtId="0" fontId="19" fillId="0" borderId="1" xfId="3" applyFont="1" applyBorder="1" applyAlignment="1">
      <alignment horizontal="left" vertical="top"/>
    </xf>
    <xf numFmtId="0" fontId="11" fillId="0" borderId="0" xfId="0" applyFont="1">
      <alignment vertical="center"/>
    </xf>
    <xf numFmtId="0" fontId="11" fillId="0" borderId="40" xfId="0" applyFont="1" applyBorder="1">
      <alignment vertical="center"/>
    </xf>
    <xf numFmtId="0" fontId="11" fillId="0" borderId="64" xfId="0" applyFont="1" applyBorder="1">
      <alignment vertical="center"/>
    </xf>
    <xf numFmtId="0" fontId="11" fillId="0" borderId="97" xfId="0" applyFont="1" applyBorder="1">
      <alignment vertical="center"/>
    </xf>
    <xf numFmtId="0" fontId="11" fillId="0" borderId="15" xfId="0" applyFont="1" applyBorder="1" applyAlignment="1">
      <alignment vertical="center" wrapText="1"/>
    </xf>
    <xf numFmtId="0" fontId="11" fillId="0" borderId="16" xfId="0" applyFont="1" applyBorder="1" applyAlignment="1">
      <alignment vertical="center" wrapText="1"/>
    </xf>
    <xf numFmtId="0" fontId="0" fillId="0" borderId="0" xfId="0" applyAlignment="1"/>
    <xf numFmtId="178" fontId="8"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0" fontId="18" fillId="0" borderId="0" xfId="0" applyFont="1" applyAlignment="1">
      <alignment vertical="top"/>
    </xf>
    <xf numFmtId="0" fontId="0" fillId="0" borderId="0" xfId="0" applyAlignment="1">
      <alignment horizontal="center" vertical="center"/>
    </xf>
    <xf numFmtId="182" fontId="0" fillId="0" borderId="0" xfId="0" applyNumberFormat="1" applyAlignment="1">
      <alignment horizontal="center" vertical="center"/>
    </xf>
    <xf numFmtId="0" fontId="0" fillId="0" borderId="0" xfId="0" applyAlignment="1">
      <alignment horizontal="right" vertical="top"/>
    </xf>
    <xf numFmtId="177" fontId="0" fillId="7" borderId="56" xfId="0" applyNumberFormat="1" applyFill="1" applyBorder="1" applyAlignment="1">
      <alignment vertical="top"/>
    </xf>
    <xf numFmtId="0" fontId="0" fillId="7" borderId="56" xfId="0" applyFill="1" applyBorder="1" applyAlignment="1">
      <alignment vertical="top"/>
    </xf>
    <xf numFmtId="0" fontId="0" fillId="7" borderId="85" xfId="0" applyFill="1" applyBorder="1" applyAlignment="1">
      <alignment vertical="top"/>
    </xf>
    <xf numFmtId="0" fontId="7" fillId="0" borderId="0" xfId="3">
      <alignment vertical="center"/>
    </xf>
    <xf numFmtId="0" fontId="7" fillId="0" borderId="0" xfId="3" applyAlignment="1">
      <alignment horizontal="left" vertical="center"/>
    </xf>
    <xf numFmtId="177" fontId="7" fillId="0" borderId="0" xfId="2" applyNumberFormat="1" applyFont="1" applyFill="1" applyBorder="1" applyAlignment="1" applyProtection="1">
      <alignment horizontal="left" vertical="top"/>
    </xf>
    <xf numFmtId="177" fontId="7" fillId="0" borderId="0" xfId="2" applyNumberFormat="1" applyFont="1" applyFill="1" applyBorder="1" applyAlignment="1" applyProtection="1">
      <alignment horizontal="right" vertical="top"/>
    </xf>
    <xf numFmtId="0" fontId="18" fillId="0" borderId="0" xfId="0" applyFont="1" applyAlignment="1">
      <alignment horizontal="right" vertical="top"/>
    </xf>
    <xf numFmtId="0" fontId="7" fillId="0" borderId="0" xfId="0" applyFont="1">
      <alignment vertical="center"/>
    </xf>
    <xf numFmtId="178" fontId="9" fillId="0" borderId="0" xfId="2" applyNumberFormat="1" applyFont="1" applyFill="1" applyBorder="1" applyProtection="1">
      <alignment vertical="center"/>
    </xf>
    <xf numFmtId="0" fontId="9" fillId="0" borderId="0" xfId="3" applyFont="1">
      <alignment vertical="center"/>
    </xf>
    <xf numFmtId="0" fontId="9" fillId="0" borderId="0" xfId="0" applyFont="1">
      <alignment vertical="center"/>
    </xf>
    <xf numFmtId="0" fontId="9" fillId="8" borderId="14" xfId="3" applyFont="1" applyFill="1" applyBorder="1" applyAlignment="1">
      <alignment horizontal="left" vertical="center"/>
    </xf>
    <xf numFmtId="0" fontId="30" fillId="0" borderId="0" xfId="3" applyFont="1">
      <alignment vertical="center"/>
    </xf>
    <xf numFmtId="0" fontId="9" fillId="8" borderId="15" xfId="3" applyFont="1" applyFill="1" applyBorder="1" applyAlignment="1">
      <alignment horizontal="left" vertical="center"/>
    </xf>
    <xf numFmtId="0" fontId="28" fillId="0" borderId="0" xfId="0" applyFont="1" applyAlignment="1">
      <alignment vertical="center" wrapText="1" shrinkToFit="1"/>
    </xf>
    <xf numFmtId="0" fontId="9" fillId="8" borderId="15" xfId="3" applyFont="1" applyFill="1" applyBorder="1">
      <alignment vertical="center"/>
    </xf>
    <xf numFmtId="0" fontId="28" fillId="0" borderId="0" xfId="0" applyFont="1">
      <alignment vertical="center"/>
    </xf>
    <xf numFmtId="177" fontId="9" fillId="0" borderId="0" xfId="2" applyNumberFormat="1" applyFont="1" applyBorder="1" applyAlignment="1" applyProtection="1">
      <alignment vertical="top" wrapText="1" shrinkToFit="1"/>
    </xf>
    <xf numFmtId="177" fontId="9" fillId="0" borderId="0" xfId="2" applyNumberFormat="1" applyFont="1" applyBorder="1" applyAlignment="1" applyProtection="1">
      <alignment horizontal="right" vertical="top" wrapText="1" shrinkToFit="1"/>
    </xf>
    <xf numFmtId="0" fontId="9" fillId="0" borderId="0" xfId="0" applyFont="1" applyAlignment="1">
      <alignment horizontal="center" vertical="center"/>
    </xf>
    <xf numFmtId="0" fontId="9" fillId="2" borderId="123" xfId="0" applyFont="1" applyFill="1" applyBorder="1" applyAlignment="1">
      <alignment horizontal="center" vertical="center" shrinkToFit="1"/>
    </xf>
    <xf numFmtId="182" fontId="10" fillId="2" borderId="75" xfId="0" applyNumberFormat="1" applyFont="1" applyFill="1" applyBorder="1" applyAlignment="1">
      <alignment horizontal="center" vertical="center" shrinkToFit="1"/>
    </xf>
    <xf numFmtId="177" fontId="0" fillId="8" borderId="26" xfId="0" applyNumberFormat="1" applyFill="1" applyBorder="1" applyAlignment="1">
      <alignment horizontal="right" vertical="center" shrinkToFit="1"/>
    </xf>
    <xf numFmtId="0" fontId="9" fillId="2" borderId="105" xfId="0" applyFont="1" applyFill="1" applyBorder="1" applyAlignment="1">
      <alignment horizontal="center" vertical="center" shrinkToFit="1"/>
    </xf>
    <xf numFmtId="177" fontId="9" fillId="2" borderId="105" xfId="0" applyNumberFormat="1" applyFont="1" applyFill="1" applyBorder="1" applyAlignment="1">
      <alignment horizontal="center" vertical="center" shrinkToFit="1"/>
    </xf>
    <xf numFmtId="177" fontId="9" fillId="2" borderId="90" xfId="0" applyNumberFormat="1" applyFont="1" applyFill="1" applyBorder="1" applyAlignment="1">
      <alignment horizontal="center" vertical="center" shrinkToFit="1"/>
    </xf>
    <xf numFmtId="177" fontId="9" fillId="2" borderId="125" xfId="0" applyNumberFormat="1" applyFont="1" applyFill="1" applyBorder="1" applyAlignment="1">
      <alignment horizontal="center" vertical="center" shrinkToFit="1"/>
    </xf>
    <xf numFmtId="177" fontId="9" fillId="2" borderId="124" xfId="0" applyNumberFormat="1" applyFont="1" applyFill="1" applyBorder="1" applyAlignment="1">
      <alignment horizontal="center" vertical="center" shrinkToFit="1"/>
    </xf>
    <xf numFmtId="0" fontId="0" fillId="8" borderId="126" xfId="0" applyFill="1" applyBorder="1" applyAlignment="1">
      <alignment vertical="center" shrinkToFit="1"/>
    </xf>
    <xf numFmtId="0" fontId="0" fillId="8" borderId="126" xfId="0" applyFill="1" applyBorder="1" applyAlignment="1">
      <alignment horizontal="left" vertical="center" wrapText="1"/>
    </xf>
    <xf numFmtId="177" fontId="0" fillId="8" borderId="126" xfId="0" applyNumberFormat="1" applyFill="1" applyBorder="1" applyAlignment="1">
      <alignment horizontal="right" vertical="center" shrinkToFit="1"/>
    </xf>
    <xf numFmtId="177" fontId="0" fillId="8" borderId="126" xfId="0" applyNumberFormat="1" applyFill="1" applyBorder="1">
      <alignment vertical="center"/>
    </xf>
    <xf numFmtId="0" fontId="0" fillId="8" borderId="89" xfId="0" applyFill="1" applyBorder="1" applyAlignment="1">
      <alignment vertical="center" shrinkToFit="1"/>
    </xf>
    <xf numFmtId="177" fontId="0" fillId="8" borderId="122" xfId="0" applyNumberFormat="1" applyFill="1" applyBorder="1">
      <alignment vertical="center"/>
    </xf>
    <xf numFmtId="0" fontId="9" fillId="2" borderId="110" xfId="0" applyFont="1" applyFill="1" applyBorder="1" applyAlignment="1">
      <alignment vertical="center" shrinkToFit="1"/>
    </xf>
    <xf numFmtId="177" fontId="10" fillId="7" borderId="124" xfId="0" applyNumberFormat="1" applyFont="1" applyFill="1" applyBorder="1" applyAlignment="1">
      <alignment vertical="top"/>
    </xf>
    <xf numFmtId="0" fontId="31" fillId="8" borderId="111" xfId="0" applyFont="1" applyFill="1" applyBorder="1">
      <alignment vertical="center"/>
    </xf>
    <xf numFmtId="0" fontId="31" fillId="8" borderId="90" xfId="0" applyFont="1" applyFill="1" applyBorder="1">
      <alignment vertical="center"/>
    </xf>
    <xf numFmtId="0" fontId="32" fillId="8" borderId="25" xfId="0" applyFont="1" applyFill="1" applyBorder="1" applyAlignment="1">
      <alignment vertical="center" shrinkToFit="1"/>
    </xf>
    <xf numFmtId="0" fontId="32" fillId="8" borderId="108" xfId="0" applyFont="1" applyFill="1" applyBorder="1" applyAlignment="1">
      <alignment vertical="center" shrinkToFit="1"/>
    </xf>
    <xf numFmtId="0" fontId="32" fillId="8" borderId="25" xfId="0" applyFont="1" applyFill="1" applyBorder="1">
      <alignment vertical="center"/>
    </xf>
    <xf numFmtId="0" fontId="32" fillId="8" borderId="108" xfId="0" applyFont="1" applyFill="1" applyBorder="1">
      <alignment vertical="center"/>
    </xf>
    <xf numFmtId="0" fontId="25" fillId="0" borderId="0" xfId="0" applyFont="1" applyAlignment="1">
      <alignment vertical="center" shrinkToFit="1"/>
    </xf>
    <xf numFmtId="0" fontId="29" fillId="0" borderId="0" xfId="0" applyFont="1">
      <alignment vertical="center"/>
    </xf>
    <xf numFmtId="0" fontId="11" fillId="0" borderId="0" xfId="3" applyFont="1">
      <alignment vertical="center"/>
    </xf>
    <xf numFmtId="0" fontId="13" fillId="9" borderId="30" xfId="3" applyFont="1" applyFill="1" applyBorder="1" applyAlignment="1">
      <alignment horizontal="left" vertical="center"/>
    </xf>
    <xf numFmtId="0" fontId="9" fillId="9" borderId="30" xfId="3" applyFont="1" applyFill="1" applyBorder="1" applyAlignment="1">
      <alignment horizontal="left" vertical="center"/>
    </xf>
    <xf numFmtId="0" fontId="9" fillId="8" borderId="35" xfId="3" applyFont="1" applyFill="1" applyBorder="1">
      <alignment vertical="center"/>
    </xf>
    <xf numFmtId="0" fontId="36" fillId="0" borderId="0" xfId="0" applyFont="1" applyAlignment="1">
      <alignment vertical="center" shrinkToFit="1"/>
    </xf>
    <xf numFmtId="0" fontId="0" fillId="0" borderId="0" xfId="3" applyFont="1">
      <alignment vertical="center"/>
    </xf>
    <xf numFmtId="0" fontId="8" fillId="9" borderId="31" xfId="3" applyFont="1" applyFill="1" applyBorder="1" applyAlignment="1">
      <alignment horizontal="left" vertical="center"/>
    </xf>
    <xf numFmtId="0" fontId="0" fillId="9" borderId="31" xfId="3" applyFont="1" applyFill="1" applyBorder="1" applyAlignment="1">
      <alignment horizontal="left" vertical="center"/>
    </xf>
    <xf numFmtId="0" fontId="0" fillId="9" borderId="31" xfId="3" applyFont="1" applyFill="1" applyBorder="1">
      <alignment vertical="center"/>
    </xf>
    <xf numFmtId="0" fontId="0" fillId="9" borderId="32" xfId="3" applyFont="1" applyFill="1" applyBorder="1">
      <alignment vertical="center"/>
    </xf>
    <xf numFmtId="182" fontId="0" fillId="0" borderId="0" xfId="3" applyNumberFormat="1" applyFont="1" applyAlignment="1">
      <alignment horizontal="center" vertical="center"/>
    </xf>
    <xf numFmtId="182" fontId="0" fillId="2" borderId="75" xfId="0" applyNumberFormat="1" applyFill="1" applyBorder="1" applyAlignment="1">
      <alignment horizontal="center" vertical="top" shrinkToFit="1"/>
    </xf>
    <xf numFmtId="182" fontId="0" fillId="2" borderId="75" xfId="0" applyNumberFormat="1" applyFill="1" applyBorder="1" applyAlignment="1">
      <alignment horizontal="center" vertical="center" shrinkToFit="1"/>
    </xf>
    <xf numFmtId="182" fontId="0" fillId="2" borderId="76" xfId="0" applyNumberFormat="1" applyFill="1" applyBorder="1" applyAlignment="1">
      <alignment horizontal="center" vertical="center" shrinkToFit="1"/>
    </xf>
    <xf numFmtId="182" fontId="0" fillId="2" borderId="118" xfId="0" applyNumberFormat="1" applyFill="1" applyBorder="1" applyAlignment="1">
      <alignment horizontal="center" vertical="center" shrinkToFit="1"/>
    </xf>
    <xf numFmtId="0" fontId="9" fillId="2" borderId="127" xfId="0" applyFont="1" applyFill="1" applyBorder="1" applyAlignment="1">
      <alignment horizontal="center" vertical="center" shrinkToFit="1"/>
    </xf>
    <xf numFmtId="177" fontId="9" fillId="2" borderId="127" xfId="0" applyNumberFormat="1" applyFont="1" applyFill="1" applyBorder="1" applyAlignment="1">
      <alignment horizontal="center" vertical="center" shrinkToFit="1"/>
    </xf>
    <xf numFmtId="177" fontId="9" fillId="2" borderId="101" xfId="0" applyNumberFormat="1" applyFont="1" applyFill="1" applyBorder="1" applyAlignment="1">
      <alignment horizontal="center" vertical="center" shrinkToFit="1"/>
    </xf>
    <xf numFmtId="0" fontId="37" fillId="2" borderId="127" xfId="0" applyFont="1" applyFill="1" applyBorder="1" applyAlignment="1">
      <alignment horizontal="center" vertical="center" shrinkToFit="1"/>
    </xf>
    <xf numFmtId="0" fontId="0" fillId="0" borderId="0" xfId="0" applyAlignment="1">
      <alignment vertical="center" shrinkToFit="1"/>
    </xf>
    <xf numFmtId="0" fontId="11" fillId="0" borderId="0" xfId="3" applyFont="1" applyAlignment="1">
      <alignment vertical="center" shrinkToFit="1"/>
    </xf>
    <xf numFmtId="0" fontId="9" fillId="9" borderId="30" xfId="3" applyFont="1" applyFill="1" applyBorder="1" applyAlignment="1">
      <alignment horizontal="left" vertical="center" shrinkToFit="1"/>
    </xf>
    <xf numFmtId="0" fontId="9" fillId="8" borderId="14" xfId="3" applyFont="1" applyFill="1" applyBorder="1" applyAlignment="1">
      <alignment horizontal="left" vertical="center" shrinkToFit="1"/>
    </xf>
    <xf numFmtId="0" fontId="9" fillId="2" borderId="53" xfId="3" applyFont="1" applyFill="1" applyBorder="1" applyAlignment="1">
      <alignment vertical="center" shrinkToFit="1"/>
    </xf>
    <xf numFmtId="182" fontId="9" fillId="7" borderId="40" xfId="3" applyNumberFormat="1" applyFont="1" applyFill="1" applyBorder="1" applyAlignment="1">
      <alignment horizontal="center" vertical="center" shrinkToFit="1"/>
    </xf>
    <xf numFmtId="182" fontId="9" fillId="7" borderId="15" xfId="3" applyNumberFormat="1" applyFont="1" applyFill="1" applyBorder="1" applyAlignment="1">
      <alignment horizontal="center" vertical="center" shrinkToFit="1"/>
    </xf>
    <xf numFmtId="182" fontId="9" fillId="7" borderId="36" xfId="3" applyNumberFormat="1" applyFont="1" applyFill="1" applyBorder="1" applyAlignment="1">
      <alignment horizontal="center" vertical="center" shrinkToFit="1"/>
    </xf>
    <xf numFmtId="0" fontId="7" fillId="0" borderId="0" xfId="3" applyAlignment="1">
      <alignment horizontal="left" vertical="center" shrinkToFit="1"/>
    </xf>
    <xf numFmtId="0" fontId="19" fillId="8" borderId="26" xfId="0" applyFont="1" applyFill="1" applyBorder="1" applyAlignment="1">
      <alignment vertical="center" shrinkToFit="1"/>
    </xf>
    <xf numFmtId="0" fontId="0" fillId="4" borderId="2"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4" borderId="36" xfId="0" applyFill="1" applyBorder="1" applyAlignment="1" applyProtection="1">
      <alignment vertical="center" shrinkToFit="1"/>
      <protection locked="0"/>
    </xf>
    <xf numFmtId="0" fontId="0" fillId="0" borderId="3" xfId="0" applyBorder="1" applyAlignment="1" applyProtection="1">
      <alignment horizontal="left" vertical="center" wrapText="1"/>
      <protection locked="0"/>
    </xf>
    <xf numFmtId="177" fontId="0" fillId="0" borderId="3" xfId="0" applyNumberFormat="1" applyBorder="1" applyAlignment="1" applyProtection="1">
      <alignment horizontal="right" vertical="center" shrinkToFit="1"/>
      <protection locked="0"/>
    </xf>
    <xf numFmtId="0" fontId="0" fillId="0" borderId="12" xfId="0" applyBorder="1" applyAlignment="1" applyProtection="1">
      <alignment horizontal="left" vertical="center" wrapText="1"/>
      <protection locked="0"/>
    </xf>
    <xf numFmtId="177" fontId="0" fillId="0" borderId="12" xfId="0" applyNumberFormat="1" applyBorder="1" applyAlignment="1" applyProtection="1">
      <alignment horizontal="right" vertical="center" shrinkToFit="1"/>
      <protection locked="0"/>
    </xf>
    <xf numFmtId="0" fontId="0" fillId="0" borderId="82" xfId="0" applyBorder="1" applyAlignment="1" applyProtection="1">
      <alignment horizontal="left" vertical="center" wrapText="1"/>
      <protection locked="0"/>
    </xf>
    <xf numFmtId="177" fontId="0" fillId="0" borderId="82" xfId="0" applyNumberFormat="1" applyBorder="1" applyAlignment="1" applyProtection="1">
      <alignment horizontal="right" vertical="center" shrinkToFit="1"/>
      <protection locked="0"/>
    </xf>
    <xf numFmtId="177" fontId="0" fillId="5" borderId="4" xfId="0" applyNumberFormat="1" applyFill="1" applyBorder="1">
      <alignment vertical="center"/>
    </xf>
    <xf numFmtId="177" fontId="0" fillId="5" borderId="5" xfId="0" applyNumberFormat="1" applyFill="1" applyBorder="1">
      <alignment vertical="center"/>
    </xf>
    <xf numFmtId="177" fontId="0" fillId="5" borderId="37" xfId="0" applyNumberFormat="1" applyFill="1" applyBorder="1">
      <alignment vertical="center"/>
    </xf>
    <xf numFmtId="0" fontId="19" fillId="0" borderId="1" xfId="3" applyFont="1" applyBorder="1">
      <alignment vertical="center"/>
    </xf>
    <xf numFmtId="0" fontId="41" fillId="0" borderId="0" xfId="3" applyFont="1">
      <alignment vertical="center"/>
    </xf>
    <xf numFmtId="0" fontId="19" fillId="0" borderId="0" xfId="3" applyFont="1">
      <alignment vertical="center"/>
    </xf>
    <xf numFmtId="0" fontId="42" fillId="2" borderId="1" xfId="3" applyFont="1" applyFill="1" applyBorder="1" applyAlignment="1">
      <alignment horizontal="center" vertical="center"/>
    </xf>
    <xf numFmtId="0" fontId="19" fillId="2" borderId="1" xfId="3" applyFont="1" applyFill="1" applyBorder="1">
      <alignment vertical="center"/>
    </xf>
    <xf numFmtId="0" fontId="19" fillId="0" borderId="1" xfId="3" applyFont="1" applyBorder="1" applyAlignment="1">
      <alignment vertical="center" wrapText="1"/>
    </xf>
    <xf numFmtId="0" fontId="0" fillId="0" borderId="0" xfId="0" applyAlignment="1">
      <alignment vertical="center" wrapText="1"/>
    </xf>
    <xf numFmtId="0" fontId="12" fillId="0" borderId="0" xfId="0" applyFont="1" applyAlignment="1">
      <alignment horizontal="left" vertical="center"/>
    </xf>
    <xf numFmtId="0" fontId="19" fillId="0" borderId="0" xfId="0" applyFont="1">
      <alignment vertical="center"/>
    </xf>
    <xf numFmtId="0" fontId="0" fillId="5" borderId="110" xfId="0" applyFill="1" applyBorder="1">
      <alignment vertical="center"/>
    </xf>
    <xf numFmtId="0" fontId="0" fillId="5" borderId="91" xfId="0" applyFill="1" applyBorder="1" applyAlignment="1">
      <alignment horizontal="center" vertical="center"/>
    </xf>
    <xf numFmtId="0" fontId="19" fillId="5" borderId="54" xfId="0" applyFont="1" applyFill="1" applyBorder="1" applyAlignment="1">
      <alignment vertical="center" wrapText="1"/>
    </xf>
    <xf numFmtId="0" fontId="0" fillId="5" borderId="54" xfId="0" applyFill="1" applyBorder="1">
      <alignment vertical="center"/>
    </xf>
    <xf numFmtId="0" fontId="0" fillId="5" borderId="46" xfId="0" applyFill="1" applyBorder="1">
      <alignment vertical="center"/>
    </xf>
    <xf numFmtId="0" fontId="0" fillId="6" borderId="79" xfId="0" applyFill="1" applyBorder="1">
      <alignment vertical="center"/>
    </xf>
    <xf numFmtId="0" fontId="19" fillId="0" borderId="0" xfId="0" applyFont="1" applyAlignment="1">
      <alignment vertical="top" wrapText="1"/>
    </xf>
    <xf numFmtId="0" fontId="0" fillId="5" borderId="50" xfId="0" applyFill="1" applyBorder="1">
      <alignment vertical="center"/>
    </xf>
    <xf numFmtId="0" fontId="0" fillId="5" borderId="19" xfId="0" applyFill="1" applyBorder="1" applyAlignment="1">
      <alignment vertical="center" wrapText="1"/>
    </xf>
    <xf numFmtId="0" fontId="18" fillId="0" borderId="0" xfId="0" applyFont="1">
      <alignment vertical="center"/>
    </xf>
    <xf numFmtId="0" fontId="8" fillId="0" borderId="0" xfId="0" applyFont="1">
      <alignmen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7" fillId="0" borderId="0" xfId="3" applyAlignment="1">
      <alignment vertical="center" textRotation="255"/>
    </xf>
    <xf numFmtId="177" fontId="7" fillId="0" borderId="0" xfId="3" applyNumberFormat="1">
      <alignment vertical="center"/>
    </xf>
    <xf numFmtId="0" fontId="0" fillId="0" borderId="0" xfId="0" applyAlignment="1">
      <alignment horizontal="left" vertical="center"/>
    </xf>
    <xf numFmtId="0" fontId="14" fillId="0" borderId="0" xfId="3" applyFont="1">
      <alignment vertical="center"/>
    </xf>
    <xf numFmtId="0" fontId="15" fillId="2" borderId="29" xfId="3" applyFont="1" applyFill="1" applyBorder="1">
      <alignment vertical="center"/>
    </xf>
    <xf numFmtId="0" fontId="15" fillId="2" borderId="30" xfId="3" applyFont="1" applyFill="1" applyBorder="1">
      <alignment vertical="center"/>
    </xf>
    <xf numFmtId="177" fontId="7" fillId="0" borderId="0" xfId="2" applyNumberFormat="1" applyFont="1" applyBorder="1" applyProtection="1">
      <alignment vertical="center"/>
    </xf>
    <xf numFmtId="0" fontId="15" fillId="2" borderId="31" xfId="3" applyFont="1" applyFill="1" applyBorder="1">
      <alignment vertical="center"/>
    </xf>
    <xf numFmtId="177" fontId="11" fillId="0" borderId="0" xfId="2" applyNumberFormat="1" applyFont="1" applyBorder="1" applyAlignment="1" applyProtection="1">
      <alignment horizontal="left" vertical="top"/>
    </xf>
    <xf numFmtId="0" fontId="15" fillId="3" borderId="39" xfId="3" applyFont="1" applyFill="1" applyBorder="1">
      <alignment vertical="center"/>
    </xf>
    <xf numFmtId="0" fontId="15" fillId="3" borderId="15" xfId="3" applyFont="1" applyFill="1" applyBorder="1">
      <alignment vertical="center"/>
    </xf>
    <xf numFmtId="0" fontId="15" fillId="2" borderId="32" xfId="3" applyFont="1" applyFill="1" applyBorder="1">
      <alignment vertical="center"/>
    </xf>
    <xf numFmtId="0" fontId="15" fillId="3" borderId="35" xfId="3" applyFont="1" applyFill="1" applyBorder="1">
      <alignment vertical="center"/>
    </xf>
    <xf numFmtId="0" fontId="25" fillId="2" borderId="38" xfId="3" applyFont="1" applyFill="1" applyBorder="1" applyAlignment="1">
      <alignment horizontal="center" vertical="center"/>
    </xf>
    <xf numFmtId="177" fontId="7" fillId="2" borderId="27" xfId="3" applyNumberFormat="1" applyFill="1" applyBorder="1" applyAlignment="1">
      <alignment horizontal="center" vertical="center"/>
    </xf>
    <xf numFmtId="177" fontId="7" fillId="2" borderId="28" xfId="3" applyNumberFormat="1" applyFill="1" applyBorder="1" applyAlignment="1">
      <alignment horizontal="center" vertical="center"/>
    </xf>
    <xf numFmtId="0" fontId="7" fillId="0" borderId="0" xfId="3" applyAlignment="1">
      <alignment horizontal="center" vertical="center"/>
    </xf>
    <xf numFmtId="0" fontId="7" fillId="2" borderId="30" xfId="3" applyFill="1" applyBorder="1" applyAlignment="1">
      <alignment horizontal="center" vertical="center"/>
    </xf>
    <xf numFmtId="177" fontId="7" fillId="2" borderId="30" xfId="3" applyNumberFormat="1" applyFill="1" applyBorder="1" applyAlignment="1">
      <alignment horizontal="center" vertical="center"/>
    </xf>
    <xf numFmtId="0" fontId="33" fillId="2" borderId="31" xfId="3" applyFont="1" applyFill="1" applyBorder="1" applyAlignment="1">
      <alignment horizontal="left" vertical="center" textRotation="255"/>
    </xf>
    <xf numFmtId="0" fontId="12" fillId="3" borderId="39" xfId="3" applyFont="1" applyFill="1" applyBorder="1" applyAlignment="1">
      <alignment horizontal="left" vertical="center"/>
    </xf>
    <xf numFmtId="0" fontId="7" fillId="3" borderId="14" xfId="3" applyFill="1" applyBorder="1" applyAlignment="1">
      <alignment horizontal="center" vertical="center" textRotation="255"/>
    </xf>
    <xf numFmtId="0" fontId="7" fillId="3" borderId="14" xfId="3" applyFill="1" applyBorder="1" applyAlignment="1">
      <alignment horizontal="center" vertical="center"/>
    </xf>
    <xf numFmtId="177" fontId="7" fillId="3" borderId="14" xfId="3" applyNumberFormat="1" applyFill="1" applyBorder="1" applyAlignment="1">
      <alignment horizontal="center" vertical="center"/>
    </xf>
    <xf numFmtId="0" fontId="7" fillId="3" borderId="15" xfId="3" applyFill="1" applyBorder="1" applyAlignment="1">
      <alignment vertical="center" textRotation="255"/>
    </xf>
    <xf numFmtId="177" fontId="0" fillId="5" borderId="14" xfId="3" applyNumberFormat="1" applyFont="1" applyFill="1" applyBorder="1" applyAlignment="1">
      <alignment horizontal="center" vertical="center"/>
    </xf>
    <xf numFmtId="38" fontId="7" fillId="5" borderId="56" xfId="4" applyFont="1" applyFill="1" applyBorder="1" applyAlignment="1" applyProtection="1">
      <alignment horizontal="right" vertical="top"/>
    </xf>
    <xf numFmtId="0" fontId="13" fillId="5" borderId="39" xfId="3" applyFont="1" applyFill="1" applyBorder="1">
      <alignment vertical="center"/>
    </xf>
    <xf numFmtId="0" fontId="7" fillId="5" borderId="14" xfId="3" applyFill="1" applyBorder="1">
      <alignment vertical="center"/>
    </xf>
    <xf numFmtId="177" fontId="7" fillId="5" borderId="33" xfId="3" applyNumberFormat="1" applyFill="1" applyBorder="1" applyAlignment="1">
      <alignment vertical="top"/>
    </xf>
    <xf numFmtId="0" fontId="7" fillId="5" borderId="15" xfId="3" applyFill="1" applyBorder="1" applyAlignment="1">
      <alignment vertical="center" textRotation="255"/>
    </xf>
    <xf numFmtId="0" fontId="7" fillId="3" borderId="25" xfId="3" applyFill="1" applyBorder="1" applyAlignment="1">
      <alignment vertical="center" textRotation="255"/>
    </xf>
    <xf numFmtId="0" fontId="7" fillId="5" borderId="74" xfId="3" applyFill="1" applyBorder="1" applyAlignment="1">
      <alignment vertical="center" textRotation="255"/>
    </xf>
    <xf numFmtId="0" fontId="12" fillId="3" borderId="39" xfId="3" applyFont="1" applyFill="1" applyBorder="1">
      <alignment vertical="center"/>
    </xf>
    <xf numFmtId="0" fontId="7" fillId="3" borderId="14" xfId="3" applyFill="1" applyBorder="1" applyAlignment="1">
      <alignment horizontal="left" vertical="center"/>
    </xf>
    <xf numFmtId="177" fontId="7" fillId="3" borderId="0" xfId="3" applyNumberFormat="1" applyFill="1" applyAlignment="1">
      <alignment horizontal="left" vertical="center"/>
    </xf>
    <xf numFmtId="177" fontId="7" fillId="3" borderId="33" xfId="3" applyNumberFormat="1" applyFill="1" applyBorder="1" applyAlignment="1">
      <alignment horizontal="right" vertical="top"/>
    </xf>
    <xf numFmtId="0" fontId="34" fillId="2" borderId="31" xfId="3" applyFont="1" applyFill="1" applyBorder="1" applyAlignment="1">
      <alignment horizontal="left" vertical="center" textRotation="255"/>
    </xf>
    <xf numFmtId="0" fontId="17" fillId="3" borderId="15" xfId="3" applyFont="1" applyFill="1" applyBorder="1">
      <alignment vertical="center"/>
    </xf>
    <xf numFmtId="0" fontId="17" fillId="3" borderId="26" xfId="3" applyFont="1" applyFill="1" applyBorder="1" applyAlignment="1">
      <alignment horizontal="center" vertical="center"/>
    </xf>
    <xf numFmtId="0" fontId="17" fillId="0" borderId="0" xfId="3" applyFont="1">
      <alignment vertical="center"/>
    </xf>
    <xf numFmtId="0" fontId="7" fillId="3" borderId="15" xfId="3" applyFill="1" applyBorder="1">
      <alignment vertical="center"/>
    </xf>
    <xf numFmtId="0" fontId="13" fillId="5" borderId="39" xfId="3" applyFont="1" applyFill="1" applyBorder="1" applyAlignment="1">
      <alignment horizontal="left" vertical="center"/>
    </xf>
    <xf numFmtId="177" fontId="7" fillId="5" borderId="48" xfId="3" applyNumberFormat="1" applyFill="1" applyBorder="1" applyAlignment="1">
      <alignment horizontal="left" vertical="center"/>
    </xf>
    <xf numFmtId="177" fontId="7" fillId="5" borderId="55" xfId="3" applyNumberFormat="1" applyFill="1" applyBorder="1" applyAlignment="1">
      <alignment horizontal="right" vertical="top"/>
    </xf>
    <xf numFmtId="0" fontId="7" fillId="5" borderId="16" xfId="3" applyFill="1" applyBorder="1" applyAlignment="1">
      <alignment vertical="center" textRotation="255"/>
    </xf>
    <xf numFmtId="177" fontId="7" fillId="5" borderId="14" xfId="3" applyNumberFormat="1" applyFill="1" applyBorder="1">
      <alignment vertical="center"/>
    </xf>
    <xf numFmtId="0" fontId="7" fillId="5" borderId="15" xfId="3" applyFill="1" applyBorder="1" applyAlignment="1">
      <alignment vertical="center" textRotation="255" shrinkToFit="1"/>
    </xf>
    <xf numFmtId="0" fontId="7" fillId="5" borderId="16" xfId="3" applyFill="1" applyBorder="1" applyAlignment="1">
      <alignment vertical="center" textRotation="255" shrinkToFit="1"/>
    </xf>
    <xf numFmtId="177" fontId="7" fillId="5" borderId="33" xfId="3" applyNumberFormat="1" applyFill="1" applyBorder="1" applyAlignment="1">
      <alignment horizontal="right" vertical="top"/>
    </xf>
    <xf numFmtId="0" fontId="7" fillId="3" borderId="35" xfId="3" applyFill="1" applyBorder="1" applyAlignment="1">
      <alignment vertical="center" textRotation="255"/>
    </xf>
    <xf numFmtId="0" fontId="7" fillId="5" borderId="35" xfId="3" applyFill="1" applyBorder="1" applyAlignment="1">
      <alignment vertical="center" textRotation="255" shrinkToFit="1"/>
    </xf>
    <xf numFmtId="0" fontId="7" fillId="0" borderId="30" xfId="3" applyBorder="1" applyAlignment="1">
      <alignment vertical="center" textRotation="255"/>
    </xf>
    <xf numFmtId="0" fontId="7" fillId="5" borderId="25" xfId="3" applyFill="1" applyBorder="1" applyAlignment="1">
      <alignment vertical="center" textRotation="255" shrinkToFit="1"/>
    </xf>
    <xf numFmtId="0" fontId="0" fillId="6" borderId="13" xfId="0" applyFill="1" applyBorder="1" applyAlignment="1">
      <alignment horizontal="center" vertical="center"/>
    </xf>
    <xf numFmtId="14" fontId="0" fillId="0" borderId="2" xfId="0" applyNumberFormat="1" applyBorder="1" applyAlignment="1" applyProtection="1">
      <alignment horizontal="center" vertical="center"/>
      <protection locked="0"/>
    </xf>
    <xf numFmtId="14" fontId="0" fillId="0" borderId="3" xfId="0" applyNumberFormat="1" applyBorder="1" applyAlignment="1" applyProtection="1">
      <alignment horizontal="center" vertical="center"/>
      <protection locked="0"/>
    </xf>
    <xf numFmtId="14" fontId="0" fillId="0" borderId="18" xfId="0" applyNumberForma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14" fontId="0" fillId="0" borderId="6" xfId="0" applyNumberFormat="1" applyBorder="1" applyAlignment="1" applyProtection="1">
      <alignment horizontal="center" vertical="center"/>
      <protection locked="0"/>
    </xf>
    <xf numFmtId="14" fontId="0" fillId="0" borderId="13" xfId="0" applyNumberFormat="1" applyBorder="1" applyAlignment="1" applyProtection="1">
      <alignment horizontal="center" vertical="center"/>
      <protection locked="0"/>
    </xf>
    <xf numFmtId="0" fontId="19" fillId="6" borderId="1" xfId="0" applyFont="1" applyFill="1" applyBorder="1" applyAlignment="1">
      <alignment vertical="center" shrinkToFit="1"/>
    </xf>
    <xf numFmtId="0" fontId="0" fillId="6" borderId="1" xfId="0" applyFill="1" applyBorder="1">
      <alignment vertical="center"/>
    </xf>
    <xf numFmtId="0" fontId="0" fillId="6" borderId="139" xfId="0" applyFill="1" applyBorder="1">
      <alignment vertical="center"/>
    </xf>
    <xf numFmtId="0" fontId="19" fillId="8" borderId="126" xfId="0" applyFont="1" applyFill="1" applyBorder="1" applyAlignment="1">
      <alignment vertical="center" shrinkToFit="1"/>
    </xf>
    <xf numFmtId="177" fontId="0" fillId="0" borderId="11" xfId="0" applyNumberFormat="1" applyBorder="1" applyAlignment="1" applyProtection="1">
      <alignment horizontal="right" vertical="center" shrinkToFit="1"/>
      <protection locked="0"/>
    </xf>
    <xf numFmtId="0" fontId="19" fillId="8" borderId="30" xfId="0" applyFont="1" applyFill="1" applyBorder="1" applyAlignment="1">
      <alignment vertical="center" shrinkToFit="1"/>
    </xf>
    <xf numFmtId="0" fontId="7" fillId="0" borderId="0" xfId="3" applyAlignment="1">
      <alignment vertical="center" wrapText="1"/>
    </xf>
    <xf numFmtId="0" fontId="15" fillId="2" borderId="30" xfId="3" applyFont="1" applyFill="1" applyBorder="1" applyAlignment="1">
      <alignment vertical="center" wrapText="1"/>
    </xf>
    <xf numFmtId="0" fontId="15" fillId="3" borderId="14" xfId="3" applyFont="1" applyFill="1" applyBorder="1" applyAlignment="1">
      <alignment vertical="center" wrapText="1"/>
    </xf>
    <xf numFmtId="0" fontId="15" fillId="2" borderId="40" xfId="3" applyFont="1" applyFill="1" applyBorder="1" applyAlignment="1">
      <alignment vertical="center" wrapText="1"/>
    </xf>
    <xf numFmtId="0" fontId="15" fillId="2" borderId="18" xfId="3" applyFont="1" applyFill="1" applyBorder="1" applyAlignment="1">
      <alignment vertical="center" wrapText="1"/>
    </xf>
    <xf numFmtId="0" fontId="15" fillId="2" borderId="18" xfId="3" applyFont="1" applyFill="1" applyBorder="1" applyAlignment="1">
      <alignment horizontal="left" vertical="center" wrapText="1"/>
    </xf>
    <xf numFmtId="0" fontId="15" fillId="2" borderId="36" xfId="3" applyFont="1" applyFill="1" applyBorder="1" applyAlignment="1">
      <alignment horizontal="left" vertical="center" wrapText="1"/>
    </xf>
    <xf numFmtId="0" fontId="7" fillId="2" borderId="27" xfId="3" applyFill="1" applyBorder="1" applyAlignment="1">
      <alignment horizontal="center" vertical="center" wrapText="1"/>
    </xf>
    <xf numFmtId="0" fontId="7" fillId="3" borderId="14" xfId="3" applyFill="1" applyBorder="1" applyAlignment="1">
      <alignment horizontal="center" vertical="center" wrapText="1"/>
    </xf>
    <xf numFmtId="0" fontId="7" fillId="5" borderId="39" xfId="3" applyFill="1" applyBorder="1" applyAlignment="1">
      <alignment vertical="center" wrapText="1"/>
    </xf>
    <xf numFmtId="0" fontId="7" fillId="3" borderId="14" xfId="3" applyFill="1" applyBorder="1" applyAlignment="1">
      <alignment horizontal="left" vertical="center" wrapText="1"/>
    </xf>
    <xf numFmtId="0" fontId="7" fillId="5" borderId="14" xfId="3" applyFill="1" applyBorder="1" applyAlignment="1">
      <alignment horizontal="left" vertical="center" wrapText="1"/>
    </xf>
    <xf numFmtId="0" fontId="7" fillId="5" borderId="14" xfId="3" applyFill="1" applyBorder="1" applyAlignment="1">
      <alignment vertical="center" wrapText="1"/>
    </xf>
    <xf numFmtId="0" fontId="7" fillId="5" borderId="14" xfId="3" applyFill="1" applyBorder="1" applyAlignment="1">
      <alignment horizontal="center" vertical="center"/>
    </xf>
    <xf numFmtId="0" fontId="7" fillId="2" borderId="27" xfId="3" applyFill="1" applyBorder="1" applyAlignment="1">
      <alignment horizontal="center" vertical="center"/>
    </xf>
    <xf numFmtId="0" fontId="0" fillId="5" borderId="8" xfId="0" applyFill="1" applyBorder="1" applyAlignment="1">
      <alignment horizontal="right" vertical="center"/>
    </xf>
    <xf numFmtId="14" fontId="0" fillId="6" borderId="6" xfId="0" applyNumberFormat="1" applyFill="1" applyBorder="1" applyAlignment="1">
      <alignment horizontal="center" vertical="center"/>
    </xf>
    <xf numFmtId="14" fontId="0" fillId="6" borderId="13" xfId="0" applyNumberFormat="1" applyFill="1" applyBorder="1" applyAlignment="1">
      <alignment horizontal="center" vertical="center"/>
    </xf>
    <xf numFmtId="0" fontId="0" fillId="5" borderId="13" xfId="0" applyFill="1" applyBorder="1" applyAlignment="1">
      <alignment vertical="center" wrapText="1"/>
    </xf>
    <xf numFmtId="0" fontId="7" fillId="3" borderId="25" xfId="3" applyFill="1" applyBorder="1">
      <alignment vertical="center"/>
    </xf>
    <xf numFmtId="177" fontId="7" fillId="5" borderId="14" xfId="3" applyNumberFormat="1" applyFill="1" applyBorder="1" applyAlignment="1">
      <alignment horizontal="left" vertical="center"/>
    </xf>
    <xf numFmtId="0" fontId="13" fillId="5" borderId="25" xfId="3" applyFont="1" applyFill="1" applyBorder="1">
      <alignment vertical="center"/>
    </xf>
    <xf numFmtId="0" fontId="7" fillId="5" borderId="25" xfId="3" applyFill="1" applyBorder="1" applyAlignment="1">
      <alignment vertical="center" textRotation="255"/>
    </xf>
    <xf numFmtId="0" fontId="19" fillId="4" borderId="107" xfId="0" applyFont="1" applyFill="1" applyBorder="1" applyAlignment="1" applyProtection="1">
      <alignment vertical="center" shrinkToFit="1"/>
      <protection locked="0"/>
    </xf>
    <xf numFmtId="0" fontId="19" fillId="0" borderId="0" xfId="0" applyFont="1" applyAlignment="1">
      <alignment horizontal="left" vertical="top" wrapText="1"/>
    </xf>
    <xf numFmtId="0" fontId="19" fillId="0" borderId="0" xfId="0" applyFont="1" applyAlignment="1">
      <alignment vertical="top"/>
    </xf>
    <xf numFmtId="0" fontId="19" fillId="0" borderId="0" xfId="0" applyFont="1" applyAlignment="1">
      <alignment horizontal="left" vertical="top"/>
    </xf>
    <xf numFmtId="0" fontId="0" fillId="0" borderId="0" xfId="3" applyFont="1" applyAlignment="1">
      <alignment vertical="top" wrapText="1"/>
    </xf>
    <xf numFmtId="0" fontId="27" fillId="0" borderId="40" xfId="0" applyFont="1" applyBorder="1">
      <alignment vertical="center"/>
    </xf>
    <xf numFmtId="0" fontId="11" fillId="0" borderId="112" xfId="0" applyFont="1" applyBorder="1">
      <alignment vertical="center"/>
    </xf>
    <xf numFmtId="0" fontId="11" fillId="0" borderId="142" xfId="0" applyFont="1" applyBorder="1">
      <alignment vertical="center"/>
    </xf>
    <xf numFmtId="0" fontId="11" fillId="0" borderId="116" xfId="0" applyFont="1" applyBorder="1">
      <alignment vertical="center"/>
    </xf>
    <xf numFmtId="0" fontId="11" fillId="0" borderId="71" xfId="0" applyFont="1" applyBorder="1" applyAlignment="1">
      <alignment vertical="center" wrapText="1"/>
    </xf>
    <xf numFmtId="0" fontId="11" fillId="0" borderId="93" xfId="0" applyFont="1" applyBorder="1" applyAlignment="1">
      <alignment vertical="center" wrapText="1"/>
    </xf>
    <xf numFmtId="0" fontId="11" fillId="0" borderId="142" xfId="0" applyFont="1" applyBorder="1" applyAlignment="1">
      <alignment vertical="center" wrapText="1"/>
    </xf>
    <xf numFmtId="0" fontId="11" fillId="0" borderId="116" xfId="0" applyFont="1" applyBorder="1" applyAlignment="1">
      <alignment vertical="center" wrapText="1"/>
    </xf>
    <xf numFmtId="0" fontId="11" fillId="0" borderId="70" xfId="0" applyFont="1" applyBorder="1" applyAlignment="1">
      <alignment horizontal="left" vertical="center"/>
    </xf>
    <xf numFmtId="0" fontId="11" fillId="0" borderId="71" xfId="0" applyFont="1" applyBorder="1" applyAlignment="1">
      <alignment horizontal="left" vertical="center"/>
    </xf>
    <xf numFmtId="0" fontId="11" fillId="0" borderId="93" xfId="0" applyFont="1" applyBorder="1" applyAlignment="1">
      <alignment horizontal="left" vertical="center"/>
    </xf>
    <xf numFmtId="0" fontId="11" fillId="0" borderId="15" xfId="0" applyFont="1" applyBorder="1" applyAlignment="1">
      <alignment horizontal="left" vertical="center"/>
    </xf>
    <xf numFmtId="0" fontId="11" fillId="0" borderId="47" xfId="0" applyFont="1" applyBorder="1" applyAlignment="1">
      <alignment horizontal="left" vertical="center"/>
    </xf>
    <xf numFmtId="0" fontId="11" fillId="0" borderId="16" xfId="0" applyFont="1" applyBorder="1" applyAlignment="1">
      <alignment horizontal="left" vertical="center"/>
    </xf>
    <xf numFmtId="0" fontId="11" fillId="0" borderId="26" xfId="0" applyFont="1" applyBorder="1" applyAlignment="1">
      <alignment horizontal="left" vertical="center"/>
    </xf>
    <xf numFmtId="0" fontId="11" fillId="0" borderId="81" xfId="0" applyFont="1" applyBorder="1" applyAlignment="1">
      <alignment horizontal="left" vertical="center"/>
    </xf>
    <xf numFmtId="0" fontId="11" fillId="0" borderId="65" xfId="0" applyFont="1" applyBorder="1">
      <alignment vertical="center"/>
    </xf>
    <xf numFmtId="0" fontId="11" fillId="0" borderId="70" xfId="0" applyFont="1" applyBorder="1">
      <alignment vertical="center"/>
    </xf>
    <xf numFmtId="0" fontId="11" fillId="0" borderId="133" xfId="0" applyFont="1" applyBorder="1">
      <alignment vertical="center"/>
    </xf>
    <xf numFmtId="0" fontId="11" fillId="0" borderId="43" xfId="0" applyFont="1" applyBorder="1">
      <alignment vertical="center"/>
    </xf>
    <xf numFmtId="0" fontId="11" fillId="0" borderId="119" xfId="0" applyFont="1" applyBorder="1">
      <alignment vertical="center"/>
    </xf>
    <xf numFmtId="0" fontId="11" fillId="0" borderId="115" xfId="0" applyFont="1" applyBorder="1" applyAlignment="1">
      <alignment vertical="center" wrapText="1"/>
    </xf>
    <xf numFmtId="0" fontId="11" fillId="0" borderId="98" xfId="0" applyFont="1" applyBorder="1" applyAlignment="1">
      <alignment vertical="center" wrapText="1"/>
    </xf>
    <xf numFmtId="0" fontId="11" fillId="0" borderId="71" xfId="0" applyFont="1" applyBorder="1">
      <alignment vertical="center"/>
    </xf>
    <xf numFmtId="0" fontId="11" fillId="0" borderId="93" xfId="0" applyFont="1" applyBorder="1">
      <alignment vertical="center"/>
    </xf>
    <xf numFmtId="0" fontId="31" fillId="9" borderId="29" xfId="3" applyFont="1" applyFill="1" applyBorder="1" applyAlignment="1">
      <alignment horizontal="left" vertical="center"/>
    </xf>
    <xf numFmtId="0" fontId="31" fillId="8" borderId="39" xfId="3" applyFont="1" applyFill="1" applyBorder="1" applyAlignment="1">
      <alignment horizontal="left" vertical="center"/>
    </xf>
    <xf numFmtId="0" fontId="7" fillId="5" borderId="14" xfId="3" applyFill="1" applyBorder="1" applyAlignment="1">
      <alignment horizontal="left" vertical="center" shrinkToFit="1"/>
    </xf>
    <xf numFmtId="0" fontId="7" fillId="3" borderId="14" xfId="3" applyFill="1" applyBorder="1" applyAlignment="1">
      <alignment horizontal="left" vertical="center" shrinkToFit="1"/>
    </xf>
    <xf numFmtId="0" fontId="7" fillId="3" borderId="0" xfId="3" applyFill="1" applyAlignment="1">
      <alignment horizontal="left" vertical="center" shrinkToFit="1"/>
    </xf>
    <xf numFmtId="0" fontId="7" fillId="5" borderId="48" xfId="3" applyFill="1" applyBorder="1" applyAlignment="1">
      <alignment horizontal="left" vertical="center" shrinkToFit="1"/>
    </xf>
    <xf numFmtId="0" fontId="11" fillId="0" borderId="0" xfId="3" applyFont="1" applyAlignment="1">
      <alignment horizontal="left" vertical="center"/>
    </xf>
    <xf numFmtId="0" fontId="9" fillId="2" borderId="49" xfId="3" applyFont="1" applyFill="1" applyBorder="1" applyAlignment="1">
      <alignment horizontal="left" vertical="center"/>
    </xf>
    <xf numFmtId="0" fontId="9" fillId="4" borderId="3" xfId="0" applyFont="1" applyFill="1" applyBorder="1" applyAlignment="1" applyProtection="1">
      <alignment horizontal="left" vertical="center" shrinkToFit="1"/>
      <protection locked="0"/>
    </xf>
    <xf numFmtId="0" fontId="9" fillId="4" borderId="9" xfId="3" applyFont="1" applyFill="1" applyBorder="1" applyAlignment="1" applyProtection="1">
      <alignment horizontal="left" vertical="center"/>
      <protection locked="0"/>
    </xf>
    <xf numFmtId="0" fontId="9" fillId="4" borderId="104" xfId="3" applyFont="1" applyFill="1" applyBorder="1" applyAlignment="1" applyProtection="1">
      <alignment horizontal="left" vertical="center"/>
      <protection locked="0"/>
    </xf>
    <xf numFmtId="0" fontId="22" fillId="0" borderId="0" xfId="3" applyFont="1" applyAlignment="1">
      <alignment horizontal="left" vertical="center" wrapText="1"/>
    </xf>
    <xf numFmtId="0" fontId="0" fillId="0" borderId="0" xfId="0" applyAlignment="1">
      <alignment horizontal="left" vertical="center" wrapText="1" shrinkToFit="1"/>
    </xf>
    <xf numFmtId="0" fontId="0" fillId="5" borderId="13" xfId="0" applyFill="1" applyBorder="1" applyAlignment="1">
      <alignment horizontal="left" vertical="center" wrapText="1"/>
    </xf>
    <xf numFmtId="0" fontId="43" fillId="0" borderId="0" xfId="0" applyFont="1" applyAlignment="1">
      <alignment vertical="top" wrapText="1"/>
    </xf>
    <xf numFmtId="0" fontId="0" fillId="0" borderId="0" xfId="0" applyAlignment="1" applyProtection="1">
      <alignment vertical="top" wrapText="1"/>
      <protection locked="0"/>
    </xf>
    <xf numFmtId="0" fontId="0" fillId="0" borderId="0" xfId="0" applyAlignment="1" applyProtection="1">
      <alignment vertical="center" wrapText="1"/>
      <protection locked="0"/>
    </xf>
    <xf numFmtId="0" fontId="48" fillId="0" borderId="0" xfId="8" applyFont="1" applyProtection="1">
      <alignment vertical="center"/>
      <protection locked="0"/>
    </xf>
    <xf numFmtId="0" fontId="0" fillId="0" borderId="0" xfId="0" applyProtection="1">
      <alignment vertical="center"/>
      <protection locked="0"/>
    </xf>
    <xf numFmtId="0" fontId="50" fillId="0" borderId="0" xfId="8" applyFont="1" applyProtection="1">
      <alignment vertical="center"/>
      <protection locked="0"/>
    </xf>
    <xf numFmtId="0" fontId="51" fillId="0" borderId="0" xfId="8" applyFont="1" applyProtection="1">
      <alignment vertical="center"/>
      <protection locked="0"/>
    </xf>
    <xf numFmtId="0" fontId="53" fillId="0" borderId="0" xfId="8" applyFont="1" applyProtection="1">
      <alignment vertical="center"/>
      <protection locked="0"/>
    </xf>
    <xf numFmtId="0" fontId="52" fillId="0" borderId="0" xfId="8" applyFont="1" applyProtection="1">
      <alignment vertical="center"/>
      <protection locked="0"/>
    </xf>
    <xf numFmtId="0" fontId="52" fillId="7" borderId="0" xfId="8" applyFont="1" applyFill="1" applyAlignment="1">
      <alignment horizontal="right" vertical="center"/>
    </xf>
    <xf numFmtId="0" fontId="48" fillId="0" borderId="0" xfId="0" applyFont="1" applyProtection="1">
      <alignment vertical="center"/>
      <protection locked="0"/>
    </xf>
    <xf numFmtId="0" fontId="54" fillId="0" borderId="0" xfId="0" applyFont="1" applyAlignment="1" applyProtection="1">
      <alignment vertical="top" wrapText="1"/>
      <protection locked="0"/>
    </xf>
    <xf numFmtId="0" fontId="47" fillId="0" borderId="0" xfId="0" applyFont="1" applyAlignment="1" applyProtection="1">
      <alignment horizontal="center" vertical="top"/>
      <protection locked="0"/>
    </xf>
    <xf numFmtId="0" fontId="55" fillId="0" borderId="0" xfId="0" applyFont="1" applyAlignment="1" applyProtection="1">
      <alignment horizontal="right" vertical="top"/>
      <protection locked="0"/>
    </xf>
    <xf numFmtId="0" fontId="48" fillId="0" borderId="0" xfId="0" applyFont="1" applyAlignment="1" applyProtection="1">
      <alignment horizontal="left" vertical="top" wrapText="1"/>
      <protection locked="0"/>
    </xf>
    <xf numFmtId="0" fontId="47" fillId="0" borderId="0" xfId="0" applyFont="1" applyProtection="1">
      <alignment vertical="center"/>
      <protection locked="0"/>
    </xf>
    <xf numFmtId="0" fontId="48" fillId="0" borderId="0" xfId="0" applyFont="1" applyAlignment="1" applyProtection="1">
      <alignment horizontal="right" vertical="top"/>
      <protection locked="0"/>
    </xf>
    <xf numFmtId="0" fontId="36" fillId="0" borderId="0" xfId="0" applyFont="1">
      <alignment vertical="center"/>
    </xf>
    <xf numFmtId="0" fontId="56" fillId="0" borderId="0" xfId="0" applyFont="1">
      <alignment vertical="center"/>
    </xf>
    <xf numFmtId="0" fontId="57" fillId="0" borderId="0" xfId="0" applyFont="1">
      <alignment vertical="center"/>
    </xf>
    <xf numFmtId="0" fontId="39" fillId="0" borderId="40" xfId="0" applyFont="1" applyBorder="1">
      <alignment vertical="center"/>
    </xf>
    <xf numFmtId="0" fontId="36" fillId="0" borderId="64" xfId="0" applyFont="1" applyBorder="1">
      <alignment vertical="center"/>
    </xf>
    <xf numFmtId="0" fontId="36" fillId="0" borderId="97" xfId="0" applyFont="1" applyBorder="1">
      <alignment vertical="center"/>
    </xf>
    <xf numFmtId="0" fontId="11" fillId="0" borderId="0" xfId="0" applyFont="1" applyAlignment="1">
      <alignment vertical="center" wrapText="1"/>
    </xf>
    <xf numFmtId="0" fontId="11" fillId="0" borderId="15" xfId="0" applyFont="1" applyBorder="1" applyAlignment="1">
      <alignment horizontal="right" vertical="center"/>
    </xf>
    <xf numFmtId="0" fontId="11" fillId="0" borderId="0" xfId="0" applyFont="1" applyAlignment="1">
      <alignment horizontal="left" vertical="center"/>
    </xf>
    <xf numFmtId="0" fontId="27" fillId="0" borderId="39" xfId="0" applyFont="1" applyBorder="1">
      <alignment vertical="center"/>
    </xf>
    <xf numFmtId="0" fontId="11" fillId="0" borderId="14" xfId="0" applyFont="1" applyBorder="1">
      <alignment vertical="center"/>
    </xf>
    <xf numFmtId="0" fontId="11" fillId="0" borderId="46" xfId="0" applyFont="1" applyBorder="1">
      <alignment vertical="center"/>
    </xf>
    <xf numFmtId="0" fontId="0" fillId="5" borderId="64" xfId="0" applyFill="1" applyBorder="1" applyAlignment="1">
      <alignment horizontal="center" vertical="center"/>
    </xf>
    <xf numFmtId="0" fontId="8" fillId="5" borderId="64" xfId="0" applyFont="1" applyFill="1" applyBorder="1" applyAlignment="1">
      <alignment horizontal="center" vertical="center"/>
    </xf>
    <xf numFmtId="0" fontId="9" fillId="0" borderId="0" xfId="0" applyFont="1" applyProtection="1">
      <alignment vertical="center"/>
      <protection locked="0"/>
    </xf>
    <xf numFmtId="0" fontId="15" fillId="2" borderId="2" xfId="3" applyFont="1" applyFill="1" applyBorder="1" applyAlignment="1">
      <alignment vertical="center" wrapText="1"/>
    </xf>
    <xf numFmtId="0" fontId="13" fillId="0" borderId="0" xfId="0" applyFont="1" applyAlignment="1" applyProtection="1">
      <alignment wrapText="1"/>
      <protection locked="0"/>
    </xf>
    <xf numFmtId="177" fontId="0" fillId="2" borderId="28" xfId="3" applyNumberFormat="1" applyFont="1" applyFill="1" applyBorder="1" applyAlignment="1">
      <alignment horizontal="center" vertical="center"/>
    </xf>
    <xf numFmtId="0" fontId="13" fillId="9" borderId="29" xfId="3" applyFont="1" applyFill="1" applyBorder="1" applyAlignment="1">
      <alignment horizontal="left" vertical="center"/>
    </xf>
    <xf numFmtId="0" fontId="31" fillId="8" borderId="80" xfId="3" applyFont="1" applyFill="1" applyBorder="1" applyAlignment="1">
      <alignment horizontal="left" vertical="center"/>
    </xf>
    <xf numFmtId="0" fontId="9" fillId="8" borderId="31" xfId="3" applyFont="1" applyFill="1" applyBorder="1" applyAlignment="1">
      <alignment horizontal="left" vertical="center"/>
    </xf>
    <xf numFmtId="0" fontId="9" fillId="8" borderId="31" xfId="3" applyFont="1" applyFill="1" applyBorder="1">
      <alignment vertical="center"/>
    </xf>
    <xf numFmtId="0" fontId="9" fillId="8" borderId="32" xfId="3" applyFont="1" applyFill="1" applyBorder="1">
      <alignment vertical="center"/>
    </xf>
    <xf numFmtId="0" fontId="9" fillId="0" borderId="0" xfId="0" applyFont="1" applyAlignment="1">
      <alignment horizontal="left" vertical="top" wrapText="1"/>
    </xf>
    <xf numFmtId="0" fontId="16" fillId="0" borderId="0" xfId="0" applyFont="1">
      <alignment vertical="center"/>
    </xf>
    <xf numFmtId="0" fontId="16" fillId="0" borderId="0" xfId="0" applyFont="1" applyAlignment="1">
      <alignment horizontal="center" vertical="center"/>
    </xf>
    <xf numFmtId="181" fontId="10" fillId="0" borderId="0" xfId="0" applyNumberFormat="1" applyFont="1" applyAlignment="1">
      <alignment horizontal="right" vertical="center"/>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wrapText="1" shrinkToFit="1"/>
    </xf>
    <xf numFmtId="0" fontId="10" fillId="0" borderId="0" xfId="0" applyFont="1" applyAlignment="1">
      <alignment horizontal="right" vertical="center" shrinkToFit="1"/>
    </xf>
    <xf numFmtId="0" fontId="10" fillId="0" borderId="0" xfId="0" applyFont="1" applyAlignment="1">
      <alignment vertical="center" wrapText="1"/>
    </xf>
    <xf numFmtId="0" fontId="10" fillId="0" borderId="0" xfId="0" applyFont="1" applyAlignment="1">
      <alignment horizontal="left" vertical="center" wrapText="1"/>
    </xf>
    <xf numFmtId="0" fontId="12" fillId="0" borderId="0" xfId="0" applyFont="1" applyAlignment="1">
      <alignment horizontal="center" vertical="center" wrapText="1"/>
    </xf>
    <xf numFmtId="0" fontId="10" fillId="0" borderId="0" xfId="0" applyFont="1" applyAlignment="1">
      <alignment horizontal="left" vertical="center"/>
    </xf>
    <xf numFmtId="189" fontId="10" fillId="0" borderId="0" xfId="0" applyNumberFormat="1" applyFont="1">
      <alignment vertical="center"/>
    </xf>
    <xf numFmtId="0" fontId="9" fillId="0" borderId="0" xfId="0" applyFont="1" applyAlignment="1">
      <alignment vertical="top" wrapText="1"/>
    </xf>
    <xf numFmtId="0" fontId="10" fillId="0" borderId="0" xfId="0" applyFont="1" applyAlignment="1">
      <alignment horizontal="left" vertical="top" wrapText="1"/>
    </xf>
    <xf numFmtId="0" fontId="62" fillId="0" borderId="0" xfId="0" applyFont="1">
      <alignment vertical="center"/>
    </xf>
    <xf numFmtId="0" fontId="63" fillId="0" borderId="0" xfId="0" applyFont="1">
      <alignment vertical="center"/>
    </xf>
    <xf numFmtId="0" fontId="62" fillId="0" borderId="0" xfId="0" applyFont="1" applyAlignment="1">
      <alignment horizontal="left" vertical="top" wrapText="1"/>
    </xf>
    <xf numFmtId="0" fontId="64" fillId="0" borderId="0" xfId="0" applyFont="1">
      <alignment vertical="center"/>
    </xf>
    <xf numFmtId="0" fontId="65" fillId="0" borderId="0" xfId="0" applyFont="1">
      <alignment vertical="center"/>
    </xf>
    <xf numFmtId="0" fontId="64" fillId="0" borderId="0" xfId="0" applyFont="1" applyAlignment="1">
      <alignment horizontal="center" vertical="center"/>
    </xf>
    <xf numFmtId="0" fontId="65" fillId="0" borderId="0" xfId="0" applyFont="1" applyAlignment="1">
      <alignment vertical="center" wrapText="1"/>
    </xf>
    <xf numFmtId="0" fontId="65" fillId="0" borderId="0" xfId="0" applyFont="1" applyAlignment="1">
      <alignment vertical="center" shrinkToFit="1"/>
    </xf>
    <xf numFmtId="0" fontId="62" fillId="0" borderId="0" xfId="0" applyFont="1" applyAlignment="1">
      <alignment horizontal="center" vertical="center"/>
    </xf>
    <xf numFmtId="181" fontId="66" fillId="0" borderId="0" xfId="0" applyNumberFormat="1" applyFont="1">
      <alignment vertical="center"/>
    </xf>
    <xf numFmtId="181" fontId="66" fillId="0" borderId="0" xfId="0" applyNumberFormat="1" applyFont="1" applyAlignment="1">
      <alignment horizontal="right" vertical="center"/>
    </xf>
    <xf numFmtId="0" fontId="66" fillId="0" borderId="0" xfId="0" applyFont="1" applyAlignment="1">
      <alignment vertical="top"/>
    </xf>
    <xf numFmtId="0" fontId="66" fillId="0" borderId="0" xfId="0" applyFont="1" applyAlignment="1">
      <alignment horizontal="right" vertical="center"/>
    </xf>
    <xf numFmtId="0" fontId="66" fillId="0" borderId="0" xfId="0" applyFont="1">
      <alignment vertical="center"/>
    </xf>
    <xf numFmtId="0" fontId="66" fillId="0" borderId="0" xfId="0" applyFont="1" applyAlignment="1">
      <alignment horizontal="center" vertical="center"/>
    </xf>
    <xf numFmtId="0" fontId="66" fillId="0" borderId="0" xfId="0" applyFont="1" applyAlignment="1">
      <alignment horizontal="right" vertical="center" wrapText="1" shrinkToFit="1"/>
    </xf>
    <xf numFmtId="0" fontId="66" fillId="0" borderId="0" xfId="0" applyFont="1" applyAlignment="1">
      <alignment horizontal="right" vertical="center" shrinkToFit="1"/>
    </xf>
    <xf numFmtId="0" fontId="66" fillId="0" borderId="0" xfId="0" applyFont="1" applyAlignment="1">
      <alignment vertical="center" wrapText="1"/>
    </xf>
    <xf numFmtId="187" fontId="66" fillId="0" borderId="0" xfId="0" applyNumberFormat="1" applyFont="1" applyAlignment="1">
      <alignment horizontal="right" vertical="center" shrinkToFit="1"/>
    </xf>
    <xf numFmtId="0" fontId="66" fillId="0" borderId="0" xfId="0" applyFont="1" applyAlignment="1">
      <alignment horizontal="center" vertical="center" shrinkToFit="1"/>
    </xf>
    <xf numFmtId="0" fontId="66" fillId="0" borderId="0" xfId="0" applyFont="1" applyAlignment="1">
      <alignment horizontal="left" vertical="center" wrapText="1"/>
    </xf>
    <xf numFmtId="0" fontId="66" fillId="0" borderId="0" xfId="0" applyFont="1" applyAlignment="1">
      <alignment horizontal="left" vertical="center"/>
    </xf>
    <xf numFmtId="0" fontId="67" fillId="0" borderId="0" xfId="0" applyFont="1" applyAlignment="1">
      <alignment horizontal="center" vertical="center" wrapText="1"/>
    </xf>
    <xf numFmtId="0" fontId="68" fillId="0" borderId="0" xfId="0" applyFont="1" applyAlignment="1">
      <alignment horizontal="justify" vertical="center"/>
    </xf>
    <xf numFmtId="0" fontId="68" fillId="0" borderId="0" xfId="0" applyFont="1" applyAlignment="1">
      <alignment horizontal="left" vertical="center"/>
    </xf>
    <xf numFmtId="0" fontId="63" fillId="0" borderId="0" xfId="0" applyFont="1" applyAlignment="1">
      <alignment horizontal="left" vertical="center"/>
    </xf>
    <xf numFmtId="0" fontId="70" fillId="0" borderId="0" xfId="0" applyFont="1">
      <alignment vertical="center"/>
    </xf>
    <xf numFmtId="0" fontId="73" fillId="0" borderId="0" xfId="0" applyFont="1">
      <alignment vertical="center"/>
    </xf>
    <xf numFmtId="0" fontId="74" fillId="0" borderId="0" xfId="0" applyFont="1">
      <alignment vertical="center"/>
    </xf>
    <xf numFmtId="183" fontId="71" fillId="0" borderId="0" xfId="0" applyNumberFormat="1" applyFont="1" applyAlignment="1">
      <alignment horizontal="right" vertical="center"/>
    </xf>
    <xf numFmtId="0" fontId="75" fillId="0" borderId="0" xfId="0" applyFont="1">
      <alignment vertical="center"/>
    </xf>
    <xf numFmtId="0" fontId="73" fillId="0" borderId="0" xfId="3" applyFont="1" applyAlignment="1">
      <alignment vertical="center" wrapText="1"/>
    </xf>
    <xf numFmtId="0" fontId="73" fillId="0" borderId="0" xfId="0" applyFont="1" applyAlignment="1">
      <alignment horizontal="left" vertical="center" wrapText="1"/>
    </xf>
    <xf numFmtId="0" fontId="73" fillId="0" borderId="0" xfId="0" applyFont="1" applyAlignment="1">
      <alignment vertical="center" wrapText="1"/>
    </xf>
    <xf numFmtId="0" fontId="75" fillId="0" borderId="0" xfId="0" applyFont="1" applyAlignment="1">
      <alignment vertical="center" wrapText="1"/>
    </xf>
    <xf numFmtId="187" fontId="0" fillId="0" borderId="0" xfId="0" applyNumberFormat="1">
      <alignment vertical="center"/>
    </xf>
    <xf numFmtId="179" fontId="10" fillId="5" borderId="0" xfId="0" applyNumberFormat="1" applyFont="1" applyFill="1" applyAlignment="1">
      <alignment horizontal="center" vertical="center"/>
    </xf>
    <xf numFmtId="180" fontId="10" fillId="5" borderId="0" xfId="0" applyNumberFormat="1" applyFont="1" applyFill="1" applyAlignment="1">
      <alignment horizontal="center" vertical="center"/>
    </xf>
    <xf numFmtId="179" fontId="66" fillId="0" borderId="0" xfId="0" applyNumberFormat="1" applyFont="1" applyAlignment="1">
      <alignment horizontal="center" vertical="center"/>
    </xf>
    <xf numFmtId="180" fontId="66" fillId="0" borderId="0" xfId="0" applyNumberFormat="1" applyFont="1" applyAlignment="1">
      <alignment horizontal="center" vertical="center"/>
    </xf>
    <xf numFmtId="0" fontId="19" fillId="0" borderId="73" xfId="3" applyFont="1" applyBorder="1" applyAlignment="1">
      <alignment vertical="center" wrapText="1"/>
    </xf>
    <xf numFmtId="179" fontId="14" fillId="5" borderId="65" xfId="0" applyNumberFormat="1" applyFont="1" applyFill="1" applyBorder="1" applyAlignment="1">
      <alignment horizontal="left" vertical="center"/>
    </xf>
    <xf numFmtId="0" fontId="73" fillId="0" borderId="0" xfId="0" applyFont="1" applyAlignment="1">
      <alignment vertical="top" wrapText="1"/>
    </xf>
    <xf numFmtId="0" fontId="30" fillId="0" borderId="0" xfId="0" applyFont="1" applyAlignment="1">
      <alignment vertical="center" wrapText="1"/>
    </xf>
    <xf numFmtId="0" fontId="82" fillId="0" borderId="0" xfId="0" applyFont="1" applyAlignment="1">
      <alignment vertical="top" wrapText="1"/>
    </xf>
    <xf numFmtId="0" fontId="31" fillId="0" borderId="0" xfId="0" applyFont="1">
      <alignment vertical="center"/>
    </xf>
    <xf numFmtId="0" fontId="83" fillId="0" borderId="0" xfId="0" applyFont="1" applyAlignment="1">
      <alignment vertical="center" shrinkToFit="1"/>
    </xf>
    <xf numFmtId="0" fontId="31" fillId="0" borderId="0" xfId="0" applyFont="1" applyAlignment="1">
      <alignment horizontal="right" vertical="top"/>
    </xf>
    <xf numFmtId="0" fontId="0" fillId="0" borderId="0" xfId="0" applyAlignment="1">
      <alignment vertical="top" wrapText="1"/>
    </xf>
    <xf numFmtId="0" fontId="41" fillId="4" borderId="39" xfId="0" applyFont="1" applyFill="1" applyBorder="1" applyAlignment="1" applyProtection="1">
      <alignment horizontal="center" vertical="center" wrapText="1"/>
      <protection locked="0"/>
    </xf>
    <xf numFmtId="0" fontId="29" fillId="8" borderId="14" xfId="0" applyFont="1" applyFill="1" applyBorder="1" applyAlignment="1">
      <alignment horizontal="left" vertical="center" wrapText="1"/>
    </xf>
    <xf numFmtId="0" fontId="41" fillId="4" borderId="40" xfId="0" applyFont="1" applyFill="1" applyBorder="1" applyAlignment="1" applyProtection="1">
      <alignment horizontal="center" vertical="center" wrapText="1"/>
      <protection locked="0"/>
    </xf>
    <xf numFmtId="0" fontId="29" fillId="8" borderId="46" xfId="0" applyFont="1" applyFill="1" applyBorder="1" applyAlignment="1">
      <alignment horizontal="left" vertical="center" shrinkToFit="1"/>
    </xf>
    <xf numFmtId="0" fontId="41" fillId="4" borderId="14" xfId="0" applyFont="1" applyFill="1" applyBorder="1" applyAlignment="1" applyProtection="1">
      <alignment horizontal="center" vertical="center" wrapText="1"/>
      <protection locked="0"/>
    </xf>
    <xf numFmtId="0" fontId="29" fillId="8" borderId="41" xfId="0" applyFont="1" applyFill="1" applyBorder="1" applyAlignment="1">
      <alignment horizontal="left" vertical="center" wrapText="1"/>
    </xf>
    <xf numFmtId="0" fontId="41" fillId="4" borderId="42" xfId="0" applyFont="1" applyFill="1" applyBorder="1" applyAlignment="1" applyProtection="1">
      <alignment horizontal="center" vertical="center" wrapText="1"/>
      <protection locked="0"/>
    </xf>
    <xf numFmtId="0" fontId="29" fillId="8" borderId="119" xfId="0" applyFont="1" applyFill="1" applyBorder="1" applyAlignment="1">
      <alignment horizontal="left" vertical="center" wrapText="1"/>
    </xf>
    <xf numFmtId="0" fontId="29" fillId="8" borderId="44" xfId="0" applyFont="1" applyFill="1" applyBorder="1" applyAlignment="1">
      <alignment horizontal="left" vertical="center" wrapText="1"/>
    </xf>
    <xf numFmtId="0" fontId="41" fillId="4" borderId="16" xfId="0" applyFont="1" applyFill="1" applyBorder="1" applyAlignment="1" applyProtection="1">
      <alignment horizontal="center" vertical="center" wrapText="1"/>
      <protection locked="0"/>
    </xf>
    <xf numFmtId="0" fontId="13" fillId="0" borderId="0" xfId="0" applyFont="1" applyAlignment="1">
      <alignment vertical="top" wrapText="1"/>
    </xf>
    <xf numFmtId="0" fontId="43" fillId="0" borderId="0" xfId="0" applyFont="1" applyAlignment="1">
      <alignment vertical="top"/>
    </xf>
    <xf numFmtId="0" fontId="13" fillId="0" borderId="0" xfId="0" applyFont="1" applyAlignment="1">
      <alignment horizontal="left" vertical="top"/>
    </xf>
    <xf numFmtId="0" fontId="30" fillId="0" borderId="0" xfId="0" applyFont="1" applyAlignment="1">
      <alignment vertical="top" wrapText="1"/>
    </xf>
    <xf numFmtId="0" fontId="13" fillId="0" borderId="0" xfId="0" applyFont="1" applyAlignment="1">
      <alignment vertical="top"/>
    </xf>
    <xf numFmtId="0" fontId="0" fillId="0" borderId="0" xfId="0" applyAlignment="1">
      <alignment vertical="top"/>
    </xf>
    <xf numFmtId="0" fontId="31" fillId="5" borderId="80" xfId="0" applyFont="1" applyFill="1" applyBorder="1" applyAlignment="1">
      <alignment vertical="center" wrapText="1"/>
    </xf>
    <xf numFmtId="0" fontId="13" fillId="5" borderId="14" xfId="0" applyFont="1" applyFill="1" applyBorder="1" applyAlignment="1">
      <alignment vertical="center" wrapText="1"/>
    </xf>
    <xf numFmtId="0" fontId="86" fillId="0" borderId="0" xfId="0" applyFont="1">
      <alignment vertical="center"/>
    </xf>
    <xf numFmtId="0" fontId="0" fillId="5" borderId="110" xfId="0" applyFill="1" applyBorder="1" applyAlignment="1">
      <alignment vertical="center" shrinkToFit="1"/>
    </xf>
    <xf numFmtId="0" fontId="15" fillId="5" borderId="14" xfId="0" applyFont="1" applyFill="1" applyBorder="1" applyAlignment="1">
      <alignment vertical="center" wrapText="1"/>
    </xf>
    <xf numFmtId="0" fontId="15" fillId="5" borderId="33" xfId="0" applyFont="1" applyFill="1" applyBorder="1" applyAlignment="1">
      <alignment vertical="center" wrapText="1"/>
    </xf>
    <xf numFmtId="0" fontId="87" fillId="0" borderId="167" xfId="0" applyFont="1" applyBorder="1">
      <alignment vertical="center"/>
    </xf>
    <xf numFmtId="0" fontId="87" fillId="0" borderId="168" xfId="0" applyFont="1" applyBorder="1">
      <alignment vertical="center"/>
    </xf>
    <xf numFmtId="0" fontId="87" fillId="0" borderId="169" xfId="0" applyFont="1" applyBorder="1">
      <alignment vertical="center"/>
    </xf>
    <xf numFmtId="0" fontId="84" fillId="0" borderId="31" xfId="0" applyFont="1" applyBorder="1" applyAlignment="1">
      <alignment horizontal="left" vertical="center" shrinkToFit="1"/>
    </xf>
    <xf numFmtId="0" fontId="30" fillId="0" borderId="0" xfId="0" applyFont="1" applyAlignment="1">
      <alignment vertical="center" wrapText="1" shrinkToFit="1"/>
    </xf>
    <xf numFmtId="0" fontId="88" fillId="0" borderId="0" xfId="0" applyFont="1" applyAlignment="1">
      <alignment vertical="top"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13" fillId="5" borderId="15" xfId="3" applyFont="1" applyFill="1" applyBorder="1" applyAlignment="1">
      <alignment horizontal="left" vertical="center"/>
    </xf>
    <xf numFmtId="0" fontId="7" fillId="5" borderId="26" xfId="3" applyFill="1" applyBorder="1" applyAlignment="1">
      <alignment horizontal="center" shrinkToFit="1"/>
    </xf>
    <xf numFmtId="177" fontId="0" fillId="5" borderId="26" xfId="3" applyNumberFormat="1" applyFont="1" applyFill="1" applyBorder="1" applyAlignment="1">
      <alignment horizontal="center"/>
    </xf>
    <xf numFmtId="0" fontId="13" fillId="5" borderId="15" xfId="3" applyFont="1" applyFill="1" applyBorder="1">
      <alignment vertical="center"/>
    </xf>
    <xf numFmtId="0" fontId="89" fillId="0" borderId="0" xfId="8" applyFont="1" applyProtection="1">
      <alignment vertical="center"/>
      <protection locked="0"/>
    </xf>
    <xf numFmtId="0" fontId="29" fillId="8" borderId="47" xfId="0" applyFont="1" applyFill="1" applyBorder="1" applyAlignment="1">
      <alignment horizontal="left" vertical="center" shrinkToFit="1"/>
    </xf>
    <xf numFmtId="0" fontId="29" fillId="8" borderId="136" xfId="0" applyFont="1" applyFill="1" applyBorder="1" applyAlignment="1">
      <alignment horizontal="left" vertical="center" wrapText="1"/>
    </xf>
    <xf numFmtId="0" fontId="7" fillId="3" borderId="26" xfId="3" applyFill="1" applyBorder="1" applyAlignment="1">
      <alignment horizontal="center" vertical="center"/>
    </xf>
    <xf numFmtId="0" fontId="7" fillId="3" borderId="26" xfId="3" applyFill="1" applyBorder="1" applyAlignment="1">
      <alignment horizontal="center" vertical="center" wrapText="1"/>
    </xf>
    <xf numFmtId="177" fontId="7" fillId="3" borderId="26" xfId="3" applyNumberFormat="1" applyFill="1" applyBorder="1" applyAlignment="1">
      <alignment horizontal="center" vertical="center"/>
    </xf>
    <xf numFmtId="177" fontId="7" fillId="3" borderId="45" xfId="3" applyNumberFormat="1" applyFill="1" applyBorder="1" applyAlignment="1">
      <alignment horizontal="center" vertical="center"/>
    </xf>
    <xf numFmtId="177" fontId="7" fillId="5" borderId="26" xfId="3" applyNumberFormat="1" applyFill="1" applyBorder="1" applyAlignment="1">
      <alignment horizontal="center"/>
    </xf>
    <xf numFmtId="177" fontId="7" fillId="5" borderId="34" xfId="3" applyNumberFormat="1" applyFill="1" applyBorder="1" applyAlignment="1"/>
    <xf numFmtId="0" fontId="90" fillId="5" borderId="0" xfId="8" applyFont="1" applyFill="1" applyAlignment="1" applyProtection="1">
      <alignment vertical="center" wrapText="1"/>
      <protection locked="0"/>
    </xf>
    <xf numFmtId="0" fontId="77" fillId="0" borderId="0" xfId="8" applyFont="1" applyAlignment="1" applyProtection="1">
      <alignment vertical="center" wrapText="1"/>
      <protection locked="0"/>
    </xf>
    <xf numFmtId="0" fontId="88" fillId="0" borderId="0" xfId="3" applyFont="1" applyAlignment="1">
      <alignment horizontal="left" vertical="center" wrapText="1"/>
    </xf>
    <xf numFmtId="177" fontId="7" fillId="5" borderId="34" xfId="3" applyNumberFormat="1" applyFill="1" applyBorder="1" applyAlignment="1">
      <alignment vertical="top"/>
    </xf>
    <xf numFmtId="0" fontId="30" fillId="0" borderId="0" xfId="0" applyFont="1" applyAlignment="1" applyProtection="1">
      <alignment horizontal="left" vertical="center" wrapText="1"/>
      <protection locked="0"/>
    </xf>
    <xf numFmtId="0" fontId="13" fillId="0" borderId="31" xfId="0" applyFont="1" applyBorder="1" applyAlignment="1" applyProtection="1">
      <alignment wrapText="1"/>
      <protection locked="0"/>
    </xf>
    <xf numFmtId="177" fontId="7" fillId="5" borderId="45" xfId="3" applyNumberFormat="1" applyFill="1" applyBorder="1" applyAlignment="1">
      <alignment horizontal="right" vertical="top"/>
    </xf>
    <xf numFmtId="0" fontId="13" fillId="5" borderId="53" xfId="3" applyFont="1" applyFill="1" applyBorder="1">
      <alignment vertical="center"/>
    </xf>
    <xf numFmtId="0" fontId="13" fillId="5" borderId="48" xfId="3" applyFont="1" applyFill="1" applyBorder="1">
      <alignment vertical="center"/>
    </xf>
    <xf numFmtId="177" fontId="7" fillId="5" borderId="55" xfId="3" applyNumberFormat="1" applyFill="1" applyBorder="1" applyAlignment="1">
      <alignment vertical="top"/>
    </xf>
    <xf numFmtId="0" fontId="15" fillId="0" borderId="0" xfId="3" applyFont="1">
      <alignment vertical="center"/>
    </xf>
    <xf numFmtId="0" fontId="15" fillId="0" borderId="0" xfId="3" applyFont="1" applyAlignment="1">
      <alignment vertical="center" textRotation="255"/>
    </xf>
    <xf numFmtId="0" fontId="15" fillId="0" borderId="0" xfId="3" applyFont="1" applyAlignment="1">
      <alignment vertical="center" wrapText="1"/>
    </xf>
    <xf numFmtId="177" fontId="15" fillId="0" borderId="0" xfId="3" applyNumberFormat="1" applyFont="1">
      <alignment vertical="center"/>
    </xf>
    <xf numFmtId="0" fontId="15" fillId="5" borderId="12" xfId="3" applyFont="1" applyFill="1" applyBorder="1" applyAlignment="1">
      <alignment horizontal="center" vertical="center"/>
    </xf>
    <xf numFmtId="182" fontId="15" fillId="5" borderId="5" xfId="3" applyNumberFormat="1" applyFont="1" applyFill="1" applyBorder="1">
      <alignment vertical="center"/>
    </xf>
    <xf numFmtId="182" fontId="15" fillId="5" borderId="9" xfId="3" applyNumberFormat="1" applyFont="1" applyFill="1" applyBorder="1">
      <alignment vertical="center"/>
    </xf>
    <xf numFmtId="0" fontId="15" fillId="5" borderId="132" xfId="3" applyFont="1" applyFill="1" applyBorder="1" applyAlignment="1">
      <alignment horizontal="center" vertical="center"/>
    </xf>
    <xf numFmtId="177" fontId="15" fillId="0" borderId="0" xfId="3" applyNumberFormat="1" applyFont="1" applyAlignment="1">
      <alignment horizontal="center" vertical="center"/>
    </xf>
    <xf numFmtId="0" fontId="15" fillId="0" borderId="2" xfId="3" applyFont="1" applyBorder="1" applyAlignment="1" applyProtection="1">
      <alignment horizontal="left" vertical="center" wrapText="1"/>
      <protection locked="0"/>
    </xf>
    <xf numFmtId="0" fontId="15" fillId="0" borderId="18" xfId="3" applyFont="1" applyBorder="1" applyAlignment="1" applyProtection="1">
      <alignment horizontal="left" vertical="center" wrapText="1"/>
      <protection locked="0"/>
    </xf>
    <xf numFmtId="0" fontId="15" fillId="0" borderId="6" xfId="3" applyFont="1" applyBorder="1" applyAlignment="1" applyProtection="1">
      <alignment horizontal="left" vertical="center" wrapText="1"/>
      <protection locked="0"/>
    </xf>
    <xf numFmtId="176" fontId="15" fillId="0" borderId="3" xfId="3" applyNumberFormat="1" applyFont="1" applyBorder="1" applyAlignment="1" applyProtection="1">
      <alignment horizontal="right" vertical="center" shrinkToFit="1"/>
      <protection locked="0"/>
    </xf>
    <xf numFmtId="0" fontId="15" fillId="5" borderId="3" xfId="3" applyFont="1" applyFill="1" applyBorder="1" applyAlignment="1">
      <alignment horizontal="center" vertical="center" shrinkToFit="1"/>
    </xf>
    <xf numFmtId="182" fontId="15" fillId="5" borderId="4" xfId="3" applyNumberFormat="1" applyFont="1" applyFill="1" applyBorder="1" applyAlignment="1">
      <alignment horizontal="right" vertical="center"/>
    </xf>
    <xf numFmtId="176" fontId="15" fillId="0" borderId="9" xfId="3" applyNumberFormat="1" applyFont="1" applyBorder="1" applyAlignment="1" applyProtection="1">
      <alignment horizontal="right" vertical="center" shrinkToFit="1"/>
      <protection locked="0"/>
    </xf>
    <xf numFmtId="0" fontId="15" fillId="5" borderId="12" xfId="3" applyFont="1" applyFill="1" applyBorder="1" applyAlignment="1">
      <alignment horizontal="center" vertical="center" shrinkToFit="1"/>
    </xf>
    <xf numFmtId="176" fontId="15" fillId="0" borderId="62" xfId="3" applyNumberFormat="1" applyFont="1" applyBorder="1" applyAlignment="1" applyProtection="1">
      <alignment horizontal="right" vertical="center" shrinkToFit="1"/>
      <protection locked="0"/>
    </xf>
    <xf numFmtId="182" fontId="15" fillId="5" borderId="9" xfId="3" applyNumberFormat="1" applyFont="1" applyFill="1" applyBorder="1" applyAlignment="1">
      <alignment horizontal="right" vertical="center"/>
    </xf>
    <xf numFmtId="176" fontId="15" fillId="0" borderId="10" xfId="3" applyNumberFormat="1" applyFont="1" applyBorder="1" applyAlignment="1" applyProtection="1">
      <alignment horizontal="right" vertical="center" shrinkToFit="1"/>
      <protection locked="0"/>
    </xf>
    <xf numFmtId="0" fontId="15" fillId="5" borderId="132" xfId="3" applyFont="1" applyFill="1" applyBorder="1" applyAlignment="1">
      <alignment horizontal="center" vertical="center" shrinkToFit="1"/>
    </xf>
    <xf numFmtId="176" fontId="15" fillId="0" borderId="107" xfId="3" applyNumberFormat="1" applyFont="1" applyBorder="1" applyAlignment="1" applyProtection="1">
      <alignment horizontal="right" vertical="center" shrinkToFit="1"/>
      <protection locked="0"/>
    </xf>
    <xf numFmtId="182" fontId="15" fillId="5" borderId="17" xfId="3" applyNumberFormat="1" applyFont="1" applyFill="1" applyBorder="1" applyAlignment="1">
      <alignment horizontal="right" vertical="center"/>
    </xf>
    <xf numFmtId="0" fontId="15" fillId="0" borderId="36" xfId="3" applyFont="1" applyBorder="1" applyAlignment="1" applyProtection="1">
      <alignment horizontal="left" vertical="center" wrapText="1"/>
      <protection locked="0"/>
    </xf>
    <xf numFmtId="0" fontId="15" fillId="5" borderId="14" xfId="3" applyFont="1" applyFill="1" applyBorder="1" applyAlignment="1">
      <alignment horizontal="center" vertical="center"/>
    </xf>
    <xf numFmtId="182" fontId="15" fillId="5" borderId="4" xfId="3" applyNumberFormat="1" applyFont="1" applyFill="1" applyBorder="1">
      <alignment vertical="center"/>
    </xf>
    <xf numFmtId="176" fontId="15" fillId="0" borderId="12" xfId="3" applyNumberFormat="1" applyFont="1" applyBorder="1" applyAlignment="1" applyProtection="1">
      <alignment horizontal="right" vertical="center" shrinkToFit="1"/>
      <protection locked="0"/>
    </xf>
    <xf numFmtId="0" fontId="15" fillId="0" borderId="174" xfId="3" applyFont="1" applyBorder="1" applyAlignment="1" applyProtection="1">
      <alignment horizontal="left" vertical="center" wrapText="1"/>
      <protection locked="0"/>
    </xf>
    <xf numFmtId="176" fontId="15" fillId="0" borderId="132" xfId="3" applyNumberFormat="1" applyFont="1" applyBorder="1" applyAlignment="1" applyProtection="1">
      <alignment horizontal="right" vertical="center" shrinkToFit="1"/>
      <protection locked="0"/>
    </xf>
    <xf numFmtId="182" fontId="15" fillId="5" borderId="17" xfId="3" applyNumberFormat="1" applyFont="1" applyFill="1" applyBorder="1">
      <alignment vertical="center"/>
    </xf>
    <xf numFmtId="0" fontId="15" fillId="0" borderId="172" xfId="3" applyFont="1" applyBorder="1" applyAlignment="1" applyProtection="1">
      <alignment horizontal="left" vertical="center" wrapText="1"/>
      <protection locked="0"/>
    </xf>
    <xf numFmtId="176" fontId="15" fillId="0" borderId="11" xfId="3" applyNumberFormat="1" applyFont="1" applyBorder="1" applyAlignment="1" applyProtection="1">
      <alignment horizontal="right" vertical="center" shrinkToFit="1"/>
      <protection locked="0"/>
    </xf>
    <xf numFmtId="0" fontId="15" fillId="5" borderId="11" xfId="3" applyFont="1" applyFill="1" applyBorder="1" applyAlignment="1">
      <alignment horizontal="center" vertical="center" shrinkToFit="1"/>
    </xf>
    <xf numFmtId="182" fontId="15" fillId="5" borderId="150" xfId="3" applyNumberFormat="1" applyFont="1" applyFill="1" applyBorder="1">
      <alignment vertical="center"/>
    </xf>
    <xf numFmtId="0" fontId="73" fillId="0" borderId="0" xfId="3" applyFont="1">
      <alignment vertical="center"/>
    </xf>
    <xf numFmtId="0" fontId="12" fillId="3" borderId="15" xfId="3" applyFont="1" applyFill="1" applyBorder="1">
      <alignment vertical="center"/>
    </xf>
    <xf numFmtId="0" fontId="7" fillId="3" borderId="16" xfId="3" applyFill="1" applyBorder="1" applyAlignment="1">
      <alignment vertical="center" textRotation="255"/>
    </xf>
    <xf numFmtId="176" fontId="15" fillId="0" borderId="13" xfId="3" applyNumberFormat="1" applyFont="1" applyBorder="1" applyAlignment="1" applyProtection="1">
      <alignment horizontal="right" vertical="center" shrinkToFit="1"/>
      <protection locked="0"/>
    </xf>
    <xf numFmtId="0" fontId="15" fillId="5" borderId="13" xfId="3" applyFont="1" applyFill="1" applyBorder="1" applyAlignment="1">
      <alignment horizontal="center" vertical="center" shrinkToFit="1"/>
    </xf>
    <xf numFmtId="182" fontId="15" fillId="5" borderId="10" xfId="3" applyNumberFormat="1" applyFont="1" applyFill="1" applyBorder="1">
      <alignment vertical="center"/>
    </xf>
    <xf numFmtId="177" fontId="7" fillId="3" borderId="14" xfId="3" applyNumberFormat="1" applyFill="1" applyBorder="1" applyAlignment="1">
      <alignment horizontal="left" vertical="center"/>
    </xf>
    <xf numFmtId="0" fontId="85" fillId="0" borderId="0" xfId="0" applyFont="1" applyAlignment="1">
      <alignment vertical="center" wrapText="1"/>
    </xf>
    <xf numFmtId="0" fontId="85" fillId="0" borderId="104" xfId="0" applyFont="1" applyBorder="1">
      <alignment vertical="center"/>
    </xf>
    <xf numFmtId="177" fontId="7" fillId="5" borderId="0" xfId="3" applyNumberFormat="1" applyFill="1" applyAlignment="1">
      <alignment horizontal="left" vertical="center"/>
    </xf>
    <xf numFmtId="0" fontId="93" fillId="2" borderId="31" xfId="3" applyFont="1" applyFill="1" applyBorder="1" applyAlignment="1">
      <alignment vertical="center" textRotation="255"/>
    </xf>
    <xf numFmtId="176" fontId="15" fillId="0" borderId="176" xfId="3" applyNumberFormat="1" applyFont="1" applyBorder="1" applyAlignment="1" applyProtection="1">
      <alignment horizontal="right" vertical="center" shrinkToFit="1"/>
      <protection locked="0"/>
    </xf>
    <xf numFmtId="0" fontId="15" fillId="5" borderId="92" xfId="3" applyFont="1" applyFill="1" applyBorder="1" applyAlignment="1">
      <alignment horizontal="center" vertical="center" shrinkToFit="1"/>
    </xf>
    <xf numFmtId="0" fontId="15" fillId="5" borderId="177" xfId="3" applyFont="1" applyFill="1" applyBorder="1" applyAlignment="1">
      <alignment horizontal="center" vertical="center" shrinkToFit="1"/>
    </xf>
    <xf numFmtId="182" fontId="15" fillId="5" borderId="8" xfId="3" applyNumberFormat="1" applyFont="1" applyFill="1" applyBorder="1" applyAlignment="1">
      <alignment horizontal="right" vertical="center"/>
    </xf>
    <xf numFmtId="176" fontId="15" fillId="0" borderId="178" xfId="3" applyNumberFormat="1" applyFont="1" applyBorder="1" applyAlignment="1" applyProtection="1">
      <alignment horizontal="right" vertical="center" shrinkToFit="1"/>
      <protection locked="0"/>
    </xf>
    <xf numFmtId="0" fontId="15" fillId="5" borderId="178" xfId="3" applyFont="1" applyFill="1" applyBorder="1" applyAlignment="1">
      <alignment horizontal="center" vertical="center" shrinkToFit="1"/>
    </xf>
    <xf numFmtId="0" fontId="7" fillId="5" borderId="0" xfId="3" applyFill="1" applyAlignment="1">
      <alignment horizontal="center" shrinkToFit="1"/>
    </xf>
    <xf numFmtId="0" fontId="7" fillId="5" borderId="171" xfId="3" applyFill="1" applyBorder="1" applyAlignment="1">
      <alignment horizontal="center" shrinkToFit="1"/>
    </xf>
    <xf numFmtId="177" fontId="7" fillId="5" borderId="26" xfId="3" applyNumberFormat="1" applyFill="1" applyBorder="1" applyAlignment="1">
      <alignment horizontal="left" vertical="center"/>
    </xf>
    <xf numFmtId="177" fontId="7" fillId="5" borderId="34" xfId="3" applyNumberFormat="1" applyFill="1" applyBorder="1" applyAlignment="1">
      <alignment horizontal="right" vertical="top"/>
    </xf>
    <xf numFmtId="177" fontId="7" fillId="5" borderId="45" xfId="3" applyNumberFormat="1" applyFill="1" applyBorder="1" applyAlignment="1">
      <alignment vertical="top"/>
    </xf>
    <xf numFmtId="0" fontId="15" fillId="0" borderId="0" xfId="0" applyFont="1">
      <alignment vertical="center"/>
    </xf>
    <xf numFmtId="182" fontId="15" fillId="0" borderId="0" xfId="0" applyNumberFormat="1" applyFont="1" applyAlignment="1">
      <alignment horizontal="center" vertical="center"/>
    </xf>
    <xf numFmtId="0" fontId="15" fillId="0" borderId="0" xfId="0" applyFont="1" applyAlignment="1">
      <alignment vertical="center" shrinkToFit="1"/>
    </xf>
    <xf numFmtId="0" fontId="15" fillId="0" borderId="0" xfId="0" applyFont="1" applyAlignment="1">
      <alignment horizontal="left" vertical="center"/>
    </xf>
    <xf numFmtId="0" fontId="15" fillId="0" borderId="0" xfId="0" applyFont="1" applyAlignment="1">
      <alignment vertical="center" wrapText="1" shrinkToFit="1"/>
    </xf>
    <xf numFmtId="177" fontId="15" fillId="0" borderId="0" xfId="0" applyNumberFormat="1" applyFont="1">
      <alignment vertical="center"/>
    </xf>
    <xf numFmtId="177" fontId="15" fillId="0" borderId="0" xfId="0" applyNumberFormat="1" applyFont="1" applyAlignment="1">
      <alignment horizontal="right" vertical="center"/>
    </xf>
    <xf numFmtId="0" fontId="15" fillId="0" borderId="0" xfId="3" applyFont="1" applyAlignment="1">
      <alignment vertical="center" shrinkToFit="1"/>
    </xf>
    <xf numFmtId="0" fontId="15" fillId="0" borderId="0" xfId="3" applyFont="1" applyAlignment="1">
      <alignment horizontal="left" vertical="center"/>
    </xf>
    <xf numFmtId="0" fontId="58" fillId="0" borderId="0" xfId="0" applyFont="1" applyAlignment="1">
      <alignment vertical="top" wrapText="1"/>
    </xf>
    <xf numFmtId="0" fontId="30" fillId="0" borderId="0" xfId="3" applyFont="1" applyAlignment="1">
      <alignment vertical="center" wrapText="1"/>
    </xf>
    <xf numFmtId="0" fontId="88" fillId="0" borderId="0" xfId="3" applyFont="1" applyAlignment="1">
      <alignment vertical="top" wrapText="1"/>
    </xf>
    <xf numFmtId="0" fontId="15" fillId="0" borderId="2" xfId="3" applyFont="1" applyBorder="1" applyAlignment="1">
      <alignment horizontal="left" vertical="center" wrapText="1"/>
    </xf>
    <xf numFmtId="176" fontId="15" fillId="0" borderId="178" xfId="3" applyNumberFormat="1" applyFont="1" applyBorder="1" applyAlignment="1">
      <alignment horizontal="right" vertical="center" shrinkToFit="1"/>
    </xf>
    <xf numFmtId="0" fontId="15" fillId="0" borderId="18" xfId="3" applyFont="1" applyBorder="1" applyAlignment="1">
      <alignment horizontal="left" vertical="center" wrapText="1"/>
    </xf>
    <xf numFmtId="176" fontId="15" fillId="0" borderId="12" xfId="3" applyNumberFormat="1" applyFont="1" applyBorder="1" applyAlignment="1">
      <alignment horizontal="right" vertical="center" shrinkToFit="1"/>
    </xf>
    <xf numFmtId="176" fontId="15" fillId="0" borderId="132" xfId="3" applyNumberFormat="1" applyFont="1" applyBorder="1" applyAlignment="1">
      <alignment horizontal="right" vertical="center" shrinkToFit="1"/>
    </xf>
    <xf numFmtId="0" fontId="15" fillId="0" borderId="6" xfId="3" applyFont="1" applyBorder="1" applyAlignment="1">
      <alignment horizontal="left" vertical="center" wrapText="1"/>
    </xf>
    <xf numFmtId="176" fontId="15" fillId="0" borderId="176" xfId="3" applyNumberFormat="1" applyFont="1" applyBorder="1" applyAlignment="1">
      <alignment horizontal="right" vertical="center" shrinkToFit="1"/>
    </xf>
    <xf numFmtId="176" fontId="15" fillId="0" borderId="3" xfId="3" applyNumberFormat="1" applyFont="1" applyBorder="1" applyAlignment="1">
      <alignment horizontal="right" vertical="center" shrinkToFit="1"/>
    </xf>
    <xf numFmtId="182" fontId="15" fillId="5" borderId="179" xfId="3" applyNumberFormat="1" applyFont="1" applyFill="1" applyBorder="1" applyAlignment="1">
      <alignment horizontal="right" vertical="center"/>
    </xf>
    <xf numFmtId="176" fontId="15" fillId="0" borderId="9" xfId="3" applyNumberFormat="1" applyFont="1" applyBorder="1" applyAlignment="1">
      <alignment horizontal="right" vertical="center" shrinkToFit="1"/>
    </xf>
    <xf numFmtId="176" fontId="15" fillId="0" borderId="62" xfId="3" applyNumberFormat="1" applyFont="1" applyBorder="1" applyAlignment="1">
      <alignment horizontal="right" vertical="center" shrinkToFit="1"/>
    </xf>
    <xf numFmtId="182" fontId="15" fillId="5" borderId="180" xfId="3" applyNumberFormat="1" applyFont="1" applyFill="1" applyBorder="1" applyAlignment="1">
      <alignment horizontal="right" vertical="center"/>
    </xf>
    <xf numFmtId="0" fontId="15" fillId="0" borderId="174" xfId="3" applyFont="1" applyBorder="1" applyAlignment="1">
      <alignment horizontal="left" vertical="center" wrapText="1"/>
    </xf>
    <xf numFmtId="176" fontId="15" fillId="0" borderId="10" xfId="3" applyNumberFormat="1" applyFont="1" applyBorder="1" applyAlignment="1">
      <alignment horizontal="right" vertical="center" shrinkToFit="1"/>
    </xf>
    <xf numFmtId="176" fontId="15" fillId="0" borderId="107" xfId="3" applyNumberFormat="1" applyFont="1" applyBorder="1" applyAlignment="1">
      <alignment horizontal="right" vertical="center" shrinkToFit="1"/>
    </xf>
    <xf numFmtId="182" fontId="15" fillId="5" borderId="7" xfId="3" applyNumberFormat="1" applyFont="1" applyFill="1" applyBorder="1" applyAlignment="1">
      <alignment horizontal="right" vertical="center"/>
    </xf>
    <xf numFmtId="0" fontId="15" fillId="0" borderId="36" xfId="3" applyFont="1" applyBorder="1" applyAlignment="1">
      <alignment horizontal="left" vertical="center" wrapText="1"/>
    </xf>
    <xf numFmtId="0" fontId="0" fillId="6" borderId="3" xfId="0" applyFill="1" applyBorder="1" applyAlignment="1">
      <alignment horizontal="left" vertical="center" wrapText="1"/>
    </xf>
    <xf numFmtId="14" fontId="0" fillId="0" borderId="2" xfId="0" applyNumberFormat="1" applyBorder="1" applyAlignment="1">
      <alignment horizontal="center" vertical="center"/>
    </xf>
    <xf numFmtId="0" fontId="0" fillId="0" borderId="12" xfId="0"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horizontal="left" vertical="center" wrapText="1"/>
    </xf>
    <xf numFmtId="14" fontId="0" fillId="0" borderId="18" xfId="0" applyNumberFormat="1" applyBorder="1" applyAlignment="1">
      <alignment horizontal="center" vertical="center"/>
    </xf>
    <xf numFmtId="14" fontId="0" fillId="0" borderId="12" xfId="0" applyNumberFormat="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vertical="center" shrinkToFit="1"/>
    </xf>
    <xf numFmtId="177" fontId="0" fillId="0" borderId="3" xfId="0" applyNumberFormat="1" applyBorder="1" applyAlignment="1">
      <alignment horizontal="right" vertical="center" shrinkToFit="1"/>
    </xf>
    <xf numFmtId="0" fontId="0" fillId="0" borderId="18" xfId="0" applyBorder="1" applyAlignment="1">
      <alignment vertical="center" shrinkToFit="1"/>
    </xf>
    <xf numFmtId="0" fontId="0" fillId="0" borderId="12" xfId="0" applyBorder="1" applyAlignment="1">
      <alignment horizontal="left" vertical="center" wrapText="1"/>
    </xf>
    <xf numFmtId="177" fontId="0" fillId="0" borderId="12" xfId="0" applyNumberFormat="1" applyBorder="1" applyAlignment="1">
      <alignment horizontal="right" vertical="center" shrinkToFit="1"/>
    </xf>
    <xf numFmtId="0" fontId="0" fillId="0" borderId="36" xfId="0" applyBorder="1" applyAlignment="1">
      <alignment vertical="center" shrinkToFit="1"/>
    </xf>
    <xf numFmtId="0" fontId="0" fillId="0" borderId="82" xfId="0" applyBorder="1" applyAlignment="1">
      <alignment horizontal="left" vertical="center" wrapText="1"/>
    </xf>
    <xf numFmtId="177" fontId="0" fillId="0" borderId="82" xfId="0" applyNumberFormat="1" applyBorder="1" applyAlignment="1">
      <alignment horizontal="right" vertical="center" shrinkToFit="1"/>
    </xf>
    <xf numFmtId="177" fontId="0" fillId="0" borderId="11" xfId="0" applyNumberFormat="1" applyBorder="1" applyAlignment="1">
      <alignment horizontal="right" vertical="center" shrinkToFit="1"/>
    </xf>
    <xf numFmtId="0" fontId="9" fillId="2" borderId="49" xfId="3" applyFont="1" applyFill="1" applyBorder="1" applyAlignment="1">
      <alignment horizontal="center" vertical="center"/>
    </xf>
    <xf numFmtId="0" fontId="9" fillId="5" borderId="3" xfId="0" applyFont="1" applyFill="1" applyBorder="1" applyAlignment="1">
      <alignment horizontal="left" vertical="center" shrinkToFit="1"/>
    </xf>
    <xf numFmtId="0" fontId="9" fillId="5" borderId="9" xfId="3" applyFont="1" applyFill="1" applyBorder="1" applyAlignment="1">
      <alignment horizontal="left" vertical="center"/>
    </xf>
    <xf numFmtId="0" fontId="9" fillId="5" borderId="104" xfId="3" applyFont="1" applyFill="1" applyBorder="1" applyAlignment="1">
      <alignment horizontal="left" vertical="center"/>
    </xf>
    <xf numFmtId="0" fontId="8" fillId="0" borderId="0" xfId="0" applyFont="1" applyAlignment="1">
      <alignment horizontal="right" vertical="center"/>
    </xf>
    <xf numFmtId="178" fontId="15" fillId="5" borderId="56" xfId="4" applyNumberFormat="1" applyFont="1" applyFill="1" applyBorder="1" applyAlignment="1" applyProtection="1">
      <alignment horizontal="right" vertical="top"/>
    </xf>
    <xf numFmtId="179" fontId="0" fillId="0" borderId="106" xfId="0" applyNumberFormat="1" applyBorder="1" applyAlignment="1">
      <alignment horizontal="center" vertical="center"/>
    </xf>
    <xf numFmtId="180" fontId="0" fillId="0" borderId="91" xfId="0" applyNumberFormat="1" applyBorder="1" applyAlignment="1">
      <alignment horizontal="center" vertical="center"/>
    </xf>
    <xf numFmtId="0" fontId="0" fillId="0" borderId="0" xfId="0" applyAlignment="1">
      <alignment horizontal="left" vertical="top"/>
    </xf>
    <xf numFmtId="0" fontId="47" fillId="0" borderId="0" xfId="8" applyFont="1" applyAlignment="1">
      <alignment horizontal="center" vertical="center"/>
    </xf>
    <xf numFmtId="0" fontId="49" fillId="0" borderId="0" xfId="8" applyFont="1" applyAlignment="1">
      <alignment vertical="top"/>
    </xf>
    <xf numFmtId="0" fontId="0" fillId="0" borderId="31" xfId="0" applyBorder="1">
      <alignment vertical="center"/>
    </xf>
    <xf numFmtId="0" fontId="75" fillId="0" borderId="0" xfId="0" applyFont="1" applyAlignment="1">
      <alignment vertical="top" wrapText="1"/>
    </xf>
    <xf numFmtId="0" fontId="19" fillId="0" borderId="107" xfId="0" applyFont="1" applyBorder="1" applyAlignment="1">
      <alignment vertical="center" shrinkToFit="1"/>
    </xf>
    <xf numFmtId="0" fontId="0" fillId="0" borderId="12" xfId="0" applyBorder="1" applyAlignment="1">
      <alignment horizontal="left" vertical="center"/>
    </xf>
    <xf numFmtId="0" fontId="0" fillId="0" borderId="13" xfId="0" applyBorder="1" applyAlignment="1">
      <alignment horizontal="left" vertical="center"/>
    </xf>
    <xf numFmtId="0" fontId="19" fillId="0" borderId="107" xfId="0" applyFont="1" applyBorder="1" applyAlignment="1" applyProtection="1">
      <alignment vertical="center" shrinkToFit="1"/>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88" fillId="0" borderId="0" xfId="3" applyFont="1" applyAlignment="1">
      <alignment vertical="center" wrapText="1"/>
    </xf>
    <xf numFmtId="192" fontId="8" fillId="0" borderId="0" xfId="0" applyNumberFormat="1" applyFont="1">
      <alignment vertical="center"/>
    </xf>
    <xf numFmtId="0" fontId="73" fillId="0" borderId="181" xfId="0" applyFont="1" applyBorder="1" applyAlignment="1">
      <alignment vertical="center" wrapText="1"/>
    </xf>
    <xf numFmtId="0" fontId="0" fillId="0" borderId="3" xfId="0" applyBorder="1" applyAlignment="1">
      <alignment horizontal="center" vertical="center"/>
    </xf>
    <xf numFmtId="0" fontId="73" fillId="0" borderId="158" xfId="0" applyFont="1" applyBorder="1" applyAlignment="1">
      <alignment vertical="top" wrapText="1"/>
    </xf>
    <xf numFmtId="0" fontId="73" fillId="0" borderId="181" xfId="0" applyFont="1" applyBorder="1" applyAlignment="1">
      <alignment vertical="top" wrapText="1"/>
    </xf>
    <xf numFmtId="0" fontId="73" fillId="0" borderId="182" xfId="0" applyFont="1" applyBorder="1" applyAlignment="1">
      <alignment vertical="top" wrapText="1"/>
    </xf>
    <xf numFmtId="178" fontId="15" fillId="0" borderId="12" xfId="4" applyNumberFormat="1" applyFont="1" applyFill="1" applyBorder="1" applyAlignment="1" applyProtection="1">
      <alignment horizontal="right" vertical="center"/>
    </xf>
    <xf numFmtId="178" fontId="15" fillId="0" borderId="132" xfId="4" applyNumberFormat="1" applyFont="1" applyFill="1" applyBorder="1" applyAlignment="1" applyProtection="1">
      <alignment horizontal="right" vertical="center"/>
    </xf>
    <xf numFmtId="178" fontId="15" fillId="0" borderId="12" xfId="4" applyNumberFormat="1" applyFont="1" applyFill="1" applyBorder="1" applyAlignment="1" applyProtection="1">
      <alignment horizontal="right" vertical="center"/>
      <protection locked="0"/>
    </xf>
    <xf numFmtId="178" fontId="15" fillId="0" borderId="132" xfId="4" applyNumberFormat="1" applyFont="1" applyFill="1" applyBorder="1" applyAlignment="1" applyProtection="1">
      <alignment horizontal="right" vertical="center"/>
      <protection locked="0"/>
    </xf>
    <xf numFmtId="0" fontId="15" fillId="0" borderId="0" xfId="3" applyFont="1" applyAlignment="1">
      <alignment horizontal="right" vertical="center"/>
    </xf>
    <xf numFmtId="0" fontId="92" fillId="2" borderId="38" xfId="3" applyFont="1" applyFill="1" applyBorder="1" applyAlignment="1">
      <alignment horizontal="center" vertical="center"/>
    </xf>
    <xf numFmtId="0" fontId="15" fillId="2" borderId="27" xfId="3" applyFont="1" applyFill="1" applyBorder="1" applyAlignment="1">
      <alignment horizontal="center" vertical="center"/>
    </xf>
    <xf numFmtId="0" fontId="15" fillId="2" borderId="27" xfId="3" applyFont="1" applyFill="1" applyBorder="1" applyAlignment="1">
      <alignment horizontal="center" vertical="center" wrapText="1"/>
    </xf>
    <xf numFmtId="177" fontId="15" fillId="2" borderId="27" xfId="3" applyNumberFormat="1" applyFont="1" applyFill="1" applyBorder="1" applyAlignment="1">
      <alignment horizontal="center" vertical="center"/>
    </xf>
    <xf numFmtId="177" fontId="15" fillId="2" borderId="28" xfId="3" applyNumberFormat="1" applyFont="1" applyFill="1" applyBorder="1" applyAlignment="1">
      <alignment horizontal="center" vertical="center"/>
    </xf>
    <xf numFmtId="0" fontId="15" fillId="5" borderId="26" xfId="3" applyFont="1" applyFill="1" applyBorder="1" applyAlignment="1">
      <alignment horizontal="center" shrinkToFit="1"/>
    </xf>
    <xf numFmtId="9" fontId="42" fillId="0" borderId="0" xfId="0" applyNumberFormat="1" applyFont="1" applyAlignment="1">
      <alignment horizontal="center" vertical="center"/>
    </xf>
    <xf numFmtId="0" fontId="76" fillId="0" borderId="0" xfId="0" applyFont="1" applyAlignment="1">
      <alignment vertical="top" wrapText="1"/>
    </xf>
    <xf numFmtId="0" fontId="29" fillId="8" borderId="0" xfId="0" applyFont="1" applyFill="1" applyAlignment="1">
      <alignment horizontal="left" vertical="center" wrapText="1"/>
    </xf>
    <xf numFmtId="177" fontId="9" fillId="0" borderId="0" xfId="3" applyNumberFormat="1" applyFont="1">
      <alignment vertical="center"/>
    </xf>
    <xf numFmtId="0" fontId="9" fillId="0" borderId="0" xfId="3" applyFont="1" applyAlignment="1">
      <alignment horizontal="left" vertical="top"/>
    </xf>
    <xf numFmtId="0" fontId="37" fillId="0" borderId="104" xfId="0" applyFont="1" applyBorder="1" applyAlignment="1">
      <alignment horizontal="right" vertical="center" shrinkToFit="1"/>
    </xf>
    <xf numFmtId="0" fontId="26" fillId="12" borderId="88" xfId="0" applyFont="1" applyFill="1" applyBorder="1">
      <alignment vertical="center"/>
    </xf>
    <xf numFmtId="0" fontId="26" fillId="12" borderId="129" xfId="0" applyFont="1" applyFill="1" applyBorder="1">
      <alignment vertical="center"/>
    </xf>
    <xf numFmtId="0" fontId="82" fillId="12" borderId="186" xfId="0" applyFont="1" applyFill="1" applyBorder="1">
      <alignment vertical="center"/>
    </xf>
    <xf numFmtId="0" fontId="48" fillId="0" borderId="0" xfId="8" applyFont="1">
      <alignment vertical="center"/>
    </xf>
    <xf numFmtId="176" fontId="0" fillId="5" borderId="64" xfId="0" applyNumberFormat="1" applyFill="1" applyBorder="1" applyAlignment="1">
      <alignment horizontal="center" vertical="center" shrinkToFit="1"/>
    </xf>
    <xf numFmtId="176" fontId="8" fillId="5" borderId="41" xfId="0" applyNumberFormat="1" applyFont="1" applyFill="1" applyBorder="1" applyAlignment="1">
      <alignment horizontal="center" vertical="center" shrinkToFit="1"/>
    </xf>
    <xf numFmtId="0" fontId="0" fillId="0" borderId="0" xfId="0" applyAlignment="1">
      <alignment horizontal="center" vertical="center" wrapText="1"/>
    </xf>
    <xf numFmtId="0" fontId="20" fillId="0" borderId="0" xfId="0"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center" wrapText="1"/>
    </xf>
    <xf numFmtId="0" fontId="19" fillId="0" borderId="0" xfId="0" applyFont="1" applyAlignment="1">
      <alignment horizontal="left" vertical="center" wrapText="1"/>
    </xf>
    <xf numFmtId="186" fontId="0" fillId="0" borderId="0" xfId="0" applyNumberFormat="1" applyAlignment="1">
      <alignment horizontal="center" vertical="center" wrapText="1"/>
    </xf>
    <xf numFmtId="0" fontId="19" fillId="0" borderId="0" xfId="0" applyFont="1" applyAlignment="1">
      <alignment horizontal="center" vertical="center" wrapText="1"/>
    </xf>
    <xf numFmtId="176" fontId="11" fillId="0" borderId="0" xfId="0" applyNumberFormat="1" applyFont="1" applyAlignment="1">
      <alignment horizontal="center" vertical="center" shrinkToFit="1"/>
    </xf>
    <xf numFmtId="176" fontId="15" fillId="0" borderId="0" xfId="0" applyNumberFormat="1" applyFont="1" applyAlignment="1">
      <alignment horizontal="right" vertical="center"/>
    </xf>
    <xf numFmtId="0" fontId="8" fillId="0" borderId="0" xfId="0" applyFont="1" applyAlignment="1">
      <alignment horizontal="center" vertical="center" shrinkToFit="1"/>
    </xf>
    <xf numFmtId="176" fontId="24" fillId="0" borderId="0" xfId="0" applyNumberFormat="1" applyFont="1" applyAlignment="1">
      <alignment horizontal="right" vertical="center"/>
    </xf>
    <xf numFmtId="0" fontId="31" fillId="0" borderId="0" xfId="0" applyFont="1" applyAlignment="1">
      <alignment vertical="center" shrinkToFit="1"/>
    </xf>
    <xf numFmtId="176" fontId="42" fillId="0" borderId="0" xfId="0" applyNumberFormat="1" applyFont="1" applyAlignment="1">
      <alignment horizontal="right" vertical="center"/>
    </xf>
    <xf numFmtId="0" fontId="7" fillId="0" borderId="30" xfId="3" applyBorder="1" applyAlignment="1">
      <alignment vertical="center" wrapText="1"/>
    </xf>
    <xf numFmtId="0" fontId="7" fillId="0" borderId="30" xfId="3" applyBorder="1">
      <alignment vertical="center"/>
    </xf>
    <xf numFmtId="177" fontId="7" fillId="0" borderId="30" xfId="3" applyNumberFormat="1" applyBorder="1">
      <alignment vertical="center"/>
    </xf>
    <xf numFmtId="0" fontId="88" fillId="0" borderId="0" xfId="3" applyFont="1" applyAlignment="1">
      <alignment horizontal="left" vertical="top" wrapText="1"/>
    </xf>
    <xf numFmtId="0" fontId="0" fillId="4" borderId="12" xfId="0" applyFill="1" applyBorder="1" applyAlignment="1" applyProtection="1">
      <alignment horizontal="left" vertical="center" shrinkToFit="1"/>
      <protection locked="0"/>
    </xf>
    <xf numFmtId="0" fontId="0" fillId="4" borderId="13" xfId="0" applyFill="1" applyBorder="1" applyAlignment="1" applyProtection="1">
      <alignment horizontal="left" vertical="center" shrinkToFit="1"/>
      <protection locked="0"/>
    </xf>
    <xf numFmtId="0" fontId="0" fillId="5" borderId="1" xfId="0" applyFill="1" applyBorder="1" applyAlignment="1">
      <alignment vertical="center" wrapText="1"/>
    </xf>
    <xf numFmtId="0" fontId="22" fillId="0" borderId="1" xfId="3" applyFont="1" applyBorder="1" applyAlignment="1">
      <alignment vertical="center" wrapText="1"/>
    </xf>
    <xf numFmtId="0" fontId="7" fillId="5" borderId="0" xfId="3" applyFill="1" applyAlignment="1">
      <alignment horizontal="center" vertical="center" shrinkToFit="1"/>
    </xf>
    <xf numFmtId="0" fontId="7" fillId="5" borderId="26" xfId="3" applyFill="1" applyBorder="1" applyAlignment="1">
      <alignment horizontal="center" vertical="center" shrinkToFit="1"/>
    </xf>
    <xf numFmtId="0" fontId="7" fillId="5" borderId="171" xfId="3" applyFill="1" applyBorder="1" applyAlignment="1">
      <alignment horizontal="center" vertical="center" shrinkToFit="1"/>
    </xf>
    <xf numFmtId="0" fontId="7" fillId="5" borderId="26" xfId="3" applyFill="1" applyBorder="1" applyAlignment="1">
      <alignment horizontal="center" vertical="center"/>
    </xf>
    <xf numFmtId="0" fontId="7" fillId="5" borderId="14" xfId="3" applyFill="1" applyBorder="1" applyAlignment="1">
      <alignment horizontal="center"/>
    </xf>
    <xf numFmtId="0" fontId="7" fillId="5" borderId="26" xfId="3" applyFill="1" applyBorder="1" applyAlignment="1">
      <alignment horizontal="center"/>
    </xf>
    <xf numFmtId="0" fontId="30" fillId="0" borderId="0" xfId="0" applyFont="1">
      <alignment vertical="center"/>
    </xf>
    <xf numFmtId="178" fontId="10" fillId="7" borderId="124" xfId="0" applyNumberFormat="1" applyFont="1" applyFill="1" applyBorder="1" applyAlignment="1">
      <alignment vertical="top"/>
    </xf>
    <xf numFmtId="178" fontId="15" fillId="10" borderId="151" xfId="2" applyNumberFormat="1" applyFont="1" applyFill="1" applyBorder="1" applyAlignment="1" applyProtection="1">
      <alignment horizontal="right" vertical="center"/>
    </xf>
    <xf numFmtId="178" fontId="15" fillId="10" borderId="57" xfId="2" applyNumberFormat="1" applyFont="1" applyFill="1" applyBorder="1" applyAlignment="1" applyProtection="1">
      <alignment horizontal="right" vertical="top"/>
    </xf>
    <xf numFmtId="178" fontId="15" fillId="10" borderId="34" xfId="2" applyNumberFormat="1" applyFont="1" applyFill="1" applyBorder="1" applyAlignment="1" applyProtection="1">
      <alignment horizontal="right" vertical="top"/>
    </xf>
    <xf numFmtId="178" fontId="15" fillId="10" borderId="134" xfId="2" applyNumberFormat="1" applyFont="1" applyFill="1" applyBorder="1" applyAlignment="1" applyProtection="1">
      <alignment horizontal="right" vertical="top"/>
    </xf>
    <xf numFmtId="178" fontId="15" fillId="10" borderId="130" xfId="2" applyNumberFormat="1" applyFont="1" applyFill="1" applyBorder="1" applyAlignment="1" applyProtection="1">
      <alignment horizontal="right" vertical="top"/>
    </xf>
    <xf numFmtId="178" fontId="15" fillId="10" borderId="135" xfId="2" applyNumberFormat="1" applyFont="1" applyFill="1" applyBorder="1" applyAlignment="1" applyProtection="1">
      <alignment horizontal="right" vertical="top"/>
    </xf>
    <xf numFmtId="178" fontId="9" fillId="2" borderId="24" xfId="3" applyNumberFormat="1" applyFont="1" applyFill="1" applyBorder="1" applyAlignment="1">
      <alignment horizontal="right" vertical="center"/>
    </xf>
    <xf numFmtId="178" fontId="9" fillId="3" borderId="24" xfId="3" applyNumberFormat="1" applyFont="1" applyFill="1" applyBorder="1" applyAlignment="1">
      <alignment horizontal="right" vertical="center"/>
    </xf>
    <xf numFmtId="178" fontId="15" fillId="5" borderId="5" xfId="3" applyNumberFormat="1" applyFont="1" applyFill="1" applyBorder="1">
      <alignment vertical="center"/>
    </xf>
    <xf numFmtId="178" fontId="15" fillId="5" borderId="9" xfId="3" applyNumberFormat="1" applyFont="1" applyFill="1" applyBorder="1">
      <alignment vertical="center"/>
    </xf>
    <xf numFmtId="178" fontId="15" fillId="5" borderId="7" xfId="3" applyNumberFormat="1" applyFont="1" applyFill="1" applyBorder="1">
      <alignment vertical="center"/>
    </xf>
    <xf numFmtId="178" fontId="15" fillId="0" borderId="8" xfId="3" applyNumberFormat="1" applyFont="1" applyBorder="1" applyAlignment="1">
      <alignment horizontal="right" vertical="center"/>
    </xf>
    <xf numFmtId="178" fontId="15" fillId="0" borderId="9" xfId="3" applyNumberFormat="1" applyFont="1" applyBorder="1" applyAlignment="1">
      <alignment horizontal="right" vertical="center"/>
    </xf>
    <xf numFmtId="178" fontId="15" fillId="0" borderId="10" xfId="3" applyNumberFormat="1" applyFont="1" applyBorder="1" applyAlignment="1">
      <alignment horizontal="right" vertical="center"/>
    </xf>
    <xf numFmtId="178" fontId="15" fillId="0" borderId="4" xfId="3" applyNumberFormat="1" applyFont="1" applyBorder="1" applyAlignment="1">
      <alignment horizontal="right" vertical="center"/>
    </xf>
    <xf numFmtId="178" fontId="15" fillId="0" borderId="5" xfId="3" applyNumberFormat="1" applyFont="1" applyBorder="1" applyAlignment="1">
      <alignment horizontal="right" vertical="center"/>
    </xf>
    <xf numFmtId="178" fontId="15" fillId="0" borderId="7" xfId="3" applyNumberFormat="1" applyFont="1" applyBorder="1" applyAlignment="1">
      <alignment horizontal="right" vertical="center"/>
    </xf>
    <xf numFmtId="178" fontId="15" fillId="0" borderId="37" xfId="3" applyNumberFormat="1" applyFont="1" applyBorder="1" applyAlignment="1">
      <alignment horizontal="right" vertical="center"/>
    </xf>
    <xf numFmtId="178" fontId="7" fillId="2" borderId="30" xfId="3" applyNumberFormat="1" applyFill="1" applyBorder="1" applyAlignment="1">
      <alignment horizontal="center" vertical="center"/>
    </xf>
    <xf numFmtId="178" fontId="7" fillId="3" borderId="14" xfId="3" applyNumberFormat="1" applyFill="1" applyBorder="1" applyAlignment="1">
      <alignment horizontal="center" vertical="center"/>
    </xf>
    <xf numFmtId="178" fontId="0" fillId="5" borderId="14" xfId="3" applyNumberFormat="1" applyFont="1" applyFill="1" applyBorder="1" applyAlignment="1">
      <alignment horizontal="center" vertical="center"/>
    </xf>
    <xf numFmtId="178" fontId="15" fillId="0" borderId="8" xfId="3" applyNumberFormat="1" applyFont="1" applyBorder="1" applyAlignment="1" applyProtection="1">
      <alignment horizontal="right" vertical="center"/>
      <protection locked="0"/>
    </xf>
    <xf numFmtId="178" fontId="15" fillId="0" borderId="9" xfId="3" applyNumberFormat="1" applyFont="1" applyBorder="1" applyAlignment="1" applyProtection="1">
      <alignment horizontal="right" vertical="center"/>
      <protection locked="0"/>
    </xf>
    <xf numFmtId="178" fontId="15" fillId="0" borderId="10" xfId="3" applyNumberFormat="1" applyFont="1" applyBorder="1" applyAlignment="1" applyProtection="1">
      <alignment horizontal="right" vertical="center"/>
      <protection locked="0"/>
    </xf>
    <xf numFmtId="178" fontId="15" fillId="0" borderId="4" xfId="3" applyNumberFormat="1" applyFont="1" applyBorder="1" applyAlignment="1" applyProtection="1">
      <alignment horizontal="right" vertical="center"/>
      <protection locked="0"/>
    </xf>
    <xf numFmtId="178" fontId="15" fillId="0" borderId="5" xfId="3" applyNumberFormat="1" applyFont="1" applyBorder="1" applyAlignment="1" applyProtection="1">
      <alignment horizontal="right" vertical="center"/>
      <protection locked="0"/>
    </xf>
    <xf numFmtId="178" fontId="15" fillId="0" borderId="7" xfId="3" applyNumberFormat="1" applyFont="1" applyBorder="1" applyAlignment="1" applyProtection="1">
      <alignment horizontal="right" vertical="center"/>
      <protection locked="0"/>
    </xf>
    <xf numFmtId="178" fontId="15" fillId="0" borderId="37" xfId="3" applyNumberFormat="1" applyFont="1" applyBorder="1" applyAlignment="1" applyProtection="1">
      <alignment horizontal="right" vertical="center"/>
      <protection locked="0"/>
    </xf>
    <xf numFmtId="178" fontId="15" fillId="5" borderId="14" xfId="3" applyNumberFormat="1" applyFont="1" applyFill="1" applyBorder="1" applyAlignment="1">
      <alignment horizontal="center" vertical="center"/>
    </xf>
    <xf numFmtId="179" fontId="19" fillId="0" borderId="107" xfId="0" applyNumberFormat="1" applyFont="1" applyBorder="1" applyAlignment="1" applyProtection="1">
      <alignment horizontal="center" vertical="center" shrinkToFit="1"/>
      <protection locked="0"/>
    </xf>
    <xf numFmtId="180" fontId="19" fillId="0" borderId="107" xfId="0" applyNumberFormat="1" applyFont="1" applyBorder="1" applyAlignment="1" applyProtection="1">
      <alignment horizontal="center" vertical="center" shrinkToFit="1"/>
      <protection locked="0"/>
    </xf>
    <xf numFmtId="182" fontId="15" fillId="6" borderId="8" xfId="3" applyNumberFormat="1" applyFont="1" applyFill="1" applyBorder="1" applyAlignment="1">
      <alignment horizontal="right" vertical="center"/>
    </xf>
    <xf numFmtId="182" fontId="15" fillId="6" borderId="9" xfId="3" applyNumberFormat="1" applyFont="1" applyFill="1" applyBorder="1" applyAlignment="1">
      <alignment horizontal="right" vertical="center"/>
    </xf>
    <xf numFmtId="182" fontId="15" fillId="6" borderId="10" xfId="3" applyNumberFormat="1" applyFont="1" applyFill="1" applyBorder="1" applyAlignment="1">
      <alignment horizontal="right" vertical="center"/>
    </xf>
    <xf numFmtId="178" fontId="15" fillId="5" borderId="12" xfId="0" applyNumberFormat="1" applyFont="1" applyFill="1" applyBorder="1">
      <alignment vertical="center"/>
    </xf>
    <xf numFmtId="178" fontId="24" fillId="5" borderId="21" xfId="0" applyNumberFormat="1" applyFont="1" applyFill="1" applyBorder="1">
      <alignment vertical="center"/>
    </xf>
    <xf numFmtId="178" fontId="15" fillId="5" borderId="144" xfId="0" applyNumberFormat="1" applyFont="1" applyFill="1" applyBorder="1">
      <alignment vertical="center"/>
    </xf>
    <xf numFmtId="178" fontId="24" fillId="5" borderId="145" xfId="0" applyNumberFormat="1" applyFont="1" applyFill="1" applyBorder="1">
      <alignment vertical="center"/>
    </xf>
    <xf numFmtId="178" fontId="24" fillId="5" borderId="5" xfId="0" applyNumberFormat="1" applyFont="1" applyFill="1" applyBorder="1">
      <alignment vertical="center"/>
    </xf>
    <xf numFmtId="178" fontId="15" fillId="5" borderId="5" xfId="0" applyNumberFormat="1" applyFont="1" applyFill="1" applyBorder="1">
      <alignment vertical="center"/>
    </xf>
    <xf numFmtId="178" fontId="15" fillId="5" borderId="9" xfId="0" applyNumberFormat="1" applyFont="1" applyFill="1" applyBorder="1">
      <alignment vertical="center"/>
    </xf>
    <xf numFmtId="178" fontId="15" fillId="5" borderId="113" xfId="0" applyNumberFormat="1" applyFont="1" applyFill="1" applyBorder="1">
      <alignment vertical="center"/>
    </xf>
    <xf numFmtId="178" fontId="15" fillId="5" borderId="82" xfId="0" applyNumberFormat="1" applyFont="1" applyFill="1" applyBorder="1">
      <alignment vertical="center"/>
    </xf>
    <xf numFmtId="178" fontId="15" fillId="5" borderId="99" xfId="0" applyNumberFormat="1" applyFont="1" applyFill="1" applyBorder="1">
      <alignment vertical="center"/>
    </xf>
    <xf numFmtId="0" fontId="12" fillId="0" borderId="26" xfId="0" applyFont="1" applyBorder="1" applyAlignment="1">
      <alignment vertical="center" wrapText="1"/>
    </xf>
    <xf numFmtId="0" fontId="0" fillId="0" borderId="32" xfId="0" applyBorder="1">
      <alignment vertical="center"/>
    </xf>
    <xf numFmtId="0" fontId="0" fillId="0" borderId="104" xfId="0" applyBorder="1">
      <alignment vertical="center"/>
    </xf>
    <xf numFmtId="0" fontId="0" fillId="6" borderId="46" xfId="0" applyFill="1" applyBorder="1">
      <alignment vertical="center"/>
    </xf>
    <xf numFmtId="179" fontId="19" fillId="0" borderId="187" xfId="0" applyNumberFormat="1" applyFont="1" applyBorder="1" applyAlignment="1" applyProtection="1">
      <alignment horizontal="center" vertical="center" shrinkToFit="1"/>
      <protection locked="0"/>
    </xf>
    <xf numFmtId="180" fontId="19" fillId="0" borderId="187" xfId="0" applyNumberFormat="1" applyFont="1" applyBorder="1" applyAlignment="1" applyProtection="1">
      <alignment horizontal="center" vertical="center" shrinkToFit="1"/>
      <protection locked="0"/>
    </xf>
    <xf numFmtId="193" fontId="0" fillId="0" borderId="13" xfId="0" applyNumberFormat="1" applyBorder="1" applyAlignment="1">
      <alignment horizontal="center" vertical="center"/>
    </xf>
    <xf numFmtId="184" fontId="9" fillId="5" borderId="143" xfId="0" applyNumberFormat="1" applyFont="1" applyFill="1" applyBorder="1" applyAlignment="1">
      <alignment horizontal="center" vertical="center" wrapText="1"/>
    </xf>
    <xf numFmtId="184" fontId="9" fillId="5" borderId="188" xfId="0" applyNumberFormat="1" applyFont="1" applyFill="1" applyBorder="1" applyAlignment="1">
      <alignment horizontal="center" vertical="center" wrapText="1"/>
    </xf>
    <xf numFmtId="184" fontId="9" fillId="5" borderId="150" xfId="0" applyNumberFormat="1" applyFont="1" applyFill="1" applyBorder="1" applyAlignment="1">
      <alignment horizontal="center" vertical="center" wrapText="1"/>
    </xf>
    <xf numFmtId="184" fontId="9" fillId="5" borderId="189" xfId="0" applyNumberFormat="1" applyFont="1" applyFill="1" applyBorder="1" applyAlignment="1">
      <alignment horizontal="center" vertical="center" wrapText="1"/>
    </xf>
    <xf numFmtId="14" fontId="9" fillId="0" borderId="190" xfId="0" applyNumberFormat="1" applyFont="1" applyBorder="1" applyAlignment="1" applyProtection="1">
      <alignment horizontal="center" vertical="center" wrapText="1"/>
      <protection locked="0"/>
    </xf>
    <xf numFmtId="14" fontId="9" fillId="0" borderId="51" xfId="0" applyNumberFormat="1" applyFont="1" applyBorder="1" applyAlignment="1" applyProtection="1">
      <alignment horizontal="center" vertical="center" wrapText="1"/>
      <protection locked="0"/>
    </xf>
    <xf numFmtId="14" fontId="9" fillId="0" borderId="63" xfId="0" applyNumberFormat="1" applyFont="1" applyBorder="1" applyAlignment="1" applyProtection="1">
      <alignment horizontal="center" vertical="center" wrapText="1"/>
      <protection locked="0"/>
    </xf>
    <xf numFmtId="0" fontId="15" fillId="5" borderId="142" xfId="0" applyFont="1" applyFill="1" applyBorder="1" applyAlignment="1">
      <alignment vertical="center" wrapText="1"/>
    </xf>
    <xf numFmtId="0" fontId="15" fillId="5" borderId="136" xfId="0" applyFont="1" applyFill="1" applyBorder="1" applyAlignment="1">
      <alignment vertical="center" wrapText="1"/>
    </xf>
    <xf numFmtId="184" fontId="9" fillId="5" borderId="143" xfId="0" applyNumberFormat="1" applyFont="1" applyFill="1" applyBorder="1" applyAlignment="1">
      <alignment horizontal="center" vertical="top" wrapText="1"/>
    </xf>
    <xf numFmtId="184" fontId="9" fillId="5" borderId="114" xfId="0" applyNumberFormat="1" applyFont="1" applyFill="1" applyBorder="1" applyAlignment="1">
      <alignment horizontal="center" vertical="top" wrapText="1"/>
    </xf>
    <xf numFmtId="184" fontId="9" fillId="5" borderId="150" xfId="0" applyNumberFormat="1" applyFont="1" applyFill="1" applyBorder="1" applyAlignment="1">
      <alignment horizontal="center" vertical="top" wrapText="1"/>
    </xf>
    <xf numFmtId="184" fontId="9" fillId="5" borderId="37" xfId="0" applyNumberFormat="1" applyFont="1" applyFill="1" applyBorder="1" applyAlignment="1">
      <alignment horizontal="center" vertical="top" wrapText="1"/>
    </xf>
    <xf numFmtId="184" fontId="9" fillId="5" borderId="5" xfId="0" applyNumberFormat="1" applyFont="1" applyFill="1" applyBorder="1" applyAlignment="1">
      <alignment horizontal="center" vertical="top" wrapText="1"/>
    </xf>
    <xf numFmtId="0" fontId="13" fillId="5" borderId="136" xfId="0" applyFont="1" applyFill="1" applyBorder="1">
      <alignment vertical="center"/>
    </xf>
    <xf numFmtId="0" fontId="13" fillId="0" borderId="0" xfId="0" applyFont="1">
      <alignment vertical="center"/>
    </xf>
    <xf numFmtId="0" fontId="73" fillId="0" borderId="170" xfId="0" applyFont="1" applyBorder="1">
      <alignment vertical="center"/>
    </xf>
    <xf numFmtId="0" fontId="41" fillId="4" borderId="112" xfId="0" applyFont="1" applyFill="1" applyBorder="1" applyAlignment="1" applyProtection="1">
      <alignment horizontal="center" vertical="center" wrapText="1"/>
      <protection locked="0"/>
    </xf>
    <xf numFmtId="0" fontId="41" fillId="4" borderId="0" xfId="0" applyFont="1" applyFill="1" applyAlignment="1" applyProtection="1">
      <alignment horizontal="center" vertical="center" wrapText="1"/>
      <protection locked="0"/>
    </xf>
    <xf numFmtId="194" fontId="9" fillId="0" borderId="51" xfId="0" applyNumberFormat="1" applyFont="1" applyBorder="1" applyAlignment="1" applyProtection="1">
      <alignment horizontal="right" vertical="center"/>
      <protection locked="0"/>
    </xf>
    <xf numFmtId="194" fontId="9" fillId="0" borderId="63" xfId="0" applyNumberFormat="1" applyFont="1" applyBorder="1" applyAlignment="1" applyProtection="1">
      <alignment horizontal="right" vertical="center"/>
      <protection locked="0"/>
    </xf>
    <xf numFmtId="195" fontId="9" fillId="0" borderId="136" xfId="4" applyNumberFormat="1" applyFont="1" applyFill="1" applyBorder="1" applyAlignment="1" applyProtection="1">
      <alignment horizontal="right" vertical="center"/>
      <protection locked="0"/>
    </xf>
    <xf numFmtId="195" fontId="9" fillId="0" borderId="44" xfId="4" applyNumberFormat="1" applyFont="1" applyFill="1" applyBorder="1" applyAlignment="1" applyProtection="1">
      <alignment horizontal="right" vertical="center"/>
      <protection locked="0"/>
    </xf>
    <xf numFmtId="195" fontId="9" fillId="0" borderId="68" xfId="4" applyNumberFormat="1" applyFont="1" applyFill="1" applyBorder="1" applyAlignment="1" applyProtection="1">
      <alignment horizontal="right" vertical="center"/>
      <protection locked="0"/>
    </xf>
    <xf numFmtId="196" fontId="9" fillId="0" borderId="136" xfId="4" applyNumberFormat="1" applyFont="1" applyFill="1" applyBorder="1" applyAlignment="1" applyProtection="1">
      <alignment horizontal="right" vertical="center"/>
      <protection locked="0"/>
    </xf>
    <xf numFmtId="196" fontId="9" fillId="0" borderId="44" xfId="4" applyNumberFormat="1" applyFont="1" applyFill="1" applyBorder="1" applyAlignment="1" applyProtection="1">
      <alignment horizontal="right" vertical="center"/>
      <protection locked="0"/>
    </xf>
    <xf numFmtId="196" fontId="9" fillId="0" borderId="68" xfId="4" applyNumberFormat="1" applyFont="1" applyFill="1" applyBorder="1" applyAlignment="1" applyProtection="1">
      <alignment horizontal="right" vertical="center"/>
      <protection locked="0"/>
    </xf>
    <xf numFmtId="0" fontId="0" fillId="0" borderId="0" xfId="0" applyAlignment="1" applyProtection="1">
      <alignment horizontal="left" vertical="center" wrapText="1"/>
      <protection locked="0"/>
    </xf>
    <xf numFmtId="0" fontId="47" fillId="0" borderId="0" xfId="8" applyFont="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protection locked="0"/>
    </xf>
    <xf numFmtId="0" fontId="15" fillId="0" borderId="0" xfId="0" applyFont="1" applyAlignment="1">
      <alignment horizontal="left" vertical="center" shrinkToFit="1"/>
    </xf>
    <xf numFmtId="49" fontId="0" fillId="0" borderId="0" xfId="0" applyNumberForma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9" fontId="42" fillId="0" borderId="0" xfId="0" applyNumberFormat="1" applyFont="1" applyAlignment="1">
      <alignment horizontal="right" vertical="center"/>
    </xf>
    <xf numFmtId="192" fontId="42" fillId="0" borderId="0" xfId="0" applyNumberFormat="1" applyFont="1" applyAlignment="1">
      <alignment horizontal="right" vertical="center"/>
    </xf>
    <xf numFmtId="0" fontId="73" fillId="0" borderId="0" xfId="0" applyFont="1" applyAlignment="1">
      <alignment horizontal="center" vertical="top" wrapText="1"/>
    </xf>
    <xf numFmtId="0" fontId="37" fillId="0" borderId="0" xfId="0" applyFont="1" applyAlignment="1">
      <alignment horizontal="right" vertical="center" shrinkToFit="1"/>
    </xf>
    <xf numFmtId="0" fontId="31" fillId="5" borderId="25" xfId="0" applyFont="1" applyFill="1" applyBorder="1" applyAlignment="1">
      <alignment horizontal="center" vertical="center"/>
    </xf>
    <xf numFmtId="0" fontId="88" fillId="0" borderId="0" xfId="0" applyFont="1" applyAlignment="1">
      <alignment vertical="center" wrapText="1"/>
    </xf>
    <xf numFmtId="0" fontId="88" fillId="0" borderId="0" xfId="0" applyFont="1">
      <alignment vertical="center"/>
    </xf>
    <xf numFmtId="0" fontId="22" fillId="0" borderId="0" xfId="3" applyFont="1" applyAlignment="1">
      <alignment vertical="top"/>
    </xf>
    <xf numFmtId="0" fontId="82" fillId="12" borderId="88" xfId="0" applyFont="1" applyFill="1" applyBorder="1">
      <alignment vertical="center"/>
    </xf>
    <xf numFmtId="14" fontId="9" fillId="0" borderId="51" xfId="0" applyNumberFormat="1" applyFont="1" applyBorder="1" applyAlignment="1" applyProtection="1">
      <alignment horizontal="center" vertical="center"/>
      <protection locked="0"/>
    </xf>
    <xf numFmtId="14" fontId="9" fillId="0" borderId="63" xfId="0" applyNumberFormat="1" applyFont="1" applyBorder="1" applyAlignment="1" applyProtection="1">
      <alignment horizontal="center" vertical="center"/>
      <protection locked="0"/>
    </xf>
    <xf numFmtId="184" fontId="9" fillId="5" borderId="62" xfId="0" applyNumberFormat="1" applyFont="1" applyFill="1" applyBorder="1" applyAlignment="1">
      <alignment horizontal="center" vertical="top" wrapText="1"/>
    </xf>
    <xf numFmtId="0" fontId="13" fillId="5" borderId="190" xfId="0" applyFont="1" applyFill="1" applyBorder="1" applyAlignment="1">
      <alignment horizontal="center" vertical="center"/>
    </xf>
    <xf numFmtId="197" fontId="0" fillId="5" borderId="22" xfId="0" applyNumberFormat="1" applyFill="1" applyBorder="1" applyAlignment="1">
      <alignment horizontal="center" vertical="center" wrapText="1"/>
    </xf>
    <xf numFmtId="178" fontId="15" fillId="5" borderId="132" xfId="4" applyNumberFormat="1" applyFont="1" applyFill="1" applyBorder="1" applyAlignment="1" applyProtection="1">
      <alignment horizontal="right" vertical="center"/>
    </xf>
    <xf numFmtId="3" fontId="15" fillId="5" borderId="7" xfId="3" applyNumberFormat="1" applyFont="1" applyFill="1" applyBorder="1">
      <alignment vertical="center"/>
    </xf>
    <xf numFmtId="0" fontId="48" fillId="0" borderId="0" xfId="0" applyFont="1" applyAlignment="1">
      <alignment horizontal="right" vertical="center"/>
    </xf>
    <xf numFmtId="14" fontId="0" fillId="0" borderId="6" xfId="0" applyNumberFormat="1" applyBorder="1" applyAlignment="1">
      <alignment horizontal="center" vertical="center"/>
    </xf>
    <xf numFmtId="14" fontId="0" fillId="0" borderId="13" xfId="0" applyNumberFormat="1" applyBorder="1" applyAlignment="1">
      <alignment horizontal="center" vertical="center"/>
    </xf>
    <xf numFmtId="0" fontId="52" fillId="0" borderId="0" xfId="8" applyFont="1" applyAlignment="1">
      <alignment horizontal="right" vertical="center"/>
    </xf>
    <xf numFmtId="0" fontId="48" fillId="0" borderId="0" xfId="8" applyFont="1" applyAlignment="1">
      <alignment horizontal="center" vertical="center"/>
    </xf>
    <xf numFmtId="0" fontId="52" fillId="0" borderId="0" xfId="8" applyFont="1">
      <alignment vertical="center"/>
    </xf>
    <xf numFmtId="0" fontId="48" fillId="0" borderId="0" xfId="0" applyFont="1">
      <alignment vertical="center"/>
    </xf>
    <xf numFmtId="0" fontId="47" fillId="0" borderId="0" xfId="0" applyFont="1" applyAlignment="1">
      <alignment horizontal="center" vertical="center"/>
    </xf>
    <xf numFmtId="0" fontId="48" fillId="0" borderId="0" xfId="0" applyFont="1" applyAlignment="1">
      <alignment horizontal="center" vertical="center"/>
    </xf>
    <xf numFmtId="58" fontId="48" fillId="0" borderId="0" xfId="0" applyNumberFormat="1" applyFont="1" applyAlignment="1">
      <alignment horizontal="right" vertical="center"/>
    </xf>
    <xf numFmtId="0" fontId="48" fillId="10" borderId="0" xfId="0" applyFont="1" applyFill="1" applyAlignment="1">
      <alignment horizontal="right" vertical="top"/>
    </xf>
    <xf numFmtId="0" fontId="47" fillId="0" borderId="0" xfId="0" applyFont="1" applyAlignment="1">
      <alignment horizontal="center" vertical="top"/>
    </xf>
    <xf numFmtId="0" fontId="55" fillId="0" borderId="0" xfId="0" applyFont="1" applyAlignment="1">
      <alignment horizontal="right" vertical="top"/>
    </xf>
    <xf numFmtId="0" fontId="48" fillId="0" borderId="0" xfId="0" applyFont="1" applyAlignment="1">
      <alignment vertical="top" wrapText="1"/>
    </xf>
    <xf numFmtId="0" fontId="50" fillId="0" borderId="0" xfId="8" applyFont="1">
      <alignment vertical="center"/>
    </xf>
    <xf numFmtId="0" fontId="51" fillId="0" borderId="0" xfId="8" applyFont="1">
      <alignment vertical="center"/>
    </xf>
    <xf numFmtId="0" fontId="48" fillId="0" borderId="0" xfId="8" applyFont="1" applyAlignment="1">
      <alignment horizontal="right" vertical="center"/>
    </xf>
    <xf numFmtId="0" fontId="89" fillId="0" borderId="0" xfId="8" applyFont="1">
      <alignment vertical="center"/>
    </xf>
    <xf numFmtId="0" fontId="91" fillId="0" borderId="0" xfId="8" applyFont="1" applyAlignment="1">
      <alignment vertical="center" wrapText="1"/>
    </xf>
    <xf numFmtId="0" fontId="53" fillId="0" borderId="0" xfId="8" applyFont="1">
      <alignment vertical="center"/>
    </xf>
    <xf numFmtId="0" fontId="77" fillId="0" borderId="0" xfId="8" applyFont="1" applyAlignment="1">
      <alignment vertical="center" wrapText="1"/>
    </xf>
    <xf numFmtId="0" fontId="54" fillId="0" borderId="0" xfId="0" applyFont="1" applyAlignment="1">
      <alignment vertical="top" wrapText="1"/>
    </xf>
    <xf numFmtId="0" fontId="48" fillId="0" borderId="0" xfId="0" applyFont="1" applyAlignment="1">
      <alignment horizontal="left" vertical="top" wrapText="1"/>
    </xf>
    <xf numFmtId="0" fontId="47" fillId="0" borderId="0" xfId="0" applyFont="1">
      <alignment vertical="center"/>
    </xf>
    <xf numFmtId="0" fontId="48" fillId="0" borderId="0" xfId="0" applyFont="1" applyAlignment="1">
      <alignment horizontal="right" vertical="top"/>
    </xf>
    <xf numFmtId="0" fontId="33" fillId="2" borderId="32" xfId="3" applyFont="1" applyFill="1" applyBorder="1" applyAlignment="1">
      <alignment horizontal="left" vertical="center" textRotation="255"/>
    </xf>
    <xf numFmtId="0" fontId="7" fillId="3" borderId="108" xfId="3" applyFill="1" applyBorder="1" applyAlignment="1">
      <alignment vertical="center" textRotation="255"/>
    </xf>
    <xf numFmtId="0" fontId="13" fillId="6" borderId="39" xfId="3" applyFont="1" applyFill="1" applyBorder="1" applyAlignment="1">
      <alignment horizontal="left" vertical="center"/>
    </xf>
    <xf numFmtId="0" fontId="0" fillId="6" borderId="14" xfId="0" applyFill="1" applyBorder="1">
      <alignment vertical="center"/>
    </xf>
    <xf numFmtId="0" fontId="0" fillId="6" borderId="33" xfId="0" applyFill="1" applyBorder="1">
      <alignment vertical="center"/>
    </xf>
    <xf numFmtId="0" fontId="33" fillId="2" borderId="118" xfId="3" applyFont="1" applyFill="1" applyBorder="1" applyAlignment="1">
      <alignment horizontal="left" vertical="center" textRotation="255"/>
    </xf>
    <xf numFmtId="182" fontId="0" fillId="0" borderId="30" xfId="0" applyNumberFormat="1" applyBorder="1" applyAlignment="1">
      <alignment horizontal="center" vertical="center"/>
    </xf>
    <xf numFmtId="0" fontId="0" fillId="0" borderId="30" xfId="0" applyBorder="1">
      <alignment vertical="center"/>
    </xf>
    <xf numFmtId="0" fontId="0" fillId="0" borderId="30" xfId="0" applyBorder="1" applyAlignment="1">
      <alignment vertical="center" shrinkToFit="1"/>
    </xf>
    <xf numFmtId="0" fontId="0" fillId="0" borderId="30" xfId="0" applyBorder="1" applyAlignment="1">
      <alignment horizontal="left" vertical="center" wrapText="1" shrinkToFit="1"/>
    </xf>
    <xf numFmtId="177" fontId="0" fillId="0" borderId="30" xfId="0" applyNumberFormat="1" applyBorder="1">
      <alignment vertical="center"/>
    </xf>
    <xf numFmtId="177" fontId="0" fillId="0" borderId="30" xfId="0" applyNumberFormat="1" applyBorder="1" applyAlignment="1">
      <alignment horizontal="right" vertical="center"/>
    </xf>
    <xf numFmtId="0" fontId="0" fillId="0" borderId="30" xfId="0" applyBorder="1" applyAlignment="1">
      <alignment horizontal="right" vertical="top"/>
    </xf>
    <xf numFmtId="178" fontId="15" fillId="6" borderId="12" xfId="4" applyNumberFormat="1" applyFont="1" applyFill="1" applyBorder="1" applyAlignment="1" applyProtection="1">
      <alignment horizontal="right" vertical="center"/>
    </xf>
    <xf numFmtId="38" fontId="15" fillId="5" borderId="9" xfId="3" applyNumberFormat="1" applyFont="1" applyFill="1" applyBorder="1">
      <alignment vertical="center"/>
    </xf>
    <xf numFmtId="3" fontId="15" fillId="5" borderId="9" xfId="3" applyNumberFormat="1" applyFont="1" applyFill="1" applyBorder="1">
      <alignment vertical="center"/>
    </xf>
    <xf numFmtId="0" fontId="26" fillId="0" borderId="48" xfId="0" applyFont="1" applyBorder="1" applyAlignment="1">
      <alignment horizontal="center" vertical="center" wrapText="1"/>
    </xf>
    <xf numFmtId="0" fontId="26" fillId="0" borderId="48" xfId="0" applyFont="1" applyBorder="1" applyAlignment="1">
      <alignment horizontal="center" vertical="center"/>
    </xf>
    <xf numFmtId="0" fontId="11" fillId="4" borderId="53" xfId="0" applyFont="1" applyFill="1" applyBorder="1" applyAlignment="1">
      <alignment horizontal="center" vertical="center"/>
    </xf>
    <xf numFmtId="0" fontId="11" fillId="4" borderId="54" xfId="0" applyFont="1" applyFill="1" applyBorder="1" applyAlignment="1">
      <alignment horizontal="center" vertical="center"/>
    </xf>
    <xf numFmtId="0" fontId="11" fillId="0" borderId="43" xfId="0" applyFont="1" applyBorder="1" applyAlignment="1">
      <alignment horizontal="left" vertical="center" wrapText="1"/>
    </xf>
    <xf numFmtId="0" fontId="11" fillId="0" borderId="119" xfId="0" applyFont="1" applyBorder="1" applyAlignment="1">
      <alignment horizontal="left" vertical="center" wrapText="1"/>
    </xf>
    <xf numFmtId="0" fontId="11" fillId="0" borderId="84" xfId="0" applyFont="1" applyBorder="1" applyAlignment="1">
      <alignment horizontal="left" vertical="center" wrapText="1"/>
    </xf>
    <xf numFmtId="0" fontId="11" fillId="0" borderId="96" xfId="0" applyFont="1" applyBorder="1" applyAlignment="1">
      <alignment horizontal="left" vertical="center" wrapText="1"/>
    </xf>
    <xf numFmtId="0" fontId="36" fillId="0" borderId="70" xfId="0" applyFont="1" applyBorder="1" applyAlignment="1">
      <alignment horizontal="left" vertical="top" wrapText="1"/>
    </xf>
    <xf numFmtId="0" fontId="36" fillId="0" borderId="71" xfId="0" applyFont="1" applyBorder="1" applyAlignment="1">
      <alignment horizontal="left" vertical="top" wrapText="1"/>
    </xf>
    <xf numFmtId="0" fontId="36" fillId="0" borderId="93" xfId="0" applyFont="1" applyBorder="1" applyAlignment="1">
      <alignment horizontal="left" vertical="top" wrapText="1"/>
    </xf>
    <xf numFmtId="0" fontId="36" fillId="0" borderId="112" xfId="0" applyFont="1" applyBorder="1" applyAlignment="1">
      <alignment horizontal="left" vertical="top" wrapText="1"/>
    </xf>
    <xf numFmtId="0" fontId="36" fillId="0" borderId="142" xfId="0" applyFont="1" applyBorder="1" applyAlignment="1">
      <alignment horizontal="left" vertical="top" wrapText="1"/>
    </xf>
    <xf numFmtId="0" fontId="36" fillId="0" borderId="116" xfId="0" applyFont="1" applyBorder="1" applyAlignment="1">
      <alignment horizontal="left" vertical="top" wrapText="1"/>
    </xf>
    <xf numFmtId="0" fontId="88" fillId="0" borderId="155" xfId="0" applyFont="1" applyBorder="1" applyAlignment="1">
      <alignment horizontal="left" vertical="top" wrapText="1"/>
    </xf>
    <xf numFmtId="0" fontId="88" fillId="0" borderId="184" xfId="0" applyFont="1" applyBorder="1" applyAlignment="1">
      <alignment horizontal="left" vertical="top" wrapText="1"/>
    </xf>
    <xf numFmtId="0" fontId="88" fillId="0" borderId="0" xfId="0" applyFont="1" applyAlignment="1">
      <alignment horizontal="left" vertical="top" wrapText="1"/>
    </xf>
    <xf numFmtId="0" fontId="88" fillId="0" borderId="158" xfId="0" applyFont="1" applyBorder="1" applyAlignment="1">
      <alignment horizontal="left" vertical="top" wrapText="1"/>
    </xf>
    <xf numFmtId="0" fontId="0" fillId="0" borderId="53"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19" fillId="0" borderId="78" xfId="0" applyFont="1" applyBorder="1" applyAlignment="1" applyProtection="1">
      <alignment horizontal="left" vertical="center" wrapText="1"/>
      <protection locked="0"/>
    </xf>
    <xf numFmtId="0" fontId="19" fillId="0" borderId="117" xfId="0" applyFont="1" applyBorder="1" applyAlignment="1" applyProtection="1">
      <alignment horizontal="left" vertical="center" wrapText="1"/>
      <protection locked="0"/>
    </xf>
    <xf numFmtId="0" fontId="81" fillId="0" borderId="0" xfId="0" applyFont="1" applyAlignment="1">
      <alignment horizontal="left"/>
    </xf>
    <xf numFmtId="0" fontId="8" fillId="5" borderId="18" xfId="0" applyFont="1" applyFill="1" applyBorder="1" applyAlignment="1">
      <alignment horizontal="left" vertical="center" shrinkToFit="1"/>
    </xf>
    <xf numFmtId="0" fontId="8" fillId="5" borderId="12" xfId="0" applyFont="1" applyFill="1" applyBorder="1" applyAlignment="1">
      <alignment horizontal="left" vertical="center" shrinkToFit="1"/>
    </xf>
    <xf numFmtId="178" fontId="24" fillId="5" borderId="12" xfId="0" applyNumberFormat="1" applyFont="1" applyFill="1" applyBorder="1" applyAlignment="1">
      <alignment horizontal="right" vertical="center"/>
    </xf>
    <xf numFmtId="178" fontId="24" fillId="5" borderId="5" xfId="0" applyNumberFormat="1" applyFont="1" applyFill="1" applyBorder="1" applyAlignment="1">
      <alignment horizontal="right" vertical="center"/>
    </xf>
    <xf numFmtId="0" fontId="0" fillId="5" borderId="42" xfId="0" applyFill="1" applyBorder="1" applyAlignment="1">
      <alignment horizontal="left" vertical="center" shrinkToFit="1"/>
    </xf>
    <xf numFmtId="0" fontId="0" fillId="5" borderId="62" xfId="0" applyFill="1" applyBorder="1" applyAlignment="1">
      <alignment horizontal="left" vertical="center" shrinkToFit="1"/>
    </xf>
    <xf numFmtId="0" fontId="19" fillId="0" borderId="13" xfId="0" applyFont="1" applyBorder="1" applyAlignment="1" applyProtection="1">
      <alignment horizontal="left" vertical="center" wrapText="1"/>
      <protection locked="0"/>
    </xf>
    <xf numFmtId="178" fontId="15" fillId="5" borderId="12" xfId="0" applyNumberFormat="1" applyFont="1" applyFill="1" applyBorder="1" applyAlignment="1">
      <alignment horizontal="right" vertical="center"/>
    </xf>
    <xf numFmtId="178" fontId="15" fillId="5" borderId="5" xfId="0" applyNumberFormat="1" applyFont="1" applyFill="1" applyBorder="1" applyAlignment="1">
      <alignment horizontal="right" vertical="center"/>
    </xf>
    <xf numFmtId="0" fontId="47" fillId="0" borderId="0" xfId="8" applyFont="1" applyAlignment="1">
      <alignment horizontal="center" vertical="center"/>
    </xf>
    <xf numFmtId="0" fontId="0" fillId="0" borderId="0" xfId="0" applyAlignment="1">
      <alignment horizontal="center" vertical="center" wrapText="1"/>
    </xf>
    <xf numFmtId="0" fontId="0" fillId="0" borderId="128" xfId="0" applyBorder="1"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129"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88" fillId="0" borderId="155" xfId="0" applyFont="1" applyBorder="1" applyAlignment="1">
      <alignment horizontal="left" vertical="center" wrapText="1"/>
    </xf>
    <xf numFmtId="0" fontId="88" fillId="0" borderId="184" xfId="0" applyFont="1" applyBorder="1" applyAlignment="1">
      <alignment horizontal="left" vertical="center" wrapText="1"/>
    </xf>
    <xf numFmtId="0" fontId="88" fillId="0" borderId="0" xfId="0" applyFont="1" applyAlignment="1">
      <alignment horizontal="left" vertical="center" wrapText="1"/>
    </xf>
    <xf numFmtId="0" fontId="88" fillId="0" borderId="158" xfId="0" applyFont="1" applyBorder="1" applyAlignment="1">
      <alignment horizontal="left" vertical="center" wrapText="1"/>
    </xf>
    <xf numFmtId="0" fontId="88" fillId="0" borderId="183" xfId="0" applyFont="1" applyBorder="1" applyAlignment="1">
      <alignment horizontal="left" vertical="center" wrapText="1"/>
    </xf>
    <xf numFmtId="0" fontId="88" fillId="0" borderId="182" xfId="0" applyFont="1" applyBorder="1" applyAlignment="1">
      <alignment horizontal="left" vertical="center" wrapText="1"/>
    </xf>
    <xf numFmtId="0" fontId="88" fillId="0" borderId="156" xfId="0" applyFont="1" applyBorder="1" applyAlignment="1">
      <alignment horizontal="left" vertical="center" wrapText="1"/>
    </xf>
    <xf numFmtId="0" fontId="88" fillId="0" borderId="185" xfId="0" applyFont="1" applyBorder="1" applyAlignment="1">
      <alignment horizontal="left" vertical="center" wrapText="1"/>
    </xf>
    <xf numFmtId="0" fontId="0" fillId="0" borderId="12"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9" fillId="5" borderId="40" xfId="0" applyFont="1" applyFill="1" applyBorder="1" applyAlignment="1">
      <alignment horizontal="center" vertical="center" wrapText="1"/>
    </xf>
    <xf numFmtId="0" fontId="19" fillId="5" borderId="41" xfId="0" applyFont="1" applyFill="1" applyBorder="1" applyAlignment="1">
      <alignment horizontal="center" vertical="center" wrapText="1"/>
    </xf>
    <xf numFmtId="14" fontId="0" fillId="5" borderId="40" xfId="0" applyNumberFormat="1" applyFill="1" applyBorder="1" applyAlignment="1">
      <alignment horizontal="center" vertical="center"/>
    </xf>
    <xf numFmtId="14" fontId="0" fillId="5" borderId="64" xfId="0" applyNumberFormat="1" applyFill="1" applyBorder="1" applyAlignment="1">
      <alignment horizontal="center" vertical="center"/>
    </xf>
    <xf numFmtId="14" fontId="0" fillId="5" borderId="97" xfId="0" applyNumberFormat="1" applyFill="1" applyBorder="1" applyAlignment="1">
      <alignment horizontal="center" vertical="center"/>
    </xf>
    <xf numFmtId="0" fontId="0" fillId="5" borderId="18" xfId="0" applyFill="1" applyBorder="1" applyAlignment="1">
      <alignment horizontal="left" vertical="center" shrinkToFit="1"/>
    </xf>
    <xf numFmtId="0" fontId="0" fillId="5" borderId="12" xfId="0" applyFill="1" applyBorder="1" applyAlignment="1">
      <alignment horizontal="left" vertical="center" shrinkToFit="1"/>
    </xf>
    <xf numFmtId="0" fontId="0" fillId="0" borderId="3"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5" borderId="70" xfId="0" applyFill="1" applyBorder="1" applyAlignment="1">
      <alignment horizontal="center" vertical="center" wrapText="1"/>
    </xf>
    <xf numFmtId="0" fontId="0" fillId="5" borderId="15" xfId="0" applyFill="1" applyBorder="1" applyAlignment="1">
      <alignment horizontal="center" vertical="center"/>
    </xf>
    <xf numFmtId="0" fontId="0" fillId="5" borderId="112" xfId="0" applyFill="1" applyBorder="1" applyAlignment="1">
      <alignment horizontal="center" vertical="center"/>
    </xf>
    <xf numFmtId="0" fontId="8" fillId="5" borderId="114" xfId="0" applyFont="1" applyFill="1" applyBorder="1" applyAlignment="1">
      <alignment horizontal="left" vertical="center"/>
    </xf>
    <xf numFmtId="0" fontId="8" fillId="5" borderId="82" xfId="0" applyFont="1" applyFill="1" applyBorder="1" applyAlignment="1">
      <alignment horizontal="left" vertical="center"/>
    </xf>
    <xf numFmtId="14" fontId="0" fillId="0" borderId="59" xfId="0" applyNumberFormat="1" applyBorder="1" applyAlignment="1" applyProtection="1">
      <alignment horizontal="center" vertical="center"/>
      <protection locked="0"/>
    </xf>
    <xf numFmtId="14" fontId="0" fillId="0" borderId="61" xfId="0" applyNumberFormat="1" applyBorder="1" applyAlignment="1" applyProtection="1">
      <alignment horizontal="center" vertical="center"/>
      <protection locked="0"/>
    </xf>
    <xf numFmtId="0" fontId="0" fillId="5" borderId="86" xfId="0" applyFill="1" applyBorder="1" applyAlignment="1">
      <alignment horizontal="left" vertical="center"/>
    </xf>
    <xf numFmtId="0" fontId="0" fillId="5" borderId="60" xfId="0" applyFill="1" applyBorder="1" applyAlignment="1">
      <alignment horizontal="left" vertical="center"/>
    </xf>
    <xf numFmtId="49" fontId="0" fillId="0" borderId="95" xfId="0" applyNumberFormat="1" applyBorder="1" applyAlignment="1" applyProtection="1">
      <alignment horizontal="left" vertical="center" wrapText="1"/>
      <protection locked="0"/>
    </xf>
    <xf numFmtId="49" fontId="0" fillId="0" borderId="26" xfId="0" applyNumberFormat="1" applyBorder="1" applyAlignment="1" applyProtection="1">
      <alignment horizontal="left" vertical="center" wrapText="1"/>
      <protection locked="0"/>
    </xf>
    <xf numFmtId="49" fontId="0" fillId="0" borderId="45" xfId="0" applyNumberForma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5" borderId="64" xfId="0" applyFill="1" applyBorder="1" applyAlignment="1">
      <alignment horizontal="left" vertical="center"/>
    </xf>
    <xf numFmtId="0" fontId="0" fillId="5" borderId="41" xfId="0" applyFill="1" applyBorder="1" applyAlignment="1">
      <alignment horizontal="left" vertical="center"/>
    </xf>
    <xf numFmtId="0" fontId="0" fillId="5" borderId="39" xfId="0" applyFill="1" applyBorder="1" applyAlignment="1">
      <alignment horizontal="left" vertical="center" wrapText="1"/>
    </xf>
    <xf numFmtId="0" fontId="0" fillId="5" borderId="15" xfId="0" applyFill="1" applyBorder="1" applyAlignment="1">
      <alignment horizontal="left" vertical="center" wrapText="1"/>
    </xf>
    <xf numFmtId="0" fontId="0" fillId="5" borderId="25" xfId="0" applyFill="1" applyBorder="1" applyAlignment="1">
      <alignment horizontal="left" vertical="center" wrapText="1"/>
    </xf>
    <xf numFmtId="0" fontId="0" fillId="5" borderId="74" xfId="0" applyFill="1" applyBorder="1" applyAlignment="1">
      <alignment horizontal="left" vertical="center" wrapText="1"/>
    </xf>
    <xf numFmtId="0" fontId="0" fillId="5" borderId="29" xfId="0" applyFill="1" applyBorder="1" applyAlignment="1">
      <alignment horizontal="center" vertical="center" textRotation="255"/>
    </xf>
    <xf numFmtId="0" fontId="0" fillId="5" borderId="31" xfId="0" applyFill="1" applyBorder="1" applyAlignment="1">
      <alignment horizontal="center" vertical="center" textRotation="255"/>
    </xf>
    <xf numFmtId="0" fontId="0" fillId="5" borderId="32" xfId="0" applyFill="1" applyBorder="1" applyAlignment="1">
      <alignment horizontal="center" vertical="center" textRotation="255"/>
    </xf>
    <xf numFmtId="0" fontId="0" fillId="5" borderId="36" xfId="0" applyFill="1" applyBorder="1" applyAlignment="1">
      <alignment horizontal="left" vertical="center" shrinkToFit="1"/>
    </xf>
    <xf numFmtId="0" fontId="0" fillId="5" borderId="82" xfId="0" applyFill="1" applyBorder="1" applyAlignment="1">
      <alignment horizontal="left" vertical="center" shrinkToFit="1"/>
    </xf>
    <xf numFmtId="178" fontId="15" fillId="5" borderId="82" xfId="0" applyNumberFormat="1" applyFont="1" applyFill="1" applyBorder="1" applyAlignment="1">
      <alignment horizontal="right" vertical="center"/>
    </xf>
    <xf numFmtId="178" fontId="15" fillId="5" borderId="37" xfId="0" applyNumberFormat="1" applyFont="1" applyFill="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center"/>
    </xf>
    <xf numFmtId="0" fontId="0" fillId="0" borderId="13"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5" borderId="109" xfId="0" applyFill="1" applyBorder="1" applyAlignment="1">
      <alignment horizontal="left" vertical="center"/>
    </xf>
    <xf numFmtId="0" fontId="40" fillId="5" borderId="8" xfId="0" applyFont="1" applyFill="1" applyBorder="1" applyAlignment="1">
      <alignment horizontal="left" vertical="center"/>
    </xf>
    <xf numFmtId="0" fontId="40" fillId="5" borderId="65" xfId="0" applyFont="1" applyFill="1" applyBorder="1" applyAlignment="1">
      <alignment horizontal="left" vertical="center"/>
    </xf>
    <xf numFmtId="0" fontId="19" fillId="5" borderId="75" xfId="0" applyFont="1" applyFill="1" applyBorder="1" applyAlignment="1">
      <alignment horizontal="center" vertical="center" textRotation="255"/>
    </xf>
    <xf numFmtId="0" fontId="19" fillId="5" borderId="76" xfId="0" applyFont="1" applyFill="1" applyBorder="1" applyAlignment="1">
      <alignment horizontal="center" vertical="center" textRotation="255"/>
    </xf>
    <xf numFmtId="0" fontId="19" fillId="5" borderId="118" xfId="0" applyFont="1" applyFill="1" applyBorder="1" applyAlignment="1">
      <alignment horizontal="center" vertical="center" textRotation="255"/>
    </xf>
    <xf numFmtId="0" fontId="0" fillId="5" borderId="46" xfId="0" applyFill="1" applyBorder="1" applyAlignment="1">
      <alignment horizontal="left" vertical="center"/>
    </xf>
    <xf numFmtId="0" fontId="0" fillId="5" borderId="81" xfId="0" applyFill="1" applyBorder="1" applyAlignment="1">
      <alignment horizontal="left" vertical="center"/>
    </xf>
    <xf numFmtId="0" fontId="0" fillId="5" borderId="120" xfId="0" applyFill="1" applyBorder="1" applyAlignment="1">
      <alignment horizontal="left" vertical="center"/>
    </xf>
    <xf numFmtId="0" fontId="0" fillId="5" borderId="30" xfId="0" applyFill="1" applyBorder="1" applyAlignment="1">
      <alignment horizontal="left" vertical="center"/>
    </xf>
    <xf numFmtId="0" fontId="0" fillId="5" borderId="102" xfId="0" applyFill="1" applyBorder="1" applyAlignment="1">
      <alignment horizontal="left" vertical="center"/>
    </xf>
    <xf numFmtId="0" fontId="14" fillId="5" borderId="8" xfId="0" applyFont="1" applyFill="1" applyBorder="1" applyAlignment="1">
      <alignment horizontal="left" vertical="center"/>
    </xf>
    <xf numFmtId="0" fontId="14" fillId="5" borderId="64" xfId="0" applyFont="1" applyFill="1" applyBorder="1" applyAlignment="1">
      <alignment horizontal="left" vertical="center"/>
    </xf>
    <xf numFmtId="0" fontId="14" fillId="5" borderId="41" xfId="0" applyFont="1" applyFill="1" applyBorder="1" applyAlignment="1">
      <alignment horizontal="left" vertical="center"/>
    </xf>
    <xf numFmtId="176" fontId="46" fillId="0" borderId="83" xfId="0" applyNumberFormat="1" applyFont="1" applyBorder="1" applyAlignment="1" applyProtection="1">
      <alignment horizontal="right" vertical="center"/>
      <protection locked="0"/>
    </xf>
    <xf numFmtId="176" fontId="46" fillId="0" borderId="84" xfId="0" applyNumberFormat="1" applyFont="1" applyBorder="1" applyAlignment="1" applyProtection="1">
      <alignment horizontal="right" vertical="center"/>
      <protection locked="0"/>
    </xf>
    <xf numFmtId="176" fontId="46" fillId="0" borderId="96" xfId="0" applyNumberFormat="1" applyFont="1" applyBorder="1" applyAlignment="1" applyProtection="1">
      <alignment horizontal="right" vertical="center"/>
      <protection locked="0"/>
    </xf>
    <xf numFmtId="0" fontId="10" fillId="5" borderId="59" xfId="0" applyFont="1" applyFill="1" applyBorder="1" applyAlignment="1">
      <alignment horizontal="left" vertical="center"/>
    </xf>
    <xf numFmtId="0" fontId="10" fillId="5" borderId="60" xfId="0" applyFont="1" applyFill="1" applyBorder="1" applyAlignment="1">
      <alignment horizontal="left" vertical="center"/>
    </xf>
    <xf numFmtId="0" fontId="10" fillId="5" borderId="61" xfId="0" applyFont="1" applyFill="1" applyBorder="1" applyAlignment="1">
      <alignment horizontal="left" vertical="center"/>
    </xf>
    <xf numFmtId="178" fontId="24" fillId="5" borderId="144" xfId="0" applyNumberFormat="1" applyFont="1" applyFill="1" applyBorder="1" applyAlignment="1">
      <alignment horizontal="right" vertical="center"/>
    </xf>
    <xf numFmtId="178" fontId="24" fillId="5" borderId="145" xfId="0" applyNumberFormat="1" applyFont="1" applyFill="1" applyBorder="1" applyAlignment="1">
      <alignment horizontal="right" vertical="center"/>
    </xf>
    <xf numFmtId="178" fontId="24" fillId="5" borderId="21" xfId="0" applyNumberFormat="1" applyFont="1" applyFill="1" applyBorder="1" applyAlignment="1">
      <alignment horizontal="right" vertical="center"/>
    </xf>
    <xf numFmtId="0" fontId="8" fillId="5" borderId="133" xfId="0" applyFont="1" applyFill="1" applyBorder="1" applyAlignment="1">
      <alignment horizontal="left" vertical="center" shrinkToFit="1"/>
    </xf>
    <xf numFmtId="0" fontId="8" fillId="5" borderId="132" xfId="0" applyFont="1" applyFill="1" applyBorder="1" applyAlignment="1">
      <alignment horizontal="left" vertical="center" shrinkToFit="1"/>
    </xf>
    <xf numFmtId="0" fontId="8" fillId="5" borderId="115" xfId="0" applyFont="1" applyFill="1" applyBorder="1" applyAlignment="1">
      <alignment horizontal="center" vertical="center" wrapText="1" shrinkToFit="1"/>
    </xf>
    <xf numFmtId="0" fontId="8" fillId="5" borderId="143" xfId="0" applyFont="1" applyFill="1" applyBorder="1" applyAlignment="1">
      <alignment horizontal="center" vertical="center" wrapText="1" shrinkToFit="1"/>
    </xf>
    <xf numFmtId="178" fontId="15" fillId="5" borderId="157" xfId="0" applyNumberFormat="1" applyFont="1" applyFill="1" applyBorder="1" applyAlignment="1">
      <alignment horizontal="right" vertical="center"/>
    </xf>
    <xf numFmtId="178" fontId="15" fillId="5" borderId="34" xfId="0" applyNumberFormat="1" applyFont="1" applyFill="1" applyBorder="1" applyAlignment="1">
      <alignment horizontal="right" vertical="center"/>
    </xf>
    <xf numFmtId="178" fontId="15" fillId="5" borderId="113" xfId="0" applyNumberFormat="1" applyFont="1" applyFill="1" applyBorder="1" applyAlignment="1">
      <alignment horizontal="right" vertical="center"/>
    </xf>
    <xf numFmtId="178" fontId="15" fillId="5" borderId="136" xfId="0" applyNumberFormat="1" applyFont="1" applyFill="1" applyBorder="1" applyAlignment="1">
      <alignment horizontal="right" vertical="center"/>
    </xf>
    <xf numFmtId="0" fontId="0" fillId="5" borderId="71" xfId="0" applyFill="1" applyBorder="1" applyAlignment="1">
      <alignment horizontal="center" vertical="center" wrapText="1"/>
    </xf>
    <xf numFmtId="0" fontId="0" fillId="5" borderId="0" xfId="0" applyFill="1" applyAlignment="1">
      <alignment horizontal="center" vertical="center" wrapText="1"/>
    </xf>
    <xf numFmtId="0" fontId="8" fillId="5" borderId="133" xfId="0" applyFont="1" applyFill="1" applyBorder="1" applyAlignment="1">
      <alignment horizontal="center" vertical="center" wrapText="1" shrinkToFit="1"/>
    </xf>
    <xf numFmtId="178" fontId="15" fillId="5" borderId="17" xfId="0" applyNumberFormat="1" applyFont="1" applyFill="1" applyBorder="1" applyAlignment="1">
      <alignment horizontal="right" vertical="center"/>
    </xf>
    <xf numFmtId="178" fontId="15" fillId="5" borderId="72" xfId="0" applyNumberFormat="1" applyFont="1" applyFill="1" applyBorder="1" applyAlignment="1">
      <alignment horizontal="right" vertical="center"/>
    </xf>
    <xf numFmtId="0" fontId="0" fillId="5" borderId="73" xfId="0" applyFill="1" applyBorder="1" applyAlignment="1">
      <alignment horizontal="left" vertical="center"/>
    </xf>
    <xf numFmtId="0" fontId="0" fillId="5" borderId="16" xfId="0" applyFill="1" applyBorder="1" applyAlignment="1">
      <alignment horizontal="left" vertical="center"/>
    </xf>
    <xf numFmtId="14" fontId="0" fillId="5" borderId="40" xfId="0" applyNumberFormat="1" applyFill="1" applyBorder="1" applyAlignment="1">
      <alignment horizontal="center" vertical="center" shrinkToFit="1"/>
    </xf>
    <xf numFmtId="14" fontId="0" fillId="5" borderId="64" xfId="0" applyNumberFormat="1" applyFill="1" applyBorder="1" applyAlignment="1">
      <alignment horizontal="center" vertical="center" shrinkToFit="1"/>
    </xf>
    <xf numFmtId="14" fontId="0" fillId="5" borderId="97" xfId="0" applyNumberFormat="1" applyFill="1" applyBorder="1" applyAlignment="1">
      <alignment horizontal="center" vertical="center" shrinkToFit="1"/>
    </xf>
    <xf numFmtId="0" fontId="0" fillId="5" borderId="52" xfId="0" applyFill="1" applyBorder="1">
      <alignment vertical="center"/>
    </xf>
    <xf numFmtId="0" fontId="0" fillId="5" borderId="51" xfId="0" applyFill="1" applyBorder="1">
      <alignment vertical="center"/>
    </xf>
    <xf numFmtId="0" fontId="0" fillId="5" borderId="63" xfId="0" applyFill="1" applyBorder="1">
      <alignment vertical="center"/>
    </xf>
    <xf numFmtId="176" fontId="46" fillId="4" borderId="83" xfId="0" applyNumberFormat="1" applyFont="1" applyFill="1" applyBorder="1" applyAlignment="1" applyProtection="1">
      <alignment horizontal="right" vertical="center" shrinkToFit="1"/>
      <protection locked="0"/>
    </xf>
    <xf numFmtId="176" fontId="46" fillId="4" borderId="84" xfId="0" applyNumberFormat="1" applyFont="1" applyFill="1" applyBorder="1" applyAlignment="1" applyProtection="1">
      <alignment horizontal="right" vertical="center" shrinkToFit="1"/>
      <protection locked="0"/>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8" fillId="5" borderId="70" xfId="0" applyFont="1" applyFill="1" applyBorder="1" applyAlignment="1">
      <alignment horizontal="center" vertical="center" wrapText="1" shrinkToFit="1"/>
    </xf>
    <xf numFmtId="0" fontId="8" fillId="5" borderId="133" xfId="0" applyFont="1" applyFill="1" applyBorder="1" applyAlignment="1">
      <alignment horizontal="center" vertical="center" shrinkToFit="1"/>
    </xf>
    <xf numFmtId="0" fontId="8" fillId="5" borderId="112" xfId="0" applyFont="1" applyFill="1" applyBorder="1" applyAlignment="1">
      <alignment horizontal="center" vertical="center" shrinkToFit="1"/>
    </xf>
    <xf numFmtId="0" fontId="8" fillId="5" borderId="143" xfId="0" applyFont="1" applyFill="1" applyBorder="1" applyAlignment="1">
      <alignment horizontal="center" vertical="center" shrinkToFit="1"/>
    </xf>
    <xf numFmtId="178" fontId="13" fillId="5" borderId="17" xfId="0" applyNumberFormat="1" applyFont="1" applyFill="1" applyBorder="1" applyAlignment="1">
      <alignment horizontal="right" vertical="center"/>
    </xf>
    <xf numFmtId="178" fontId="13" fillId="5" borderId="93" xfId="0" applyNumberFormat="1" applyFont="1" applyFill="1" applyBorder="1" applyAlignment="1">
      <alignment horizontal="right" vertical="center"/>
    </xf>
    <xf numFmtId="178" fontId="13" fillId="5" borderId="113" xfId="0" applyNumberFormat="1" applyFont="1" applyFill="1" applyBorder="1" applyAlignment="1">
      <alignment horizontal="right" vertical="center"/>
    </xf>
    <xf numFmtId="178" fontId="13" fillId="5" borderId="116" xfId="0" applyNumberFormat="1" applyFont="1" applyFill="1" applyBorder="1" applyAlignment="1">
      <alignment horizontal="right" vertical="center"/>
    </xf>
    <xf numFmtId="176" fontId="0" fillId="5" borderId="65" xfId="0" applyNumberFormat="1" applyFill="1" applyBorder="1" applyAlignment="1">
      <alignment horizontal="center" vertical="center" shrinkToFit="1"/>
    </xf>
    <xf numFmtId="176" fontId="0" fillId="5" borderId="3" xfId="0" applyNumberFormat="1" applyFill="1" applyBorder="1" applyAlignment="1">
      <alignment horizontal="center" vertical="center" shrinkToFit="1"/>
    </xf>
    <xf numFmtId="176" fontId="0" fillId="5" borderId="23" xfId="0" applyNumberFormat="1" applyFill="1" applyBorder="1" applyAlignment="1">
      <alignment horizontal="center" vertical="center" shrinkToFit="1"/>
    </xf>
    <xf numFmtId="176" fontId="71" fillId="0" borderId="26" xfId="0" applyNumberFormat="1" applyFont="1" applyBorder="1" applyAlignment="1" applyProtection="1">
      <alignment horizontal="right" vertical="center"/>
      <protection locked="0"/>
    </xf>
    <xf numFmtId="176" fontId="71" fillId="0" borderId="45" xfId="0" applyNumberFormat="1" applyFont="1" applyBorder="1" applyAlignment="1" applyProtection="1">
      <alignment horizontal="right" vertical="center"/>
      <protection locked="0"/>
    </xf>
    <xf numFmtId="0" fontId="19" fillId="0" borderId="74" xfId="0" applyFont="1" applyBorder="1" applyAlignment="1" applyProtection="1">
      <alignment horizontal="left" vertical="center" wrapText="1"/>
      <protection locked="0"/>
    </xf>
    <xf numFmtId="0" fontId="19" fillId="0" borderId="57" xfId="0" applyFont="1" applyBorder="1" applyAlignment="1" applyProtection="1">
      <alignment horizontal="left" vertical="center" wrapText="1"/>
      <protection locked="0"/>
    </xf>
    <xf numFmtId="0" fontId="0" fillId="6" borderId="3" xfId="0" applyFill="1" applyBorder="1" applyAlignment="1">
      <alignment horizontal="center" vertical="center" wrapText="1"/>
    </xf>
    <xf numFmtId="0" fontId="0" fillId="5" borderId="13" xfId="0" applyFill="1" applyBorder="1" applyAlignment="1">
      <alignment horizontal="left" vertical="center" wrapText="1"/>
    </xf>
    <xf numFmtId="0" fontId="19" fillId="0" borderId="3"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38"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0" fillId="5" borderId="89" xfId="0" applyFill="1" applyBorder="1" applyAlignment="1">
      <alignment horizontal="left" vertical="center"/>
    </xf>
    <xf numFmtId="0" fontId="0" fillId="5" borderId="126" xfId="0" applyFill="1" applyBorder="1" applyAlignment="1">
      <alignment horizontal="left" vertical="center"/>
    </xf>
    <xf numFmtId="0" fontId="0" fillId="5" borderId="137" xfId="0" applyFill="1" applyBorder="1" applyAlignment="1">
      <alignment horizontal="left" vertical="center"/>
    </xf>
    <xf numFmtId="0" fontId="94" fillId="0" borderId="0" xfId="0" applyFont="1" applyAlignment="1">
      <alignment horizontal="left" vertical="top" wrapText="1"/>
    </xf>
    <xf numFmtId="0" fontId="9" fillId="0" borderId="31"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34"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0" borderId="104" xfId="0" applyFont="1" applyBorder="1" applyAlignment="1" applyProtection="1">
      <alignment horizontal="left" vertical="top" wrapText="1"/>
      <protection locked="0"/>
    </xf>
    <xf numFmtId="0" fontId="9" fillId="0" borderId="141" xfId="0" applyFont="1" applyBorder="1" applyAlignment="1" applyProtection="1">
      <alignment horizontal="left" vertical="top" wrapText="1"/>
      <protection locked="0"/>
    </xf>
    <xf numFmtId="0" fontId="31" fillId="5" borderId="165" xfId="0" applyFont="1" applyFill="1" applyBorder="1" applyAlignment="1">
      <alignment horizontal="left" vertical="center"/>
    </xf>
    <xf numFmtId="0" fontId="31" fillId="5" borderId="50" xfId="0" applyFont="1" applyFill="1" applyBorder="1" applyAlignment="1">
      <alignment horizontal="left" vertical="center"/>
    </xf>
    <xf numFmtId="0" fontId="31" fillId="5" borderId="166" xfId="0" applyFont="1" applyFill="1" applyBorder="1" applyAlignment="1">
      <alignment horizontal="left" vertical="center"/>
    </xf>
    <xf numFmtId="0" fontId="13" fillId="0" borderId="0" xfId="0" applyFont="1" applyAlignment="1">
      <alignment horizontal="left" vertical="center" wrapText="1"/>
    </xf>
    <xf numFmtId="14" fontId="9" fillId="0" borderId="164" xfId="0" applyNumberFormat="1" applyFont="1" applyBorder="1" applyAlignment="1" applyProtection="1">
      <alignment horizontal="center" vertical="center" wrapText="1"/>
      <protection locked="0"/>
    </xf>
    <xf numFmtId="14" fontId="9" fillId="0" borderId="119" xfId="0" applyNumberFormat="1" applyFont="1" applyBorder="1" applyAlignment="1" applyProtection="1">
      <alignment horizontal="center" vertical="center" wrapText="1"/>
      <protection locked="0"/>
    </xf>
    <xf numFmtId="185" fontId="9" fillId="5" borderId="18" xfId="0" applyNumberFormat="1" applyFont="1" applyFill="1" applyBorder="1" applyAlignment="1">
      <alignment horizontal="center" vertical="center" shrinkToFit="1"/>
    </xf>
    <xf numFmtId="185" fontId="9" fillId="5" borderId="12" xfId="0" applyNumberFormat="1" applyFont="1" applyFill="1" applyBorder="1" applyAlignment="1">
      <alignment horizontal="center" vertical="center" shrinkToFit="1"/>
    </xf>
    <xf numFmtId="185" fontId="9" fillId="5" borderId="5" xfId="0" applyNumberFormat="1" applyFont="1" applyFill="1" applyBorder="1" applyAlignment="1">
      <alignment horizontal="center" vertical="center" shrinkToFit="1"/>
    </xf>
    <xf numFmtId="14" fontId="9" fillId="0" borderId="162" xfId="0" applyNumberFormat="1" applyFont="1" applyBorder="1" applyAlignment="1" applyProtection="1">
      <alignment horizontal="center" vertical="center" wrapText="1"/>
      <protection locked="0"/>
    </xf>
    <xf numFmtId="14" fontId="9" fillId="0" borderId="93" xfId="0" applyNumberFormat="1" applyFont="1" applyBorder="1" applyAlignment="1" applyProtection="1">
      <alignment horizontal="center" vertical="center" wrapText="1"/>
      <protection locked="0"/>
    </xf>
    <xf numFmtId="185" fontId="9" fillId="5" borderId="172" xfId="0" applyNumberFormat="1" applyFont="1" applyFill="1" applyBorder="1" applyAlignment="1">
      <alignment horizontal="center" vertical="center" shrinkToFit="1"/>
    </xf>
    <xf numFmtId="185" fontId="9" fillId="5" borderId="11" xfId="0" applyNumberFormat="1" applyFont="1" applyFill="1" applyBorder="1" applyAlignment="1">
      <alignment horizontal="center" vertical="center" shrinkToFit="1"/>
    </xf>
    <xf numFmtId="185" fontId="9" fillId="5" borderId="150" xfId="0" applyNumberFormat="1" applyFont="1" applyFill="1" applyBorder="1" applyAlignment="1">
      <alignment horizontal="center" vertical="center" shrinkToFit="1"/>
    </xf>
    <xf numFmtId="0" fontId="31" fillId="5" borderId="29" xfId="0" applyFont="1" applyFill="1" applyBorder="1" applyAlignment="1">
      <alignment horizontal="center" vertical="center"/>
    </xf>
    <xf numFmtId="0" fontId="31" fillId="5" borderId="110" xfId="0" applyFont="1" applyFill="1" applyBorder="1" applyAlignment="1">
      <alignment horizontal="center" vertical="center"/>
    </xf>
    <xf numFmtId="0" fontId="31" fillId="5" borderId="31" xfId="0" applyFont="1" applyFill="1" applyBorder="1" applyAlignment="1">
      <alignment horizontal="center" vertical="center"/>
    </xf>
    <xf numFmtId="0" fontId="31" fillId="5" borderId="47" xfId="0" applyFont="1" applyFill="1" applyBorder="1" applyAlignment="1">
      <alignment horizontal="center" vertical="center"/>
    </xf>
    <xf numFmtId="0" fontId="84" fillId="0" borderId="0" xfId="0" applyFont="1" applyAlignment="1">
      <alignment horizontal="left" vertical="center" shrinkToFit="1"/>
    </xf>
    <xf numFmtId="0" fontId="13" fillId="5" borderId="163" xfId="0" applyFont="1" applyFill="1" applyBorder="1" applyAlignment="1">
      <alignment horizontal="left" vertical="center"/>
    </xf>
    <xf numFmtId="0" fontId="13" fillId="5" borderId="142" xfId="0" applyFont="1" applyFill="1" applyBorder="1" applyAlignment="1">
      <alignment horizontal="left" vertical="center"/>
    </xf>
    <xf numFmtId="0" fontId="13" fillId="5" borderId="136" xfId="0" applyFont="1" applyFill="1" applyBorder="1" applyAlignment="1">
      <alignment horizontal="left" vertical="center"/>
    </xf>
    <xf numFmtId="0" fontId="13" fillId="0" borderId="31" xfId="0" applyFont="1" applyBorder="1" applyAlignment="1">
      <alignment horizontal="left" vertical="top" wrapText="1"/>
    </xf>
    <xf numFmtId="0" fontId="9" fillId="0" borderId="162" xfId="0" applyFont="1" applyBorder="1" applyAlignment="1" applyProtection="1">
      <alignment horizontal="left" vertical="top" wrapText="1"/>
      <protection locked="0"/>
    </xf>
    <xf numFmtId="0" fontId="9" fillId="0" borderId="71" xfId="0" applyFont="1" applyBorder="1" applyAlignment="1" applyProtection="1">
      <alignment horizontal="left" vertical="top" wrapText="1"/>
      <protection locked="0"/>
    </xf>
    <xf numFmtId="0" fontId="9" fillId="0" borderId="72" xfId="0" applyFont="1" applyBorder="1" applyAlignment="1" applyProtection="1">
      <alignment horizontal="left" vertical="top" wrapText="1"/>
      <protection locked="0"/>
    </xf>
    <xf numFmtId="0" fontId="9" fillId="0" borderId="161"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45" xfId="0" applyFont="1" applyBorder="1" applyAlignment="1" applyProtection="1">
      <alignment horizontal="left" vertical="top" wrapText="1"/>
      <protection locked="0"/>
    </xf>
    <xf numFmtId="0" fontId="43" fillId="0" borderId="31" xfId="0" applyFont="1" applyBorder="1" applyAlignment="1">
      <alignment horizontal="left" vertical="top" wrapText="1"/>
    </xf>
    <xf numFmtId="14" fontId="9" fillId="0" borderId="173" xfId="0" applyNumberFormat="1" applyFont="1" applyBorder="1" applyAlignment="1" applyProtection="1">
      <alignment horizontal="center" vertical="center" wrapText="1"/>
      <protection locked="0"/>
    </xf>
    <xf numFmtId="14" fontId="9" fillId="0" borderId="152" xfId="0" applyNumberFormat="1" applyFont="1" applyBorder="1" applyAlignment="1" applyProtection="1">
      <alignment horizontal="center" vertical="center" wrapText="1"/>
      <protection locked="0"/>
    </xf>
    <xf numFmtId="185" fontId="9" fillId="5" borderId="194" xfId="0" applyNumberFormat="1" applyFont="1" applyFill="1" applyBorder="1" applyAlignment="1">
      <alignment horizontal="center" vertical="center" shrinkToFit="1"/>
    </xf>
    <xf numFmtId="185" fontId="9" fillId="5" borderId="144" xfId="0" applyNumberFormat="1" applyFont="1" applyFill="1" applyBorder="1" applyAlignment="1">
      <alignment horizontal="center" vertical="center" shrinkToFit="1"/>
    </xf>
    <xf numFmtId="185" fontId="9" fillId="5" borderId="189" xfId="0" applyNumberFormat="1" applyFont="1" applyFill="1" applyBorder="1" applyAlignment="1">
      <alignment horizontal="center" vertical="center" shrinkToFit="1"/>
    </xf>
    <xf numFmtId="0" fontId="31" fillId="8" borderId="160" xfId="0" applyFont="1" applyFill="1" applyBorder="1" applyAlignment="1">
      <alignment horizontal="left" vertical="center" shrinkToFit="1"/>
    </xf>
    <xf numFmtId="0" fontId="31" fillId="8" borderId="126" xfId="0" applyFont="1" applyFill="1" applyBorder="1" applyAlignment="1">
      <alignment horizontal="left" vertical="center" shrinkToFit="1"/>
    </xf>
    <xf numFmtId="0" fontId="31" fillId="8" borderId="137" xfId="0" applyFont="1" applyFill="1" applyBorder="1" applyAlignment="1">
      <alignment horizontal="left" vertical="center" shrinkToFit="1"/>
    </xf>
    <xf numFmtId="0" fontId="43" fillId="5" borderId="80" xfId="0" applyFont="1" applyFill="1" applyBorder="1" applyAlignment="1">
      <alignment horizontal="center" vertical="center" wrapText="1"/>
    </xf>
    <xf numFmtId="0" fontId="43" fillId="5" borderId="46" xfId="0" applyFont="1" applyFill="1" applyBorder="1" applyAlignment="1">
      <alignment horizontal="center" vertical="center" wrapText="1"/>
    </xf>
    <xf numFmtId="0" fontId="43" fillId="5" borderId="31" xfId="0" applyFont="1" applyFill="1" applyBorder="1" applyAlignment="1">
      <alignment horizontal="center" vertical="center" wrapText="1"/>
    </xf>
    <xf numFmtId="0" fontId="43" fillId="5" borderId="47" xfId="0" applyFont="1" applyFill="1" applyBorder="1" applyAlignment="1">
      <alignment horizontal="center" vertical="center" wrapText="1"/>
    </xf>
    <xf numFmtId="0" fontId="43" fillId="5" borderId="161" xfId="0" applyFont="1" applyFill="1" applyBorder="1" applyAlignment="1">
      <alignment horizontal="center" vertical="center" wrapText="1"/>
    </xf>
    <xf numFmtId="0" fontId="43" fillId="5" borderId="81" xfId="0" applyFont="1" applyFill="1" applyBorder="1" applyAlignment="1">
      <alignment horizontal="center" vertical="center" wrapText="1"/>
    </xf>
    <xf numFmtId="0" fontId="29" fillId="8" borderId="84" xfId="0" applyFont="1" applyFill="1" applyBorder="1" applyAlignment="1">
      <alignment horizontal="left" vertical="center" shrinkToFit="1"/>
    </xf>
    <xf numFmtId="0" fontId="31" fillId="5" borderId="105" xfId="0" applyFont="1" applyFill="1" applyBorder="1" applyAlignment="1">
      <alignment horizontal="center" vertical="center"/>
    </xf>
    <xf numFmtId="0" fontId="31" fillId="5" borderId="190" xfId="0" applyFont="1" applyFill="1" applyBorder="1" applyAlignment="1">
      <alignment horizontal="center" vertical="center"/>
    </xf>
    <xf numFmtId="0" fontId="13" fillId="5" borderId="163" xfId="0" applyFont="1" applyFill="1" applyBorder="1" applyAlignment="1">
      <alignment horizontal="left" vertical="center" wrapText="1"/>
    </xf>
    <xf numFmtId="0" fontId="13" fillId="5" borderId="142" xfId="0" applyFont="1" applyFill="1" applyBorder="1" applyAlignment="1">
      <alignment horizontal="left" vertical="center" wrapText="1"/>
    </xf>
    <xf numFmtId="0" fontId="37" fillId="0" borderId="0" xfId="0" applyFont="1" applyAlignment="1">
      <alignment horizontal="right" vertical="center" shrinkToFit="1"/>
    </xf>
    <xf numFmtId="0" fontId="37" fillId="0" borderId="0" xfId="0" applyFont="1" applyAlignment="1">
      <alignment horizontal="left" vertical="center" shrinkToFit="1"/>
    </xf>
    <xf numFmtId="0" fontId="95" fillId="0" borderId="0" xfId="0" applyFont="1" applyAlignment="1">
      <alignment horizontal="left" vertical="center" wrapText="1" shrinkToFit="1"/>
    </xf>
    <xf numFmtId="14" fontId="9" fillId="0" borderId="31" xfId="0" applyNumberFormat="1" applyFont="1" applyBorder="1" applyAlignment="1" applyProtection="1">
      <alignment horizontal="center" vertical="center" wrapText="1"/>
      <protection locked="0"/>
    </xf>
    <xf numFmtId="14" fontId="9" fillId="0" borderId="47" xfId="0" applyNumberFormat="1" applyFont="1" applyBorder="1" applyAlignment="1" applyProtection="1">
      <alignment horizontal="center" vertical="center" wrapText="1"/>
      <protection locked="0"/>
    </xf>
    <xf numFmtId="0" fontId="31" fillId="5" borderId="50" xfId="0" applyFont="1" applyFill="1" applyBorder="1" applyAlignment="1">
      <alignment horizontal="center" vertical="center" wrapText="1"/>
    </xf>
    <xf numFmtId="0" fontId="31" fillId="5" borderId="191" xfId="0" applyFont="1" applyFill="1" applyBorder="1" applyAlignment="1">
      <alignment horizontal="center" vertical="center"/>
    </xf>
    <xf numFmtId="0" fontId="31" fillId="5" borderId="192" xfId="0" applyFont="1" applyFill="1" applyBorder="1" applyAlignment="1">
      <alignment horizontal="center" vertical="center"/>
    </xf>
    <xf numFmtId="0" fontId="31" fillId="5" borderId="159" xfId="0" applyFont="1" applyFill="1" applyBorder="1" applyAlignment="1">
      <alignment horizontal="center" vertical="center"/>
    </xf>
    <xf numFmtId="0" fontId="31" fillId="5" borderId="193" xfId="0" applyFont="1" applyFill="1" applyBorder="1" applyAlignment="1">
      <alignment horizontal="center" vertical="center"/>
    </xf>
    <xf numFmtId="0" fontId="31" fillId="5" borderId="174" xfId="0" applyFont="1" applyFill="1" applyBorder="1" applyAlignment="1">
      <alignment horizontal="center" vertical="center"/>
    </xf>
    <xf numFmtId="0" fontId="31" fillId="5" borderId="132" xfId="0" applyFont="1" applyFill="1" applyBorder="1" applyAlignment="1">
      <alignment horizontal="center" vertical="center"/>
    </xf>
    <xf numFmtId="0" fontId="31" fillId="5" borderId="180" xfId="0" applyFont="1" applyFill="1" applyBorder="1" applyAlignment="1">
      <alignment horizontal="center" vertical="center"/>
    </xf>
    <xf numFmtId="0" fontId="31" fillId="6" borderId="129" xfId="0" applyFont="1" applyFill="1" applyBorder="1" applyAlignment="1">
      <alignment horizontal="center" vertical="center" shrinkToFit="1"/>
    </xf>
    <xf numFmtId="0" fontId="31" fillId="6" borderId="44" xfId="0" applyFont="1" applyFill="1" applyBorder="1" applyAlignment="1">
      <alignment horizontal="center" vertical="center" shrinkToFit="1"/>
    </xf>
    <xf numFmtId="0" fontId="31" fillId="5" borderId="186" xfId="0" applyFont="1" applyFill="1" applyBorder="1" applyAlignment="1">
      <alignment horizontal="left" vertical="center"/>
    </xf>
    <xf numFmtId="0" fontId="31" fillId="5" borderId="88" xfId="0" applyFont="1" applyFill="1" applyBorder="1" applyAlignment="1">
      <alignment horizontal="left" vertical="center"/>
    </xf>
    <xf numFmtId="0" fontId="31" fillId="5" borderId="129" xfId="0" applyFont="1" applyFill="1" applyBorder="1" applyAlignment="1">
      <alignment horizontal="left" vertical="center"/>
    </xf>
    <xf numFmtId="0" fontId="30" fillId="0" borderId="31" xfId="0" applyFont="1" applyBorder="1" applyAlignment="1">
      <alignment horizontal="left" vertical="top" wrapText="1"/>
    </xf>
    <xf numFmtId="0" fontId="29" fillId="0" borderId="10" xfId="0" applyFont="1" applyBorder="1" applyAlignment="1" applyProtection="1">
      <alignment horizontal="left" vertical="center" shrinkToFit="1"/>
      <protection locked="0"/>
    </xf>
    <xf numFmtId="0" fontId="29" fillId="0" borderId="84" xfId="0" applyFont="1" applyBorder="1" applyAlignment="1" applyProtection="1">
      <alignment horizontal="left" vertical="center" shrinkToFit="1"/>
      <protection locked="0"/>
    </xf>
    <xf numFmtId="0" fontId="29" fillId="0" borderId="140" xfId="0" applyFont="1" applyBorder="1" applyAlignment="1" applyProtection="1">
      <alignment horizontal="left" vertical="center" shrinkToFit="1"/>
      <protection locked="0"/>
    </xf>
    <xf numFmtId="0" fontId="31" fillId="5" borderId="30" xfId="0" applyFont="1" applyFill="1" applyBorder="1" applyAlignment="1">
      <alignment horizontal="center" vertical="center"/>
    </xf>
    <xf numFmtId="0" fontId="31" fillId="5" borderId="142" xfId="0" applyFont="1" applyFill="1" applyBorder="1" applyAlignment="1">
      <alignment horizontal="center" vertical="center"/>
    </xf>
    <xf numFmtId="0" fontId="31" fillId="5" borderId="116" xfId="0" applyFont="1" applyFill="1" applyBorder="1" applyAlignment="1">
      <alignment horizontal="center" vertical="center"/>
    </xf>
    <xf numFmtId="178" fontId="15" fillId="5" borderId="58" xfId="3" applyNumberFormat="1" applyFont="1" applyFill="1" applyBorder="1" applyAlignment="1">
      <alignment horizontal="right" vertical="top"/>
    </xf>
    <xf numFmtId="178" fontId="15" fillId="5" borderId="56" xfId="3" applyNumberFormat="1" applyFont="1" applyFill="1" applyBorder="1" applyAlignment="1">
      <alignment horizontal="right" vertical="top"/>
    </xf>
    <xf numFmtId="178" fontId="15" fillId="5" borderId="57" xfId="3" applyNumberFormat="1" applyFont="1" applyFill="1" applyBorder="1" applyAlignment="1">
      <alignment horizontal="right" vertical="top"/>
    </xf>
    <xf numFmtId="0" fontId="15" fillId="0" borderId="10" xfId="3" applyFont="1" applyBorder="1" applyAlignment="1" applyProtection="1">
      <alignment horizontal="center" vertical="center" wrapText="1" shrinkToFit="1"/>
      <protection locked="0"/>
    </xf>
    <xf numFmtId="0" fontId="15" fillId="0" borderId="84" xfId="3" applyFont="1" applyBorder="1" applyAlignment="1" applyProtection="1">
      <alignment horizontal="center" vertical="center" wrapText="1" shrinkToFit="1"/>
      <protection locked="0"/>
    </xf>
    <xf numFmtId="0" fontId="15" fillId="0" borderId="107" xfId="3" applyFont="1" applyBorder="1" applyAlignment="1" applyProtection="1">
      <alignment horizontal="center" vertical="center" wrapText="1" shrinkToFit="1"/>
      <protection locked="0"/>
    </xf>
    <xf numFmtId="0" fontId="15" fillId="0" borderId="9" xfId="3" applyFont="1" applyBorder="1" applyAlignment="1" applyProtection="1">
      <alignment horizontal="center" vertical="center" shrinkToFit="1"/>
      <protection locked="0"/>
    </xf>
    <xf numFmtId="0" fontId="15" fillId="0" borderId="43" xfId="3" applyFont="1" applyBorder="1" applyAlignment="1" applyProtection="1">
      <alignment horizontal="center" vertical="center" shrinkToFit="1"/>
      <protection locked="0"/>
    </xf>
    <xf numFmtId="0" fontId="15" fillId="0" borderId="62" xfId="3" applyFont="1" applyBorder="1" applyAlignment="1" applyProtection="1">
      <alignment horizontal="center" vertical="center" shrinkToFit="1"/>
      <protection locked="0"/>
    </xf>
    <xf numFmtId="0" fontId="15" fillId="0" borderId="3" xfId="3" applyFont="1" applyBorder="1" applyAlignment="1" applyProtection="1">
      <alignment horizontal="center" vertical="center" wrapText="1" shrinkToFit="1"/>
      <protection locked="0"/>
    </xf>
    <xf numFmtId="0" fontId="15" fillId="0" borderId="9" xfId="3" applyFont="1" applyBorder="1" applyAlignment="1" applyProtection="1">
      <alignment horizontal="center" vertical="center" wrapText="1" shrinkToFit="1"/>
      <protection locked="0"/>
    </xf>
    <xf numFmtId="0" fontId="15" fillId="0" borderId="43" xfId="3" applyFont="1" applyBorder="1" applyAlignment="1" applyProtection="1">
      <alignment horizontal="center" vertical="center" wrapText="1" shrinkToFit="1"/>
      <protection locked="0"/>
    </xf>
    <xf numFmtId="0" fontId="15" fillId="0" borderId="62" xfId="3" applyFont="1" applyBorder="1" applyAlignment="1" applyProtection="1">
      <alignment horizontal="center" vertical="center" wrapText="1" shrinkToFit="1"/>
      <protection locked="0"/>
    </xf>
    <xf numFmtId="0" fontId="13" fillId="5" borderId="53" xfId="3" applyFont="1" applyFill="1" applyBorder="1" applyAlignment="1">
      <alignment horizontal="left" vertical="center"/>
    </xf>
    <xf numFmtId="0" fontId="13" fillId="5" borderId="48" xfId="3" applyFont="1" applyFill="1" applyBorder="1" applyAlignment="1">
      <alignment horizontal="left" vertical="center"/>
    </xf>
    <xf numFmtId="0" fontId="13" fillId="5" borderId="55" xfId="3" applyFont="1" applyFill="1" applyBorder="1" applyAlignment="1">
      <alignment horizontal="left" vertical="center"/>
    </xf>
    <xf numFmtId="0" fontId="15" fillId="0" borderId="15" xfId="3" applyFont="1" applyBorder="1" applyAlignment="1" applyProtection="1">
      <alignment horizontal="left" vertical="top" wrapText="1"/>
      <protection locked="0"/>
    </xf>
    <xf numFmtId="0" fontId="15" fillId="0" borderId="0" xfId="3" applyFont="1" applyAlignment="1" applyProtection="1">
      <alignment horizontal="left" vertical="top" wrapText="1"/>
      <protection locked="0"/>
    </xf>
    <xf numFmtId="0" fontId="15" fillId="0" borderId="34" xfId="3" applyFont="1" applyBorder="1" applyAlignment="1" applyProtection="1">
      <alignment horizontal="left" vertical="top" wrapText="1"/>
      <protection locked="0"/>
    </xf>
    <xf numFmtId="0" fontId="15" fillId="0" borderId="16" xfId="3" applyFont="1" applyBorder="1" applyAlignment="1" applyProtection="1">
      <alignment horizontal="left" vertical="top" wrapText="1"/>
      <protection locked="0"/>
    </xf>
    <xf numFmtId="0" fontId="15" fillId="0" borderId="26" xfId="3" applyFont="1" applyBorder="1" applyAlignment="1" applyProtection="1">
      <alignment horizontal="left" vertical="top" wrapText="1"/>
      <protection locked="0"/>
    </xf>
    <xf numFmtId="0" fontId="15" fillId="0" borderId="45" xfId="3" applyFont="1" applyBorder="1" applyAlignment="1" applyProtection="1">
      <alignment horizontal="left" vertical="top" wrapText="1"/>
      <protection locked="0"/>
    </xf>
    <xf numFmtId="178" fontId="15" fillId="5" borderId="85" xfId="3" applyNumberFormat="1" applyFont="1" applyFill="1" applyBorder="1" applyAlignment="1">
      <alignment horizontal="right" vertical="top"/>
    </xf>
    <xf numFmtId="0" fontId="15" fillId="0" borderId="99" xfId="3" applyFont="1" applyBorder="1" applyAlignment="1" applyProtection="1">
      <alignment horizontal="center" vertical="center" wrapText="1" shrinkToFit="1"/>
      <protection locked="0"/>
    </xf>
    <xf numFmtId="0" fontId="15" fillId="0" borderId="67" xfId="3" applyFont="1" applyBorder="1" applyAlignment="1" applyProtection="1">
      <alignment horizontal="center" vertical="center" wrapText="1" shrinkToFit="1"/>
      <protection locked="0"/>
    </xf>
    <xf numFmtId="0" fontId="15" fillId="0" borderId="114" xfId="3" applyFont="1" applyBorder="1" applyAlignment="1" applyProtection="1">
      <alignment horizontal="center" vertical="center" wrapText="1" shrinkToFit="1"/>
      <protection locked="0"/>
    </xf>
    <xf numFmtId="0" fontId="15" fillId="0" borderId="3" xfId="3" applyFont="1" applyBorder="1" applyAlignment="1" applyProtection="1">
      <alignment horizontal="center" vertical="center" shrinkToFit="1"/>
      <protection locked="0"/>
    </xf>
    <xf numFmtId="0" fontId="15" fillId="0" borderId="10" xfId="3" applyFont="1" applyBorder="1" applyAlignment="1" applyProtection="1">
      <alignment horizontal="center" vertical="center" shrinkToFit="1"/>
      <protection locked="0"/>
    </xf>
    <xf numFmtId="0" fontId="15" fillId="0" borderId="84" xfId="3" applyFont="1" applyBorder="1" applyAlignment="1" applyProtection="1">
      <alignment horizontal="center" vertical="center" shrinkToFit="1"/>
      <protection locked="0"/>
    </xf>
    <xf numFmtId="0" fontId="15" fillId="0" borderId="107" xfId="3" applyFont="1" applyBorder="1" applyAlignment="1" applyProtection="1">
      <alignment horizontal="center" vertical="center" shrinkToFit="1"/>
      <protection locked="0"/>
    </xf>
    <xf numFmtId="0" fontId="7" fillId="5" borderId="14" xfId="3" applyFill="1" applyBorder="1" applyAlignment="1">
      <alignment horizontal="left" vertical="center" shrinkToFit="1"/>
    </xf>
    <xf numFmtId="0" fontId="26" fillId="0" borderId="70" xfId="0" applyFont="1" applyBorder="1" applyAlignment="1" applyProtection="1">
      <alignment horizontal="left" vertical="center" wrapText="1" shrinkToFit="1"/>
      <protection locked="0"/>
    </xf>
    <xf numFmtId="0" fontId="26" fillId="0" borderId="133" xfId="0" applyFont="1" applyBorder="1" applyAlignment="1" applyProtection="1">
      <alignment horizontal="left" vertical="center" wrapText="1" shrinkToFit="1"/>
      <protection locked="0"/>
    </xf>
    <xf numFmtId="0" fontId="15" fillId="5" borderId="40" xfId="3" applyFont="1" applyFill="1" applyBorder="1" applyAlignment="1">
      <alignment horizontal="center" vertical="center"/>
    </xf>
    <xf numFmtId="0" fontId="15" fillId="5" borderId="64" xfId="3" applyFont="1" applyFill="1" applyBorder="1" applyAlignment="1">
      <alignment horizontal="center" vertical="center"/>
    </xf>
    <xf numFmtId="0" fontId="17" fillId="3" borderId="25" xfId="3" applyFont="1" applyFill="1" applyBorder="1" applyAlignment="1">
      <alignment horizontal="center" vertical="top" textRotation="255"/>
    </xf>
    <xf numFmtId="0" fontId="12" fillId="2" borderId="29" xfId="3" applyFont="1" applyFill="1" applyBorder="1" applyAlignment="1">
      <alignment horizontal="left" vertical="center"/>
    </xf>
    <xf numFmtId="0" fontId="12" fillId="2" borderId="30" xfId="3" applyFont="1" applyFill="1" applyBorder="1" applyAlignment="1">
      <alignment horizontal="left" vertical="center"/>
    </xf>
    <xf numFmtId="0" fontId="26" fillId="6" borderId="70" xfId="0" applyFont="1" applyFill="1" applyBorder="1" applyAlignment="1">
      <alignment horizontal="left" vertical="center" shrinkToFit="1"/>
    </xf>
    <xf numFmtId="0" fontId="26" fillId="6" borderId="133" xfId="0" applyFont="1" applyFill="1" applyBorder="1" applyAlignment="1">
      <alignment horizontal="left" vertical="center" shrinkToFit="1"/>
    </xf>
    <xf numFmtId="0" fontId="15" fillId="0" borderId="39" xfId="3" applyFont="1" applyBorder="1" applyAlignment="1" applyProtection="1">
      <alignment horizontal="left" vertical="top" wrapText="1"/>
      <protection locked="0"/>
    </xf>
    <xf numFmtId="0" fontId="15" fillId="0" borderId="14" xfId="3" applyFont="1" applyBorder="1" applyAlignment="1" applyProtection="1">
      <alignment horizontal="left" vertical="top" wrapText="1"/>
      <protection locked="0"/>
    </xf>
    <xf numFmtId="0" fontId="15" fillId="0" borderId="33" xfId="3" applyFont="1" applyBorder="1" applyAlignment="1" applyProtection="1">
      <alignment horizontal="left" vertical="top" wrapText="1"/>
      <protection locked="0"/>
    </xf>
    <xf numFmtId="0" fontId="7" fillId="3" borderId="26" xfId="3" applyFill="1" applyBorder="1" applyAlignment="1">
      <alignment horizontal="center" vertical="center" shrinkToFit="1"/>
    </xf>
    <xf numFmtId="0" fontId="26" fillId="5" borderId="70" xfId="0" applyFont="1" applyFill="1" applyBorder="1" applyAlignment="1">
      <alignment horizontal="left" vertical="center" wrapText="1" shrinkToFit="1"/>
    </xf>
    <xf numFmtId="0" fontId="26" fillId="5" borderId="133" xfId="0" applyFont="1" applyFill="1" applyBorder="1" applyAlignment="1">
      <alignment horizontal="left" vertical="center" wrapText="1" shrinkToFit="1"/>
    </xf>
    <xf numFmtId="178" fontId="15" fillId="3" borderId="48" xfId="4" applyNumberFormat="1" applyFont="1" applyFill="1" applyBorder="1" applyAlignment="1" applyProtection="1">
      <alignment horizontal="right" vertical="center"/>
    </xf>
    <xf numFmtId="178" fontId="15" fillId="3" borderId="55" xfId="4" applyNumberFormat="1" applyFont="1" applyFill="1" applyBorder="1" applyAlignment="1" applyProtection="1">
      <alignment horizontal="right" vertical="center"/>
    </xf>
    <xf numFmtId="0" fontId="15" fillId="2" borderId="27" xfId="3" applyFont="1" applyFill="1" applyBorder="1" applyAlignment="1">
      <alignment horizontal="center" vertical="center"/>
    </xf>
    <xf numFmtId="178" fontId="15" fillId="5" borderId="124" xfId="4" applyNumberFormat="1" applyFont="1" applyFill="1" applyBorder="1" applyAlignment="1" applyProtection="1">
      <alignment horizontal="right" vertical="top"/>
    </xf>
    <xf numFmtId="178" fontId="15" fillId="5" borderId="56" xfId="4" applyNumberFormat="1" applyFont="1" applyFill="1" applyBorder="1" applyAlignment="1" applyProtection="1">
      <alignment horizontal="right" vertical="top"/>
    </xf>
    <xf numFmtId="178" fontId="15" fillId="5" borderId="57" xfId="4" applyNumberFormat="1" applyFont="1" applyFill="1" applyBorder="1" applyAlignment="1" applyProtection="1">
      <alignment horizontal="right" vertical="top"/>
    </xf>
    <xf numFmtId="0" fontId="88" fillId="0" borderId="0" xfId="3" applyFont="1" applyAlignment="1">
      <alignment horizontal="left" vertical="top" wrapText="1"/>
    </xf>
    <xf numFmtId="0" fontId="88" fillId="0" borderId="0" xfId="3" applyFont="1" applyAlignment="1">
      <alignment horizontal="left" vertical="center" wrapText="1"/>
    </xf>
    <xf numFmtId="0" fontId="76" fillId="0" borderId="0" xfId="0" applyFont="1" applyAlignment="1">
      <alignment horizontal="left" vertical="center" wrapText="1"/>
    </xf>
    <xf numFmtId="0" fontId="92" fillId="0" borderId="0" xfId="0" applyFont="1" applyAlignment="1">
      <alignment horizontal="right" vertical="center" shrinkToFit="1"/>
    </xf>
    <xf numFmtId="0" fontId="92" fillId="0" borderId="0" xfId="0" applyFont="1" applyAlignment="1">
      <alignment horizontal="left" vertical="center" shrinkToFit="1"/>
    </xf>
    <xf numFmtId="178" fontId="15" fillId="2" borderId="12" xfId="4" applyNumberFormat="1" applyFont="1" applyFill="1" applyBorder="1" applyAlignment="1" applyProtection="1">
      <alignment horizontal="right" vertical="center"/>
    </xf>
    <xf numFmtId="178" fontId="15" fillId="2" borderId="21" xfId="4" applyNumberFormat="1" applyFont="1" applyFill="1" applyBorder="1" applyAlignment="1" applyProtection="1">
      <alignment horizontal="right" vertical="center"/>
    </xf>
    <xf numFmtId="0" fontId="15" fillId="3" borderId="53" xfId="3" applyFont="1" applyFill="1" applyBorder="1" applyAlignment="1">
      <alignment horizontal="left" vertical="center"/>
    </xf>
    <xf numFmtId="0" fontId="15" fillId="3" borderId="48" xfId="3" applyFont="1" applyFill="1" applyBorder="1" applyAlignment="1">
      <alignment horizontal="left" vertical="center"/>
    </xf>
    <xf numFmtId="178" fontId="15" fillId="2" borderId="157" xfId="4" applyNumberFormat="1" applyFont="1" applyFill="1" applyBorder="1" applyAlignment="1" applyProtection="1">
      <alignment horizontal="right" vertical="center"/>
    </xf>
    <xf numFmtId="178" fontId="15" fillId="2" borderId="0" xfId="4" applyNumberFormat="1" applyFont="1" applyFill="1" applyBorder="1" applyAlignment="1" applyProtection="1">
      <alignment horizontal="right" vertical="center"/>
    </xf>
    <xf numFmtId="178" fontId="15" fillId="2" borderId="34" xfId="4" applyNumberFormat="1" applyFont="1" applyFill="1" applyBorder="1" applyAlignment="1" applyProtection="1">
      <alignment horizontal="right" vertical="center"/>
    </xf>
    <xf numFmtId="178" fontId="15" fillId="2" borderId="9" xfId="4" applyNumberFormat="1" applyFont="1" applyFill="1" applyBorder="1" applyAlignment="1" applyProtection="1">
      <alignment horizontal="right" vertical="center"/>
    </xf>
    <xf numFmtId="178" fontId="15" fillId="2" borderId="43" xfId="4" applyNumberFormat="1" applyFont="1" applyFill="1" applyBorder="1" applyAlignment="1" applyProtection="1">
      <alignment horizontal="right" vertical="center"/>
    </xf>
    <xf numFmtId="178" fontId="15" fillId="2" borderId="44" xfId="4" applyNumberFormat="1" applyFont="1" applyFill="1" applyBorder="1" applyAlignment="1" applyProtection="1">
      <alignment horizontal="right" vertical="center"/>
    </xf>
    <xf numFmtId="178" fontId="24" fillId="2" borderId="30" xfId="4" applyNumberFormat="1" applyFont="1" applyFill="1" applyBorder="1" applyAlignment="1" applyProtection="1">
      <alignment horizontal="right" vertical="center"/>
    </xf>
    <xf numFmtId="178" fontId="24" fillId="2" borderId="102" xfId="4" applyNumberFormat="1" applyFont="1" applyFill="1" applyBorder="1" applyAlignment="1" applyProtection="1">
      <alignment horizontal="right" vertical="center"/>
    </xf>
    <xf numFmtId="178" fontId="15" fillId="2" borderId="82" xfId="4" applyNumberFormat="1" applyFont="1" applyFill="1" applyBorder="1" applyAlignment="1" applyProtection="1">
      <alignment horizontal="right" vertical="center"/>
    </xf>
    <xf numFmtId="178" fontId="15" fillId="2" borderId="103" xfId="4" applyNumberFormat="1" applyFont="1" applyFill="1" applyBorder="1" applyAlignment="1" applyProtection="1">
      <alignment horizontal="right" vertical="center"/>
    </xf>
    <xf numFmtId="0" fontId="73" fillId="0" borderId="0" xfId="0" applyFont="1" applyAlignment="1">
      <alignment horizontal="left" vertical="center" wrapText="1"/>
    </xf>
    <xf numFmtId="0" fontId="73" fillId="0" borderId="0" xfId="0" applyFont="1" applyAlignment="1">
      <alignment horizontal="left" vertical="top" wrapText="1"/>
    </xf>
    <xf numFmtId="178" fontId="9" fillId="5" borderId="99" xfId="0" applyNumberFormat="1" applyFont="1" applyFill="1" applyBorder="1" applyAlignment="1">
      <alignment horizontal="right" vertical="center" shrinkToFit="1"/>
    </xf>
    <xf numFmtId="178" fontId="9" fillId="5" borderId="68" xfId="0" applyNumberFormat="1" applyFont="1" applyFill="1" applyBorder="1" applyAlignment="1">
      <alignment horizontal="right" vertical="center" shrinkToFit="1"/>
    </xf>
    <xf numFmtId="176" fontId="15" fillId="0" borderId="0" xfId="3" applyNumberFormat="1" applyFont="1" applyAlignment="1">
      <alignment horizontal="right" vertical="center"/>
    </xf>
    <xf numFmtId="178" fontId="31" fillId="9" borderId="30" xfId="3" applyNumberFormat="1" applyFont="1" applyFill="1" applyBorder="1" applyAlignment="1">
      <alignment horizontal="right" vertical="center"/>
    </xf>
    <xf numFmtId="178" fontId="31" fillId="9" borderId="102" xfId="3" applyNumberFormat="1" applyFont="1" applyFill="1" applyBorder="1" applyAlignment="1">
      <alignment horizontal="right" vertical="center"/>
    </xf>
    <xf numFmtId="178" fontId="31" fillId="8" borderId="14" xfId="4" applyNumberFormat="1" applyFont="1" applyFill="1" applyBorder="1" applyAlignment="1" applyProtection="1">
      <alignment horizontal="right" vertical="center"/>
    </xf>
    <xf numFmtId="178" fontId="31" fillId="8" borderId="33" xfId="4" applyNumberFormat="1" applyFont="1" applyFill="1" applyBorder="1" applyAlignment="1" applyProtection="1">
      <alignment horizontal="right" vertical="center"/>
    </xf>
    <xf numFmtId="178" fontId="9" fillId="2" borderId="48" xfId="3" applyNumberFormat="1" applyFont="1" applyFill="1" applyBorder="1" applyAlignment="1">
      <alignment horizontal="center" vertical="center"/>
    </xf>
    <xf numFmtId="178" fontId="9" fillId="2" borderId="55" xfId="3" applyNumberFormat="1" applyFont="1" applyFill="1" applyBorder="1" applyAlignment="1">
      <alignment horizontal="center" vertical="center"/>
    </xf>
    <xf numFmtId="178" fontId="9" fillId="5" borderId="64" xfId="0" applyNumberFormat="1" applyFont="1" applyFill="1" applyBorder="1" applyAlignment="1">
      <alignment horizontal="right" vertical="center" shrinkToFit="1"/>
    </xf>
    <xf numFmtId="178" fontId="9" fillId="5" borderId="41" xfId="0" applyNumberFormat="1" applyFont="1" applyFill="1" applyBorder="1" applyAlignment="1">
      <alignment horizontal="right" vertical="center" shrinkToFit="1"/>
    </xf>
    <xf numFmtId="178" fontId="9" fillId="5" borderId="9" xfId="0" applyNumberFormat="1" applyFont="1" applyFill="1" applyBorder="1" applyAlignment="1">
      <alignment horizontal="right" vertical="center" shrinkToFit="1"/>
    </xf>
    <xf numFmtId="178" fontId="9" fillId="5" borderId="44" xfId="0" applyNumberFormat="1" applyFont="1" applyFill="1" applyBorder="1" applyAlignment="1">
      <alignment horizontal="right" vertical="center" shrinkToFit="1"/>
    </xf>
    <xf numFmtId="0" fontId="77" fillId="5" borderId="0" xfId="8" applyFont="1" applyFill="1" applyAlignment="1" applyProtection="1">
      <alignment horizontal="left" vertical="center" wrapText="1"/>
      <protection locked="0"/>
    </xf>
    <xf numFmtId="0" fontId="97" fillId="0" borderId="0" xfId="8" applyFont="1" applyAlignment="1" applyProtection="1">
      <alignment horizontal="left" vertical="top" wrapText="1"/>
      <protection locked="0"/>
    </xf>
    <xf numFmtId="0" fontId="52" fillId="7" borderId="0" xfId="8" applyFont="1" applyFill="1" applyAlignment="1">
      <alignment horizontal="left" vertical="center"/>
    </xf>
    <xf numFmtId="181" fontId="52" fillId="11" borderId="0" xfId="8" applyNumberFormat="1" applyFont="1" applyFill="1" applyAlignment="1">
      <alignment horizontal="right" vertical="center"/>
    </xf>
    <xf numFmtId="0" fontId="48" fillId="0" borderId="0" xfId="0" applyFont="1" applyAlignment="1">
      <alignment horizontal="right" vertical="center"/>
    </xf>
    <xf numFmtId="0" fontId="48" fillId="0" borderId="0" xfId="0" applyFont="1" applyAlignment="1">
      <alignment horizontal="left" vertical="center"/>
    </xf>
    <xf numFmtId="0" fontId="52" fillId="10" borderId="0" xfId="0" applyFont="1" applyFill="1" applyAlignment="1">
      <alignment horizontal="right" vertical="center"/>
    </xf>
    <xf numFmtId="0" fontId="52" fillId="10" borderId="0" xfId="0" applyFont="1" applyFill="1" applyAlignment="1">
      <alignment horizontal="left" vertical="center"/>
    </xf>
    <xf numFmtId="0" fontId="47" fillId="10" borderId="0" xfId="0" applyFont="1" applyFill="1" applyAlignment="1">
      <alignment horizontal="center" vertical="top"/>
    </xf>
    <xf numFmtId="0" fontId="48" fillId="0" borderId="0" xfId="0" applyFont="1" applyAlignment="1" applyProtection="1">
      <alignment vertical="top" wrapText="1"/>
      <protection locked="0"/>
    </xf>
    <xf numFmtId="0" fontId="55" fillId="10" borderId="0" xfId="0" applyFont="1" applyFill="1" applyAlignment="1">
      <alignment horizontal="right" vertical="top"/>
    </xf>
    <xf numFmtId="0" fontId="66" fillId="11" borderId="0" xfId="0" applyFont="1" applyFill="1" applyAlignment="1" applyProtection="1">
      <alignment horizontal="left" vertical="top" wrapText="1"/>
      <protection locked="0"/>
    </xf>
    <xf numFmtId="0" fontId="66" fillId="0" borderId="0" xfId="0" applyFont="1" applyAlignment="1">
      <alignment horizontal="left" vertical="center" wrapText="1"/>
    </xf>
    <xf numFmtId="0" fontId="66" fillId="0" borderId="0" xfId="0" applyFont="1" applyAlignment="1">
      <alignment horizontal="left" vertical="center"/>
    </xf>
    <xf numFmtId="0" fontId="67" fillId="0" borderId="0" xfId="0" applyFont="1" applyAlignment="1">
      <alignment horizontal="center" vertical="center" wrapText="1"/>
    </xf>
    <xf numFmtId="181" fontId="66" fillId="11" borderId="0" xfId="0" applyNumberFormat="1" applyFont="1" applyFill="1" applyAlignment="1" applyProtection="1">
      <alignment horizontal="left" vertical="center"/>
      <protection locked="0"/>
    </xf>
    <xf numFmtId="181" fontId="66" fillId="11" borderId="0" xfId="0" applyNumberFormat="1" applyFont="1" applyFill="1" applyAlignment="1" applyProtection="1">
      <alignment horizontal="right" vertical="center"/>
      <protection locked="0"/>
    </xf>
    <xf numFmtId="0" fontId="62" fillId="0" borderId="0" xfId="0" applyFont="1" applyAlignment="1">
      <alignment horizontal="left" vertical="center" wrapText="1"/>
    </xf>
    <xf numFmtId="0" fontId="65" fillId="0" borderId="0" xfId="0" applyFont="1" applyAlignment="1">
      <alignment horizontal="distributed" vertical="center"/>
    </xf>
    <xf numFmtId="0" fontId="65" fillId="0" borderId="0" xfId="0" applyFont="1" applyAlignment="1">
      <alignment horizontal="distributed" vertical="center" wrapText="1"/>
    </xf>
    <xf numFmtId="0" fontId="65" fillId="0" borderId="0" xfId="0" applyFont="1" applyAlignment="1">
      <alignment horizontal="center" vertical="center" shrinkToFit="1"/>
    </xf>
    <xf numFmtId="0" fontId="66" fillId="0" borderId="0" xfId="0" applyFont="1" applyAlignment="1">
      <alignment horizontal="right" vertical="center"/>
    </xf>
    <xf numFmtId="0" fontId="66" fillId="4" borderId="0" xfId="0" applyFont="1" applyFill="1" applyAlignment="1">
      <alignment horizontal="left" vertical="center"/>
    </xf>
    <xf numFmtId="0" fontId="0" fillId="0" borderId="100"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5" borderId="87" xfId="0" applyFill="1" applyBorder="1" applyAlignment="1">
      <alignment horizontal="left" vertical="center"/>
    </xf>
    <xf numFmtId="14" fontId="0" fillId="0" borderId="100" xfId="0" applyNumberFormat="1" applyBorder="1" applyAlignment="1" applyProtection="1">
      <alignment horizontal="center" vertical="center"/>
      <protection locked="0"/>
    </xf>
    <xf numFmtId="14" fontId="0" fillId="0" borderId="100" xfId="0" applyNumberFormat="1" applyBorder="1" applyAlignment="1">
      <alignment horizontal="center" vertical="center"/>
    </xf>
    <xf numFmtId="14" fontId="0" fillId="0" borderId="109" xfId="0" applyNumberFormat="1" applyBorder="1" applyAlignment="1">
      <alignment horizontal="center" vertical="center"/>
    </xf>
    <xf numFmtId="0" fontId="0" fillId="5" borderId="59" xfId="0" applyFill="1" applyBorder="1" applyAlignment="1">
      <alignment horizontal="left" vertical="center" wrapText="1"/>
    </xf>
    <xf numFmtId="0" fontId="0" fillId="5" borderId="60" xfId="0" applyFill="1" applyBorder="1" applyAlignment="1">
      <alignment horizontal="left" vertical="center" wrapText="1"/>
    </xf>
    <xf numFmtId="0" fontId="0" fillId="0" borderId="53" xfId="0" applyBorder="1" applyAlignment="1">
      <alignment horizontal="left" vertical="center" wrapText="1"/>
    </xf>
    <xf numFmtId="0" fontId="0" fillId="0" borderId="48" xfId="0" applyBorder="1" applyAlignment="1">
      <alignment horizontal="left" vertical="center" wrapText="1"/>
    </xf>
    <xf numFmtId="0" fontId="0" fillId="0" borderId="55" xfId="0" applyBorder="1" applyAlignment="1">
      <alignment horizontal="left" vertical="center" wrapText="1"/>
    </xf>
    <xf numFmtId="0" fontId="0" fillId="0" borderId="10" xfId="0" applyBorder="1" applyAlignment="1">
      <alignment horizontal="left" vertical="center" wrapText="1"/>
    </xf>
    <xf numFmtId="0" fontId="0" fillId="0" borderId="107" xfId="0" applyBorder="1" applyAlignment="1">
      <alignment horizontal="left" vertical="center" wrapText="1"/>
    </xf>
    <xf numFmtId="49" fontId="0" fillId="0" borderId="95" xfId="0" applyNumberFormat="1"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0" fillId="0" borderId="16" xfId="0" applyBorder="1" applyAlignment="1">
      <alignment horizontal="left" vertical="center" wrapText="1"/>
    </xf>
    <xf numFmtId="0" fontId="0" fillId="0" borderId="77" xfId="0" applyBorder="1" applyAlignment="1">
      <alignment horizontal="left" vertical="center" wrapText="1"/>
    </xf>
    <xf numFmtId="0" fontId="0" fillId="0" borderId="78" xfId="0" applyBorder="1" applyAlignment="1">
      <alignment horizontal="left" vertical="center" wrapText="1"/>
    </xf>
    <xf numFmtId="0" fontId="0" fillId="0" borderId="117" xfId="0" applyBorder="1" applyAlignment="1">
      <alignment horizontal="left" vertical="center" wrapText="1"/>
    </xf>
    <xf numFmtId="0" fontId="0" fillId="0" borderId="95" xfId="0" applyBorder="1" applyAlignment="1">
      <alignment horizontal="left" vertical="center" wrapText="1"/>
    </xf>
    <xf numFmtId="0" fontId="19" fillId="0" borderId="74" xfId="0" applyFont="1" applyBorder="1" applyAlignment="1">
      <alignment horizontal="left" vertical="center" wrapText="1"/>
    </xf>
    <xf numFmtId="0" fontId="19" fillId="0" borderId="57" xfId="0" applyFont="1" applyBorder="1" applyAlignment="1">
      <alignment horizontal="left" vertical="center" wrapText="1"/>
    </xf>
    <xf numFmtId="0" fontId="19" fillId="0" borderId="53" xfId="0" applyFont="1" applyBorder="1" applyAlignment="1">
      <alignment horizontal="left" vertical="center" wrapText="1"/>
    </xf>
    <xf numFmtId="0" fontId="19" fillId="0" borderId="48" xfId="0" applyFont="1" applyBorder="1" applyAlignment="1">
      <alignment horizontal="left" vertical="center" wrapText="1"/>
    </xf>
    <xf numFmtId="0" fontId="19" fillId="0" borderId="55" xfId="0" applyFont="1" applyBorder="1" applyAlignment="1">
      <alignment horizontal="left" vertical="center" wrapText="1"/>
    </xf>
    <xf numFmtId="0" fontId="19" fillId="0" borderId="77" xfId="0" applyFont="1" applyBorder="1" applyAlignment="1">
      <alignment horizontal="left" vertical="center" wrapText="1"/>
    </xf>
    <xf numFmtId="0" fontId="19" fillId="0" borderId="78" xfId="0" applyFont="1" applyBorder="1" applyAlignment="1">
      <alignment horizontal="left" vertical="center" wrapText="1"/>
    </xf>
    <xf numFmtId="0" fontId="19" fillId="0" borderId="117" xfId="0" applyFont="1" applyBorder="1" applyAlignment="1">
      <alignment horizontal="left" vertical="center" wrapText="1"/>
    </xf>
    <xf numFmtId="176" fontId="0" fillId="5" borderId="40" xfId="0" applyNumberFormat="1" applyFill="1" applyBorder="1" applyAlignment="1">
      <alignment horizontal="right" vertical="center"/>
    </xf>
    <xf numFmtId="176" fontId="0" fillId="5" borderId="97" xfId="0" applyNumberFormat="1" applyFill="1" applyBorder="1" applyAlignment="1">
      <alignment horizontal="right" vertical="center"/>
    </xf>
    <xf numFmtId="0" fontId="0" fillId="5" borderId="75" xfId="0" applyFill="1" applyBorder="1" applyAlignment="1">
      <alignment horizontal="center" vertical="center" textRotation="255"/>
    </xf>
    <xf numFmtId="0" fontId="0" fillId="5" borderId="76" xfId="0" applyFill="1" applyBorder="1" applyAlignment="1">
      <alignment horizontal="center" vertical="center" textRotation="255"/>
    </xf>
    <xf numFmtId="0" fontId="0" fillId="5" borderId="118" xfId="0" applyFill="1" applyBorder="1" applyAlignment="1">
      <alignment horizontal="center" vertical="center" textRotation="255"/>
    </xf>
    <xf numFmtId="0" fontId="0" fillId="0" borderId="128" xfId="0" applyBorder="1" applyAlignment="1">
      <alignment horizontal="left" vertical="center" wrapText="1"/>
    </xf>
    <xf numFmtId="0" fontId="0" fillId="0" borderId="88" xfId="0" applyBorder="1" applyAlignment="1">
      <alignment horizontal="left" vertical="center" wrapText="1"/>
    </xf>
    <xf numFmtId="0" fontId="0" fillId="0" borderId="129" xfId="0" applyBorder="1" applyAlignment="1">
      <alignment horizontal="lef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0" borderId="140" xfId="0" applyBorder="1" applyAlignment="1">
      <alignment horizontal="left" vertical="center" wrapText="1"/>
    </xf>
    <xf numFmtId="0" fontId="0" fillId="5" borderId="39"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25" xfId="0" applyFill="1" applyBorder="1" applyAlignment="1">
      <alignment horizontal="center" vertical="center" wrapText="1"/>
    </xf>
    <xf numFmtId="0" fontId="0" fillId="5" borderId="74" xfId="0" applyFill="1" applyBorder="1" applyAlignment="1">
      <alignment horizontal="center" vertical="center" wrapText="1"/>
    </xf>
    <xf numFmtId="0" fontId="19" fillId="0" borderId="9" xfId="0" applyFont="1" applyBorder="1" applyAlignment="1">
      <alignment horizontal="left" vertical="center" wrapText="1"/>
    </xf>
    <xf numFmtId="0" fontId="19" fillId="0" borderId="62" xfId="0" applyFont="1" applyBorder="1" applyAlignment="1">
      <alignment horizontal="left" vertical="center" wrapText="1"/>
    </xf>
    <xf numFmtId="182" fontId="0" fillId="0" borderId="3" xfId="0" applyNumberFormat="1" applyBorder="1" applyAlignment="1">
      <alignment horizontal="left" vertical="center" wrapText="1"/>
    </xf>
    <xf numFmtId="182" fontId="0" fillId="0" borderId="23" xfId="0" applyNumberFormat="1" applyBorder="1" applyAlignment="1">
      <alignment horizontal="left" vertical="center" wrapText="1"/>
    </xf>
    <xf numFmtId="182" fontId="0" fillId="0" borderId="9" xfId="0" applyNumberFormat="1" applyBorder="1" applyAlignment="1">
      <alignment horizontal="left" vertical="center" wrapText="1"/>
    </xf>
    <xf numFmtId="182" fontId="0" fillId="0" borderId="44" xfId="0" applyNumberFormat="1" applyBorder="1" applyAlignment="1">
      <alignment horizontal="left" vertical="center" wrapText="1"/>
    </xf>
    <xf numFmtId="182" fontId="19" fillId="0" borderId="10" xfId="0" applyNumberFormat="1" applyFont="1" applyBorder="1" applyAlignment="1">
      <alignment horizontal="left" vertical="center" wrapText="1"/>
    </xf>
    <xf numFmtId="182" fontId="19" fillId="0" borderId="107" xfId="0" applyNumberFormat="1" applyFont="1" applyBorder="1" applyAlignment="1">
      <alignment horizontal="left" vertical="center" wrapText="1"/>
    </xf>
    <xf numFmtId="182" fontId="0" fillId="0" borderId="10" xfId="0" applyNumberFormat="1" applyBorder="1" applyAlignment="1">
      <alignment horizontal="left" vertical="center" wrapText="1"/>
    </xf>
    <xf numFmtId="182" fontId="0" fillId="0" borderId="140" xfId="0" applyNumberFormat="1" applyBorder="1" applyAlignment="1">
      <alignment horizontal="left" vertical="center" wrapText="1"/>
    </xf>
    <xf numFmtId="188" fontId="0" fillId="0" borderId="1" xfId="0" applyNumberFormat="1" applyBorder="1" applyAlignment="1" applyProtection="1">
      <alignment horizontal="left" vertical="center" wrapText="1"/>
      <protection locked="0"/>
    </xf>
    <xf numFmtId="188" fontId="0" fillId="0" borderId="138" xfId="0" applyNumberFormat="1" applyBorder="1" applyAlignment="1" applyProtection="1">
      <alignment horizontal="left" vertical="center" wrapText="1"/>
      <protection locked="0"/>
    </xf>
    <xf numFmtId="188" fontId="0" fillId="0" borderId="1" xfId="0" applyNumberFormat="1" applyBorder="1" applyAlignment="1" applyProtection="1">
      <alignment horizontal="left" vertical="top" wrapText="1"/>
      <protection locked="0"/>
    </xf>
    <xf numFmtId="188" fontId="0" fillId="0" borderId="138" xfId="0" applyNumberFormat="1" applyBorder="1" applyAlignment="1" applyProtection="1">
      <alignment horizontal="left" vertical="top" wrapText="1"/>
      <protection locked="0"/>
    </xf>
    <xf numFmtId="176" fontId="0" fillId="5" borderId="66" xfId="0" applyNumberFormat="1" applyFill="1" applyBorder="1" applyAlignment="1">
      <alignment horizontal="right" vertical="center"/>
    </xf>
    <xf numFmtId="176" fontId="0" fillId="5" borderId="152" xfId="0" applyNumberFormat="1" applyFill="1" applyBorder="1" applyAlignment="1">
      <alignment horizontal="right" vertical="center"/>
    </xf>
    <xf numFmtId="176" fontId="0" fillId="5" borderId="104" xfId="0" applyNumberFormat="1" applyFill="1" applyBorder="1" applyAlignment="1">
      <alignment horizontal="right" vertical="center"/>
    </xf>
    <xf numFmtId="176" fontId="0" fillId="5" borderId="141" xfId="0" applyNumberFormat="1" applyFill="1" applyBorder="1" applyAlignment="1">
      <alignment horizontal="right" vertical="center"/>
    </xf>
    <xf numFmtId="188" fontId="0" fillId="6" borderId="53" xfId="0" applyNumberFormat="1" applyFill="1" applyBorder="1" applyAlignment="1">
      <alignment horizontal="center" vertical="center"/>
    </xf>
    <xf numFmtId="188" fontId="0" fillId="6" borderId="54" xfId="0" applyNumberFormat="1" applyFill="1" applyBorder="1" applyAlignment="1">
      <alignment horizontal="center" vertical="center"/>
    </xf>
    <xf numFmtId="0" fontId="0" fillId="5" borderId="73" xfId="0" applyFill="1" applyBorder="1" applyAlignment="1">
      <alignment horizontal="center" vertical="center" wrapText="1"/>
    </xf>
    <xf numFmtId="0" fontId="0" fillId="5" borderId="108" xfId="0" applyFill="1" applyBorder="1" applyAlignment="1">
      <alignment horizontal="center" vertical="center" wrapText="1"/>
    </xf>
    <xf numFmtId="188" fontId="0" fillId="6" borderId="48" xfId="0" applyNumberFormat="1" applyFill="1" applyBorder="1" applyAlignment="1">
      <alignment horizontal="center" vertical="center"/>
    </xf>
    <xf numFmtId="188" fontId="0" fillId="6" borderId="55" xfId="0" applyNumberFormat="1" applyFill="1" applyBorder="1" applyAlignment="1">
      <alignment horizontal="center" vertical="center"/>
    </xf>
    <xf numFmtId="176" fontId="0" fillId="5" borderId="39" xfId="0" applyNumberFormat="1" applyFill="1" applyBorder="1" applyAlignment="1">
      <alignment horizontal="right" vertical="center"/>
    </xf>
    <xf numFmtId="176" fontId="0" fillId="5" borderId="33" xfId="0" applyNumberFormat="1" applyFill="1" applyBorder="1" applyAlignment="1">
      <alignment horizontal="right" vertical="center"/>
    </xf>
    <xf numFmtId="176" fontId="0" fillId="5" borderId="112" xfId="0" applyNumberFormat="1" applyFill="1" applyBorder="1" applyAlignment="1">
      <alignment horizontal="right" vertical="center"/>
    </xf>
    <xf numFmtId="176" fontId="0" fillId="5" borderId="116" xfId="0" applyNumberFormat="1" applyFill="1" applyBorder="1" applyAlignment="1">
      <alignment horizontal="right" vertical="center"/>
    </xf>
    <xf numFmtId="176" fontId="0" fillId="5" borderId="42" xfId="0" applyNumberFormat="1" applyFill="1" applyBorder="1" applyAlignment="1">
      <alignment horizontal="right" vertical="center"/>
    </xf>
    <xf numFmtId="176" fontId="0" fillId="5" borderId="44" xfId="0" applyNumberFormat="1" applyFill="1" applyBorder="1" applyAlignment="1">
      <alignment horizontal="right" vertical="center"/>
    </xf>
    <xf numFmtId="0" fontId="0" fillId="5" borderId="153" xfId="0" applyFill="1" applyBorder="1" applyAlignment="1">
      <alignment horizontal="center" vertical="center"/>
    </xf>
    <xf numFmtId="0" fontId="0" fillId="5" borderId="154" xfId="0" applyFill="1" applyBorder="1" applyAlignment="1">
      <alignment horizontal="center" vertical="center"/>
    </xf>
    <xf numFmtId="0" fontId="0" fillId="5" borderId="66" xfId="0" applyFill="1" applyBorder="1" applyAlignment="1">
      <alignment horizontal="left" vertical="center"/>
    </xf>
    <xf numFmtId="0" fontId="0" fillId="5" borderId="152" xfId="0" applyFill="1" applyBorder="1" applyAlignment="1">
      <alignment horizontal="left" vertical="center"/>
    </xf>
    <xf numFmtId="0" fontId="0" fillId="5" borderId="112" xfId="0" applyFill="1" applyBorder="1" applyAlignment="1">
      <alignment horizontal="left" vertical="center" wrapText="1" shrinkToFit="1"/>
    </xf>
    <xf numFmtId="0" fontId="0" fillId="5" borderId="116" xfId="0" applyFill="1" applyBorder="1" applyAlignment="1">
      <alignment horizontal="left" vertical="center" shrinkToFit="1"/>
    </xf>
    <xf numFmtId="0" fontId="0" fillId="5" borderId="40" xfId="0" applyFill="1" applyBorder="1" applyAlignment="1">
      <alignment horizontal="left" vertical="center" shrinkToFit="1"/>
    </xf>
    <xf numFmtId="0" fontId="0" fillId="5" borderId="97" xfId="0" applyFill="1" applyBorder="1" applyAlignment="1">
      <alignment horizontal="left" vertical="center" shrinkToFit="1"/>
    </xf>
    <xf numFmtId="176" fontId="0" fillId="5" borderId="119" xfId="0" applyNumberFormat="1" applyFill="1" applyBorder="1" applyAlignment="1">
      <alignment horizontal="right" vertical="center"/>
    </xf>
    <xf numFmtId="178" fontId="15" fillId="2" borderId="37" xfId="4" applyNumberFormat="1" applyFont="1" applyFill="1" applyBorder="1" applyAlignment="1" applyProtection="1">
      <alignment horizontal="right" vertical="center"/>
    </xf>
    <xf numFmtId="178" fontId="15" fillId="2" borderId="126" xfId="4" applyNumberFormat="1" applyFont="1" applyFill="1" applyBorder="1" applyAlignment="1" applyProtection="1">
      <alignment horizontal="right" vertical="center"/>
    </xf>
    <xf numFmtId="178" fontId="15" fillId="2" borderId="122" xfId="4" applyNumberFormat="1" applyFont="1" applyFill="1" applyBorder="1" applyAlignment="1" applyProtection="1">
      <alignment horizontal="right" vertical="center"/>
    </xf>
    <xf numFmtId="178" fontId="15" fillId="3" borderId="54" xfId="4" applyNumberFormat="1" applyFont="1" applyFill="1" applyBorder="1" applyAlignment="1" applyProtection="1">
      <alignment horizontal="right" vertical="center"/>
    </xf>
    <xf numFmtId="178" fontId="15" fillId="2" borderId="11" xfId="4" applyNumberFormat="1" applyFont="1" applyFill="1" applyBorder="1" applyAlignment="1" applyProtection="1">
      <alignment horizontal="right" vertical="center"/>
    </xf>
    <xf numFmtId="178" fontId="15" fillId="2" borderId="150" xfId="4" applyNumberFormat="1" applyFont="1" applyFill="1" applyBorder="1" applyAlignment="1" applyProtection="1">
      <alignment horizontal="right" vertical="center"/>
    </xf>
    <xf numFmtId="178" fontId="15" fillId="2" borderId="5" xfId="4" applyNumberFormat="1" applyFont="1" applyFill="1" applyBorder="1" applyAlignment="1" applyProtection="1">
      <alignment horizontal="right" vertical="center"/>
    </xf>
    <xf numFmtId="0" fontId="26" fillId="5" borderId="83" xfId="0" applyFont="1" applyFill="1" applyBorder="1" applyAlignment="1">
      <alignment horizontal="left" vertical="center" shrinkToFit="1"/>
    </xf>
    <xf numFmtId="0" fontId="26" fillId="5" borderId="107" xfId="0" applyFont="1" applyFill="1" applyBorder="1" applyAlignment="1">
      <alignment horizontal="left" vertical="center" shrinkToFit="1"/>
    </xf>
    <xf numFmtId="182" fontId="15" fillId="0" borderId="39" xfId="3" applyNumberFormat="1" applyFont="1" applyBorder="1" applyAlignment="1">
      <alignment horizontal="left" vertical="top" wrapText="1"/>
    </xf>
    <xf numFmtId="182" fontId="15" fillId="0" borderId="14" xfId="3" applyNumberFormat="1" applyFont="1" applyBorder="1" applyAlignment="1">
      <alignment horizontal="left" vertical="top" wrapText="1"/>
    </xf>
    <xf numFmtId="182" fontId="15" fillId="0" borderId="33" xfId="3" applyNumberFormat="1" applyFont="1" applyBorder="1" applyAlignment="1">
      <alignment horizontal="left" vertical="top" wrapText="1"/>
    </xf>
    <xf numFmtId="182" fontId="15" fillId="0" borderId="15" xfId="3" applyNumberFormat="1" applyFont="1" applyBorder="1" applyAlignment="1">
      <alignment horizontal="left" vertical="top" wrapText="1"/>
    </xf>
    <xf numFmtId="182" fontId="15" fillId="0" borderId="0" xfId="3" applyNumberFormat="1" applyFont="1" applyAlignment="1">
      <alignment horizontal="left" vertical="top" wrapText="1"/>
    </xf>
    <xf numFmtId="182" fontId="15" fillId="0" borderId="34" xfId="3" applyNumberFormat="1" applyFont="1" applyBorder="1" applyAlignment="1">
      <alignment horizontal="left" vertical="top" wrapText="1"/>
    </xf>
    <xf numFmtId="182" fontId="15" fillId="0" borderId="16" xfId="3" applyNumberFormat="1" applyFont="1" applyBorder="1" applyAlignment="1">
      <alignment horizontal="left" vertical="top" wrapText="1"/>
    </xf>
    <xf numFmtId="182" fontId="15" fillId="0" borderId="26" xfId="3" applyNumberFormat="1" applyFont="1" applyBorder="1" applyAlignment="1">
      <alignment horizontal="left" vertical="top" wrapText="1"/>
    </xf>
    <xf numFmtId="182" fontId="15" fillId="0" borderId="45" xfId="3" applyNumberFormat="1" applyFont="1" applyBorder="1" applyAlignment="1">
      <alignment horizontal="left" vertical="top" wrapText="1"/>
    </xf>
    <xf numFmtId="0" fontId="7" fillId="2" borderId="27" xfId="3" applyFill="1" applyBorder="1" applyAlignment="1">
      <alignment horizontal="center" vertical="center"/>
    </xf>
    <xf numFmtId="0" fontId="0" fillId="5" borderId="40" xfId="3" applyFont="1" applyFill="1" applyBorder="1" applyAlignment="1">
      <alignment horizontal="center"/>
    </xf>
    <xf numFmtId="0" fontId="0" fillId="5" borderId="64" xfId="3" applyFont="1" applyFill="1" applyBorder="1" applyAlignment="1">
      <alignment horizontal="center"/>
    </xf>
    <xf numFmtId="0" fontId="26" fillId="0" borderId="70" xfId="0" applyFont="1" applyBorder="1" applyAlignment="1">
      <alignment horizontal="left" vertical="center" shrinkToFit="1"/>
    </xf>
    <xf numFmtId="0" fontId="26" fillId="0" borderId="133" xfId="0" applyFont="1" applyBorder="1" applyAlignment="1">
      <alignment horizontal="left" vertical="center" shrinkToFit="1"/>
    </xf>
    <xf numFmtId="0" fontId="26" fillId="0" borderId="42" xfId="0" applyFont="1" applyBorder="1" applyAlignment="1">
      <alignment horizontal="left" vertical="center" shrinkToFit="1"/>
    </xf>
    <xf numFmtId="0" fontId="26" fillId="0" borderId="62" xfId="0" applyFont="1" applyBorder="1" applyAlignment="1">
      <alignment horizontal="left" vertical="center" shrinkToFit="1"/>
    </xf>
    <xf numFmtId="0" fontId="7" fillId="3" borderId="98" xfId="3" applyFill="1" applyBorder="1" applyAlignment="1">
      <alignment horizontal="center" vertical="center" shrinkToFit="1"/>
    </xf>
    <xf numFmtId="0" fontId="7" fillId="3" borderId="92" xfId="3" applyFill="1" applyBorder="1" applyAlignment="1">
      <alignment horizontal="center" vertical="center" shrinkToFit="1"/>
    </xf>
    <xf numFmtId="0" fontId="7" fillId="3" borderId="95" xfId="3" applyFill="1" applyBorder="1" applyAlignment="1">
      <alignment horizontal="center" vertical="center" shrinkToFit="1"/>
    </xf>
    <xf numFmtId="0" fontId="15" fillId="0" borderId="3" xfId="3" applyFont="1" applyBorder="1" applyAlignment="1">
      <alignment horizontal="center" vertical="center" shrinkToFit="1"/>
    </xf>
    <xf numFmtId="0" fontId="15" fillId="0" borderId="9" xfId="3" applyFont="1" applyBorder="1" applyAlignment="1">
      <alignment horizontal="center" vertical="center" shrinkToFit="1"/>
    </xf>
    <xf numFmtId="0" fontId="15" fillId="0" borderId="43" xfId="3" applyFont="1" applyBorder="1" applyAlignment="1">
      <alignment horizontal="center" vertical="center" shrinkToFit="1"/>
    </xf>
    <xf numFmtId="0" fontId="15" fillId="0" borderId="62" xfId="3" applyFont="1" applyBorder="1" applyAlignment="1">
      <alignment horizontal="center" vertical="center" shrinkToFit="1"/>
    </xf>
    <xf numFmtId="0" fontId="15" fillId="0" borderId="10" xfId="3" applyFont="1" applyBorder="1" applyAlignment="1">
      <alignment horizontal="center" vertical="center" shrinkToFit="1"/>
    </xf>
    <xf numFmtId="0" fontId="15" fillId="0" borderId="84" xfId="3" applyFont="1" applyBorder="1" applyAlignment="1">
      <alignment horizontal="center" vertical="center" shrinkToFit="1"/>
    </xf>
    <xf numFmtId="0" fontId="15" fillId="0" borderId="107" xfId="3" applyFont="1" applyBorder="1" applyAlignment="1">
      <alignment horizontal="center" vertical="center" shrinkToFit="1"/>
    </xf>
    <xf numFmtId="0" fontId="15" fillId="0" borderId="8" xfId="3" applyFont="1" applyBorder="1" applyAlignment="1">
      <alignment horizontal="center" vertical="center" shrinkToFit="1"/>
    </xf>
    <xf numFmtId="0" fontId="15" fillId="0" borderId="64" xfId="3" applyFont="1" applyBorder="1" applyAlignment="1">
      <alignment horizontal="center" vertical="center" shrinkToFit="1"/>
    </xf>
    <xf numFmtId="0" fontId="15" fillId="0" borderId="65" xfId="3" applyFont="1" applyBorder="1" applyAlignment="1">
      <alignment horizontal="center" vertical="center" shrinkToFit="1"/>
    </xf>
    <xf numFmtId="0" fontId="15" fillId="0" borderId="99" xfId="3" applyFont="1" applyBorder="1" applyAlignment="1">
      <alignment horizontal="center" vertical="center" shrinkToFit="1"/>
    </xf>
    <xf numFmtId="0" fontId="15" fillId="0" borderId="67" xfId="3" applyFont="1" applyBorder="1" applyAlignment="1">
      <alignment horizontal="center" vertical="center" shrinkToFit="1"/>
    </xf>
    <xf numFmtId="0" fontId="15" fillId="0" borderId="114" xfId="3" applyFont="1" applyBorder="1" applyAlignment="1">
      <alignment horizontal="center" vertical="center" shrinkToFit="1"/>
    </xf>
    <xf numFmtId="0" fontId="15" fillId="0" borderId="104" xfId="3" applyFont="1" applyBorder="1" applyAlignment="1">
      <alignment horizontal="center" vertical="center"/>
    </xf>
    <xf numFmtId="176" fontId="15" fillId="0" borderId="0" xfId="3" applyNumberFormat="1" applyFont="1" applyAlignment="1">
      <alignment horizontal="center" vertical="center"/>
    </xf>
    <xf numFmtId="0" fontId="26" fillId="0" borderId="0" xfId="0" applyFont="1" applyAlignment="1">
      <alignment horizontal="center" vertical="center" shrinkToFit="1"/>
    </xf>
    <xf numFmtId="177" fontId="10" fillId="9" borderId="30" xfId="3" applyNumberFormat="1" applyFont="1" applyFill="1" applyBorder="1" applyAlignment="1">
      <alignment horizontal="right" vertical="center"/>
    </xf>
    <xf numFmtId="177" fontId="10" fillId="9" borderId="110" xfId="3" applyNumberFormat="1" applyFont="1" applyFill="1" applyBorder="1" applyAlignment="1">
      <alignment horizontal="right" vertical="center"/>
    </xf>
    <xf numFmtId="177" fontId="9" fillId="5" borderId="30" xfId="2" applyNumberFormat="1" applyFont="1" applyFill="1" applyBorder="1" applyAlignment="1" applyProtection="1">
      <alignment vertical="center"/>
    </xf>
    <xf numFmtId="177" fontId="9" fillId="5" borderId="102" xfId="2" applyNumberFormat="1" applyFont="1" applyFill="1" applyBorder="1" applyAlignment="1" applyProtection="1">
      <alignment vertical="center"/>
    </xf>
    <xf numFmtId="177" fontId="10" fillId="8" borderId="14" xfId="4" applyNumberFormat="1" applyFont="1" applyFill="1" applyBorder="1" applyAlignment="1" applyProtection="1">
      <alignment horizontal="right" vertical="center"/>
    </xf>
    <xf numFmtId="177" fontId="10" fillId="8" borderId="46" xfId="4" applyNumberFormat="1" applyFont="1" applyFill="1" applyBorder="1" applyAlignment="1" applyProtection="1">
      <alignment horizontal="right" vertical="center"/>
    </xf>
    <xf numFmtId="177" fontId="9" fillId="5" borderId="53" xfId="2" applyNumberFormat="1" applyFont="1" applyFill="1" applyBorder="1" applyAlignment="1" applyProtection="1">
      <alignment vertical="center"/>
    </xf>
    <xf numFmtId="177" fontId="9" fillId="5" borderId="48" xfId="2" applyNumberFormat="1" applyFont="1" applyFill="1" applyBorder="1" applyAlignment="1" applyProtection="1">
      <alignment vertical="center"/>
    </xf>
    <xf numFmtId="177" fontId="9" fillId="5" borderId="55" xfId="2" applyNumberFormat="1" applyFont="1" applyFill="1" applyBorder="1" applyAlignment="1" applyProtection="1">
      <alignment vertical="center"/>
    </xf>
    <xf numFmtId="0" fontId="9" fillId="2" borderId="48" xfId="3" applyFont="1" applyFill="1" applyBorder="1" applyAlignment="1">
      <alignment horizontal="center" vertical="center"/>
    </xf>
    <xf numFmtId="0" fontId="9" fillId="2" borderId="54" xfId="3" applyFont="1" applyFill="1" applyBorder="1" applyAlignment="1">
      <alignment horizontal="center" vertical="center"/>
    </xf>
    <xf numFmtId="178" fontId="9" fillId="5" borderId="53" xfId="2" applyNumberFormat="1" applyFont="1" applyFill="1" applyBorder="1" applyAlignment="1" applyProtection="1">
      <alignment horizontal="center" vertical="center"/>
    </xf>
    <xf numFmtId="178" fontId="9" fillId="5" borderId="48" xfId="2" applyNumberFormat="1" applyFont="1" applyFill="1" applyBorder="1" applyAlignment="1" applyProtection="1">
      <alignment horizontal="center" vertical="center"/>
    </xf>
    <xf numFmtId="178" fontId="9" fillId="5" borderId="55" xfId="2" applyNumberFormat="1" applyFont="1" applyFill="1" applyBorder="1" applyAlignment="1" applyProtection="1">
      <alignment horizontal="center" vertical="center"/>
    </xf>
    <xf numFmtId="177" fontId="9" fillId="5" borderId="64" xfId="0" applyNumberFormat="1" applyFont="1" applyFill="1" applyBorder="1" applyAlignment="1">
      <alignment horizontal="right" vertical="center" shrinkToFit="1"/>
    </xf>
    <xf numFmtId="177" fontId="9" fillId="5" borderId="97" xfId="0" applyNumberFormat="1" applyFont="1" applyFill="1" applyBorder="1" applyAlignment="1">
      <alignment horizontal="right" vertical="center" shrinkToFit="1"/>
    </xf>
    <xf numFmtId="177" fontId="9" fillId="5" borderId="40" xfId="2" applyNumberFormat="1" applyFont="1" applyFill="1" applyBorder="1" applyAlignment="1" applyProtection="1">
      <alignment vertical="center"/>
    </xf>
    <xf numFmtId="177" fontId="9" fillId="5" borderId="64" xfId="2" applyNumberFormat="1" applyFont="1" applyFill="1" applyBorder="1" applyAlignment="1" applyProtection="1">
      <alignment vertical="center"/>
    </xf>
    <xf numFmtId="177" fontId="9" fillId="5" borderId="41" xfId="2" applyNumberFormat="1" applyFont="1" applyFill="1" applyBorder="1" applyAlignment="1" applyProtection="1">
      <alignment vertical="center"/>
    </xf>
    <xf numFmtId="177" fontId="9" fillId="5" borderId="9" xfId="0" applyNumberFormat="1" applyFont="1" applyFill="1" applyBorder="1" applyAlignment="1">
      <alignment horizontal="right" vertical="center" shrinkToFit="1"/>
    </xf>
    <xf numFmtId="177" fontId="9" fillId="5" borderId="119" xfId="0" applyNumberFormat="1" applyFont="1" applyFill="1" applyBorder="1" applyAlignment="1">
      <alignment horizontal="right" vertical="center" shrinkToFit="1"/>
    </xf>
    <xf numFmtId="177" fontId="9" fillId="5" borderId="42" xfId="2" applyNumberFormat="1" applyFont="1" applyFill="1" applyBorder="1" applyAlignment="1" applyProtection="1">
      <alignment vertical="center"/>
    </xf>
    <xf numFmtId="177" fontId="9" fillId="5" borderId="43" xfId="2" applyNumberFormat="1" applyFont="1" applyFill="1" applyBorder="1" applyAlignment="1" applyProtection="1">
      <alignment vertical="center"/>
    </xf>
    <xf numFmtId="177" fontId="9" fillId="5" borderId="44" xfId="2" applyNumberFormat="1" applyFont="1" applyFill="1" applyBorder="1" applyAlignment="1" applyProtection="1">
      <alignment vertical="center"/>
    </xf>
    <xf numFmtId="177" fontId="9" fillId="5" borderId="99" xfId="0" applyNumberFormat="1" applyFont="1" applyFill="1" applyBorder="1" applyAlignment="1">
      <alignment horizontal="right" vertical="center" shrinkToFit="1"/>
    </xf>
    <xf numFmtId="177" fontId="9" fillId="5" borderId="152" xfId="0" applyNumberFormat="1" applyFont="1" applyFill="1" applyBorder="1" applyAlignment="1">
      <alignment horizontal="right" vertical="center" shrinkToFit="1"/>
    </xf>
    <xf numFmtId="177" fontId="9" fillId="5" borderId="66" xfId="2" applyNumberFormat="1" applyFont="1" applyFill="1" applyBorder="1" applyAlignment="1" applyProtection="1">
      <alignment vertical="center"/>
    </xf>
    <xf numFmtId="177" fontId="9" fillId="5" borderId="67" xfId="2" applyNumberFormat="1" applyFont="1" applyFill="1" applyBorder="1" applyAlignment="1" applyProtection="1">
      <alignment vertical="center"/>
    </xf>
    <xf numFmtId="177" fontId="9" fillId="5" borderId="68" xfId="2" applyNumberFormat="1" applyFont="1" applyFill="1" applyBorder="1" applyAlignment="1" applyProtection="1">
      <alignment vertical="center"/>
    </xf>
    <xf numFmtId="0" fontId="88" fillId="0" borderId="170" xfId="0" applyFont="1" applyBorder="1" applyAlignment="1">
      <alignment horizontal="left" vertical="top" wrapText="1"/>
    </xf>
    <xf numFmtId="0" fontId="88" fillId="0" borderId="171" xfId="0" applyFont="1" applyBorder="1" applyAlignment="1">
      <alignment horizontal="left" vertical="top" wrapText="1"/>
    </xf>
    <xf numFmtId="0" fontId="72" fillId="0" borderId="0" xfId="0" applyFont="1" applyAlignment="1">
      <alignment horizontal="left"/>
    </xf>
    <xf numFmtId="0" fontId="73" fillId="0" borderId="0" xfId="0" applyFont="1" applyAlignment="1">
      <alignment horizontal="left" vertical="center"/>
    </xf>
    <xf numFmtId="14" fontId="0" fillId="0" borderId="109" xfId="0" applyNumberFormat="1"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19" fillId="0" borderId="108" xfId="0" applyFont="1" applyBorder="1" applyAlignment="1" applyProtection="1">
      <alignment horizontal="left" vertical="center" wrapText="1"/>
      <protection locked="0"/>
    </xf>
    <xf numFmtId="0" fontId="19" fillId="0" borderId="85" xfId="0" applyFont="1" applyBorder="1" applyAlignment="1" applyProtection="1">
      <alignment horizontal="left" vertical="center" wrapText="1"/>
      <protection locked="0"/>
    </xf>
    <xf numFmtId="191" fontId="19" fillId="0" borderId="9" xfId="0" applyNumberFormat="1" applyFont="1" applyBorder="1" applyAlignment="1" applyProtection="1">
      <alignment horizontal="left" vertical="center" wrapText="1"/>
      <protection locked="0"/>
    </xf>
    <xf numFmtId="191" fontId="19" fillId="0" borderId="62" xfId="0" applyNumberFormat="1" applyFont="1" applyBorder="1" applyAlignment="1" applyProtection="1">
      <alignment horizontal="left" vertical="center" wrapText="1"/>
      <protection locked="0"/>
    </xf>
    <xf numFmtId="191" fontId="0" fillId="0" borderId="9" xfId="0" applyNumberFormat="1" applyBorder="1" applyAlignment="1" applyProtection="1">
      <alignment horizontal="left" vertical="center" wrapText="1"/>
      <protection locked="0"/>
    </xf>
    <xf numFmtId="191" fontId="0" fillId="0" borderId="44" xfId="0" applyNumberFormat="1" applyBorder="1" applyAlignment="1" applyProtection="1">
      <alignment horizontal="left" vertical="center" wrapText="1"/>
      <protection locked="0"/>
    </xf>
    <xf numFmtId="0" fontId="8" fillId="5" borderId="112" xfId="0" applyFont="1" applyFill="1" applyBorder="1" applyAlignment="1">
      <alignment horizontal="left" vertical="center" shrinkToFit="1"/>
    </xf>
    <xf numFmtId="0" fontId="8" fillId="5" borderId="143" xfId="0" applyFont="1" applyFill="1" applyBorder="1" applyAlignment="1">
      <alignment horizontal="left" vertical="center" shrinkToFit="1"/>
    </xf>
    <xf numFmtId="0" fontId="0" fillId="5" borderId="71" xfId="0" applyFill="1" applyBorder="1" applyAlignment="1">
      <alignment horizontal="center" vertical="center"/>
    </xf>
    <xf numFmtId="0" fontId="0" fillId="5" borderId="0" xfId="0" applyFill="1" applyAlignment="1">
      <alignment horizontal="center" vertical="center"/>
    </xf>
    <xf numFmtId="0" fontId="0" fillId="5" borderId="142" xfId="0" applyFill="1" applyBorder="1" applyAlignment="1">
      <alignment horizontal="center" vertical="center"/>
    </xf>
    <xf numFmtId="0" fontId="8" fillId="5" borderId="146" xfId="0" applyFont="1" applyFill="1" applyBorder="1" applyAlignment="1">
      <alignment horizontal="center" vertical="center" shrinkToFit="1"/>
    </xf>
    <xf numFmtId="0" fontId="8" fillId="5" borderId="147" xfId="0" applyFont="1" applyFill="1" applyBorder="1" applyAlignment="1">
      <alignment horizontal="center" vertical="center" shrinkToFit="1"/>
    </xf>
    <xf numFmtId="0" fontId="8" fillId="5" borderId="148" xfId="0" applyFont="1" applyFill="1" applyBorder="1" applyAlignment="1">
      <alignment horizontal="center" vertical="center" shrinkToFit="1"/>
    </xf>
    <xf numFmtId="0" fontId="8" fillId="5" borderId="149" xfId="0" applyFont="1" applyFill="1" applyBorder="1" applyAlignment="1">
      <alignment horizontal="center" vertical="center" shrinkToFit="1"/>
    </xf>
    <xf numFmtId="178" fontId="15" fillId="5" borderId="121" xfId="0" applyNumberFormat="1" applyFont="1" applyFill="1" applyBorder="1" applyAlignment="1">
      <alignment horizontal="right" vertical="center"/>
    </xf>
    <xf numFmtId="178" fontId="15" fillId="5" borderId="20" xfId="0" applyNumberFormat="1" applyFont="1" applyFill="1" applyBorder="1" applyAlignment="1">
      <alignment horizontal="right" vertical="center"/>
    </xf>
    <xf numFmtId="178" fontId="15" fillId="5" borderId="132" xfId="0" applyNumberFormat="1" applyFont="1" applyFill="1" applyBorder="1" applyAlignment="1">
      <alignment horizontal="right" vertical="center"/>
    </xf>
    <xf numFmtId="178" fontId="15" fillId="5" borderId="11" xfId="0" applyNumberFormat="1" applyFont="1" applyFill="1" applyBorder="1" applyAlignment="1">
      <alignment horizontal="right" vertical="center"/>
    </xf>
    <xf numFmtId="0" fontId="0" fillId="5" borderId="40" xfId="0" applyFill="1" applyBorder="1" applyAlignment="1">
      <alignment horizontal="center" vertical="center"/>
    </xf>
    <xf numFmtId="0" fontId="0" fillId="5" borderId="64" xfId="0" applyFill="1" applyBorder="1" applyAlignment="1">
      <alignment horizontal="center" vertical="center"/>
    </xf>
    <xf numFmtId="0" fontId="30" fillId="0" borderId="0" xfId="0" applyFont="1" applyAlignment="1">
      <alignment horizontal="left" vertical="top" wrapText="1"/>
    </xf>
    <xf numFmtId="0" fontId="42" fillId="0" borderId="0" xfId="0" applyFont="1" applyAlignment="1">
      <alignment horizontal="right" vertical="center"/>
    </xf>
    <xf numFmtId="191" fontId="0" fillId="0" borderId="3" xfId="0" applyNumberFormat="1" applyBorder="1" applyAlignment="1" applyProtection="1">
      <alignment horizontal="left" vertical="center" wrapText="1"/>
      <protection locked="0"/>
    </xf>
    <xf numFmtId="191" fontId="0" fillId="0" borderId="23" xfId="0" applyNumberFormat="1" applyBorder="1" applyAlignment="1" applyProtection="1">
      <alignment horizontal="left" vertical="center" wrapText="1"/>
      <protection locked="0"/>
    </xf>
    <xf numFmtId="191" fontId="19" fillId="0" borderId="10" xfId="0" applyNumberFormat="1" applyFont="1" applyBorder="1" applyAlignment="1" applyProtection="1">
      <alignment horizontal="left" vertical="center" wrapText="1"/>
      <protection locked="0"/>
    </xf>
    <xf numFmtId="191" fontId="19" fillId="0" borderId="107" xfId="0" applyNumberFormat="1" applyFont="1" applyBorder="1" applyAlignment="1" applyProtection="1">
      <alignment horizontal="left" vertical="center" wrapText="1"/>
      <protection locked="0"/>
    </xf>
    <xf numFmtId="191" fontId="0" fillId="0" borderId="10" xfId="0" applyNumberFormat="1" applyBorder="1" applyAlignment="1" applyProtection="1">
      <alignment horizontal="left" vertical="center" wrapText="1"/>
      <protection locked="0"/>
    </xf>
    <xf numFmtId="191" fontId="0" fillId="0" borderId="140" xfId="0" applyNumberFormat="1" applyBorder="1" applyAlignment="1" applyProtection="1">
      <alignment horizontal="left" vertical="center" wrapText="1"/>
      <protection locked="0"/>
    </xf>
    <xf numFmtId="176" fontId="0" fillId="5" borderId="40" xfId="0" applyNumberFormat="1" applyFill="1" applyBorder="1" applyAlignment="1">
      <alignment horizontal="center" vertical="center" shrinkToFit="1"/>
    </xf>
    <xf numFmtId="176" fontId="0" fillId="5" borderId="64" xfId="0" applyNumberFormat="1" applyFill="1" applyBorder="1" applyAlignment="1">
      <alignment horizontal="center" vertical="center" shrinkToFit="1"/>
    </xf>
    <xf numFmtId="0" fontId="8" fillId="5" borderId="36" xfId="0" applyFont="1" applyFill="1" applyBorder="1" applyAlignment="1">
      <alignment horizontal="left" vertical="center"/>
    </xf>
    <xf numFmtId="0" fontId="37" fillId="0" borderId="104" xfId="0" applyFont="1" applyBorder="1" applyAlignment="1">
      <alignment horizontal="left" vertical="center" shrinkToFit="1"/>
    </xf>
    <xf numFmtId="0" fontId="31" fillId="5" borderId="163" xfId="0" applyFont="1" applyFill="1" applyBorder="1" applyAlignment="1">
      <alignment horizontal="center" vertical="center"/>
    </xf>
    <xf numFmtId="14" fontId="9" fillId="0" borderId="164" xfId="0" applyNumberFormat="1" applyFont="1" applyBorder="1" applyAlignment="1" applyProtection="1">
      <alignment horizontal="center" vertical="center"/>
      <protection locked="0"/>
    </xf>
    <xf numFmtId="14" fontId="9" fillId="0" borderId="119" xfId="0" applyNumberFormat="1" applyFont="1" applyBorder="1" applyAlignment="1" applyProtection="1">
      <alignment horizontal="center" vertical="center"/>
      <protection locked="0"/>
    </xf>
    <xf numFmtId="14" fontId="9" fillId="0" borderId="173" xfId="0" applyNumberFormat="1" applyFont="1" applyBorder="1" applyAlignment="1" applyProtection="1">
      <alignment horizontal="center" vertical="center"/>
      <protection locked="0"/>
    </xf>
    <xf numFmtId="14" fontId="9" fillId="0" borderId="152" xfId="0" applyNumberFormat="1" applyFont="1" applyBorder="1" applyAlignment="1" applyProtection="1">
      <alignment horizontal="center" vertical="center"/>
      <protection locked="0"/>
    </xf>
    <xf numFmtId="0" fontId="31" fillId="7" borderId="186" xfId="0" applyFont="1" applyFill="1" applyBorder="1" applyAlignment="1">
      <alignment horizontal="left" vertical="center"/>
    </xf>
    <xf numFmtId="0" fontId="31" fillId="7" borderId="88" xfId="0" applyFont="1" applyFill="1" applyBorder="1" applyAlignment="1">
      <alignment horizontal="left" vertical="center"/>
    </xf>
    <xf numFmtId="0" fontId="31" fillId="7" borderId="129" xfId="0" applyFont="1" applyFill="1" applyBorder="1" applyAlignment="1">
      <alignment horizontal="left" vertical="center"/>
    </xf>
    <xf numFmtId="0" fontId="9" fillId="8" borderId="162" xfId="0" applyFont="1" applyFill="1" applyBorder="1" applyAlignment="1">
      <alignment horizontal="left" vertical="top" wrapText="1"/>
    </xf>
    <xf numFmtId="0" fontId="9" fillId="8" borderId="71" xfId="0" applyFont="1" applyFill="1" applyBorder="1" applyAlignment="1">
      <alignment horizontal="left" vertical="top" wrapText="1"/>
    </xf>
    <xf numFmtId="0" fontId="9" fillId="8" borderId="72" xfId="0" applyFont="1" applyFill="1" applyBorder="1" applyAlignment="1">
      <alignment horizontal="left" vertical="top" wrapText="1"/>
    </xf>
    <xf numFmtId="0" fontId="9" fillId="8" borderId="31" xfId="0" applyFont="1" applyFill="1" applyBorder="1" applyAlignment="1">
      <alignment horizontal="left" vertical="top" wrapText="1"/>
    </xf>
    <xf numFmtId="0" fontId="9" fillId="8" borderId="0" xfId="0" applyFont="1" applyFill="1" applyAlignment="1">
      <alignment horizontal="left" vertical="top" wrapText="1"/>
    </xf>
    <xf numFmtId="0" fontId="9" fillId="8" borderId="34" xfId="0" applyFont="1" applyFill="1" applyBorder="1" applyAlignment="1">
      <alignment horizontal="left" vertical="top" wrapText="1"/>
    </xf>
    <xf numFmtId="0" fontId="9" fillId="8" borderId="32" xfId="0" applyFont="1" applyFill="1" applyBorder="1" applyAlignment="1">
      <alignment horizontal="left" vertical="top" wrapText="1"/>
    </xf>
    <xf numFmtId="0" fontId="9" fillId="8" borderId="104" xfId="0" applyFont="1" applyFill="1" applyBorder="1" applyAlignment="1">
      <alignment horizontal="left" vertical="top" wrapText="1"/>
    </xf>
    <xf numFmtId="0" fontId="9" fillId="8" borderId="141" xfId="0" applyFont="1" applyFill="1" applyBorder="1" applyAlignment="1">
      <alignment horizontal="left" vertical="top" wrapText="1"/>
    </xf>
    <xf numFmtId="185" fontId="9" fillId="5" borderId="66" xfId="0" applyNumberFormat="1" applyFont="1" applyFill="1" applyBorder="1" applyAlignment="1">
      <alignment horizontal="center" vertical="center" shrinkToFit="1"/>
    </xf>
    <xf numFmtId="185" fontId="9" fillId="5" borderId="67" xfId="0" applyNumberFormat="1" applyFont="1" applyFill="1" applyBorder="1" applyAlignment="1">
      <alignment horizontal="center" vertical="center" shrinkToFit="1"/>
    </xf>
    <xf numFmtId="185" fontId="9" fillId="5" borderId="152" xfId="0" applyNumberFormat="1" applyFont="1" applyFill="1" applyBorder="1" applyAlignment="1">
      <alignment horizontal="center" vertical="center" shrinkToFit="1"/>
    </xf>
    <xf numFmtId="0" fontId="31" fillId="6" borderId="166" xfId="0" applyFont="1" applyFill="1" applyBorder="1" applyAlignment="1">
      <alignment horizontal="center" vertical="center" shrinkToFit="1"/>
    </xf>
    <xf numFmtId="0" fontId="31" fillId="6" borderId="134" xfId="0" applyFont="1" applyFill="1" applyBorder="1" applyAlignment="1">
      <alignment horizontal="center" vertical="center" shrinkToFit="1"/>
    </xf>
    <xf numFmtId="185" fontId="9" fillId="5" borderId="42" xfId="0" applyNumberFormat="1" applyFont="1" applyFill="1" applyBorder="1" applyAlignment="1">
      <alignment horizontal="center" vertical="center" shrinkToFit="1"/>
    </xf>
    <xf numFmtId="185" fontId="9" fillId="5" borderId="43" xfId="0" applyNumberFormat="1" applyFont="1" applyFill="1" applyBorder="1" applyAlignment="1">
      <alignment horizontal="center" vertical="center" shrinkToFit="1"/>
    </xf>
    <xf numFmtId="185" fontId="9" fillId="5" borderId="119" xfId="0" applyNumberFormat="1" applyFont="1" applyFill="1" applyBorder="1" applyAlignment="1">
      <alignment horizontal="center" vertical="center" shrinkToFit="1"/>
    </xf>
    <xf numFmtId="0" fontId="31" fillId="5" borderId="0" xfId="0" applyFont="1" applyFill="1" applyAlignment="1">
      <alignment horizontal="center" vertical="center"/>
    </xf>
    <xf numFmtId="0" fontId="31" fillId="5" borderId="25" xfId="0" applyFont="1" applyFill="1" applyBorder="1" applyAlignment="1">
      <alignment horizontal="center" vertical="center"/>
    </xf>
    <xf numFmtId="0" fontId="76" fillId="0" borderId="0" xfId="0" applyFont="1" applyAlignment="1">
      <alignment horizontal="left" vertical="top" wrapText="1"/>
    </xf>
    <xf numFmtId="0" fontId="75" fillId="0" borderId="0" xfId="0" applyFont="1" applyAlignment="1">
      <alignment horizontal="left" vertical="top" wrapText="1"/>
    </xf>
    <xf numFmtId="0" fontId="75" fillId="0" borderId="0" xfId="0" applyFont="1" applyAlignment="1">
      <alignment horizontal="left" vertical="center" wrapText="1"/>
    </xf>
    <xf numFmtId="0" fontId="75" fillId="0" borderId="0" xfId="0" applyFont="1" applyAlignment="1">
      <alignment horizontal="left" vertical="center"/>
    </xf>
    <xf numFmtId="0" fontId="31" fillId="5" borderId="175" xfId="0" applyFont="1" applyFill="1" applyBorder="1" applyAlignment="1">
      <alignment horizontal="left" vertical="center"/>
    </xf>
    <xf numFmtId="0" fontId="31" fillId="5" borderId="46" xfId="0" applyFont="1" applyFill="1" applyBorder="1" applyAlignment="1">
      <alignment horizontal="left" vertical="center"/>
    </xf>
    <xf numFmtId="0" fontId="31" fillId="5" borderId="73" xfId="0" applyFont="1" applyFill="1" applyBorder="1" applyAlignment="1">
      <alignment horizontal="left" vertical="center"/>
    </xf>
    <xf numFmtId="0" fontId="31" fillId="5" borderId="58" xfId="0" applyFont="1" applyFill="1" applyBorder="1" applyAlignment="1">
      <alignment horizontal="left" vertical="center"/>
    </xf>
    <xf numFmtId="0" fontId="31" fillId="5" borderId="160" xfId="0" applyFont="1" applyFill="1" applyBorder="1" applyAlignment="1">
      <alignment horizontal="left" vertical="center" wrapText="1"/>
    </xf>
    <xf numFmtId="0" fontId="31" fillId="5" borderId="126" xfId="0" applyFont="1" applyFill="1" applyBorder="1" applyAlignment="1">
      <alignment horizontal="left" vertical="center" wrapText="1"/>
    </xf>
    <xf numFmtId="0" fontId="31" fillId="5" borderId="137" xfId="0" applyFont="1" applyFill="1" applyBorder="1" applyAlignment="1">
      <alignment horizontal="left" vertical="center" wrapText="1"/>
    </xf>
    <xf numFmtId="0" fontId="29" fillId="8" borderId="107" xfId="0" applyFont="1" applyFill="1" applyBorder="1" applyAlignment="1">
      <alignment horizontal="left" vertical="center" shrinkToFit="1"/>
    </xf>
    <xf numFmtId="0" fontId="31" fillId="5" borderId="163" xfId="0" applyFont="1" applyFill="1" applyBorder="1" applyAlignment="1">
      <alignment horizontal="left" vertical="center"/>
    </xf>
    <xf numFmtId="0" fontId="31" fillId="5" borderId="142" xfId="0" applyFont="1" applyFill="1" applyBorder="1" applyAlignment="1">
      <alignment horizontal="left" vertical="center"/>
    </xf>
    <xf numFmtId="0" fontId="31" fillId="5" borderId="136" xfId="0" applyFont="1" applyFill="1" applyBorder="1" applyAlignment="1">
      <alignment horizontal="left" vertical="center"/>
    </xf>
    <xf numFmtId="0" fontId="29" fillId="0" borderId="10" xfId="0" applyFont="1" applyBorder="1" applyAlignment="1" applyProtection="1">
      <alignment horizontal="left" vertical="center" wrapText="1"/>
      <protection locked="0"/>
    </xf>
    <xf numFmtId="0" fontId="29" fillId="0" borderId="84" xfId="0" applyFont="1" applyBorder="1" applyAlignment="1" applyProtection="1">
      <alignment horizontal="left" vertical="center" wrapText="1"/>
      <protection locked="0"/>
    </xf>
    <xf numFmtId="0" fontId="29" fillId="0" borderId="140" xfId="0" applyFont="1" applyBorder="1" applyAlignment="1" applyProtection="1">
      <alignment horizontal="left" vertical="center" wrapText="1"/>
      <protection locked="0"/>
    </xf>
    <xf numFmtId="0" fontId="88" fillId="0" borderId="0" xfId="3" applyFont="1" applyAlignment="1">
      <alignment horizontal="left" vertical="top"/>
    </xf>
    <xf numFmtId="0" fontId="26" fillId="0" borderId="70" xfId="0" applyFont="1" applyBorder="1" applyAlignment="1" applyProtection="1">
      <alignment horizontal="left" vertical="center" shrinkToFit="1"/>
      <protection locked="0"/>
    </xf>
    <xf numFmtId="0" fontId="26" fillId="0" borderId="133" xfId="0" applyFont="1" applyBorder="1" applyAlignment="1" applyProtection="1">
      <alignment horizontal="left" vertical="center" shrinkToFit="1"/>
      <protection locked="0"/>
    </xf>
    <xf numFmtId="0" fontId="0" fillId="5" borderId="40" xfId="3" applyFont="1" applyFill="1" applyBorder="1" applyAlignment="1">
      <alignment horizontal="center" vertical="center"/>
    </xf>
    <xf numFmtId="0" fontId="0" fillId="5" borderId="64" xfId="3" applyFont="1" applyFill="1" applyBorder="1" applyAlignment="1">
      <alignment horizontal="center" vertical="center"/>
    </xf>
    <xf numFmtId="0" fontId="15" fillId="0" borderId="99" xfId="3" applyFont="1" applyBorder="1" applyAlignment="1" applyProtection="1">
      <alignment horizontal="center" vertical="center" shrinkToFit="1"/>
      <protection locked="0"/>
    </xf>
    <xf numFmtId="0" fontId="15" fillId="0" borderId="67" xfId="3" applyFont="1" applyBorder="1" applyAlignment="1" applyProtection="1">
      <alignment horizontal="center" vertical="center" shrinkToFit="1"/>
      <protection locked="0"/>
    </xf>
    <xf numFmtId="0" fontId="15" fillId="0" borderId="114" xfId="3" applyFont="1" applyBorder="1" applyAlignment="1" applyProtection="1">
      <alignment horizontal="center" vertical="center" shrinkToFit="1"/>
      <protection locked="0"/>
    </xf>
    <xf numFmtId="178" fontId="9" fillId="5" borderId="97" xfId="0" applyNumberFormat="1" applyFont="1" applyFill="1" applyBorder="1" applyAlignment="1">
      <alignment horizontal="right" vertical="center" shrinkToFit="1"/>
    </xf>
    <xf numFmtId="178" fontId="9" fillId="5" borderId="119" xfId="0" applyNumberFormat="1" applyFont="1" applyFill="1" applyBorder="1" applyAlignment="1">
      <alignment horizontal="right" vertical="center" shrinkToFit="1"/>
    </xf>
    <xf numFmtId="178" fontId="9" fillId="5" borderId="152" xfId="0" applyNumberFormat="1" applyFont="1" applyFill="1" applyBorder="1" applyAlignment="1">
      <alignment horizontal="right" vertical="center" shrinkToFit="1"/>
    </xf>
    <xf numFmtId="178" fontId="10" fillId="9" borderId="30" xfId="3" applyNumberFormat="1" applyFont="1" applyFill="1" applyBorder="1" applyAlignment="1">
      <alignment horizontal="right" vertical="center"/>
    </xf>
    <xf numFmtId="178" fontId="10" fillId="9" borderId="110" xfId="3" applyNumberFormat="1" applyFont="1" applyFill="1" applyBorder="1" applyAlignment="1">
      <alignment horizontal="right" vertical="center"/>
    </xf>
    <xf numFmtId="178" fontId="9" fillId="5" borderId="131" xfId="2" applyNumberFormat="1" applyFont="1" applyFill="1" applyBorder="1" applyAlignment="1" applyProtection="1">
      <alignment vertical="center"/>
    </xf>
    <xf numFmtId="178" fontId="9" fillId="5" borderId="126" xfId="2" applyNumberFormat="1" applyFont="1" applyFill="1" applyBorder="1" applyAlignment="1" applyProtection="1">
      <alignment vertical="center"/>
    </xf>
    <xf numFmtId="178" fontId="9" fillId="5" borderId="137" xfId="2" applyNumberFormat="1" applyFont="1" applyFill="1" applyBorder="1" applyAlignment="1" applyProtection="1">
      <alignment vertical="center"/>
    </xf>
    <xf numFmtId="178" fontId="9" fillId="5" borderId="0" xfId="2" applyNumberFormat="1" applyFont="1" applyFill="1" applyBorder="1" applyAlignment="1" applyProtection="1">
      <alignment vertical="center"/>
    </xf>
    <xf numFmtId="178" fontId="9" fillId="5" borderId="34" xfId="2" applyNumberFormat="1" applyFont="1" applyFill="1" applyBorder="1" applyAlignment="1" applyProtection="1">
      <alignment vertical="center"/>
    </xf>
    <xf numFmtId="178" fontId="10" fillId="8" borderId="14" xfId="4" applyNumberFormat="1" applyFont="1" applyFill="1" applyBorder="1" applyAlignment="1" applyProtection="1">
      <alignment horizontal="right" vertical="center"/>
    </xf>
    <xf numFmtId="178" fontId="10" fillId="8" borderId="46" xfId="4" applyNumberFormat="1" applyFont="1" applyFill="1" applyBorder="1" applyAlignment="1" applyProtection="1">
      <alignment horizontal="right" vertical="center"/>
    </xf>
    <xf numFmtId="178" fontId="9" fillId="2" borderId="54" xfId="3" applyNumberFormat="1" applyFont="1" applyFill="1" applyBorder="1" applyAlignment="1">
      <alignment horizontal="center" vertical="center"/>
    </xf>
    <xf numFmtId="178" fontId="9" fillId="5" borderId="40" xfId="2" applyNumberFormat="1" applyFont="1" applyFill="1" applyBorder="1" applyAlignment="1" applyProtection="1">
      <alignment vertical="center"/>
    </xf>
    <xf numFmtId="178" fontId="9" fillId="5" borderId="64" xfId="2" applyNumberFormat="1" applyFont="1" applyFill="1" applyBorder="1" applyAlignment="1" applyProtection="1">
      <alignment vertical="center"/>
    </xf>
    <xf numFmtId="178" fontId="9" fillId="5" borderId="41" xfId="2" applyNumberFormat="1" applyFont="1" applyFill="1" applyBorder="1" applyAlignment="1" applyProtection="1">
      <alignment vertical="center"/>
    </xf>
    <xf numFmtId="178" fontId="9" fillId="5" borderId="42" xfId="2" applyNumberFormat="1" applyFont="1" applyFill="1" applyBorder="1" applyAlignment="1" applyProtection="1">
      <alignment vertical="center"/>
    </xf>
    <xf numFmtId="178" fontId="9" fillId="5" borderId="43" xfId="2" applyNumberFormat="1" applyFont="1" applyFill="1" applyBorder="1" applyAlignment="1" applyProtection="1">
      <alignment vertical="center"/>
    </xf>
    <xf numFmtId="178" fontId="9" fillId="5" borderId="44" xfId="2" applyNumberFormat="1" applyFont="1" applyFill="1" applyBorder="1" applyAlignment="1" applyProtection="1">
      <alignment vertical="center"/>
    </xf>
    <xf numFmtId="178" fontId="9" fillId="5" borderId="104" xfId="2" applyNumberFormat="1" applyFont="1" applyFill="1" applyBorder="1" applyAlignment="1" applyProtection="1">
      <alignment vertical="center"/>
    </xf>
    <xf numFmtId="178" fontId="9" fillId="5" borderId="141" xfId="2" applyNumberFormat="1" applyFont="1" applyFill="1" applyBorder="1" applyAlignment="1" applyProtection="1">
      <alignment vertical="center"/>
    </xf>
    <xf numFmtId="181" fontId="15" fillId="11" borderId="0" xfId="0" applyNumberFormat="1" applyFont="1" applyFill="1" applyAlignment="1" applyProtection="1">
      <alignment horizontal="right"/>
      <protection locked="0"/>
    </xf>
    <xf numFmtId="0" fontId="97" fillId="0" borderId="0" xfId="8" applyFont="1" applyAlignment="1">
      <alignment horizontal="left" vertical="top"/>
    </xf>
    <xf numFmtId="0" fontId="97" fillId="0" borderId="0" xfId="8" applyFont="1" applyAlignment="1">
      <alignment horizontal="left" vertical="top" wrapText="1"/>
    </xf>
    <xf numFmtId="0" fontId="10" fillId="5" borderId="0" xfId="0" applyFont="1" applyFill="1" applyAlignment="1">
      <alignment horizontal="left" vertical="center" wrapText="1"/>
    </xf>
    <xf numFmtId="0" fontId="9" fillId="0" borderId="0" xfId="0" applyFont="1" applyAlignment="1">
      <alignment horizontal="left" vertical="top" wrapText="1"/>
    </xf>
    <xf numFmtId="0" fontId="60" fillId="0" borderId="0" xfId="0" applyFont="1" applyAlignment="1">
      <alignment horizontal="distributed" vertical="center"/>
    </xf>
    <xf numFmtId="0" fontId="60" fillId="0" borderId="0" xfId="0" applyFont="1" applyAlignment="1">
      <alignment horizontal="distributed" vertical="center" wrapText="1"/>
    </xf>
    <xf numFmtId="0" fontId="60" fillId="0" borderId="0" xfId="0" applyFont="1" applyAlignment="1">
      <alignment horizontal="center" vertical="center" shrinkToFit="1"/>
    </xf>
    <xf numFmtId="0" fontId="10" fillId="0" borderId="0" xfId="0" applyFont="1" applyAlignment="1">
      <alignment horizontal="right" vertical="center"/>
    </xf>
    <xf numFmtId="181" fontId="10" fillId="5" borderId="0" xfId="0" applyNumberFormat="1" applyFont="1" applyFill="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2" fillId="0" borderId="0" xfId="0" applyFont="1" applyAlignment="1">
      <alignment horizontal="center" vertical="center" wrapText="1"/>
    </xf>
    <xf numFmtId="0" fontId="12" fillId="0" borderId="53" xfId="0" applyFont="1" applyBorder="1" applyAlignment="1" applyProtection="1">
      <alignment horizontal="left" vertical="center"/>
      <protection locked="0"/>
    </xf>
    <xf numFmtId="0" fontId="12" fillId="0" borderId="48" xfId="0" applyFont="1" applyBorder="1" applyAlignment="1" applyProtection="1">
      <alignment horizontal="left" vertical="center"/>
      <protection locked="0"/>
    </xf>
    <xf numFmtId="0" fontId="12" fillId="0" borderId="54" xfId="0" applyFont="1" applyBorder="1" applyAlignment="1" applyProtection="1">
      <alignment horizontal="left" vertical="center"/>
      <protection locked="0"/>
    </xf>
    <xf numFmtId="0" fontId="12" fillId="0" borderId="53" xfId="0" applyFont="1" applyBorder="1" applyAlignment="1">
      <alignment horizontal="left" vertical="center" shrinkToFit="1"/>
    </xf>
    <xf numFmtId="0" fontId="12" fillId="0" borderId="54" xfId="0" applyFont="1" applyBorder="1" applyAlignment="1">
      <alignment horizontal="left" vertical="center" shrinkToFit="1"/>
    </xf>
    <xf numFmtId="180" fontId="61" fillId="0" borderId="53" xfId="0" applyNumberFormat="1" applyFont="1" applyBorder="1" applyAlignment="1" applyProtection="1">
      <alignment horizontal="left" vertical="center"/>
      <protection locked="0"/>
    </xf>
    <xf numFmtId="180" fontId="61" fillId="0" borderId="54" xfId="0" applyNumberFormat="1" applyFont="1" applyBorder="1" applyAlignment="1" applyProtection="1">
      <alignment horizontal="left" vertical="center"/>
      <protection locked="0"/>
    </xf>
    <xf numFmtId="0" fontId="12" fillId="0" borderId="53" xfId="0" applyFont="1" applyBorder="1">
      <alignment vertical="center"/>
    </xf>
    <xf numFmtId="0" fontId="12" fillId="0" borderId="54" xfId="0" applyFont="1" applyBorder="1">
      <alignment vertical="center"/>
    </xf>
    <xf numFmtId="0" fontId="12" fillId="0" borderId="53" xfId="0" applyFont="1" applyBorder="1" applyAlignment="1">
      <alignment horizontal="left" vertical="center"/>
    </xf>
    <xf numFmtId="0" fontId="12" fillId="0" borderId="54" xfId="0" applyFont="1" applyBorder="1" applyAlignment="1">
      <alignment horizontal="left" vertical="center"/>
    </xf>
    <xf numFmtId="179" fontId="61" fillId="0" borderId="48" xfId="0" applyNumberFormat="1" applyFont="1" applyBorder="1" applyAlignment="1" applyProtection="1">
      <alignment horizontal="left" vertical="center"/>
      <protection locked="0"/>
    </xf>
    <xf numFmtId="179" fontId="61" fillId="0" borderId="54" xfId="0" applyNumberFormat="1" applyFont="1" applyBorder="1" applyAlignment="1" applyProtection="1">
      <alignment horizontal="left" vertical="center"/>
      <protection locked="0"/>
    </xf>
    <xf numFmtId="0" fontId="59" fillId="0" borderId="0" xfId="0" applyFont="1" applyAlignment="1">
      <alignment horizontal="left" vertical="top" wrapText="1"/>
    </xf>
    <xf numFmtId="0" fontId="99" fillId="0" borderId="0" xfId="0" applyFont="1" applyAlignment="1">
      <alignment horizontal="left" vertical="top" wrapText="1"/>
    </xf>
    <xf numFmtId="0" fontId="12" fillId="0" borderId="53" xfId="0" applyFont="1" applyBorder="1" applyAlignment="1" applyProtection="1">
      <alignment horizontal="left" vertical="center" wrapText="1"/>
      <protection locked="0"/>
    </xf>
    <xf numFmtId="0" fontId="12" fillId="0" borderId="48"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190" fontId="61" fillId="0" borderId="53" xfId="0" applyNumberFormat="1" applyFont="1" applyBorder="1" applyAlignment="1" applyProtection="1">
      <alignment horizontal="left" vertical="center"/>
      <protection locked="0"/>
    </xf>
    <xf numFmtId="190" fontId="61" fillId="0" borderId="48" xfId="0" applyNumberFormat="1" applyFont="1" applyBorder="1" applyAlignment="1" applyProtection="1">
      <alignment horizontal="left" vertical="center"/>
      <protection locked="0"/>
    </xf>
    <xf numFmtId="190" fontId="61" fillId="0" borderId="54" xfId="0" applyNumberFormat="1" applyFont="1" applyBorder="1" applyAlignment="1" applyProtection="1">
      <alignment horizontal="left" vertical="center"/>
      <protection locked="0"/>
    </xf>
    <xf numFmtId="0" fontId="9" fillId="0" borderId="53" xfId="0" applyFont="1" applyBorder="1" applyAlignment="1">
      <alignment horizontal="right" vertical="center"/>
    </xf>
    <xf numFmtId="0" fontId="12" fillId="0" borderId="54" xfId="0" applyFont="1" applyBorder="1" applyAlignment="1">
      <alignment horizontal="right" vertical="center"/>
    </xf>
    <xf numFmtId="0" fontId="12" fillId="0" borderId="48" xfId="0" applyFont="1" applyBorder="1">
      <alignment vertical="center"/>
    </xf>
    <xf numFmtId="0" fontId="12" fillId="4" borderId="53" xfId="0" applyFont="1" applyFill="1" applyBorder="1" applyAlignment="1" applyProtection="1">
      <alignment horizontal="left" vertical="center"/>
      <protection locked="0"/>
    </xf>
    <xf numFmtId="0" fontId="12" fillId="4" borderId="48" xfId="0" applyFont="1" applyFill="1" applyBorder="1" applyAlignment="1" applyProtection="1">
      <alignment horizontal="left" vertical="center"/>
      <protection locked="0"/>
    </xf>
    <xf numFmtId="0" fontId="12" fillId="4" borderId="94" xfId="0" applyFont="1" applyFill="1" applyBorder="1" applyAlignment="1" applyProtection="1">
      <alignment horizontal="left" vertical="center"/>
      <protection locked="0"/>
    </xf>
    <xf numFmtId="0" fontId="12" fillId="0" borderId="69" xfId="0" applyFont="1" applyBorder="1" applyAlignment="1" applyProtection="1">
      <alignment horizontal="left" vertical="center"/>
      <protection locked="0"/>
    </xf>
    <xf numFmtId="189" fontId="61" fillId="5" borderId="0" xfId="0" applyNumberFormat="1" applyFont="1" applyFill="1" applyAlignment="1">
      <alignment horizontal="left" vertical="center"/>
    </xf>
  </cellXfs>
  <cellStyles count="9">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3" xfId="5" xr:uid="{00000000-0005-0000-0000-000005000000}"/>
    <cellStyle name="標準 3 3" xfId="6" xr:uid="{00000000-0005-0000-0000-000006000000}"/>
    <cellStyle name="標準 3 3 2" xfId="7" xr:uid="{00000000-0005-0000-0000-000007000000}"/>
    <cellStyle name="標準 5 2" xfId="8" xr:uid="{00000000-0005-0000-0000-000008000000}"/>
  </cellStyles>
  <dxfs count="9">
    <dxf>
      <fill>
        <patternFill>
          <bgColor theme="5" tint="0.79998168889431442"/>
        </patternFill>
      </fill>
    </dxf>
    <dxf>
      <fill>
        <patternFill>
          <bgColor rgb="FFEAEAEA"/>
        </patternFill>
      </fill>
    </dxf>
    <dxf>
      <font>
        <b/>
        <i val="0"/>
        <color rgb="FFFF0000"/>
      </font>
    </dxf>
    <dxf>
      <fill>
        <patternFill>
          <bgColor theme="5" tint="0.79998168889431442"/>
        </patternFill>
      </fill>
    </dxf>
    <dxf>
      <font>
        <b/>
        <i val="0"/>
        <color rgb="FFFF0000"/>
      </font>
      <numFmt numFmtId="192" formatCode="0.0%"/>
    </dxf>
    <dxf>
      <fill>
        <patternFill>
          <bgColor rgb="FFEAEAEA"/>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8"/>
    </tableStyle>
    <tableStyle name="ピボットテーブル スタイル 1" table="0" count="2" xr9:uid="{00000000-0011-0000-FFFF-FFFF01000000}">
      <tableStyleElement type="wholeTable" dxfId="7"/>
      <tableStyleElement type="headerRow" dxfId="6"/>
    </tableStyle>
  </tableStyles>
  <colors>
    <mruColors>
      <color rgb="FFEBD6F6"/>
      <color rgb="FFCCCCFF"/>
      <color rgb="FFCC99FF"/>
      <color rgb="FFCCFFFF"/>
      <color rgb="FFEAEAEA"/>
      <color rgb="FFDDDDDD"/>
      <color rgb="FF1E037F"/>
      <color rgb="FF000066"/>
      <color rgb="FF00000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495773</xdr:colOff>
      <xdr:row>13</xdr:row>
      <xdr:rowOff>14411</xdr:rowOff>
    </xdr:from>
    <xdr:to>
      <xdr:col>4</xdr:col>
      <xdr:colOff>69756</xdr:colOff>
      <xdr:row>13</xdr:row>
      <xdr:rowOff>224182</xdr:rowOff>
    </xdr:to>
    <xdr:sp macro="" textlink="">
      <xdr:nvSpPr>
        <xdr:cNvPr id="3" name="テキスト ボックス 2">
          <a:extLst>
            <a:ext uri="{FF2B5EF4-FFF2-40B4-BE49-F238E27FC236}">
              <a16:creationId xmlns:a16="http://schemas.microsoft.com/office/drawing/2014/main" id="{50DEF4E0-6365-498D-9DEA-CC017422F344}"/>
            </a:ext>
          </a:extLst>
        </xdr:cNvPr>
        <xdr:cNvSpPr txBox="1"/>
      </xdr:nvSpPr>
      <xdr:spPr>
        <a:xfrm>
          <a:off x="2484593" y="5455091"/>
          <a:ext cx="23692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342901</xdr:colOff>
      <xdr:row>16</xdr:row>
      <xdr:rowOff>25400</xdr:rowOff>
    </xdr:from>
    <xdr:to>
      <xdr:col>4</xdr:col>
      <xdr:colOff>349251</xdr:colOff>
      <xdr:row>22</xdr:row>
      <xdr:rowOff>190500</xdr:rowOff>
    </xdr:to>
    <xdr:pic>
      <xdr:nvPicPr>
        <xdr:cNvPr id="4" name="図 3">
          <a:extLst>
            <a:ext uri="{FF2B5EF4-FFF2-40B4-BE49-F238E27FC236}">
              <a16:creationId xmlns:a16="http://schemas.microsoft.com/office/drawing/2014/main" id="{FFCDB4A2-9202-4CF4-9535-9A36E98D1F4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342901" y="3181350"/>
          <a:ext cx="2647950" cy="1536700"/>
        </a:xfrm>
        <a:prstGeom prst="rect">
          <a:avLst/>
        </a:prstGeom>
      </xdr:spPr>
    </xdr:pic>
    <xdr:clientData/>
  </xdr:twoCellAnchor>
  <xdr:twoCellAnchor>
    <xdr:from>
      <xdr:col>1</xdr:col>
      <xdr:colOff>664449</xdr:colOff>
      <xdr:row>19</xdr:row>
      <xdr:rowOff>107950</xdr:rowOff>
    </xdr:from>
    <xdr:to>
      <xdr:col>4</xdr:col>
      <xdr:colOff>380229</xdr:colOff>
      <xdr:row>20</xdr:row>
      <xdr:rowOff>209550</xdr:rowOff>
    </xdr:to>
    <xdr:sp macro="" textlink="">
      <xdr:nvSpPr>
        <xdr:cNvPr id="5" name="正方形/長方形 4">
          <a:extLst>
            <a:ext uri="{FF2B5EF4-FFF2-40B4-BE49-F238E27FC236}">
              <a16:creationId xmlns:a16="http://schemas.microsoft.com/office/drawing/2014/main" id="{07337FB2-5EE7-4F00-B962-5DAA2E151CE8}"/>
            </a:ext>
          </a:extLst>
        </xdr:cNvPr>
        <xdr:cNvSpPr/>
      </xdr:nvSpPr>
      <xdr:spPr>
        <a:xfrm>
          <a:off x="1331199" y="3949700"/>
          <a:ext cx="1716030" cy="330200"/>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19</xdr:row>
      <xdr:rowOff>165100</xdr:rowOff>
    </xdr:from>
    <xdr:to>
      <xdr:col>3</xdr:col>
      <xdr:colOff>206</xdr:colOff>
      <xdr:row>21</xdr:row>
      <xdr:rowOff>73268</xdr:rowOff>
    </xdr:to>
    <xdr:sp macro="" textlink="">
      <xdr:nvSpPr>
        <xdr:cNvPr id="6" name="テキスト ボックス 5">
          <a:extLst>
            <a:ext uri="{FF2B5EF4-FFF2-40B4-BE49-F238E27FC236}">
              <a16:creationId xmlns:a16="http://schemas.microsoft.com/office/drawing/2014/main" id="{B87E0904-1E38-4D5D-9815-F001EC2176FC}"/>
            </a:ext>
          </a:extLst>
        </xdr:cNvPr>
        <xdr:cNvSpPr txBox="1"/>
      </xdr:nvSpPr>
      <xdr:spPr>
        <a:xfrm>
          <a:off x="1304964" y="4006850"/>
          <a:ext cx="695492" cy="365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4</xdr:col>
      <xdr:colOff>508000</xdr:colOff>
      <xdr:row>16</xdr:row>
      <xdr:rowOff>31750</xdr:rowOff>
    </xdr:from>
    <xdr:to>
      <xdr:col>8</xdr:col>
      <xdr:colOff>387350</xdr:colOff>
      <xdr:row>22</xdr:row>
      <xdr:rowOff>190500</xdr:rowOff>
    </xdr:to>
    <xdr:pic>
      <xdr:nvPicPr>
        <xdr:cNvPr id="7" name="図 6">
          <a:extLst>
            <a:ext uri="{FF2B5EF4-FFF2-40B4-BE49-F238E27FC236}">
              <a16:creationId xmlns:a16="http://schemas.microsoft.com/office/drawing/2014/main" id="{05E6AC38-2AE0-4C88-98ED-28C63FABA9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49600" y="3187700"/>
          <a:ext cx="2520950" cy="1530350"/>
        </a:xfrm>
        <a:prstGeom prst="rect">
          <a:avLst/>
        </a:prstGeom>
      </xdr:spPr>
    </xdr:pic>
    <xdr:clientData/>
  </xdr:twoCellAnchor>
  <xdr:twoCellAnchor>
    <xdr:from>
      <xdr:col>6</xdr:col>
      <xdr:colOff>204824</xdr:colOff>
      <xdr:row>21</xdr:row>
      <xdr:rowOff>68812</xdr:rowOff>
    </xdr:from>
    <xdr:to>
      <xdr:col>6</xdr:col>
      <xdr:colOff>260350</xdr:colOff>
      <xdr:row>22</xdr:row>
      <xdr:rowOff>139700</xdr:rowOff>
    </xdr:to>
    <xdr:sp macro="" textlink="">
      <xdr:nvSpPr>
        <xdr:cNvPr id="8" name="上下矢印 7">
          <a:extLst>
            <a:ext uri="{FF2B5EF4-FFF2-40B4-BE49-F238E27FC236}">
              <a16:creationId xmlns:a16="http://schemas.microsoft.com/office/drawing/2014/main" id="{4C754B28-93E6-4A09-BAF7-F6C41C4A2944}"/>
            </a:ext>
          </a:extLst>
        </xdr:cNvPr>
        <xdr:cNvSpPr/>
      </xdr:nvSpPr>
      <xdr:spPr>
        <a:xfrm>
          <a:off x="4205324" y="4367762"/>
          <a:ext cx="55526" cy="299488"/>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228600</xdr:colOff>
      <xdr:row>19</xdr:row>
      <xdr:rowOff>69850</xdr:rowOff>
    </xdr:from>
    <xdr:to>
      <xdr:col>8</xdr:col>
      <xdr:colOff>660400</xdr:colOff>
      <xdr:row>20</xdr:row>
      <xdr:rowOff>171450</xdr:rowOff>
    </xdr:to>
    <xdr:sp macro="" textlink="">
      <xdr:nvSpPr>
        <xdr:cNvPr id="9" name="テキスト ボックス 8">
          <a:extLst>
            <a:ext uri="{FF2B5EF4-FFF2-40B4-BE49-F238E27FC236}">
              <a16:creationId xmlns:a16="http://schemas.microsoft.com/office/drawing/2014/main" id="{FDF8AF70-B7BA-4352-8D94-FBFFDBB536BC}"/>
            </a:ext>
          </a:extLst>
        </xdr:cNvPr>
        <xdr:cNvSpPr txBox="1"/>
      </xdr:nvSpPr>
      <xdr:spPr>
        <a:xfrm>
          <a:off x="4229100" y="3911600"/>
          <a:ext cx="17653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直接、文字の入力が可能です</a:t>
          </a:r>
        </a:p>
      </xdr:txBody>
    </xdr:sp>
    <xdr:clientData/>
  </xdr:twoCellAnchor>
  <xdr:twoCellAnchor>
    <xdr:from>
      <xdr:col>6</xdr:col>
      <xdr:colOff>251312</xdr:colOff>
      <xdr:row>21</xdr:row>
      <xdr:rowOff>82550</xdr:rowOff>
    </xdr:from>
    <xdr:to>
      <xdr:col>8</xdr:col>
      <xdr:colOff>190500</xdr:colOff>
      <xdr:row>22</xdr:row>
      <xdr:rowOff>210341</xdr:rowOff>
    </xdr:to>
    <xdr:sp macro="" textlink="">
      <xdr:nvSpPr>
        <xdr:cNvPr id="10" name="テキスト ボックス 9">
          <a:extLst>
            <a:ext uri="{FF2B5EF4-FFF2-40B4-BE49-F238E27FC236}">
              <a16:creationId xmlns:a16="http://schemas.microsoft.com/office/drawing/2014/main" id="{A0A2A42F-AB9F-4B88-9D6D-8CA25C5B43C2}"/>
            </a:ext>
          </a:extLst>
        </xdr:cNvPr>
        <xdr:cNvSpPr txBox="1"/>
      </xdr:nvSpPr>
      <xdr:spPr>
        <a:xfrm>
          <a:off x="4251812" y="4381500"/>
          <a:ext cx="1272688" cy="356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22522;&#37329;&#37096;\&#22320;&#22495;&#25991;&#21270;&#21161;&#25104;&#35506;\11&#65294;&#21215;&#38598;&#26696;&#20869;\R4&#24180;&#24230;&#21215;&#38598;\&#24540;&#21215;&#27096;&#24335;&#65288;&#26696;&#65289;\&#12304;&#30010;&#20006;&#12305;&#65288;0818&#65289;r4-machi-youb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11HDPNS001\UserData\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 val="《非表示》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EBD6F6"/>
    <pageSetUpPr fitToPage="1"/>
  </sheetPr>
  <dimension ref="A1:I28"/>
  <sheetViews>
    <sheetView showGridLines="0" tabSelected="1" view="pageBreakPreview" zoomScaleNormal="100" zoomScaleSheetLayoutView="100" workbookViewId="0">
      <selection activeCell="A9" sqref="A9:I10"/>
    </sheetView>
  </sheetViews>
  <sheetFormatPr defaultColWidth="8.875" defaultRowHeight="18.75" x14ac:dyDescent="0.4"/>
  <cols>
    <col min="1" max="9" width="8.625" style="4" customWidth="1"/>
  </cols>
  <sheetData>
    <row r="1" spans="1:9" ht="39.75" customHeight="1" x14ac:dyDescent="0.4">
      <c r="A1" s="740" t="s">
        <v>393</v>
      </c>
      <c r="B1" s="741"/>
      <c r="C1" s="741"/>
      <c r="D1" s="741"/>
      <c r="E1" s="741"/>
      <c r="F1" s="741"/>
      <c r="G1" s="741"/>
      <c r="H1" s="741"/>
      <c r="I1" s="741"/>
    </row>
    <row r="2" spans="1:9" ht="5.25" customHeight="1" x14ac:dyDescent="0.4">
      <c r="A2" s="277"/>
      <c r="B2" s="277"/>
      <c r="C2" s="277"/>
      <c r="D2" s="277"/>
      <c r="E2" s="277"/>
      <c r="F2" s="277"/>
      <c r="G2" s="277"/>
      <c r="H2" s="278"/>
      <c r="I2" s="278"/>
    </row>
    <row r="3" spans="1:9" ht="18.75" customHeight="1" x14ac:dyDescent="0.4">
      <c r="A3" s="279" t="s">
        <v>276</v>
      </c>
      <c r="B3" s="277"/>
      <c r="C3" s="277"/>
      <c r="D3" s="277"/>
      <c r="E3" s="277"/>
      <c r="F3" s="277"/>
      <c r="G3" s="277"/>
      <c r="H3" s="278"/>
      <c r="I3" s="278"/>
    </row>
    <row r="4" spans="1:9" ht="5.25" customHeight="1" x14ac:dyDescent="0.4">
      <c r="A4" s="277"/>
      <c r="B4" s="277"/>
      <c r="C4" s="277"/>
      <c r="D4" s="277"/>
      <c r="E4" s="277"/>
      <c r="F4" s="277"/>
      <c r="G4" s="277"/>
      <c r="H4" s="277"/>
      <c r="I4" s="277"/>
    </row>
    <row r="5" spans="1:9" x14ac:dyDescent="0.4">
      <c r="A5" s="280" t="s">
        <v>206</v>
      </c>
      <c r="B5" s="281"/>
      <c r="C5" s="281"/>
      <c r="D5" s="281"/>
      <c r="E5" s="281"/>
      <c r="F5" s="281"/>
      <c r="G5" s="281"/>
      <c r="H5" s="281"/>
      <c r="I5" s="282"/>
    </row>
    <row r="6" spans="1:9" x14ac:dyDescent="0.4">
      <c r="A6" s="238" t="s">
        <v>314</v>
      </c>
      <c r="B6" s="244"/>
      <c r="C6" s="244"/>
      <c r="E6" s="244"/>
      <c r="F6" s="244"/>
      <c r="G6" s="244"/>
      <c r="H6" s="244"/>
      <c r="I6" s="245"/>
    </row>
    <row r="7" spans="1:9" x14ac:dyDescent="0.4">
      <c r="A7" s="222" t="s">
        <v>269</v>
      </c>
      <c r="B7" s="223"/>
      <c r="C7" s="223"/>
      <c r="D7" s="223"/>
      <c r="E7" s="223"/>
      <c r="F7" s="223"/>
      <c r="G7" s="223"/>
      <c r="H7" s="223"/>
      <c r="I7" s="224"/>
    </row>
    <row r="8" spans="1:9" ht="18" customHeight="1" x14ac:dyDescent="0.4">
      <c r="A8" s="387" t="s">
        <v>315</v>
      </c>
      <c r="B8" s="388"/>
      <c r="C8" s="388"/>
      <c r="D8" s="388"/>
      <c r="E8" s="388"/>
      <c r="F8" s="388"/>
      <c r="G8" s="388"/>
      <c r="H8" s="388"/>
      <c r="I8" s="389"/>
    </row>
    <row r="9" spans="1:9" ht="18" customHeight="1" x14ac:dyDescent="0.4">
      <c r="A9" s="748" t="s">
        <v>379</v>
      </c>
      <c r="B9" s="749"/>
      <c r="C9" s="749"/>
      <c r="D9" s="749"/>
      <c r="E9" s="749"/>
      <c r="F9" s="749"/>
      <c r="G9" s="749"/>
      <c r="H9" s="749"/>
      <c r="I9" s="750"/>
    </row>
    <row r="10" spans="1:9" ht="64.5" customHeight="1" x14ac:dyDescent="0.4">
      <c r="A10" s="751"/>
      <c r="B10" s="752"/>
      <c r="C10" s="752"/>
      <c r="D10" s="752"/>
      <c r="E10" s="752"/>
      <c r="F10" s="752"/>
      <c r="G10" s="752"/>
      <c r="H10" s="752"/>
      <c r="I10" s="753"/>
    </row>
    <row r="11" spans="1:9" x14ac:dyDescent="0.4">
      <c r="A11" s="221" t="s">
        <v>50</v>
      </c>
      <c r="B11" s="6"/>
      <c r="C11" s="6"/>
      <c r="D11" s="6"/>
      <c r="E11" s="6"/>
      <c r="F11" s="6"/>
      <c r="G11" s="6"/>
      <c r="H11" s="6"/>
      <c r="I11" s="7"/>
    </row>
    <row r="12" spans="1:9" ht="18.75" customHeight="1" x14ac:dyDescent="0.4">
      <c r="A12" s="238" t="s">
        <v>316</v>
      </c>
      <c r="B12" s="225"/>
      <c r="C12" s="225"/>
      <c r="D12" s="225"/>
      <c r="E12" s="225"/>
      <c r="F12" s="225"/>
      <c r="G12" s="225"/>
      <c r="H12" s="225"/>
      <c r="I12" s="226"/>
    </row>
    <row r="13" spans="1:9" x14ac:dyDescent="0.4">
      <c r="A13" s="222" t="s">
        <v>183</v>
      </c>
      <c r="B13" s="227"/>
      <c r="C13" s="227"/>
      <c r="D13" s="227"/>
      <c r="E13" s="227"/>
      <c r="F13" s="227"/>
      <c r="G13" s="227"/>
      <c r="H13" s="227"/>
      <c r="I13" s="228"/>
    </row>
    <row r="14" spans="1:9" x14ac:dyDescent="0.4">
      <c r="A14" s="229" t="s">
        <v>317</v>
      </c>
      <c r="B14" s="230"/>
      <c r="C14" s="230"/>
      <c r="D14" s="230"/>
      <c r="E14" s="230" t="s">
        <v>184</v>
      </c>
      <c r="F14" s="230"/>
      <c r="G14" s="230"/>
      <c r="H14" s="230"/>
      <c r="I14" s="231"/>
    </row>
    <row r="15" spans="1:9" x14ac:dyDescent="0.4">
      <c r="A15" s="284" t="s">
        <v>185</v>
      </c>
      <c r="B15" s="742" t="s">
        <v>186</v>
      </c>
      <c r="C15" s="743"/>
      <c r="D15" s="285"/>
      <c r="E15" s="285"/>
      <c r="F15" s="285"/>
      <c r="G15" s="285"/>
      <c r="H15" s="285"/>
      <c r="I15" s="233"/>
    </row>
    <row r="16" spans="1:9" x14ac:dyDescent="0.4">
      <c r="A16" s="229" t="s">
        <v>318</v>
      </c>
      <c r="B16" s="230"/>
      <c r="C16" s="230"/>
      <c r="D16" s="230"/>
      <c r="E16" s="230"/>
      <c r="F16" s="230"/>
      <c r="G16" s="230"/>
      <c r="H16" s="230"/>
      <c r="I16" s="231"/>
    </row>
    <row r="17" spans="1:9" x14ac:dyDescent="0.4">
      <c r="A17" s="232"/>
      <c r="B17" s="285"/>
      <c r="C17" s="285"/>
      <c r="D17" s="285"/>
      <c r="E17" s="285"/>
      <c r="F17" s="285"/>
      <c r="G17" s="285"/>
      <c r="H17" s="285"/>
      <c r="I17" s="233"/>
    </row>
    <row r="18" spans="1:9" x14ac:dyDescent="0.4">
      <c r="A18" s="232"/>
      <c r="B18" s="285"/>
      <c r="C18" s="285"/>
      <c r="D18" s="285"/>
      <c r="E18" s="285"/>
      <c r="F18" s="285"/>
      <c r="G18" s="285"/>
      <c r="H18" s="285"/>
      <c r="I18" s="233"/>
    </row>
    <row r="19" spans="1:9" x14ac:dyDescent="0.4">
      <c r="A19" s="232"/>
      <c r="B19" s="285"/>
      <c r="C19" s="285"/>
      <c r="D19" s="285"/>
      <c r="E19" s="285"/>
      <c r="F19" s="285"/>
      <c r="G19" s="285"/>
      <c r="H19" s="285"/>
      <c r="I19" s="233"/>
    </row>
    <row r="20" spans="1:9" x14ac:dyDescent="0.4">
      <c r="A20" s="232"/>
      <c r="B20" s="285"/>
      <c r="C20" s="285"/>
      <c r="D20" s="285"/>
      <c r="E20" s="285"/>
      <c r="F20" s="285"/>
      <c r="G20" s="285"/>
      <c r="H20" s="285"/>
      <c r="I20" s="233"/>
    </row>
    <row r="21" spans="1:9" x14ac:dyDescent="0.4">
      <c r="A21" s="232"/>
      <c r="B21" s="285"/>
      <c r="C21" s="285"/>
      <c r="D21" s="285"/>
      <c r="E21" s="285"/>
      <c r="F21" s="285"/>
      <c r="G21" s="285"/>
      <c r="H21" s="285"/>
      <c r="I21" s="233"/>
    </row>
    <row r="22" spans="1:9" x14ac:dyDescent="0.4">
      <c r="A22" s="232"/>
      <c r="B22" s="285"/>
      <c r="C22" s="285"/>
      <c r="D22" s="285"/>
      <c r="E22" s="285"/>
      <c r="F22" s="285"/>
      <c r="G22" s="285"/>
      <c r="H22" s="285"/>
      <c r="I22" s="233"/>
    </row>
    <row r="23" spans="1:9" x14ac:dyDescent="0.4">
      <c r="A23" s="234"/>
      <c r="B23" s="235"/>
      <c r="C23" s="235"/>
      <c r="D23" s="235"/>
      <c r="E23" s="235"/>
      <c r="F23" s="235"/>
      <c r="G23" s="235"/>
      <c r="H23" s="235"/>
      <c r="I23" s="236"/>
    </row>
    <row r="24" spans="1:9" x14ac:dyDescent="0.4">
      <c r="A24" s="286" t="s">
        <v>51</v>
      </c>
      <c r="B24" s="287"/>
      <c r="C24" s="287"/>
      <c r="D24" s="287"/>
      <c r="E24" s="287"/>
      <c r="F24" s="287"/>
      <c r="G24" s="287"/>
      <c r="H24" s="287"/>
      <c r="I24" s="288"/>
    </row>
    <row r="25" spans="1:9" x14ac:dyDescent="0.4">
      <c r="A25" s="5" t="s">
        <v>52</v>
      </c>
      <c r="B25" s="237"/>
      <c r="C25" s="6" t="s">
        <v>53</v>
      </c>
      <c r="D25" s="6"/>
      <c r="E25" s="6"/>
      <c r="F25" s="6"/>
      <c r="G25" s="6"/>
      <c r="H25" s="6"/>
      <c r="I25" s="7"/>
    </row>
    <row r="26" spans="1:9" x14ac:dyDescent="0.4">
      <c r="A26" s="238" t="s">
        <v>54</v>
      </c>
      <c r="B26" s="239"/>
      <c r="C26" s="240" t="s">
        <v>55</v>
      </c>
      <c r="D26" s="240"/>
      <c r="E26" s="240"/>
      <c r="F26" s="240"/>
      <c r="G26" s="240"/>
      <c r="H26" s="240"/>
      <c r="I26" s="241"/>
    </row>
    <row r="27" spans="1:9" ht="18.75" customHeight="1" x14ac:dyDescent="0.4">
      <c r="A27" s="8"/>
      <c r="B27" s="242"/>
      <c r="C27" s="744" t="s">
        <v>56</v>
      </c>
      <c r="D27" s="744"/>
      <c r="E27" s="744"/>
      <c r="F27" s="744"/>
      <c r="G27" s="744"/>
      <c r="H27" s="744"/>
      <c r="I27" s="745"/>
    </row>
    <row r="28" spans="1:9" x14ac:dyDescent="0.4">
      <c r="A28" s="9"/>
      <c r="B28" s="243"/>
      <c r="C28" s="746"/>
      <c r="D28" s="746"/>
      <c r="E28" s="746"/>
      <c r="F28" s="746"/>
      <c r="G28" s="746"/>
      <c r="H28" s="746"/>
      <c r="I28" s="747"/>
    </row>
  </sheetData>
  <sheetProtection algorithmName="SHA-512" hashValue="nHdxrI3lZHSf5QYQt1fPN+Zw73521nTXEJkRGS/WyUHYCW4ShnG52hfWR7Xrsx3zWu/lxlCi5k/EkYADMx6tFg==" saltValue="IAlFK4jGMmppM0Q2hOfYmw==" spinCount="100000" sheet="1" objects="1" scenarios="1"/>
  <mergeCells count="4">
    <mergeCell ref="A1:I1"/>
    <mergeCell ref="B15:C15"/>
    <mergeCell ref="C27:I28"/>
    <mergeCell ref="A9:I10"/>
  </mergeCells>
  <phoneticPr fontId="21"/>
  <dataValidations count="1">
    <dataValidation type="list" allowBlank="1" showInputMessage="1" showErrorMessage="1" sqref="B15:C15" xr:uid="{00000000-0002-0000-0000-000000000000}">
      <formula1>"　　,    ,"</formula1>
    </dataValidation>
  </dataValidations>
  <printOptions horizontalCentered="1"/>
  <pageMargins left="0.70866141732283472" right="0.7086614173228347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CFFFF"/>
    <pageSetUpPr fitToPage="1"/>
  </sheetPr>
  <dimension ref="A1:C54"/>
  <sheetViews>
    <sheetView view="pageBreakPreview" zoomScale="85" zoomScaleNormal="100" zoomScaleSheetLayoutView="85" workbookViewId="0">
      <selection activeCell="B4" sqref="B4"/>
    </sheetView>
  </sheetViews>
  <sheetFormatPr defaultColWidth="9" defaultRowHeight="18.75" x14ac:dyDescent="0.4"/>
  <cols>
    <col min="1" max="1" width="15.125" style="106" bestFit="1" customWidth="1"/>
    <col min="2" max="2" width="37" style="106" customWidth="1"/>
    <col min="3" max="3" width="65" style="106" customWidth="1"/>
    <col min="4" max="16384" width="9" style="106"/>
  </cols>
  <sheetData>
    <row r="1" spans="1:3" ht="25.5" x14ac:dyDescent="0.4">
      <c r="A1" s="105" t="s">
        <v>382</v>
      </c>
    </row>
    <row r="2" spans="1:3" x14ac:dyDescent="0.4">
      <c r="A2" s="107" t="s">
        <v>102</v>
      </c>
      <c r="B2" s="107" t="s">
        <v>43</v>
      </c>
      <c r="C2" s="108" t="s">
        <v>34</v>
      </c>
    </row>
    <row r="3" spans="1:3" x14ac:dyDescent="0.4">
      <c r="A3" s="104" t="s">
        <v>103</v>
      </c>
      <c r="B3" s="104" t="s">
        <v>396</v>
      </c>
      <c r="C3" s="109"/>
    </row>
    <row r="4" spans="1:3" x14ac:dyDescent="0.4">
      <c r="A4" s="104" t="s">
        <v>103</v>
      </c>
      <c r="B4" s="104" t="s">
        <v>397</v>
      </c>
      <c r="C4" s="109"/>
    </row>
    <row r="5" spans="1:3" x14ac:dyDescent="0.4">
      <c r="A5" s="104" t="s">
        <v>103</v>
      </c>
      <c r="B5" s="104" t="s">
        <v>104</v>
      </c>
      <c r="C5" s="109"/>
    </row>
    <row r="6" spans="1:3" ht="36" customHeight="1" x14ac:dyDescent="0.4">
      <c r="A6" s="104" t="s">
        <v>103</v>
      </c>
      <c r="B6" s="104" t="s">
        <v>105</v>
      </c>
      <c r="C6" s="109"/>
    </row>
    <row r="7" spans="1:3" ht="36" customHeight="1" x14ac:dyDescent="0.4">
      <c r="A7" s="104" t="s">
        <v>103</v>
      </c>
      <c r="B7" s="104" t="s">
        <v>106</v>
      </c>
      <c r="C7" s="109" t="s">
        <v>398</v>
      </c>
    </row>
    <row r="8" spans="1:3" ht="56.25" x14ac:dyDescent="0.4">
      <c r="A8" s="104" t="s">
        <v>172</v>
      </c>
      <c r="B8" s="104" t="s">
        <v>173</v>
      </c>
      <c r="C8" s="109" t="s">
        <v>320</v>
      </c>
    </row>
    <row r="9" spans="1:3" x14ac:dyDescent="0.4">
      <c r="A9" s="104" t="s">
        <v>174</v>
      </c>
      <c r="B9" s="104" t="s">
        <v>175</v>
      </c>
      <c r="C9" s="109" t="s">
        <v>176</v>
      </c>
    </row>
    <row r="10" spans="1:3" x14ac:dyDescent="0.4">
      <c r="A10" s="104" t="s">
        <v>107</v>
      </c>
      <c r="B10" s="104" t="s">
        <v>108</v>
      </c>
      <c r="C10" s="109"/>
    </row>
    <row r="11" spans="1:3" x14ac:dyDescent="0.4">
      <c r="A11" s="104" t="s">
        <v>107</v>
      </c>
      <c r="B11" s="104" t="s">
        <v>109</v>
      </c>
      <c r="C11" s="109"/>
    </row>
    <row r="12" spans="1:3" x14ac:dyDescent="0.4">
      <c r="A12" s="104" t="s">
        <v>107</v>
      </c>
      <c r="B12" s="104" t="s">
        <v>110</v>
      </c>
      <c r="C12" s="109" t="s">
        <v>111</v>
      </c>
    </row>
    <row r="13" spans="1:3" x14ac:dyDescent="0.4">
      <c r="A13" s="104" t="s">
        <v>107</v>
      </c>
      <c r="B13" s="104" t="s">
        <v>112</v>
      </c>
      <c r="C13" s="356" t="s">
        <v>42</v>
      </c>
    </row>
    <row r="14" spans="1:3" x14ac:dyDescent="0.4">
      <c r="A14" s="104" t="s">
        <v>107</v>
      </c>
      <c r="B14" s="104" t="s">
        <v>113</v>
      </c>
      <c r="C14" s="356" t="s">
        <v>42</v>
      </c>
    </row>
    <row r="15" spans="1:3" ht="56.25" x14ac:dyDescent="0.4">
      <c r="A15" s="104" t="s">
        <v>107</v>
      </c>
      <c r="B15" s="104" t="s">
        <v>114</v>
      </c>
      <c r="C15" s="109" t="s">
        <v>321</v>
      </c>
    </row>
    <row r="16" spans="1:3" x14ac:dyDescent="0.4">
      <c r="A16" s="104" t="s">
        <v>107</v>
      </c>
      <c r="B16" s="104" t="s">
        <v>155</v>
      </c>
      <c r="C16" s="109" t="s">
        <v>270</v>
      </c>
    </row>
    <row r="17" spans="1:3" ht="37.5" x14ac:dyDescent="0.4">
      <c r="A17" s="104" t="s">
        <v>107</v>
      </c>
      <c r="B17" s="104" t="s">
        <v>271</v>
      </c>
      <c r="C17" s="109" t="s">
        <v>377</v>
      </c>
    </row>
    <row r="18" spans="1:3" x14ac:dyDescent="0.4">
      <c r="A18" s="104" t="s">
        <v>115</v>
      </c>
      <c r="B18" s="104" t="s">
        <v>116</v>
      </c>
      <c r="C18" s="109"/>
    </row>
    <row r="19" spans="1:3" x14ac:dyDescent="0.4">
      <c r="A19" s="104" t="s">
        <v>115</v>
      </c>
      <c r="B19" s="104" t="s">
        <v>117</v>
      </c>
      <c r="C19" s="109"/>
    </row>
    <row r="20" spans="1:3" x14ac:dyDescent="0.4">
      <c r="A20" s="104" t="s">
        <v>115</v>
      </c>
      <c r="B20" s="104" t="s">
        <v>118</v>
      </c>
      <c r="C20" s="109"/>
    </row>
    <row r="21" spans="1:3" x14ac:dyDescent="0.4">
      <c r="A21" s="104" t="s">
        <v>115</v>
      </c>
      <c r="B21" s="104" t="s">
        <v>119</v>
      </c>
      <c r="C21" s="109"/>
    </row>
    <row r="22" spans="1:3" x14ac:dyDescent="0.4">
      <c r="A22" s="104" t="s">
        <v>115</v>
      </c>
      <c r="B22" s="104" t="s">
        <v>120</v>
      </c>
      <c r="C22" s="109"/>
    </row>
    <row r="23" spans="1:3" x14ac:dyDescent="0.4">
      <c r="A23" s="104" t="s">
        <v>115</v>
      </c>
      <c r="B23" s="104" t="s">
        <v>121</v>
      </c>
      <c r="C23" s="109"/>
    </row>
    <row r="24" spans="1:3" x14ac:dyDescent="0.4">
      <c r="A24" s="104" t="s">
        <v>115</v>
      </c>
      <c r="B24" s="104" t="s">
        <v>122</v>
      </c>
      <c r="C24" s="109"/>
    </row>
    <row r="25" spans="1:3" x14ac:dyDescent="0.4">
      <c r="A25" s="104" t="s">
        <v>115</v>
      </c>
      <c r="B25" s="104" t="s">
        <v>26</v>
      </c>
      <c r="C25" s="109"/>
    </row>
    <row r="26" spans="1:3" x14ac:dyDescent="0.4">
      <c r="A26" s="104" t="s">
        <v>115</v>
      </c>
      <c r="B26" s="104" t="s">
        <v>27</v>
      </c>
      <c r="C26" s="109"/>
    </row>
    <row r="27" spans="1:3" x14ac:dyDescent="0.4">
      <c r="A27" s="104" t="s">
        <v>115</v>
      </c>
      <c r="B27" s="104" t="s">
        <v>28</v>
      </c>
      <c r="C27" s="109"/>
    </row>
    <row r="28" spans="1:3" x14ac:dyDescent="0.4">
      <c r="A28" s="104" t="s">
        <v>115</v>
      </c>
      <c r="B28" s="104" t="s">
        <v>123</v>
      </c>
      <c r="C28" s="109" t="s">
        <v>376</v>
      </c>
    </row>
    <row r="29" spans="1:3" x14ac:dyDescent="0.4">
      <c r="A29" s="104" t="s">
        <v>115</v>
      </c>
      <c r="B29" s="104" t="s">
        <v>124</v>
      </c>
      <c r="C29" s="589"/>
    </row>
    <row r="30" spans="1:3" ht="56.25" x14ac:dyDescent="0.4">
      <c r="A30" s="104" t="s">
        <v>125</v>
      </c>
      <c r="B30" s="104" t="s">
        <v>126</v>
      </c>
      <c r="C30" s="109" t="s">
        <v>371</v>
      </c>
    </row>
    <row r="31" spans="1:3" x14ac:dyDescent="0.4">
      <c r="A31" s="104" t="s">
        <v>125</v>
      </c>
      <c r="B31" s="104" t="s">
        <v>127</v>
      </c>
      <c r="C31" s="109" t="s">
        <v>128</v>
      </c>
    </row>
    <row r="32" spans="1:3" x14ac:dyDescent="0.4">
      <c r="A32" s="104" t="s">
        <v>125</v>
      </c>
      <c r="B32" s="104" t="s">
        <v>177</v>
      </c>
      <c r="C32" s="109" t="s">
        <v>272</v>
      </c>
    </row>
    <row r="33" spans="1:3" x14ac:dyDescent="0.4">
      <c r="A33" s="104" t="s">
        <v>129</v>
      </c>
      <c r="B33" s="104" t="s">
        <v>130</v>
      </c>
      <c r="C33" s="109" t="s">
        <v>273</v>
      </c>
    </row>
    <row r="34" spans="1:3" x14ac:dyDescent="0.4">
      <c r="A34" s="104" t="s">
        <v>129</v>
      </c>
      <c r="B34" s="104" t="s">
        <v>131</v>
      </c>
      <c r="C34" s="109" t="s">
        <v>274</v>
      </c>
    </row>
    <row r="35" spans="1:3" x14ac:dyDescent="0.4">
      <c r="A35" s="104" t="s">
        <v>129</v>
      </c>
      <c r="B35" s="104" t="s">
        <v>132</v>
      </c>
      <c r="C35" s="109"/>
    </row>
    <row r="36" spans="1:3" x14ac:dyDescent="0.4">
      <c r="A36" s="104" t="s">
        <v>129</v>
      </c>
      <c r="B36" s="104" t="s">
        <v>394</v>
      </c>
      <c r="C36" s="109" t="s">
        <v>395</v>
      </c>
    </row>
    <row r="37" spans="1:3" x14ac:dyDescent="0.4">
      <c r="A37" s="104" t="s">
        <v>129</v>
      </c>
      <c r="B37" s="104" t="s">
        <v>138</v>
      </c>
      <c r="C37" s="109"/>
    </row>
    <row r="38" spans="1:3" x14ac:dyDescent="0.4">
      <c r="A38" s="104" t="s">
        <v>129</v>
      </c>
      <c r="B38" s="104" t="s">
        <v>134</v>
      </c>
      <c r="C38" s="109"/>
    </row>
    <row r="39" spans="1:3" x14ac:dyDescent="0.4">
      <c r="A39" s="104" t="s">
        <v>129</v>
      </c>
      <c r="B39" s="104" t="s">
        <v>135</v>
      </c>
      <c r="C39" s="109"/>
    </row>
    <row r="40" spans="1:3" x14ac:dyDescent="0.4">
      <c r="A40" s="104" t="s">
        <v>129</v>
      </c>
      <c r="B40" s="104" t="s">
        <v>140</v>
      </c>
      <c r="C40" s="109" t="s">
        <v>362</v>
      </c>
    </row>
    <row r="41" spans="1:3" x14ac:dyDescent="0.4">
      <c r="A41" s="104" t="s">
        <v>129</v>
      </c>
      <c r="B41" s="104" t="s">
        <v>136</v>
      </c>
      <c r="C41" s="109" t="s">
        <v>363</v>
      </c>
    </row>
    <row r="42" spans="1:3" x14ac:dyDescent="0.4">
      <c r="A42" s="104" t="s">
        <v>129</v>
      </c>
      <c r="B42" s="104" t="s">
        <v>137</v>
      </c>
      <c r="C42" s="109" t="s">
        <v>364</v>
      </c>
    </row>
    <row r="43" spans="1:3" x14ac:dyDescent="0.4">
      <c r="A43" s="104" t="s">
        <v>129</v>
      </c>
      <c r="B43" s="104" t="s">
        <v>139</v>
      </c>
      <c r="C43" s="109"/>
    </row>
    <row r="44" spans="1:3" x14ac:dyDescent="0.4">
      <c r="A44" s="3" t="s">
        <v>44</v>
      </c>
      <c r="B44" s="104" t="s">
        <v>141</v>
      </c>
      <c r="C44" s="109" t="s">
        <v>142</v>
      </c>
    </row>
    <row r="45" spans="1:3" x14ac:dyDescent="0.4">
      <c r="A45" s="3" t="s">
        <v>44</v>
      </c>
      <c r="B45" s="104" t="s">
        <v>188</v>
      </c>
      <c r="C45" s="109" t="s">
        <v>142</v>
      </c>
    </row>
    <row r="46" spans="1:3" x14ac:dyDescent="0.4">
      <c r="A46" s="3" t="s">
        <v>44</v>
      </c>
      <c r="B46" s="104" t="s">
        <v>143</v>
      </c>
      <c r="C46" s="109" t="s">
        <v>144</v>
      </c>
    </row>
    <row r="47" spans="1:3" x14ac:dyDescent="0.4">
      <c r="A47" s="3" t="s">
        <v>44</v>
      </c>
      <c r="B47" s="3" t="s">
        <v>45</v>
      </c>
      <c r="C47" s="109" t="s">
        <v>133</v>
      </c>
    </row>
    <row r="48" spans="1:3" x14ac:dyDescent="0.4">
      <c r="A48" s="3" t="s">
        <v>44</v>
      </c>
      <c r="B48" s="3" t="s">
        <v>46</v>
      </c>
      <c r="C48" s="109" t="s">
        <v>133</v>
      </c>
    </row>
    <row r="49" spans="1:3" x14ac:dyDescent="0.4">
      <c r="A49" s="3" t="s">
        <v>44</v>
      </c>
      <c r="B49" s="3" t="s">
        <v>47</v>
      </c>
      <c r="C49" s="109" t="s">
        <v>133</v>
      </c>
    </row>
    <row r="50" spans="1:3" x14ac:dyDescent="0.4">
      <c r="A50" s="690"/>
    </row>
    <row r="51" spans="1:3" x14ac:dyDescent="0.4">
      <c r="A51" s="690"/>
    </row>
    <row r="52" spans="1:3" x14ac:dyDescent="0.4">
      <c r="A52" s="690"/>
    </row>
    <row r="53" spans="1:3" x14ac:dyDescent="0.4">
      <c r="A53" s="690"/>
    </row>
    <row r="54" spans="1:3" x14ac:dyDescent="0.4">
      <c r="A54" s="690"/>
    </row>
  </sheetData>
  <sheetProtection algorithmName="SHA-512" hashValue="Ztvu+aKXyGKcL1PEN1oCc1kp6a4n1vc0TsyS43V4pFtGhj3QoeTCEbp662mPsiu0FmxZ/PxipUilrXqhXUxPLA==" saltValue="H4KY9IUqUY5nLKMNrm3udQ==" spinCount="100000" sheet="1" autoFilter="0"/>
  <autoFilter ref="A2:C54" xr:uid="{00000000-0009-0000-0000-000001000000}"/>
  <phoneticPr fontId="21"/>
  <pageMargins left="0.70866141732283472" right="0.70866141732283472"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7F7C1"/>
    <pageSetUpPr fitToPage="1"/>
  </sheetPr>
  <dimension ref="A1:W78"/>
  <sheetViews>
    <sheetView view="pageBreakPreview" zoomScale="70" zoomScaleNormal="70" zoomScaleSheetLayoutView="70" workbookViewId="0">
      <selection activeCell="C9" sqref="C9:D9"/>
    </sheetView>
  </sheetViews>
  <sheetFormatPr defaultColWidth="9" defaultRowHeight="18.75" x14ac:dyDescent="0.4"/>
  <cols>
    <col min="1" max="1" width="5.625" customWidth="1"/>
    <col min="2" max="2" width="19.625" customWidth="1"/>
    <col min="3" max="3" width="15.875" customWidth="1"/>
    <col min="4" max="4" width="5.875" customWidth="1"/>
    <col min="5" max="5" width="15.875" customWidth="1"/>
    <col min="6" max="6" width="12.5" customWidth="1"/>
    <col min="7" max="7" width="9.125" customWidth="1"/>
    <col min="8" max="8" width="14.125" customWidth="1"/>
    <col min="9" max="9" width="16.625" customWidth="1"/>
    <col min="10" max="10" width="15" customWidth="1"/>
    <col min="11" max="11" width="1" customWidth="1"/>
    <col min="13" max="13" width="9" customWidth="1"/>
  </cols>
  <sheetData>
    <row r="1" spans="1:23" ht="35.1" customHeight="1" x14ac:dyDescent="0.4">
      <c r="A1" s="836" t="s">
        <v>80</v>
      </c>
      <c r="B1" s="836"/>
      <c r="C1" s="836"/>
      <c r="L1" s="764"/>
      <c r="M1" s="764"/>
      <c r="N1" s="764"/>
    </row>
    <row r="2" spans="1:23" s="263" customFormat="1" ht="26.45" customHeight="1" x14ac:dyDescent="0.4">
      <c r="A2" s="774" t="s">
        <v>383</v>
      </c>
      <c r="B2" s="774"/>
      <c r="C2" s="774"/>
      <c r="D2" s="774"/>
      <c r="E2" s="774"/>
      <c r="F2" s="774"/>
      <c r="G2" s="774"/>
      <c r="H2" s="774"/>
      <c r="I2" s="774"/>
      <c r="J2" s="774"/>
      <c r="K2" s="529"/>
      <c r="L2" s="764"/>
      <c r="M2" s="764"/>
      <c r="N2" s="764"/>
      <c r="O2" s="110"/>
      <c r="P2" s="566"/>
      <c r="Q2" s="566"/>
    </row>
    <row r="3" spans="1:23" s="263" customFormat="1" ht="25.5" x14ac:dyDescent="0.4">
      <c r="A3" s="774" t="s">
        <v>189</v>
      </c>
      <c r="B3" s="774"/>
      <c r="C3" s="774"/>
      <c r="D3" s="774"/>
      <c r="E3" s="774"/>
      <c r="F3" s="774"/>
      <c r="G3" s="774"/>
      <c r="H3" s="774"/>
      <c r="I3" s="774"/>
      <c r="J3" s="774"/>
      <c r="K3" s="529"/>
      <c r="L3" s="343"/>
      <c r="M3" s="344"/>
      <c r="N3" s="364"/>
      <c r="O3" s="566"/>
      <c r="P3" s="566"/>
      <c r="Q3" s="566"/>
    </row>
    <row r="4" spans="1:23" s="263" customFormat="1" ht="6.6" customHeight="1" x14ac:dyDescent="0.4">
      <c r="A4" s="529"/>
      <c r="B4" s="529"/>
      <c r="C4" s="529"/>
      <c r="D4" s="529"/>
      <c r="E4" s="529"/>
      <c r="F4" s="529"/>
      <c r="G4" s="529"/>
      <c r="H4" s="530"/>
      <c r="I4"/>
      <c r="J4"/>
      <c r="K4"/>
      <c r="L4" s="343"/>
      <c r="M4" s="344"/>
      <c r="N4" s="566"/>
      <c r="O4" s="566"/>
      <c r="P4" s="566"/>
      <c r="Q4" s="566"/>
    </row>
    <row r="5" spans="1:23" s="264" customFormat="1" ht="24" x14ac:dyDescent="0.4">
      <c r="A5" s="837" t="s">
        <v>190</v>
      </c>
      <c r="B5" s="837"/>
      <c r="C5" s="837"/>
      <c r="D5" s="837"/>
      <c r="E5" s="837"/>
      <c r="F5" s="837"/>
      <c r="G5" s="837"/>
      <c r="H5" s="837"/>
      <c r="I5"/>
      <c r="J5"/>
      <c r="K5"/>
      <c r="L5" s="343"/>
      <c r="M5" s="344"/>
      <c r="N5"/>
      <c r="O5"/>
      <c r="P5"/>
      <c r="Q5"/>
    </row>
    <row r="6" spans="1:23" s="264" customFormat="1" ht="8.25" customHeight="1" x14ac:dyDescent="0.4">
      <c r="A6"/>
      <c r="B6"/>
      <c r="C6"/>
      <c r="D6"/>
      <c r="E6"/>
      <c r="F6"/>
      <c r="G6"/>
      <c r="H6"/>
      <c r="I6"/>
      <c r="J6"/>
      <c r="K6"/>
      <c r="L6"/>
      <c r="M6" s="260"/>
      <c r="N6"/>
      <c r="O6"/>
      <c r="P6"/>
      <c r="Q6"/>
    </row>
    <row r="7" spans="1:23" s="264" customFormat="1" ht="24.6" customHeight="1" x14ac:dyDescent="0.4">
      <c r="A7" s="775" t="s">
        <v>191</v>
      </c>
      <c r="B7" s="775"/>
      <c r="C7" s="775"/>
      <c r="D7" s="775"/>
      <c r="E7" s="775"/>
      <c r="F7" s="775"/>
      <c r="G7" s="775"/>
      <c r="H7" s="775"/>
      <c r="I7" s="775"/>
      <c r="J7" s="775"/>
      <c r="K7" s="569"/>
      <c r="L7"/>
      <c r="M7" s="260"/>
      <c r="N7"/>
      <c r="O7"/>
      <c r="P7"/>
      <c r="Q7"/>
    </row>
    <row r="8" spans="1:23" ht="9.75" customHeight="1" thickBot="1" x14ac:dyDescent="0.45">
      <c r="A8" s="111"/>
      <c r="B8" s="111"/>
      <c r="C8" s="111"/>
      <c r="D8" s="111"/>
      <c r="E8" s="111"/>
      <c r="L8" s="349"/>
      <c r="M8" s="349"/>
      <c r="N8" s="349"/>
      <c r="O8" s="349"/>
      <c r="P8" s="349"/>
      <c r="Q8" s="349"/>
    </row>
    <row r="9" spans="1:23" ht="30.6" customHeight="1" thickBot="1" x14ac:dyDescent="0.45">
      <c r="A9" s="814" t="s">
        <v>48</v>
      </c>
      <c r="B9" s="815"/>
      <c r="C9" s="812"/>
      <c r="D9" s="813"/>
      <c r="E9" s="459"/>
      <c r="F9" s="459"/>
      <c r="G9" s="460"/>
      <c r="H9" s="460" t="str">
        <f>IF(OR(ISBLANK(#REF!),ISBLANK(#REF!),ISBLANK(#REF!),ISBLANK(#REF!),ISBLANK(#REF!),ISBLANK(#REF!),ISBLANK(#REF!),ISBLANK(#REF!),ISBLANK(#REF!),ISBLANK(#REF!),ISBLANK(#REF!),ISBLANK(#REF!),ISBLANK(#REF!),ISBLANK(#REF!),ISBLANK(#REF!),ISBLANK(#REF!),ISBLANK(#REF!),ISBLANK(#REF!),ISBLANK(#REF!),ISBLANK(#REF!),ISBLANK(#REF!),ISBLANK(#REF!),ISBLANK(#REF!),ISBLANK(#REF!),ISBLANK(#REF!),,ISBLANK(#REF!),ISBLANK(#REF!),ISBLANK(#REF!),ISBLANK(#REF!)),"総表　記入漏れがないかご確認ください。","")</f>
        <v/>
      </c>
      <c r="I9" s="460" t="str">
        <f>IF(OR(ISBLANK(#REF!),ISBLANK(#REF!),ISBLANK(#REF!),ISBLANK(#REF!),ISBLANK(#REF!),ISBLANK(#REF!),ISBLANK(#REF!),ISBLANK(#REF!),ISBLANK(#REF!),ISBLANK(#REF!),ISBLANK(#REF!),ISBLANK(#REF!),ISBLANK(#REF!),ISBLANK(#REF!),ISBLANK(#REF!),ISBLANK(#REF!),ISBLANK(#REF!),ISBLANK(#REF!),ISBLANK(#REF!),ISBLANK(#REF!),ISBLANK(#REF!),ISBLANK(#REF!),ISBLANK(#REF!),ISBLANK(#REF!),ISBLANK(#REF!),,ISBLANK(#REF!),ISBLANK(#REF!),ISBLANK(#REF!),ISBLANK(#REF!)),"総表　記入漏れがないかご確認ください。","")</f>
        <v/>
      </c>
      <c r="J9" s="460" t="str">
        <f>IF(OR(ISBLANK(#REF!),ISBLANK(#REF!),ISBLANK(#REF!),ISBLANK(#REF!),ISBLANK(#REF!),ISBLANK(#REF!),ISBLANK(#REF!),ISBLANK(#REF!),ISBLANK(#REF!),ISBLANK(#REF!),ISBLANK(#REF!),ISBLANK(#REF!),ISBLANK(#REF!),ISBLANK(#REF!),ISBLANK(#REF!),ISBLANK(#REF!),ISBLANK(#REF!),ISBLANK(#REF!),ISBLANK(#REF!),ISBLANK(#REF!),ISBLANK(#REF!),ISBLANK(#REF!),ISBLANK(#REF!),ISBLANK(#REF!),ISBLANK(#REF!),,ISBLANK(#REF!),ISBLANK(#REF!),ISBLANK(#REF!),ISBLANK(#REF!)),"総表　記入漏れがないかご確認ください。","")</f>
        <v/>
      </c>
      <c r="K9" s="128"/>
      <c r="L9" s="349"/>
      <c r="M9" s="349"/>
      <c r="N9" s="349"/>
      <c r="O9" s="349"/>
      <c r="P9" s="349"/>
      <c r="Q9" s="349"/>
      <c r="R9" s="343"/>
      <c r="S9" s="343"/>
      <c r="T9" s="343"/>
      <c r="U9" s="343"/>
      <c r="V9" s="343"/>
      <c r="W9" s="343"/>
    </row>
    <row r="10" spans="1:23" ht="45.6" customHeight="1" thickBot="1" x14ac:dyDescent="0.45">
      <c r="A10" s="814" t="s">
        <v>81</v>
      </c>
      <c r="B10" s="840"/>
      <c r="C10" s="857" t="s">
        <v>355</v>
      </c>
      <c r="D10" s="858"/>
      <c r="E10" s="858"/>
      <c r="F10" s="858"/>
      <c r="G10" s="858"/>
      <c r="H10" s="858"/>
      <c r="I10" s="858"/>
      <c r="J10" s="859"/>
      <c r="K10" s="312"/>
      <c r="L10" s="349"/>
      <c r="M10" s="349"/>
      <c r="N10" s="349"/>
      <c r="O10" s="349"/>
      <c r="P10" s="349"/>
      <c r="Q10" s="349"/>
      <c r="R10" s="112"/>
      <c r="S10" s="112"/>
    </row>
    <row r="11" spans="1:23" ht="32.1" customHeight="1" x14ac:dyDescent="0.4">
      <c r="A11" s="843" t="s">
        <v>0</v>
      </c>
      <c r="B11" s="384" t="s">
        <v>162</v>
      </c>
      <c r="C11" s="1"/>
      <c r="D11" s="114" t="s">
        <v>6</v>
      </c>
      <c r="E11" s="2"/>
      <c r="F11" s="848"/>
      <c r="G11" s="849"/>
      <c r="H11" s="849"/>
      <c r="I11" s="849"/>
      <c r="J11" s="850"/>
      <c r="K11" s="128"/>
      <c r="L11" s="754" t="s">
        <v>291</v>
      </c>
      <c r="M11" s="754"/>
      <c r="N11" s="754"/>
      <c r="O11" s="754"/>
      <c r="P11" s="755"/>
      <c r="Q11" s="349"/>
      <c r="R11" s="349"/>
      <c r="S11" s="349"/>
      <c r="T11" s="349"/>
      <c r="U11" s="349"/>
      <c r="V11" s="349"/>
      <c r="W11" s="349"/>
    </row>
    <row r="12" spans="1:23" ht="12" customHeight="1" x14ac:dyDescent="0.4">
      <c r="A12" s="844"/>
      <c r="B12" s="846" t="s">
        <v>7</v>
      </c>
      <c r="C12" s="357" t="s">
        <v>41</v>
      </c>
      <c r="D12" s="841" t="s">
        <v>79</v>
      </c>
      <c r="E12" s="842"/>
      <c r="F12" s="851" t="s">
        <v>286</v>
      </c>
      <c r="G12" s="852"/>
      <c r="H12" s="852"/>
      <c r="I12" s="852"/>
      <c r="J12" s="853"/>
      <c r="K12" s="570"/>
      <c r="L12" s="756"/>
      <c r="M12" s="756"/>
      <c r="N12" s="756"/>
      <c r="O12" s="756"/>
      <c r="P12" s="757"/>
      <c r="Q12" s="349"/>
      <c r="R12" s="349"/>
      <c r="S12" s="349"/>
      <c r="T12" s="349"/>
      <c r="U12" s="349"/>
      <c r="V12" s="349"/>
      <c r="W12" s="349"/>
    </row>
    <row r="13" spans="1:23" ht="40.5" customHeight="1" x14ac:dyDescent="0.4">
      <c r="A13" s="844"/>
      <c r="B13" s="847"/>
      <c r="C13" s="216"/>
      <c r="D13" s="909"/>
      <c r="E13" s="910"/>
      <c r="F13" s="816"/>
      <c r="G13" s="817"/>
      <c r="H13" s="817"/>
      <c r="I13" s="817"/>
      <c r="J13" s="818"/>
      <c r="K13" s="571"/>
      <c r="L13" s="756"/>
      <c r="M13" s="756"/>
      <c r="N13" s="756"/>
      <c r="O13" s="756"/>
      <c r="P13" s="757"/>
      <c r="Q13" s="349"/>
      <c r="R13" s="349"/>
      <c r="S13" s="349"/>
      <c r="T13" s="349"/>
      <c r="U13" s="349"/>
      <c r="V13" s="349"/>
      <c r="W13" s="349"/>
    </row>
    <row r="14" spans="1:23" ht="22.5" customHeight="1" x14ac:dyDescent="0.4">
      <c r="A14" s="844"/>
      <c r="B14" s="115" t="s">
        <v>73</v>
      </c>
      <c r="C14" s="820"/>
      <c r="D14" s="821"/>
      <c r="E14" s="821"/>
      <c r="F14" s="821"/>
      <c r="G14" s="821"/>
      <c r="H14" s="821"/>
      <c r="I14" s="821"/>
      <c r="J14" s="822"/>
      <c r="K14" s="572"/>
      <c r="L14" s="756"/>
      <c r="M14" s="756"/>
      <c r="N14" s="756"/>
      <c r="O14" s="756"/>
      <c r="P14" s="757"/>
      <c r="Q14" s="349"/>
      <c r="R14" s="349"/>
      <c r="S14" s="349"/>
      <c r="T14" s="349"/>
      <c r="U14" s="349"/>
      <c r="V14" s="349"/>
      <c r="W14" s="349"/>
    </row>
    <row r="15" spans="1:23" ht="44.25" customHeight="1" x14ac:dyDescent="0.4">
      <c r="A15" s="844"/>
      <c r="B15" s="116" t="s">
        <v>64</v>
      </c>
      <c r="C15" s="820"/>
      <c r="D15" s="821"/>
      <c r="E15" s="821"/>
      <c r="F15" s="821"/>
      <c r="G15" s="821"/>
      <c r="H15" s="821"/>
      <c r="I15" s="821"/>
      <c r="J15" s="822"/>
      <c r="K15" s="572"/>
      <c r="L15" s="756"/>
      <c r="M15" s="756"/>
      <c r="N15" s="756"/>
      <c r="O15" s="756"/>
      <c r="P15" s="757"/>
      <c r="Q15" s="349"/>
      <c r="R15" s="349"/>
      <c r="S15" s="349"/>
      <c r="T15" s="349"/>
      <c r="U15" s="349"/>
      <c r="V15" s="349"/>
      <c r="W15" s="349"/>
    </row>
    <row r="16" spans="1:23" ht="42" customHeight="1" x14ac:dyDescent="0.4">
      <c r="A16" s="844"/>
      <c r="B16" s="116" t="s">
        <v>8</v>
      </c>
      <c r="C16" s="820"/>
      <c r="D16" s="821"/>
      <c r="E16" s="821"/>
      <c r="F16" s="821"/>
      <c r="G16" s="821"/>
      <c r="H16" s="821"/>
      <c r="I16" s="821"/>
      <c r="J16" s="822"/>
      <c r="K16" s="572"/>
      <c r="L16" s="756"/>
      <c r="M16" s="756"/>
      <c r="N16" s="756"/>
      <c r="O16" s="756"/>
      <c r="P16" s="757"/>
      <c r="Q16" s="349"/>
      <c r="R16" s="349"/>
      <c r="S16" s="349"/>
      <c r="T16" s="349"/>
      <c r="U16" s="349"/>
      <c r="V16" s="349"/>
      <c r="W16" s="349"/>
    </row>
    <row r="17" spans="1:23" ht="39.75" customHeight="1" x14ac:dyDescent="0.4">
      <c r="A17" s="844"/>
      <c r="B17" s="117" t="s">
        <v>9</v>
      </c>
      <c r="C17" s="782"/>
      <c r="D17" s="783"/>
      <c r="E17" s="783"/>
      <c r="F17" s="783"/>
      <c r="G17" s="783"/>
      <c r="H17" s="783"/>
      <c r="I17" s="783"/>
      <c r="J17" s="784"/>
      <c r="K17" s="572"/>
      <c r="L17" s="756"/>
      <c r="M17" s="756"/>
      <c r="N17" s="756"/>
      <c r="O17" s="756"/>
      <c r="P17" s="757"/>
      <c r="Q17" s="349"/>
      <c r="R17" s="349"/>
      <c r="S17" s="349"/>
      <c r="T17" s="349"/>
      <c r="U17" s="349"/>
      <c r="V17" s="349"/>
      <c r="W17" s="349"/>
    </row>
    <row r="18" spans="1:23" ht="32.1" customHeight="1" thickBot="1" x14ac:dyDescent="0.45">
      <c r="A18" s="845"/>
      <c r="B18" s="118" t="s">
        <v>87</v>
      </c>
      <c r="C18" s="785"/>
      <c r="D18" s="786"/>
      <c r="E18" s="786"/>
      <c r="F18" s="786"/>
      <c r="G18" s="786"/>
      <c r="H18" s="786"/>
      <c r="I18" s="786"/>
      <c r="J18" s="787"/>
      <c r="K18" s="572"/>
      <c r="L18" s="756"/>
      <c r="M18" s="756"/>
      <c r="N18" s="756"/>
      <c r="O18" s="756"/>
      <c r="P18" s="757"/>
      <c r="Q18" s="349"/>
      <c r="R18" s="349"/>
      <c r="S18" s="349"/>
      <c r="T18" s="349"/>
      <c r="U18" s="349"/>
      <c r="V18" s="349"/>
      <c r="W18" s="349"/>
    </row>
    <row r="19" spans="1:23" ht="32.1" customHeight="1" x14ac:dyDescent="0.4">
      <c r="A19" s="843" t="s">
        <v>156</v>
      </c>
      <c r="B19" s="113" t="s">
        <v>181</v>
      </c>
      <c r="C19" s="1"/>
      <c r="D19" s="114" t="s">
        <v>6</v>
      </c>
      <c r="E19" s="2"/>
      <c r="F19" s="911"/>
      <c r="G19" s="912"/>
      <c r="H19" s="912"/>
      <c r="I19" s="912"/>
      <c r="J19" s="913"/>
      <c r="K19" s="128"/>
      <c r="L19" s="358"/>
      <c r="M19" s="358"/>
      <c r="N19" s="358"/>
      <c r="O19" s="358"/>
      <c r="P19" s="358"/>
      <c r="Q19" s="541"/>
      <c r="R19" s="349"/>
      <c r="S19" s="349"/>
      <c r="T19" s="349"/>
      <c r="U19" s="349"/>
      <c r="V19" s="349"/>
      <c r="W19" s="349"/>
    </row>
    <row r="20" spans="1:23" ht="12" customHeight="1" x14ac:dyDescent="0.4">
      <c r="A20" s="844"/>
      <c r="B20" s="846" t="s">
        <v>182</v>
      </c>
      <c r="C20" s="357" t="s">
        <v>41</v>
      </c>
      <c r="D20" s="841" t="s">
        <v>79</v>
      </c>
      <c r="E20" s="842"/>
      <c r="F20" s="851" t="s">
        <v>286</v>
      </c>
      <c r="G20" s="852"/>
      <c r="H20" s="852"/>
      <c r="I20" s="852"/>
      <c r="J20" s="853"/>
      <c r="K20" s="570"/>
      <c r="L20" s="358"/>
      <c r="M20" s="358"/>
      <c r="N20" s="358"/>
      <c r="O20" s="358"/>
      <c r="P20" s="543"/>
      <c r="Q20" s="349"/>
      <c r="R20" s="349"/>
      <c r="S20" s="349"/>
      <c r="T20" s="349"/>
      <c r="U20" s="349"/>
      <c r="V20" s="349"/>
      <c r="W20" s="349"/>
    </row>
    <row r="21" spans="1:23" ht="40.5" customHeight="1" x14ac:dyDescent="0.4">
      <c r="A21" s="844"/>
      <c r="B21" s="847"/>
      <c r="C21" s="216"/>
      <c r="D21" s="909"/>
      <c r="E21" s="910"/>
      <c r="F21" s="816"/>
      <c r="G21" s="817"/>
      <c r="H21" s="817"/>
      <c r="I21" s="817"/>
      <c r="J21" s="818"/>
      <c r="K21" s="571"/>
      <c r="L21" s="358"/>
      <c r="M21" s="358"/>
      <c r="N21" s="358"/>
      <c r="O21" s="358"/>
      <c r="P21" s="543"/>
      <c r="Q21" s="349"/>
      <c r="R21" s="349"/>
      <c r="S21" s="349"/>
      <c r="T21" s="349"/>
      <c r="U21" s="349"/>
      <c r="V21" s="349"/>
      <c r="W21" s="349"/>
    </row>
    <row r="22" spans="1:23" ht="32.1" customHeight="1" x14ac:dyDescent="0.4">
      <c r="A22" s="844"/>
      <c r="B22" s="187" t="s">
        <v>72</v>
      </c>
      <c r="C22" s="902"/>
      <c r="D22" s="902"/>
      <c r="E22" s="902"/>
      <c r="F22" s="902"/>
      <c r="G22" s="902"/>
      <c r="H22" s="902"/>
      <c r="I22" s="902"/>
      <c r="J22" s="903"/>
      <c r="K22" s="573"/>
      <c r="L22" s="358"/>
      <c r="M22" s="358"/>
      <c r="N22" s="358"/>
      <c r="O22" s="358"/>
      <c r="P22" s="543"/>
      <c r="Q22" s="349"/>
      <c r="R22" s="349"/>
      <c r="S22" s="349"/>
      <c r="T22" s="349"/>
      <c r="U22" s="349"/>
      <c r="V22" s="349"/>
      <c r="W22" s="349"/>
    </row>
    <row r="23" spans="1:23" ht="32.1" customHeight="1" x14ac:dyDescent="0.4">
      <c r="A23" s="844"/>
      <c r="B23" s="188" t="s">
        <v>57</v>
      </c>
      <c r="C23" s="907"/>
      <c r="D23" s="907"/>
      <c r="E23" s="907"/>
      <c r="F23" s="907"/>
      <c r="G23" s="907"/>
      <c r="H23" s="907"/>
      <c r="I23" s="907"/>
      <c r="J23" s="908"/>
      <c r="K23" s="572"/>
      <c r="L23" s="358"/>
      <c r="M23" s="358"/>
      <c r="N23" s="358"/>
      <c r="O23" s="358"/>
      <c r="P23" s="543"/>
      <c r="Q23" s="349"/>
      <c r="R23" s="349"/>
      <c r="S23" s="349"/>
      <c r="T23" s="349"/>
      <c r="U23" s="349"/>
      <c r="V23" s="349"/>
      <c r="W23" s="349"/>
    </row>
    <row r="24" spans="1:23" ht="32.1" customHeight="1" x14ac:dyDescent="0.4">
      <c r="A24" s="844"/>
      <c r="B24" s="188" t="s">
        <v>58</v>
      </c>
      <c r="C24" s="758"/>
      <c r="D24" s="759"/>
      <c r="E24" s="759"/>
      <c r="F24" s="759"/>
      <c r="G24" s="759"/>
      <c r="H24" s="759"/>
      <c r="I24" s="759"/>
      <c r="J24" s="760"/>
      <c r="K24" s="572"/>
      <c r="L24" s="358"/>
      <c r="M24" s="358"/>
      <c r="N24" s="358"/>
      <c r="O24" s="358"/>
      <c r="P24" s="543"/>
      <c r="Q24" s="349"/>
      <c r="R24" s="349"/>
      <c r="S24" s="349"/>
      <c r="T24" s="349"/>
      <c r="U24" s="349"/>
      <c r="V24" s="349"/>
      <c r="W24" s="349"/>
    </row>
    <row r="25" spans="1:23" ht="32.1" customHeight="1" thickBot="1" x14ac:dyDescent="0.45">
      <c r="A25" s="845"/>
      <c r="B25" s="189" t="s">
        <v>59</v>
      </c>
      <c r="C25" s="761"/>
      <c r="D25" s="762"/>
      <c r="E25" s="762"/>
      <c r="F25" s="762"/>
      <c r="G25" s="762"/>
      <c r="H25" s="762"/>
      <c r="I25" s="762"/>
      <c r="J25" s="763"/>
      <c r="K25" s="573"/>
      <c r="L25" s="358"/>
      <c r="M25" s="358"/>
      <c r="N25" s="358"/>
      <c r="O25" s="358"/>
      <c r="P25" s="545"/>
      <c r="Q25" s="349"/>
      <c r="R25" s="349"/>
      <c r="S25" s="349"/>
      <c r="T25" s="349"/>
      <c r="U25" s="349"/>
      <c r="V25" s="349"/>
      <c r="W25" s="349"/>
    </row>
    <row r="26" spans="1:23" ht="36" customHeight="1" x14ac:dyDescent="0.4">
      <c r="A26" s="829" t="s">
        <v>195</v>
      </c>
      <c r="B26" s="120" t="s">
        <v>1</v>
      </c>
      <c r="C26" s="776"/>
      <c r="D26" s="777"/>
      <c r="E26" s="777"/>
      <c r="F26" s="777"/>
      <c r="G26" s="777"/>
      <c r="H26" s="777"/>
      <c r="I26" s="777"/>
      <c r="J26" s="778"/>
      <c r="K26" s="572"/>
      <c r="L26" s="358"/>
      <c r="M26" s="358"/>
      <c r="N26" s="358"/>
      <c r="O26" s="358"/>
      <c r="P26" s="543"/>
      <c r="Q26" s="358"/>
      <c r="R26" s="358"/>
      <c r="S26" s="358"/>
      <c r="T26" s="358"/>
      <c r="U26" s="358"/>
      <c r="V26" s="358"/>
      <c r="W26" s="358"/>
    </row>
    <row r="27" spans="1:23" s="110" customFormat="1" ht="60.75" customHeight="1" x14ac:dyDescent="0.4">
      <c r="A27" s="830"/>
      <c r="B27" s="121" t="s">
        <v>2</v>
      </c>
      <c r="C27" s="779"/>
      <c r="D27" s="780"/>
      <c r="E27" s="780"/>
      <c r="F27" s="780"/>
      <c r="G27" s="780"/>
      <c r="H27" s="780"/>
      <c r="I27" s="780"/>
      <c r="J27" s="781"/>
      <c r="K27" s="572"/>
      <c r="L27" s="358"/>
      <c r="M27" s="358"/>
      <c r="N27" s="358"/>
      <c r="O27" s="358"/>
      <c r="P27" s="543"/>
      <c r="Q27" s="358"/>
      <c r="R27" s="358"/>
      <c r="S27" s="358"/>
      <c r="T27" s="358"/>
      <c r="U27" s="358"/>
      <c r="V27" s="358"/>
      <c r="W27" s="358"/>
    </row>
    <row r="28" spans="1:23" s="110" customFormat="1" ht="17.45" customHeight="1" x14ac:dyDescent="0.4">
      <c r="A28" s="830"/>
      <c r="B28" s="825" t="s">
        <v>337</v>
      </c>
      <c r="C28" s="393" t="s">
        <v>157</v>
      </c>
      <c r="D28" s="394"/>
      <c r="E28" s="394" t="s">
        <v>158</v>
      </c>
      <c r="F28" s="904" t="s">
        <v>159</v>
      </c>
      <c r="G28" s="904"/>
      <c r="H28" s="208" t="s">
        <v>179</v>
      </c>
      <c r="I28" s="823" t="s">
        <v>180</v>
      </c>
      <c r="J28" s="824"/>
      <c r="K28" s="128"/>
      <c r="L28" s="788" t="s">
        <v>351</v>
      </c>
      <c r="M28" s="788"/>
      <c r="N28" s="788"/>
      <c r="O28" s="788"/>
      <c r="P28" s="789"/>
      <c r="Q28" s="358"/>
      <c r="R28" s="358"/>
      <c r="S28" s="358"/>
      <c r="T28" s="358"/>
      <c r="U28" s="358"/>
      <c r="V28" s="358"/>
      <c r="W28" s="358"/>
    </row>
    <row r="29" spans="1:23" ht="37.5" customHeight="1" x14ac:dyDescent="0.4">
      <c r="A29" s="830"/>
      <c r="B29" s="826"/>
      <c r="C29" s="209" t="str">
        <f>IF(MIN(C30:C35),MIN(C30:C35),"")</f>
        <v/>
      </c>
      <c r="D29" s="180" t="s">
        <v>31</v>
      </c>
      <c r="E29" s="210" t="str">
        <f>IF(MAX(E30:E35),MAX(E30:E35),"")</f>
        <v/>
      </c>
      <c r="F29" s="905" t="str">
        <f>IF(F30="","",F30)</f>
        <v/>
      </c>
      <c r="G29" s="905"/>
      <c r="H29" s="259" t="str">
        <f>IF(H30="","","（"&amp;H30)</f>
        <v/>
      </c>
      <c r="I29" s="211" t="str">
        <f>IF(I30="","",I30&amp;")")</f>
        <v/>
      </c>
      <c r="J29" s="696">
        <f>IF(ISBLANK(F31:G35),"",COUNTA(F31:G35))</f>
        <v>0</v>
      </c>
      <c r="K29" s="574"/>
      <c r="L29" s="790"/>
      <c r="M29" s="790"/>
      <c r="N29" s="790"/>
      <c r="O29" s="790"/>
      <c r="P29" s="791"/>
      <c r="Q29" s="358"/>
      <c r="R29" s="358"/>
      <c r="S29" s="358"/>
      <c r="T29" s="358"/>
      <c r="U29" s="358"/>
      <c r="V29" s="358"/>
      <c r="W29" s="358"/>
    </row>
    <row r="30" spans="1:23" ht="24" x14ac:dyDescent="0.4">
      <c r="A30" s="830"/>
      <c r="B30" s="827"/>
      <c r="C30" s="181"/>
      <c r="D30" s="542" t="s">
        <v>267</v>
      </c>
      <c r="E30" s="182"/>
      <c r="F30" s="906"/>
      <c r="G30" s="906"/>
      <c r="H30" s="586"/>
      <c r="I30" s="805"/>
      <c r="J30" s="806"/>
      <c r="K30" s="572"/>
      <c r="L30" s="790"/>
      <c r="M30" s="790"/>
      <c r="N30" s="790"/>
      <c r="O30" s="790"/>
      <c r="P30" s="791"/>
      <c r="Q30" s="358"/>
      <c r="R30" s="358"/>
      <c r="S30" s="358"/>
      <c r="T30" s="358"/>
      <c r="U30" s="358"/>
      <c r="V30" s="358"/>
      <c r="W30" s="358"/>
    </row>
    <row r="31" spans="1:23" ht="24" x14ac:dyDescent="0.4">
      <c r="A31" s="830"/>
      <c r="B31" s="827"/>
      <c r="C31" s="183"/>
      <c r="D31" s="505" t="str">
        <f>IF(C31="","","～")</f>
        <v/>
      </c>
      <c r="E31" s="184"/>
      <c r="F31" s="819"/>
      <c r="G31" s="819"/>
      <c r="H31" s="586"/>
      <c r="I31" s="796"/>
      <c r="J31" s="797"/>
      <c r="K31" s="572"/>
      <c r="L31" s="790"/>
      <c r="M31" s="790"/>
      <c r="N31" s="790"/>
      <c r="O31" s="790"/>
      <c r="P31" s="790"/>
      <c r="Q31" s="544"/>
      <c r="R31" s="358"/>
      <c r="S31" s="358"/>
      <c r="T31" s="358"/>
      <c r="U31" s="358"/>
      <c r="V31" s="358"/>
      <c r="W31" s="358"/>
    </row>
    <row r="32" spans="1:23" ht="24" x14ac:dyDescent="0.4">
      <c r="A32" s="830"/>
      <c r="B32" s="827"/>
      <c r="C32" s="183"/>
      <c r="D32" s="505" t="str">
        <f>IF(C32="","","～")</f>
        <v/>
      </c>
      <c r="E32" s="184"/>
      <c r="F32" s="819"/>
      <c r="G32" s="819"/>
      <c r="H32" s="586"/>
      <c r="I32" s="796"/>
      <c r="J32" s="797"/>
      <c r="K32" s="572"/>
      <c r="L32" s="790"/>
      <c r="M32" s="790"/>
      <c r="N32" s="790"/>
      <c r="O32" s="790"/>
      <c r="P32" s="791"/>
      <c r="Q32" s="358"/>
      <c r="R32" s="358"/>
      <c r="S32" s="358"/>
      <c r="T32" s="358"/>
      <c r="U32" s="358"/>
      <c r="V32" s="358"/>
      <c r="W32" s="358"/>
    </row>
    <row r="33" spans="1:23" ht="24" x14ac:dyDescent="0.4">
      <c r="A33" s="830"/>
      <c r="B33" s="827"/>
      <c r="C33" s="183"/>
      <c r="D33" s="505" t="str">
        <f>IF(C33="","","～")</f>
        <v/>
      </c>
      <c r="E33" s="184"/>
      <c r="F33" s="819"/>
      <c r="G33" s="819"/>
      <c r="H33" s="586"/>
      <c r="I33" s="796"/>
      <c r="J33" s="797"/>
      <c r="K33" s="572"/>
      <c r="L33" s="790"/>
      <c r="M33" s="790"/>
      <c r="N33" s="790"/>
      <c r="O33" s="790"/>
      <c r="P33" s="791"/>
      <c r="Q33" s="358"/>
      <c r="R33" s="358"/>
      <c r="S33" s="358"/>
      <c r="T33" s="358"/>
      <c r="U33" s="358"/>
      <c r="V33" s="358"/>
      <c r="W33" s="358"/>
    </row>
    <row r="34" spans="1:23" ht="24" x14ac:dyDescent="0.4">
      <c r="A34" s="830"/>
      <c r="B34" s="827"/>
      <c r="C34" s="183"/>
      <c r="D34" s="505" t="str">
        <f>IF(C34="","","～")</f>
        <v/>
      </c>
      <c r="E34" s="184"/>
      <c r="F34" s="819"/>
      <c r="G34" s="819"/>
      <c r="H34" s="586"/>
      <c r="I34" s="796"/>
      <c r="J34" s="797"/>
      <c r="K34" s="572"/>
      <c r="L34" s="790"/>
      <c r="M34" s="790"/>
      <c r="N34" s="790"/>
      <c r="O34" s="790"/>
      <c r="P34" s="791"/>
      <c r="Q34" s="358"/>
      <c r="R34" s="358"/>
      <c r="S34" s="358"/>
      <c r="T34" s="358"/>
      <c r="U34" s="358"/>
      <c r="V34" s="358"/>
      <c r="W34" s="358"/>
    </row>
    <row r="35" spans="1:23" ht="24" x14ac:dyDescent="0.4">
      <c r="A35" s="830"/>
      <c r="B35" s="828"/>
      <c r="C35" s="185"/>
      <c r="D35" s="510" t="str">
        <f>IF(C35="","","～")</f>
        <v/>
      </c>
      <c r="E35" s="186"/>
      <c r="F35" s="771"/>
      <c r="G35" s="771"/>
      <c r="H35" s="587"/>
      <c r="I35" s="838"/>
      <c r="J35" s="839"/>
      <c r="K35" s="572"/>
      <c r="L35" s="790"/>
      <c r="M35" s="790"/>
      <c r="N35" s="790"/>
      <c r="O35" s="790"/>
      <c r="P35" s="791"/>
      <c r="Q35" s="358"/>
      <c r="R35" s="358"/>
      <c r="S35" s="358"/>
      <c r="T35" s="358"/>
      <c r="U35" s="358"/>
      <c r="V35" s="358"/>
      <c r="W35" s="358"/>
    </row>
    <row r="36" spans="1:23" ht="15.6" customHeight="1" x14ac:dyDescent="0.4">
      <c r="A36" s="830"/>
      <c r="B36" s="876" t="s">
        <v>380</v>
      </c>
      <c r="C36" s="878" t="s">
        <v>194</v>
      </c>
      <c r="D36" s="879"/>
      <c r="E36" s="880"/>
      <c r="F36" s="800" t="s">
        <v>160</v>
      </c>
      <c r="G36" s="801"/>
      <c r="H36" s="802"/>
      <c r="I36" s="798" t="s">
        <v>268</v>
      </c>
      <c r="J36" s="799"/>
      <c r="K36" s="575"/>
      <c r="L36" s="788" t="s">
        <v>381</v>
      </c>
      <c r="M36" s="788"/>
      <c r="N36" s="788"/>
      <c r="O36" s="788"/>
      <c r="P36" s="789"/>
      <c r="Q36" s="349"/>
      <c r="R36" s="349"/>
      <c r="S36" s="349"/>
      <c r="T36" s="349"/>
      <c r="U36" s="349"/>
      <c r="V36" s="349"/>
      <c r="W36" s="349"/>
    </row>
    <row r="37" spans="1:23" ht="37.5" customHeight="1" x14ac:dyDescent="0.4">
      <c r="A37" s="830"/>
      <c r="B37" s="877"/>
      <c r="C37" s="884"/>
      <c r="D37" s="885"/>
      <c r="E37" s="885"/>
      <c r="F37" s="854"/>
      <c r="G37" s="855"/>
      <c r="H37" s="856"/>
      <c r="I37" s="900"/>
      <c r="J37" s="901"/>
      <c r="K37" s="345"/>
      <c r="L37" s="790"/>
      <c r="M37" s="790"/>
      <c r="N37" s="790"/>
      <c r="O37" s="790"/>
      <c r="P37" s="790"/>
      <c r="Q37" s="541"/>
      <c r="R37" s="349"/>
      <c r="S37" s="349"/>
      <c r="T37" s="349"/>
      <c r="U37" s="349"/>
      <c r="V37" s="349"/>
      <c r="W37" s="349"/>
    </row>
    <row r="38" spans="1:23" ht="15.75" customHeight="1" x14ac:dyDescent="0.4">
      <c r="A38" s="830"/>
      <c r="B38" s="881" t="s">
        <v>3</v>
      </c>
      <c r="C38" s="886" t="s">
        <v>60</v>
      </c>
      <c r="D38" s="887"/>
      <c r="E38" s="887"/>
      <c r="F38" s="888"/>
      <c r="G38" s="897" t="s">
        <v>61</v>
      </c>
      <c r="H38" s="898"/>
      <c r="I38" s="898"/>
      <c r="J38" s="899"/>
      <c r="K38" s="576"/>
      <c r="L38" s="790"/>
      <c r="M38" s="790"/>
      <c r="N38" s="790"/>
      <c r="O38" s="790"/>
      <c r="P38" s="791"/>
      <c r="Q38" s="349"/>
      <c r="R38" s="349"/>
      <c r="S38" s="349"/>
      <c r="T38" s="349"/>
      <c r="U38" s="349"/>
      <c r="V38" s="349"/>
      <c r="W38" s="349"/>
    </row>
    <row r="39" spans="1:23" ht="22.5" customHeight="1" x14ac:dyDescent="0.4">
      <c r="A39" s="830"/>
      <c r="B39" s="882"/>
      <c r="C39" s="765" t="s">
        <v>10</v>
      </c>
      <c r="D39" s="766"/>
      <c r="E39" s="767">
        <f>'1-3 収入'!E6</f>
        <v>0</v>
      </c>
      <c r="F39" s="768"/>
      <c r="G39" s="807" t="s">
        <v>334</v>
      </c>
      <c r="H39" s="873" t="str">
        <f>IF('1-4 支出'!E8="","",'1-4 支出'!E8)</f>
        <v/>
      </c>
      <c r="I39" s="874" t="str">
        <f>IF('1-4 支出'!F8="","",'1-4 支出'!F8)</f>
        <v>0</v>
      </c>
      <c r="J39" s="875"/>
      <c r="K39" s="577"/>
      <c r="L39" s="788" t="s">
        <v>366</v>
      </c>
      <c r="M39" s="788"/>
      <c r="N39" s="788"/>
      <c r="O39" s="788"/>
      <c r="P39" s="792"/>
      <c r="Q39" s="349"/>
      <c r="R39" s="343"/>
      <c r="S39" s="343"/>
      <c r="T39" s="343"/>
      <c r="U39" s="343"/>
      <c r="V39" s="343"/>
      <c r="W39" s="343"/>
    </row>
    <row r="40" spans="1:23" ht="22.5" customHeight="1" x14ac:dyDescent="0.4">
      <c r="A40" s="830"/>
      <c r="B40" s="882"/>
      <c r="C40" s="765" t="s">
        <v>11</v>
      </c>
      <c r="D40" s="766"/>
      <c r="E40" s="767">
        <f>'1-3 収入'!E8</f>
        <v>0</v>
      </c>
      <c r="F40" s="768"/>
      <c r="G40" s="808"/>
      <c r="H40" s="865"/>
      <c r="I40" s="867"/>
      <c r="J40" s="868"/>
      <c r="K40" s="577"/>
      <c r="L40" s="790"/>
      <c r="M40" s="790"/>
      <c r="N40" s="790"/>
      <c r="O40" s="790"/>
      <c r="P40" s="793"/>
      <c r="Q40" s="349"/>
      <c r="R40" s="343"/>
      <c r="S40" s="343"/>
      <c r="T40" s="343"/>
      <c r="U40" s="343"/>
      <c r="V40" s="343"/>
      <c r="W40" s="343"/>
    </row>
    <row r="41" spans="1:23" ht="22.5" customHeight="1" x14ac:dyDescent="0.4">
      <c r="A41" s="830"/>
      <c r="B41" s="882"/>
      <c r="C41" s="769" t="s">
        <v>38</v>
      </c>
      <c r="D41" s="770"/>
      <c r="E41" s="772">
        <f>'1-3 収入'!E9</f>
        <v>0</v>
      </c>
      <c r="F41" s="773"/>
      <c r="G41" s="809"/>
      <c r="H41" s="866"/>
      <c r="I41" s="869"/>
      <c r="J41" s="870"/>
      <c r="K41" s="577"/>
      <c r="L41" s="790"/>
      <c r="M41" s="790"/>
      <c r="N41" s="790"/>
      <c r="O41" s="790"/>
      <c r="P41" s="793"/>
      <c r="Q41" s="349"/>
      <c r="R41" s="343"/>
      <c r="S41" s="343"/>
      <c r="T41" s="343"/>
      <c r="U41" s="343"/>
      <c r="V41" s="343"/>
      <c r="W41" s="343"/>
    </row>
    <row r="42" spans="1:23" ht="22.5" customHeight="1" x14ac:dyDescent="0.4">
      <c r="A42" s="830"/>
      <c r="B42" s="882"/>
      <c r="C42" s="769" t="s">
        <v>39</v>
      </c>
      <c r="D42" s="770"/>
      <c r="E42" s="772">
        <f>'1-3 収入'!E10</f>
        <v>0</v>
      </c>
      <c r="F42" s="773"/>
      <c r="G42" s="807" t="s">
        <v>335</v>
      </c>
      <c r="H42" s="865" t="str">
        <f>IF('1-4 支出'!E9="","",'1-4 支出'!E9)</f>
        <v/>
      </c>
      <c r="I42" s="867" t="str">
        <f>IF('1-4 支出'!F9="","",'1-4 支出'!F9)</f>
        <v>0</v>
      </c>
      <c r="J42" s="868"/>
      <c r="K42" s="577"/>
      <c r="L42" s="790"/>
      <c r="M42" s="790"/>
      <c r="N42" s="790"/>
      <c r="O42" s="790"/>
      <c r="P42" s="793"/>
      <c r="Q42" s="349"/>
      <c r="R42" s="343"/>
      <c r="S42" s="343"/>
      <c r="T42" s="343"/>
      <c r="U42" s="343"/>
      <c r="V42" s="343"/>
      <c r="W42" s="343"/>
    </row>
    <row r="43" spans="1:23" ht="22.5" customHeight="1" x14ac:dyDescent="0.4">
      <c r="A43" s="830"/>
      <c r="B43" s="882"/>
      <c r="C43" s="769" t="s">
        <v>169</v>
      </c>
      <c r="D43" s="770"/>
      <c r="E43" s="772">
        <f>'1-3 収入'!E11</f>
        <v>0</v>
      </c>
      <c r="F43" s="773"/>
      <c r="G43" s="808"/>
      <c r="H43" s="865"/>
      <c r="I43" s="867"/>
      <c r="J43" s="868"/>
      <c r="K43" s="577"/>
      <c r="L43" s="790"/>
      <c r="M43" s="790"/>
      <c r="N43" s="790"/>
      <c r="O43" s="790"/>
      <c r="P43" s="793"/>
      <c r="Q43" s="349"/>
      <c r="R43" s="343"/>
      <c r="S43" s="343"/>
      <c r="T43" s="343"/>
      <c r="U43" s="343"/>
      <c r="V43" s="343"/>
      <c r="W43" s="343"/>
    </row>
    <row r="44" spans="1:23" ht="22.5" customHeight="1" x14ac:dyDescent="0.4">
      <c r="A44" s="830"/>
      <c r="B44" s="882"/>
      <c r="C44" s="769" t="s">
        <v>192</v>
      </c>
      <c r="D44" s="770"/>
      <c r="E44" s="772">
        <f>'1-3 収入'!E12</f>
        <v>0</v>
      </c>
      <c r="F44" s="773"/>
      <c r="G44" s="809"/>
      <c r="H44" s="866"/>
      <c r="I44" s="869"/>
      <c r="J44" s="870"/>
      <c r="K44" s="577"/>
      <c r="L44" s="790"/>
      <c r="M44" s="790"/>
      <c r="N44" s="790"/>
      <c r="O44" s="790"/>
      <c r="P44" s="793"/>
      <c r="Q44" s="349"/>
      <c r="R44" s="343"/>
      <c r="S44" s="343"/>
      <c r="T44" s="343"/>
      <c r="U44" s="343"/>
      <c r="V44" s="343"/>
      <c r="W44" s="343"/>
    </row>
    <row r="45" spans="1:23" ht="22.5" customHeight="1" x14ac:dyDescent="0.4">
      <c r="A45" s="830"/>
      <c r="B45" s="882"/>
      <c r="C45" s="765" t="s">
        <v>5</v>
      </c>
      <c r="D45" s="766"/>
      <c r="E45" s="767">
        <f>'1-3 収入'!E5</f>
        <v>0</v>
      </c>
      <c r="F45" s="768"/>
      <c r="G45" s="871" t="s">
        <v>336</v>
      </c>
      <c r="H45" s="873" t="str">
        <f>IF('1-4 支出'!E10="","",'1-4 支出'!E10)</f>
        <v/>
      </c>
      <c r="I45" s="874" t="str">
        <f>IF('1-4 支出'!F10="","",'1-4 支出'!F10)</f>
        <v>0</v>
      </c>
      <c r="J45" s="875"/>
      <c r="K45" s="578"/>
      <c r="L45" s="790"/>
      <c r="M45" s="790"/>
      <c r="N45" s="790"/>
      <c r="O45" s="790"/>
      <c r="P45" s="793"/>
      <c r="Q45" s="349"/>
      <c r="R45" s="343"/>
      <c r="S45" s="343"/>
      <c r="T45" s="343"/>
      <c r="U45" s="343"/>
      <c r="V45" s="343"/>
      <c r="W45" s="343"/>
    </row>
    <row r="46" spans="1:23" ht="22.5" customHeight="1" x14ac:dyDescent="0.4">
      <c r="A46" s="830"/>
      <c r="B46" s="882"/>
      <c r="C46" s="803" t="s">
        <v>12</v>
      </c>
      <c r="D46" s="804"/>
      <c r="E46" s="772">
        <f>I49-(E45+E47)</f>
        <v>0</v>
      </c>
      <c r="F46" s="773"/>
      <c r="G46" s="872"/>
      <c r="H46" s="865"/>
      <c r="I46" s="867"/>
      <c r="J46" s="868"/>
      <c r="K46" s="578"/>
      <c r="L46" s="790"/>
      <c r="M46" s="790"/>
      <c r="N46" s="790"/>
      <c r="O46" s="790"/>
      <c r="P46" s="793"/>
      <c r="Q46" s="349"/>
      <c r="R46" s="343"/>
      <c r="S46" s="343"/>
      <c r="T46" s="343"/>
      <c r="U46" s="343"/>
      <c r="V46" s="343"/>
      <c r="W46" s="343"/>
    </row>
    <row r="47" spans="1:23" ht="22.5" customHeight="1" x14ac:dyDescent="0.4">
      <c r="A47" s="830"/>
      <c r="B47" s="882"/>
      <c r="C47" s="889" t="s">
        <v>275</v>
      </c>
      <c r="D47" s="890"/>
      <c r="E47" s="893">
        <f>IF(C37="選択してください。",0,MIN(I48,C37))</f>
        <v>0</v>
      </c>
      <c r="F47" s="894"/>
      <c r="G47" s="872"/>
      <c r="H47" s="866"/>
      <c r="I47" s="869"/>
      <c r="J47" s="870"/>
      <c r="K47" s="578"/>
      <c r="L47" s="790"/>
      <c r="M47" s="790"/>
      <c r="N47" s="790"/>
      <c r="O47" s="790"/>
      <c r="P47" s="793"/>
      <c r="Q47" s="349"/>
      <c r="R47" s="343"/>
      <c r="S47" s="343"/>
      <c r="T47" s="343"/>
      <c r="U47" s="343"/>
      <c r="V47" s="343"/>
      <c r="W47" s="343"/>
    </row>
    <row r="48" spans="1:23" ht="22.5" customHeight="1" x14ac:dyDescent="0.4">
      <c r="A48" s="830"/>
      <c r="B48" s="882"/>
      <c r="C48" s="891"/>
      <c r="D48" s="892"/>
      <c r="E48" s="895"/>
      <c r="F48" s="896"/>
      <c r="G48" s="863" t="s">
        <v>160</v>
      </c>
      <c r="H48" s="864"/>
      <c r="I48" s="767">
        <f>'1-4 支出'!F6</f>
        <v>0</v>
      </c>
      <c r="J48" s="862"/>
      <c r="K48" s="579"/>
      <c r="L48" s="790"/>
      <c r="M48" s="790"/>
      <c r="N48" s="790"/>
      <c r="O48" s="790"/>
      <c r="P48" s="793"/>
      <c r="Q48" s="349"/>
      <c r="R48" s="343"/>
      <c r="S48" s="343"/>
      <c r="T48" s="343"/>
      <c r="U48" s="343"/>
      <c r="V48" s="343"/>
      <c r="W48" s="343"/>
    </row>
    <row r="49" spans="1:23" ht="22.5" customHeight="1" thickBot="1" x14ac:dyDescent="0.45">
      <c r="A49" s="831"/>
      <c r="B49" s="883"/>
      <c r="C49" s="832" t="s">
        <v>13</v>
      </c>
      <c r="D49" s="833"/>
      <c r="E49" s="834">
        <f>SUM(E45:E47)</f>
        <v>0</v>
      </c>
      <c r="F49" s="835"/>
      <c r="G49" s="810" t="s">
        <v>154</v>
      </c>
      <c r="H49" s="811"/>
      <c r="I49" s="860">
        <f>'1-4 支出'!F5</f>
        <v>0</v>
      </c>
      <c r="J49" s="861"/>
      <c r="K49" s="579"/>
      <c r="L49" s="794"/>
      <c r="M49" s="794"/>
      <c r="N49" s="794"/>
      <c r="O49" s="794"/>
      <c r="P49" s="795"/>
      <c r="Q49" s="349"/>
      <c r="R49" s="343"/>
      <c r="S49" s="343"/>
      <c r="T49" s="343"/>
      <c r="U49" s="343"/>
      <c r="V49" s="343"/>
      <c r="W49" s="343"/>
    </row>
    <row r="50" spans="1:23" ht="4.5" customHeight="1" x14ac:dyDescent="0.4">
      <c r="L50" s="558"/>
      <c r="M50" s="558"/>
      <c r="N50" s="558"/>
      <c r="O50" s="558"/>
      <c r="P50" s="558"/>
      <c r="Q50" s="558"/>
      <c r="R50" s="359"/>
      <c r="S50" s="359"/>
      <c r="T50" s="359"/>
      <c r="U50" s="359"/>
      <c r="V50" s="359"/>
      <c r="W50" s="359"/>
    </row>
    <row r="51" spans="1:23" ht="18" customHeight="1" x14ac:dyDescent="0.4">
      <c r="A51" s="383" t="str">
        <f>IF(AND(B52="",B53=""),"","※　下記の箇所で不備があります。提出前にご確認ください。")</f>
        <v/>
      </c>
      <c r="B51" s="122" t="s">
        <v>319</v>
      </c>
      <c r="F51" s="123"/>
      <c r="G51" s="124"/>
      <c r="H51" s="125"/>
      <c r="I51" s="581" t="s">
        <v>322</v>
      </c>
      <c r="J51" s="683" t="e">
        <f>(I49/I37)-1</f>
        <v>#DIV/0!</v>
      </c>
      <c r="L51" s="558"/>
      <c r="M51" s="558"/>
      <c r="N51" s="558"/>
      <c r="O51" s="558"/>
      <c r="P51" s="558"/>
      <c r="Q51" s="558"/>
      <c r="R51" s="359"/>
      <c r="S51" s="359"/>
      <c r="T51" s="359"/>
      <c r="U51" s="359"/>
      <c r="V51" s="359"/>
      <c r="W51" s="359"/>
    </row>
    <row r="52" spans="1:23" ht="18" customHeight="1" x14ac:dyDescent="0.4">
      <c r="B52" s="383"/>
      <c r="F52" s="124"/>
      <c r="J52" s="125"/>
      <c r="K52" s="125"/>
      <c r="L52" s="558"/>
      <c r="M52" s="558"/>
      <c r="N52" s="558"/>
      <c r="O52" s="558"/>
      <c r="P52" s="558"/>
      <c r="Q52" s="558"/>
      <c r="R52" s="359"/>
      <c r="S52" s="359"/>
      <c r="T52" s="359"/>
      <c r="U52" s="359"/>
      <c r="V52" s="359"/>
      <c r="W52" s="359"/>
    </row>
    <row r="53" spans="1:23" ht="18" customHeight="1" x14ac:dyDescent="0.4">
      <c r="B53" s="122"/>
      <c r="L53" s="558"/>
      <c r="M53" s="558"/>
      <c r="N53" s="558"/>
      <c r="O53" s="558"/>
      <c r="P53" s="558"/>
      <c r="Q53" s="558"/>
      <c r="R53" s="359"/>
      <c r="S53" s="359"/>
      <c r="T53" s="359"/>
      <c r="U53" s="359"/>
      <c r="V53" s="359"/>
      <c r="W53" s="359"/>
    </row>
    <row r="54" spans="1:23" x14ac:dyDescent="0.4">
      <c r="B54" s="122"/>
    </row>
    <row r="55" spans="1:23" x14ac:dyDescent="0.4">
      <c r="B55" s="122"/>
    </row>
    <row r="65" spans="12:14" x14ac:dyDescent="0.4">
      <c r="L65" s="110"/>
      <c r="M65" s="110"/>
      <c r="N65" s="110"/>
    </row>
    <row r="66" spans="12:14" x14ac:dyDescent="0.4">
      <c r="L66" s="110"/>
      <c r="M66" s="110"/>
      <c r="N66" s="110"/>
    </row>
    <row r="67" spans="12:14" x14ac:dyDescent="0.4">
      <c r="L67" s="110"/>
      <c r="M67" s="110"/>
      <c r="N67" s="110"/>
    </row>
    <row r="68" spans="12:14" x14ac:dyDescent="0.4">
      <c r="L68" s="110"/>
      <c r="M68" s="110"/>
      <c r="N68" s="110"/>
    </row>
    <row r="69" spans="12:14" x14ac:dyDescent="0.4">
      <c r="L69" s="110"/>
      <c r="M69" s="110"/>
      <c r="N69" s="110"/>
    </row>
    <row r="70" spans="12:14" x14ac:dyDescent="0.4">
      <c r="L70" s="110"/>
      <c r="M70" s="110"/>
      <c r="N70" s="110"/>
    </row>
    <row r="71" spans="12:14" x14ac:dyDescent="0.4">
      <c r="L71" s="110"/>
      <c r="M71" s="110"/>
      <c r="N71" s="110"/>
    </row>
    <row r="72" spans="12:14" x14ac:dyDescent="0.4">
      <c r="L72" s="110"/>
      <c r="M72" s="110"/>
      <c r="N72" s="110"/>
    </row>
    <row r="73" spans="12:14" x14ac:dyDescent="0.4">
      <c r="L73" s="110"/>
      <c r="M73" s="110"/>
      <c r="N73" s="110"/>
    </row>
    <row r="74" spans="12:14" x14ac:dyDescent="0.4">
      <c r="L74" s="110"/>
      <c r="M74" s="110"/>
      <c r="N74" s="110"/>
    </row>
    <row r="75" spans="12:14" x14ac:dyDescent="0.4">
      <c r="L75" s="110"/>
      <c r="M75" s="110"/>
      <c r="N75" s="110"/>
    </row>
    <row r="76" spans="12:14" x14ac:dyDescent="0.4">
      <c r="L76" s="110"/>
      <c r="M76" s="110"/>
      <c r="N76" s="110"/>
    </row>
    <row r="77" spans="12:14" x14ac:dyDescent="0.4">
      <c r="L77" s="110"/>
      <c r="M77" s="110"/>
      <c r="N77" s="110"/>
    </row>
    <row r="78" spans="12:14" x14ac:dyDescent="0.4">
      <c r="L78" s="110"/>
      <c r="M78" s="110"/>
      <c r="N78" s="110"/>
    </row>
  </sheetData>
  <sheetProtection algorithmName="SHA-512" hashValue="tOVFzZkvYGnIdmT1B9NYcic4ii6srTrImL/UKbWQdoSzppwhbEIIoPHXKUyQYYspyaa2xxXWe+jDJ4k6o6gHnQ==" saltValue="lv/H9TDrPqLdgLO/0QjGhg==" spinCount="100000" sheet="1" objects="1" scenarios="1"/>
  <mergeCells count="99">
    <mergeCell ref="F21:J21"/>
    <mergeCell ref="C23:J23"/>
    <mergeCell ref="D13:E13"/>
    <mergeCell ref="D21:E21"/>
    <mergeCell ref="D20:E20"/>
    <mergeCell ref="F19:J19"/>
    <mergeCell ref="F20:J20"/>
    <mergeCell ref="G38:J38"/>
    <mergeCell ref="I37:J37"/>
    <mergeCell ref="C41:D41"/>
    <mergeCell ref="I32:J32"/>
    <mergeCell ref="C22:J22"/>
    <mergeCell ref="F28:G28"/>
    <mergeCell ref="F29:G29"/>
    <mergeCell ref="F30:G30"/>
    <mergeCell ref="I39:J41"/>
    <mergeCell ref="G39:G41"/>
    <mergeCell ref="H39:H41"/>
    <mergeCell ref="C43:D43"/>
    <mergeCell ref="C42:D42"/>
    <mergeCell ref="B36:B37"/>
    <mergeCell ref="C36:E36"/>
    <mergeCell ref="B38:B49"/>
    <mergeCell ref="C37:E37"/>
    <mergeCell ref="C38:F38"/>
    <mergeCell ref="C47:D48"/>
    <mergeCell ref="E47:F48"/>
    <mergeCell ref="I49:J49"/>
    <mergeCell ref="I48:J48"/>
    <mergeCell ref="G48:H48"/>
    <mergeCell ref="H42:H44"/>
    <mergeCell ref="I42:J44"/>
    <mergeCell ref="G45:G47"/>
    <mergeCell ref="H45:H47"/>
    <mergeCell ref="I45:J47"/>
    <mergeCell ref="A1:C1"/>
    <mergeCell ref="A5:H5"/>
    <mergeCell ref="I34:J34"/>
    <mergeCell ref="I35:J35"/>
    <mergeCell ref="C39:D39"/>
    <mergeCell ref="A10:B10"/>
    <mergeCell ref="D12:E12"/>
    <mergeCell ref="A11:A18"/>
    <mergeCell ref="B20:B21"/>
    <mergeCell ref="A19:A25"/>
    <mergeCell ref="F11:J11"/>
    <mergeCell ref="F12:J12"/>
    <mergeCell ref="F37:H37"/>
    <mergeCell ref="B12:B13"/>
    <mergeCell ref="C10:J10"/>
    <mergeCell ref="C14:J14"/>
    <mergeCell ref="C9:D9"/>
    <mergeCell ref="A9:B9"/>
    <mergeCell ref="F13:J13"/>
    <mergeCell ref="F31:G31"/>
    <mergeCell ref="C15:J15"/>
    <mergeCell ref="C16:J16"/>
    <mergeCell ref="I28:J28"/>
    <mergeCell ref="B28:B35"/>
    <mergeCell ref="F32:G32"/>
    <mergeCell ref="F33:G33"/>
    <mergeCell ref="F34:G34"/>
    <mergeCell ref="I31:J31"/>
    <mergeCell ref="A26:A49"/>
    <mergeCell ref="C49:D49"/>
    <mergeCell ref="E39:F39"/>
    <mergeCell ref="E49:F49"/>
    <mergeCell ref="L28:P35"/>
    <mergeCell ref="L36:P38"/>
    <mergeCell ref="L39:P49"/>
    <mergeCell ref="I33:J33"/>
    <mergeCell ref="C40:D40"/>
    <mergeCell ref="E40:F40"/>
    <mergeCell ref="I36:J36"/>
    <mergeCell ref="F36:H36"/>
    <mergeCell ref="C46:D46"/>
    <mergeCell ref="E46:F46"/>
    <mergeCell ref="I30:J30"/>
    <mergeCell ref="E44:F44"/>
    <mergeCell ref="E43:F43"/>
    <mergeCell ref="E42:F42"/>
    <mergeCell ref="G42:G44"/>
    <mergeCell ref="G49:H49"/>
    <mergeCell ref="L11:P18"/>
    <mergeCell ref="C24:J24"/>
    <mergeCell ref="C25:J25"/>
    <mergeCell ref="L1:N2"/>
    <mergeCell ref="C45:D45"/>
    <mergeCell ref="E45:F45"/>
    <mergeCell ref="C44:D44"/>
    <mergeCell ref="F35:G35"/>
    <mergeCell ref="E41:F41"/>
    <mergeCell ref="A2:J2"/>
    <mergeCell ref="A3:J3"/>
    <mergeCell ref="A7:J7"/>
    <mergeCell ref="C26:J26"/>
    <mergeCell ref="C27:J27"/>
    <mergeCell ref="C17:J17"/>
    <mergeCell ref="C18:J18"/>
  </mergeCells>
  <phoneticPr fontId="4"/>
  <conditionalFormatting sqref="C16:K16">
    <cfRule type="expression" dxfId="5" priority="5">
      <formula>#REF!="個人"</formula>
    </cfRule>
  </conditionalFormatting>
  <conditionalFormatting sqref="J51">
    <cfRule type="expression" dxfId="4" priority="4">
      <formula>OR((I49/I37)&lt;0.8)</formula>
    </cfRule>
  </conditionalFormatting>
  <dataValidations count="10">
    <dataValidation imeMode="halfAlpha" operator="greaterThanOrEqual" allowBlank="1" showInputMessage="1" showErrorMessage="1" sqref="C11:C12 E11 C19:C20 E19" xr:uid="{00000000-0002-0000-0200-000000000000}"/>
    <dataValidation type="list" allowBlank="1" showInputMessage="1" showErrorMessage="1" sqref="C13 C21 H30" xr:uid="{00000000-0002-0000-0200-000002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C14 C26" xr:uid="{00000000-0002-0000-0200-000003000000}"/>
    <dataValidation type="custom" allowBlank="1" showInputMessage="1" showErrorMessage="1" errorTitle="半角英数字で入力してください。" sqref="K18 K24" xr:uid="{00000000-0002-0000-0200-000008000000}">
      <formula1>LENB(K18)=LEN(K18)</formula1>
    </dataValidation>
    <dataValidation imeMode="disabled" allowBlank="1" showInputMessage="1" showErrorMessage="1" sqref="C25:K25" xr:uid="{00000000-0002-0000-0200-000009000000}"/>
    <dataValidation type="date" allowBlank="1" showErrorMessage="1" error="この値は、このセルに定義されているデータ入力規則の制限を満たしていません。_x000a_2025/4/1～2026/3/31" sqref="E30:E35 C30:C35" xr:uid="{00000000-0002-0000-0200-000001000000}">
      <formula1>45748</formula1>
      <formula2>46112</formula2>
    </dataValidation>
    <dataValidation type="list" allowBlank="1" showInputMessage="1" showErrorMessage="1" sqref="H31:H35" xr:uid="{1351AC8B-73AA-4C15-8022-C08582B2B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imeMode="halfAlpha" allowBlank="1" showInputMessage="1" showErrorMessage="1" errorTitle="半角英数字で入力してください。" sqref="C18:J18 C24:J24" xr:uid="{63E00C7B-FC51-4985-A80A-66A991726787}">
      <formula1>LENB(C18)=LEN(C18)</formula1>
    </dataValidation>
    <dataValidation type="list" allowBlank="1" showInputMessage="1" showErrorMessage="1" sqref="C37:E37" xr:uid="{2D2E85CE-C6BD-4594-8109-F156CC379BB1}">
      <formula1>"選択してください。,500,1000,1500,2000"</formula1>
    </dataValidation>
    <dataValidation type="date" operator="greaterThanOrEqual" allowBlank="1" showInputMessage="1" showErrorMessage="1" sqref="C9:D9" xr:uid="{5A6F9FFF-1A1E-4292-B63A-FBC566009896}">
      <formula1>45748</formula1>
    </dataValidation>
  </dataValidations>
  <printOptions horizontalCentered="1"/>
  <pageMargins left="0.70866141732283472" right="0.70866141732283472" top="0.35433070866141736" bottom="0.15748031496062992" header="0.31496062992125984" footer="0.11811023622047245"/>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D0F0B-8F75-4983-8127-727DDF76E9A6}">
  <sheetPr codeName="Sheet13">
    <tabColor rgb="FFC7F7C1"/>
    <pageSetUpPr fitToPage="1"/>
  </sheetPr>
  <dimension ref="A1:Q84"/>
  <sheetViews>
    <sheetView view="pageBreakPreview" zoomScale="50" zoomScaleNormal="70" zoomScaleSheetLayoutView="50" zoomScalePageLayoutView="55" workbookViewId="0">
      <selection activeCell="B20" sqref="B20:C20"/>
    </sheetView>
  </sheetViews>
  <sheetFormatPr defaultColWidth="9" defaultRowHeight="24" customHeight="1" x14ac:dyDescent="0.4"/>
  <cols>
    <col min="1" max="1" width="4.625" style="29" customWidth="1"/>
    <col min="2" max="2" width="14" customWidth="1"/>
    <col min="3" max="3" width="7.625" customWidth="1"/>
    <col min="4" max="4" width="21.625" customWidth="1"/>
    <col min="5" max="11" width="21.875" customWidth="1"/>
    <col min="12" max="12" width="1.625" style="361" customWidth="1"/>
    <col min="13" max="13" width="54.625" style="361" customWidth="1"/>
    <col min="14" max="14" width="9.125" style="361" customWidth="1"/>
  </cols>
  <sheetData>
    <row r="1" spans="1:15" ht="24" customHeight="1" x14ac:dyDescent="0.4">
      <c r="B1" s="29" t="s">
        <v>384</v>
      </c>
      <c r="C1" s="29"/>
      <c r="D1" s="29"/>
      <c r="E1" s="29"/>
      <c r="F1" s="29"/>
      <c r="G1" s="29"/>
      <c r="H1" s="29"/>
      <c r="I1" s="29"/>
      <c r="J1" s="29"/>
      <c r="K1" s="305"/>
      <c r="L1" s="360"/>
      <c r="M1" s="360"/>
    </row>
    <row r="2" spans="1:15" ht="24" customHeight="1" x14ac:dyDescent="0.4">
      <c r="B2" s="970" t="s">
        <v>277</v>
      </c>
      <c r="C2" s="970"/>
      <c r="D2" s="971">
        <f>'1-1 総表'!C15</f>
        <v>0</v>
      </c>
      <c r="E2" s="971"/>
      <c r="F2" s="971"/>
      <c r="G2" s="971"/>
      <c r="H2" s="971"/>
      <c r="I2" s="971"/>
      <c r="J2" s="971"/>
      <c r="K2" s="362"/>
      <c r="L2" s="939"/>
      <c r="M2" s="939"/>
      <c r="N2" s="363"/>
    </row>
    <row r="3" spans="1:15" ht="24" customHeight="1" thickBot="1" x14ac:dyDescent="0.45">
      <c r="B3" s="970" t="s">
        <v>278</v>
      </c>
      <c r="C3" s="970"/>
      <c r="D3" s="971">
        <f>'1-1 総表'!C27</f>
        <v>0</v>
      </c>
      <c r="E3" s="971"/>
      <c r="F3" s="971"/>
      <c r="G3" s="971"/>
      <c r="H3" s="971"/>
      <c r="I3" s="971"/>
      <c r="J3" s="971"/>
      <c r="K3" s="362"/>
      <c r="L3" s="939"/>
      <c r="M3" s="939"/>
    </row>
    <row r="4" spans="1:15" ht="24" customHeight="1" x14ac:dyDescent="0.4">
      <c r="A4"/>
      <c r="B4" s="921" t="s">
        <v>88</v>
      </c>
      <c r="C4" s="922"/>
      <c r="D4" s="922"/>
      <c r="E4" s="922"/>
      <c r="F4" s="922"/>
      <c r="G4" s="922"/>
      <c r="H4" s="922"/>
      <c r="I4" s="922"/>
      <c r="J4" s="922"/>
      <c r="K4" s="923"/>
      <c r="L4" s="390"/>
      <c r="M4" s="972" t="s">
        <v>348</v>
      </c>
      <c r="N4" s="972"/>
      <c r="O4" s="391"/>
    </row>
    <row r="5" spans="1:15" ht="22.5" customHeight="1" x14ac:dyDescent="0.4">
      <c r="A5" s="29">
        <v>1</v>
      </c>
      <c r="B5" s="915"/>
      <c r="C5" s="916"/>
      <c r="D5" s="916"/>
      <c r="E5" s="916"/>
      <c r="F5" s="916"/>
      <c r="G5" s="916"/>
      <c r="H5" s="916"/>
      <c r="I5" s="916"/>
      <c r="J5" s="916"/>
      <c r="K5" s="917"/>
      <c r="L5" s="390"/>
      <c r="M5" s="972"/>
      <c r="N5" s="972"/>
      <c r="O5" s="391"/>
    </row>
    <row r="6" spans="1:15" ht="22.5" customHeight="1" x14ac:dyDescent="0.4">
      <c r="A6" s="29">
        <v>2</v>
      </c>
      <c r="B6" s="915"/>
      <c r="C6" s="916"/>
      <c r="D6" s="916"/>
      <c r="E6" s="916"/>
      <c r="F6" s="916"/>
      <c r="G6" s="916"/>
      <c r="H6" s="916"/>
      <c r="I6" s="916"/>
      <c r="J6" s="916"/>
      <c r="K6" s="917"/>
      <c r="L6" s="390"/>
      <c r="M6" s="972"/>
      <c r="N6" s="972"/>
      <c r="O6" s="391"/>
    </row>
    <row r="7" spans="1:15" ht="22.5" customHeight="1" x14ac:dyDescent="0.4">
      <c r="A7" s="29">
        <v>3</v>
      </c>
      <c r="B7" s="915"/>
      <c r="C7" s="916"/>
      <c r="D7" s="916"/>
      <c r="E7" s="916"/>
      <c r="F7" s="916"/>
      <c r="G7" s="916"/>
      <c r="H7" s="916"/>
      <c r="I7" s="916"/>
      <c r="J7" s="916"/>
      <c r="K7" s="917"/>
      <c r="L7" s="390"/>
      <c r="M7" s="972"/>
      <c r="N7" s="972"/>
      <c r="O7" s="391"/>
    </row>
    <row r="8" spans="1:15" ht="22.5" customHeight="1" x14ac:dyDescent="0.4">
      <c r="A8" s="29">
        <v>4</v>
      </c>
      <c r="B8" s="915"/>
      <c r="C8" s="916"/>
      <c r="D8" s="916"/>
      <c r="E8" s="916"/>
      <c r="F8" s="916"/>
      <c r="G8" s="916"/>
      <c r="H8" s="916"/>
      <c r="I8" s="916"/>
      <c r="J8" s="916"/>
      <c r="K8" s="917"/>
      <c r="L8" s="390"/>
      <c r="M8" s="972"/>
      <c r="N8" s="972"/>
      <c r="O8" s="391"/>
    </row>
    <row r="9" spans="1:15" ht="22.5" customHeight="1" x14ac:dyDescent="0.4">
      <c r="A9" s="29">
        <v>5</v>
      </c>
      <c r="B9" s="915"/>
      <c r="C9" s="916"/>
      <c r="D9" s="916"/>
      <c r="E9" s="916"/>
      <c r="F9" s="916"/>
      <c r="G9" s="916"/>
      <c r="H9" s="916"/>
      <c r="I9" s="916"/>
      <c r="J9" s="916"/>
      <c r="K9" s="917"/>
      <c r="L9" s="390"/>
      <c r="M9" s="972"/>
      <c r="N9" s="972"/>
      <c r="O9" s="391"/>
    </row>
    <row r="10" spans="1:15" ht="22.5" customHeight="1" thickBot="1" x14ac:dyDescent="0.45">
      <c r="A10" s="29">
        <v>6</v>
      </c>
      <c r="B10" s="918"/>
      <c r="C10" s="919"/>
      <c r="D10" s="919"/>
      <c r="E10" s="919"/>
      <c r="F10" s="919"/>
      <c r="G10" s="919"/>
      <c r="H10" s="919"/>
      <c r="I10" s="919"/>
      <c r="J10" s="919"/>
      <c r="K10" s="920"/>
      <c r="L10" s="390"/>
      <c r="M10" s="972"/>
      <c r="N10" s="972"/>
      <c r="O10" s="391"/>
    </row>
    <row r="11" spans="1:15" ht="24" customHeight="1" x14ac:dyDescent="0.4">
      <c r="A11"/>
      <c r="B11" s="921" t="s">
        <v>281</v>
      </c>
      <c r="C11" s="922"/>
      <c r="D11" s="922"/>
      <c r="E11" s="922"/>
      <c r="F11" s="922"/>
      <c r="G11" s="922"/>
      <c r="H11" s="922"/>
      <c r="I11" s="922"/>
      <c r="J11" s="922"/>
      <c r="K11" s="923"/>
      <c r="L11" s="390"/>
      <c r="M11" s="972"/>
      <c r="N11" s="972"/>
      <c r="O11" s="391"/>
    </row>
    <row r="12" spans="1:15" ht="22.5" customHeight="1" x14ac:dyDescent="0.4">
      <c r="A12" s="29">
        <v>1</v>
      </c>
      <c r="B12" s="915"/>
      <c r="C12" s="916"/>
      <c r="D12" s="916"/>
      <c r="E12" s="916"/>
      <c r="F12" s="916"/>
      <c r="G12" s="916"/>
      <c r="H12" s="916"/>
      <c r="I12" s="916"/>
      <c r="J12" s="916"/>
      <c r="K12" s="917"/>
      <c r="L12" s="390"/>
      <c r="M12" s="972"/>
      <c r="N12" s="972"/>
      <c r="O12" s="391"/>
    </row>
    <row r="13" spans="1:15" ht="22.5" customHeight="1" x14ac:dyDescent="0.4">
      <c r="A13" s="29">
        <v>2</v>
      </c>
      <c r="B13" s="915"/>
      <c r="C13" s="916"/>
      <c r="D13" s="916"/>
      <c r="E13" s="916"/>
      <c r="F13" s="916"/>
      <c r="G13" s="916"/>
      <c r="H13" s="916"/>
      <c r="I13" s="916"/>
      <c r="J13" s="916"/>
      <c r="K13" s="917"/>
      <c r="L13" s="390"/>
      <c r="M13" s="972"/>
      <c r="N13" s="972"/>
      <c r="O13" s="391"/>
    </row>
    <row r="14" spans="1:15" ht="22.5" customHeight="1" x14ac:dyDescent="0.4">
      <c r="A14" s="29">
        <v>3</v>
      </c>
      <c r="B14" s="915"/>
      <c r="C14" s="916"/>
      <c r="D14" s="916"/>
      <c r="E14" s="916"/>
      <c r="F14" s="916"/>
      <c r="G14" s="916"/>
      <c r="H14" s="916"/>
      <c r="I14" s="916"/>
      <c r="J14" s="916"/>
      <c r="K14" s="917"/>
      <c r="L14" s="390"/>
      <c r="M14" s="972"/>
      <c r="N14" s="972"/>
      <c r="O14" s="391"/>
    </row>
    <row r="15" spans="1:15" ht="22.5" customHeight="1" x14ac:dyDescent="0.4">
      <c r="A15" s="29">
        <v>4</v>
      </c>
      <c r="B15" s="915"/>
      <c r="C15" s="916"/>
      <c r="D15" s="916"/>
      <c r="E15" s="916"/>
      <c r="F15" s="916"/>
      <c r="G15" s="916"/>
      <c r="H15" s="916"/>
      <c r="I15" s="916"/>
      <c r="J15" s="916"/>
      <c r="K15" s="917"/>
      <c r="L15" s="390"/>
      <c r="M15" s="972"/>
      <c r="N15" s="972"/>
      <c r="O15" s="391"/>
    </row>
    <row r="16" spans="1:15" ht="22.5" customHeight="1" x14ac:dyDescent="0.4">
      <c r="A16" s="29">
        <v>5</v>
      </c>
      <c r="B16" s="915"/>
      <c r="C16" s="916"/>
      <c r="D16" s="916"/>
      <c r="E16" s="916"/>
      <c r="F16" s="916"/>
      <c r="G16" s="916"/>
      <c r="H16" s="916"/>
      <c r="I16" s="916"/>
      <c r="J16" s="916"/>
      <c r="K16" s="917"/>
      <c r="L16" s="390"/>
      <c r="M16" s="972"/>
      <c r="N16" s="972"/>
      <c r="O16" s="391"/>
    </row>
    <row r="17" spans="1:15" ht="22.5" customHeight="1" thickBot="1" x14ac:dyDescent="0.45">
      <c r="A17" s="29">
        <v>6</v>
      </c>
      <c r="B17" s="918"/>
      <c r="C17" s="919"/>
      <c r="D17" s="919"/>
      <c r="E17" s="919"/>
      <c r="F17" s="919"/>
      <c r="G17" s="919"/>
      <c r="H17" s="919"/>
      <c r="I17" s="919"/>
      <c r="J17" s="919"/>
      <c r="K17" s="920"/>
      <c r="L17" s="390"/>
      <c r="M17" s="972"/>
      <c r="N17" s="972"/>
      <c r="O17" s="391"/>
    </row>
    <row r="18" spans="1:15" ht="28.5" customHeight="1" x14ac:dyDescent="0.4">
      <c r="A18"/>
      <c r="B18" s="935" t="s">
        <v>282</v>
      </c>
      <c r="C18" s="936"/>
      <c r="D18" s="992" t="s">
        <v>338</v>
      </c>
      <c r="E18" s="936"/>
      <c r="F18" s="966" t="s">
        <v>283</v>
      </c>
      <c r="G18" s="975" t="s">
        <v>312</v>
      </c>
      <c r="H18" s="977" t="s">
        <v>324</v>
      </c>
      <c r="I18" s="978"/>
      <c r="J18" s="979"/>
      <c r="K18" s="983" t="s">
        <v>164</v>
      </c>
      <c r="L18" s="531"/>
      <c r="M18"/>
      <c r="N18"/>
    </row>
    <row r="19" spans="1:15" ht="24" customHeight="1" x14ac:dyDescent="0.4">
      <c r="A19"/>
      <c r="B19" s="937"/>
      <c r="C19" s="938"/>
      <c r="D19" s="993"/>
      <c r="E19" s="994"/>
      <c r="F19" s="967"/>
      <c r="G19" s="976"/>
      <c r="H19" s="980"/>
      <c r="I19" s="981"/>
      <c r="J19" s="982"/>
      <c r="K19" s="984"/>
      <c r="L19" s="924"/>
      <c r="M19" s="664"/>
      <c r="N19"/>
    </row>
    <row r="20" spans="1:15" ht="24" customHeight="1" x14ac:dyDescent="0.4">
      <c r="A20" s="29">
        <v>1</v>
      </c>
      <c r="B20" s="925"/>
      <c r="C20" s="926"/>
      <c r="D20" s="649">
        <f>'1-1 総表'!C30</f>
        <v>0</v>
      </c>
      <c r="E20" s="651">
        <f>'1-1 総表'!E30</f>
        <v>0</v>
      </c>
      <c r="F20" s="653"/>
      <c r="G20" s="668"/>
      <c r="H20" s="927" t="str">
        <f>IF('1-1 総表'!F30="","",('1-1 総表'!F30&amp;"（"&amp;'1-1 総表'!H30&amp;'1-1 総表'!I30&amp;"）"))</f>
        <v/>
      </c>
      <c r="I20" s="928"/>
      <c r="J20" s="929"/>
      <c r="K20" s="670"/>
      <c r="L20" s="924"/>
      <c r="M20" s="664"/>
      <c r="N20"/>
    </row>
    <row r="21" spans="1:15" ht="24" customHeight="1" x14ac:dyDescent="0.4">
      <c r="A21" s="29">
        <v>2</v>
      </c>
      <c r="B21" s="930"/>
      <c r="C21" s="931"/>
      <c r="D21" s="649">
        <f>'1-1 総表'!C31</f>
        <v>0</v>
      </c>
      <c r="E21" s="651">
        <f>'1-1 総表'!E31</f>
        <v>0</v>
      </c>
      <c r="F21" s="654"/>
      <c r="G21" s="668"/>
      <c r="H21" s="932" t="str">
        <f>IF('1-1 総表'!F31="","",('1-1 総表'!F31&amp;"（"&amp;'1-1 総表'!H31&amp;'1-1 総表'!I31&amp;"）"))</f>
        <v/>
      </c>
      <c r="I21" s="933"/>
      <c r="J21" s="934"/>
      <c r="K21" s="671"/>
      <c r="L21" s="924"/>
      <c r="M21" s="664"/>
      <c r="N21"/>
    </row>
    <row r="22" spans="1:15" ht="24" customHeight="1" x14ac:dyDescent="0.4">
      <c r="A22" s="29">
        <v>3</v>
      </c>
      <c r="B22" s="925"/>
      <c r="C22" s="926"/>
      <c r="D22" s="649">
        <f>'1-1 総表'!C32</f>
        <v>0</v>
      </c>
      <c r="E22" s="651">
        <f>'1-1 総表'!E32</f>
        <v>0</v>
      </c>
      <c r="F22" s="654"/>
      <c r="G22" s="668"/>
      <c r="H22" s="932" t="str">
        <f>IF('1-1 総表'!F32="","",('1-1 総表'!F32&amp;"（"&amp;'1-1 総表'!H32&amp;'1-1 総表'!I32&amp;"）"))</f>
        <v/>
      </c>
      <c r="I22" s="933"/>
      <c r="J22" s="934"/>
      <c r="K22" s="671"/>
      <c r="L22" s="924"/>
      <c r="M22" s="664"/>
      <c r="N22"/>
    </row>
    <row r="23" spans="1:15" ht="24" customHeight="1" x14ac:dyDescent="0.4">
      <c r="A23" s="29">
        <v>4</v>
      </c>
      <c r="B23" s="973"/>
      <c r="C23" s="974"/>
      <c r="D23" s="649">
        <f>'1-1 総表'!C33</f>
        <v>0</v>
      </c>
      <c r="E23" s="651">
        <f>'1-1 総表'!E33</f>
        <v>0</v>
      </c>
      <c r="F23" s="654"/>
      <c r="G23" s="668"/>
      <c r="H23" s="932" t="str">
        <f>IF('1-1 総表'!F33="","",('1-1 総表'!F33&amp;"（"&amp;'1-1 総表'!H33&amp;'1-1 総表'!I33&amp;"）"))</f>
        <v/>
      </c>
      <c r="I23" s="933"/>
      <c r="J23" s="934"/>
      <c r="K23" s="671"/>
      <c r="L23" s="924"/>
      <c r="M23" s="664"/>
      <c r="N23"/>
    </row>
    <row r="24" spans="1:15" ht="24" customHeight="1" x14ac:dyDescent="0.4">
      <c r="A24" s="29">
        <v>5</v>
      </c>
      <c r="B24" s="930"/>
      <c r="C24" s="931"/>
      <c r="D24" s="649">
        <f>'1-1 総表'!C34</f>
        <v>0</v>
      </c>
      <c r="E24" s="651">
        <f>'1-1 総表'!E34</f>
        <v>0</v>
      </c>
      <c r="F24" s="654"/>
      <c r="G24" s="668"/>
      <c r="H24" s="932" t="str">
        <f>IF('1-1 総表'!F34="","",('1-1 総表'!F34&amp;"（"&amp;'1-1 総表'!H34&amp;'1-1 総表'!I34&amp;"）"))</f>
        <v/>
      </c>
      <c r="I24" s="933"/>
      <c r="J24" s="934"/>
      <c r="K24" s="671"/>
      <c r="L24" s="924"/>
      <c r="M24" s="664"/>
      <c r="N24"/>
    </row>
    <row r="25" spans="1:15" ht="24" customHeight="1" thickBot="1" x14ac:dyDescent="0.45">
      <c r="A25" s="29">
        <v>6</v>
      </c>
      <c r="B25" s="951"/>
      <c r="C25" s="952"/>
      <c r="D25" s="650">
        <f>'1-1 総表'!C35</f>
        <v>0</v>
      </c>
      <c r="E25" s="652">
        <f>'1-1 総表'!E35</f>
        <v>0</v>
      </c>
      <c r="F25" s="655"/>
      <c r="G25" s="669"/>
      <c r="H25" s="953" t="str">
        <f>IF('1-1 総表'!F35="","",('1-1 総表'!F35&amp;"（"&amp;'1-1 総表'!H35&amp;'1-1 総表'!I35&amp;"）"))</f>
        <v/>
      </c>
      <c r="I25" s="954"/>
      <c r="J25" s="955"/>
      <c r="K25" s="672"/>
      <c r="L25" s="924"/>
      <c r="M25" s="664"/>
      <c r="N25"/>
    </row>
    <row r="26" spans="1:15" ht="32.1" customHeight="1" x14ac:dyDescent="0.4">
      <c r="A26"/>
      <c r="B26" s="956" t="s">
        <v>279</v>
      </c>
      <c r="C26" s="957"/>
      <c r="D26" s="957"/>
      <c r="E26" s="957"/>
      <c r="F26" s="957"/>
      <c r="G26" s="957"/>
      <c r="H26" s="957"/>
      <c r="I26" s="957"/>
      <c r="J26" s="957"/>
      <c r="K26" s="958"/>
      <c r="L26" s="950"/>
      <c r="M26" s="376"/>
      <c r="N26" s="580"/>
    </row>
    <row r="27" spans="1:15" ht="23.1" customHeight="1" x14ac:dyDescent="0.4">
      <c r="A27"/>
      <c r="B27" s="959" t="s">
        <v>313</v>
      </c>
      <c r="C27" s="960"/>
      <c r="D27" s="365" t="s">
        <v>299</v>
      </c>
      <c r="E27" s="366" t="s">
        <v>89</v>
      </c>
      <c r="F27" s="367" t="s">
        <v>299</v>
      </c>
      <c r="G27" s="366" t="s">
        <v>90</v>
      </c>
      <c r="H27" s="367" t="s">
        <v>299</v>
      </c>
      <c r="I27" s="368" t="s">
        <v>91</v>
      </c>
      <c r="J27" s="369" t="s">
        <v>299</v>
      </c>
      <c r="K27" s="370" t="s">
        <v>92</v>
      </c>
      <c r="L27" s="950"/>
      <c r="M27" s="376"/>
      <c r="N27" s="580"/>
    </row>
    <row r="28" spans="1:15" ht="23.1" customHeight="1" x14ac:dyDescent="0.4">
      <c r="A28"/>
      <c r="B28" s="961"/>
      <c r="C28" s="962"/>
      <c r="D28" s="371" t="s">
        <v>299</v>
      </c>
      <c r="E28" s="372" t="s">
        <v>93</v>
      </c>
      <c r="F28" s="371" t="s">
        <v>299</v>
      </c>
      <c r="G28" s="372" t="s">
        <v>94</v>
      </c>
      <c r="H28" s="371" t="s">
        <v>299</v>
      </c>
      <c r="I28" s="372" t="s">
        <v>95</v>
      </c>
      <c r="J28" s="371" t="s">
        <v>299</v>
      </c>
      <c r="K28" s="373" t="s">
        <v>96</v>
      </c>
      <c r="L28" s="950"/>
      <c r="M28" s="376"/>
      <c r="N28" s="580"/>
    </row>
    <row r="29" spans="1:15" ht="23.1" customHeight="1" x14ac:dyDescent="0.4">
      <c r="A29"/>
      <c r="B29" s="961"/>
      <c r="C29" s="962"/>
      <c r="D29" s="371" t="s">
        <v>299</v>
      </c>
      <c r="E29" s="372" t="s">
        <v>97</v>
      </c>
      <c r="F29" s="371" t="s">
        <v>299</v>
      </c>
      <c r="G29" s="372" t="s">
        <v>98</v>
      </c>
      <c r="H29" s="371" t="s">
        <v>299</v>
      </c>
      <c r="I29" s="372" t="s">
        <v>99</v>
      </c>
      <c r="J29" s="371" t="s">
        <v>299</v>
      </c>
      <c r="K29" s="373" t="s">
        <v>100</v>
      </c>
      <c r="L29" s="950"/>
      <c r="M29" s="376"/>
      <c r="N29" s="580"/>
    </row>
    <row r="30" spans="1:15" ht="23.1" customHeight="1" x14ac:dyDescent="0.4">
      <c r="A30"/>
      <c r="B30" s="963"/>
      <c r="C30" s="964"/>
      <c r="D30" s="374" t="s">
        <v>299</v>
      </c>
      <c r="E30" s="965" t="s">
        <v>101</v>
      </c>
      <c r="F30" s="965"/>
      <c r="G30" s="989"/>
      <c r="H30" s="990"/>
      <c r="I30" s="990"/>
      <c r="J30" s="990"/>
      <c r="K30" s="991"/>
      <c r="L30" s="950"/>
      <c r="M30" s="376"/>
      <c r="N30" s="580"/>
    </row>
    <row r="31" spans="1:15" ht="22.5" customHeight="1" x14ac:dyDescent="0.4">
      <c r="A31" s="29">
        <v>1</v>
      </c>
      <c r="B31" s="944"/>
      <c r="C31" s="945"/>
      <c r="D31" s="945"/>
      <c r="E31" s="945"/>
      <c r="F31" s="945"/>
      <c r="G31" s="945"/>
      <c r="H31" s="945"/>
      <c r="I31" s="945"/>
      <c r="J31" s="945"/>
      <c r="K31" s="946"/>
      <c r="L31" s="375"/>
      <c r="M31" s="914" t="s">
        <v>400</v>
      </c>
      <c r="N31" s="375"/>
    </row>
    <row r="32" spans="1:15" ht="22.5" customHeight="1" x14ac:dyDescent="0.4">
      <c r="A32" s="29">
        <v>2</v>
      </c>
      <c r="B32" s="915"/>
      <c r="C32" s="916"/>
      <c r="D32" s="916"/>
      <c r="E32" s="916"/>
      <c r="F32" s="916"/>
      <c r="G32" s="916"/>
      <c r="H32" s="916"/>
      <c r="I32" s="916"/>
      <c r="J32" s="916"/>
      <c r="K32" s="917"/>
      <c r="L32" s="376"/>
      <c r="M32" s="914"/>
      <c r="N32"/>
    </row>
    <row r="33" spans="1:17" ht="22.5" customHeight="1" x14ac:dyDescent="0.4">
      <c r="A33" s="29">
        <v>3</v>
      </c>
      <c r="B33" s="915"/>
      <c r="C33" s="916"/>
      <c r="D33" s="916"/>
      <c r="E33" s="916"/>
      <c r="F33" s="916"/>
      <c r="G33" s="916"/>
      <c r="H33" s="916"/>
      <c r="I33" s="916"/>
      <c r="J33" s="916"/>
      <c r="K33" s="917"/>
      <c r="L33" s="377"/>
      <c r="M33" s="914"/>
      <c r="N33"/>
    </row>
    <row r="34" spans="1:17" ht="22.5" customHeight="1" x14ac:dyDescent="0.4">
      <c r="A34" s="29">
        <v>4</v>
      </c>
      <c r="B34" s="915"/>
      <c r="C34" s="916"/>
      <c r="D34" s="916"/>
      <c r="E34" s="916"/>
      <c r="F34" s="916"/>
      <c r="G34" s="916"/>
      <c r="H34" s="916"/>
      <c r="I34" s="916"/>
      <c r="J34" s="916"/>
      <c r="K34" s="917"/>
      <c r="L34" s="950"/>
      <c r="M34" s="914"/>
      <c r="N34" s="378"/>
      <c r="O34" s="378"/>
      <c r="P34" s="378"/>
      <c r="Q34" s="378"/>
    </row>
    <row r="35" spans="1:17" ht="22.5" customHeight="1" x14ac:dyDescent="0.4">
      <c r="A35" s="29">
        <v>5</v>
      </c>
      <c r="B35" s="915"/>
      <c r="C35" s="916"/>
      <c r="D35" s="916"/>
      <c r="E35" s="916"/>
      <c r="F35" s="916"/>
      <c r="G35" s="916"/>
      <c r="H35" s="916"/>
      <c r="I35" s="916"/>
      <c r="J35" s="916"/>
      <c r="K35" s="917"/>
      <c r="L35" s="950"/>
      <c r="M35" s="914"/>
      <c r="N35" s="378"/>
      <c r="O35" s="378"/>
      <c r="P35" s="378"/>
      <c r="Q35" s="378"/>
    </row>
    <row r="36" spans="1:17" ht="22.5" customHeight="1" x14ac:dyDescent="0.4">
      <c r="A36" s="29">
        <v>6</v>
      </c>
      <c r="B36" s="915"/>
      <c r="C36" s="916"/>
      <c r="D36" s="916"/>
      <c r="E36" s="916"/>
      <c r="F36" s="916"/>
      <c r="G36" s="916"/>
      <c r="H36" s="916"/>
      <c r="I36" s="916"/>
      <c r="J36" s="916"/>
      <c r="K36" s="917"/>
      <c r="L36" s="950"/>
      <c r="M36" s="914"/>
      <c r="N36" s="378"/>
      <c r="O36" s="378"/>
      <c r="P36" s="378"/>
      <c r="Q36" s="378"/>
    </row>
    <row r="37" spans="1:17" ht="22.5" customHeight="1" x14ac:dyDescent="0.4">
      <c r="A37" s="29">
        <v>7</v>
      </c>
      <c r="B37" s="915"/>
      <c r="C37" s="916"/>
      <c r="D37" s="916"/>
      <c r="E37" s="916"/>
      <c r="F37" s="916"/>
      <c r="G37" s="916"/>
      <c r="H37" s="916"/>
      <c r="I37" s="916"/>
      <c r="J37" s="916"/>
      <c r="K37" s="917"/>
      <c r="L37" s="950"/>
      <c r="M37" s="914"/>
      <c r="N37" s="378"/>
      <c r="O37" s="378"/>
      <c r="P37" s="378"/>
      <c r="Q37" s="378"/>
    </row>
    <row r="38" spans="1:17" ht="22.5" customHeight="1" x14ac:dyDescent="0.4">
      <c r="A38" s="29">
        <v>8</v>
      </c>
      <c r="B38" s="915"/>
      <c r="C38" s="916"/>
      <c r="D38" s="916"/>
      <c r="E38" s="916"/>
      <c r="F38" s="916"/>
      <c r="G38" s="916"/>
      <c r="H38" s="916"/>
      <c r="I38" s="916"/>
      <c r="J38" s="916"/>
      <c r="K38" s="917"/>
      <c r="L38" s="950"/>
      <c r="M38" s="914"/>
      <c r="N38" s="378"/>
      <c r="O38" s="378"/>
      <c r="P38" s="378"/>
      <c r="Q38" s="378"/>
    </row>
    <row r="39" spans="1:17" ht="22.5" customHeight="1" x14ac:dyDescent="0.4">
      <c r="A39" s="29">
        <v>9</v>
      </c>
      <c r="B39" s="915"/>
      <c r="C39" s="916"/>
      <c r="D39" s="916"/>
      <c r="E39" s="916"/>
      <c r="F39" s="916"/>
      <c r="G39" s="916"/>
      <c r="H39" s="916"/>
      <c r="I39" s="916"/>
      <c r="J39" s="916"/>
      <c r="K39" s="917"/>
      <c r="L39" s="950"/>
      <c r="M39" s="914"/>
      <c r="N39" s="364"/>
      <c r="O39" s="364"/>
      <c r="P39" s="364"/>
      <c r="Q39" s="364"/>
    </row>
    <row r="40" spans="1:17" ht="22.5" customHeight="1" x14ac:dyDescent="0.4">
      <c r="A40" s="29">
        <v>10</v>
      </c>
      <c r="B40" s="915"/>
      <c r="C40" s="916"/>
      <c r="D40" s="916"/>
      <c r="E40" s="916"/>
      <c r="F40" s="916"/>
      <c r="G40" s="916"/>
      <c r="H40" s="916"/>
      <c r="I40" s="916"/>
      <c r="J40" s="916"/>
      <c r="K40" s="917"/>
      <c r="L40" s="950"/>
      <c r="M40" s="914"/>
      <c r="N40" s="364"/>
      <c r="O40" s="364"/>
      <c r="P40" s="364"/>
      <c r="Q40" s="364"/>
    </row>
    <row r="41" spans="1:17" ht="22.5" customHeight="1" x14ac:dyDescent="0.4">
      <c r="A41" s="29">
        <v>11</v>
      </c>
      <c r="B41" s="915"/>
      <c r="C41" s="916"/>
      <c r="D41" s="916"/>
      <c r="E41" s="916"/>
      <c r="F41" s="916"/>
      <c r="G41" s="916"/>
      <c r="H41" s="916"/>
      <c r="I41" s="916"/>
      <c r="J41" s="916"/>
      <c r="K41" s="917"/>
      <c r="L41" s="950"/>
      <c r="M41" s="914"/>
      <c r="N41" s="364"/>
      <c r="O41" s="364"/>
      <c r="P41" s="364"/>
      <c r="Q41" s="364"/>
    </row>
    <row r="42" spans="1:17" ht="22.5" customHeight="1" x14ac:dyDescent="0.4">
      <c r="A42" s="29">
        <v>12</v>
      </c>
      <c r="B42" s="915"/>
      <c r="C42" s="916"/>
      <c r="D42" s="916"/>
      <c r="E42" s="916"/>
      <c r="F42" s="916"/>
      <c r="G42" s="916"/>
      <c r="H42" s="916"/>
      <c r="I42" s="916"/>
      <c r="J42" s="916"/>
      <c r="K42" s="917"/>
      <c r="L42" s="950"/>
      <c r="M42" s="914"/>
      <c r="N42" s="364"/>
      <c r="O42" s="364"/>
      <c r="P42" s="364"/>
      <c r="Q42" s="364"/>
    </row>
    <row r="43" spans="1:17" ht="22.5" customHeight="1" x14ac:dyDescent="0.4">
      <c r="A43" s="29">
        <v>13</v>
      </c>
      <c r="B43" s="915"/>
      <c r="C43" s="916"/>
      <c r="D43" s="916"/>
      <c r="E43" s="916"/>
      <c r="F43" s="916"/>
      <c r="G43" s="916"/>
      <c r="H43" s="916"/>
      <c r="I43" s="916"/>
      <c r="J43" s="916"/>
      <c r="K43" s="917"/>
      <c r="L43" s="950"/>
      <c r="M43" s="392"/>
      <c r="N43" s="375"/>
    </row>
    <row r="44" spans="1:17" ht="22.5" customHeight="1" x14ac:dyDescent="0.4">
      <c r="A44" s="29">
        <v>14</v>
      </c>
      <c r="B44" s="915"/>
      <c r="C44" s="916"/>
      <c r="D44" s="916"/>
      <c r="E44" s="916"/>
      <c r="F44" s="916"/>
      <c r="G44" s="916"/>
      <c r="H44" s="916"/>
      <c r="I44" s="916"/>
      <c r="J44" s="916"/>
      <c r="K44" s="917"/>
      <c r="L44" s="375"/>
      <c r="M44" s="392"/>
      <c r="N44" s="375"/>
    </row>
    <row r="45" spans="1:17" ht="22.5" customHeight="1" x14ac:dyDescent="0.4">
      <c r="A45" s="29">
        <v>15</v>
      </c>
      <c r="B45" s="915"/>
      <c r="C45" s="916"/>
      <c r="D45" s="916"/>
      <c r="E45" s="916"/>
      <c r="F45" s="916"/>
      <c r="G45" s="916"/>
      <c r="H45" s="916"/>
      <c r="I45" s="916"/>
      <c r="J45" s="916"/>
      <c r="K45" s="917"/>
      <c r="M45" s="392"/>
    </row>
    <row r="46" spans="1:17" ht="22.5" customHeight="1" x14ac:dyDescent="0.4">
      <c r="A46" s="29">
        <v>16</v>
      </c>
      <c r="B46" s="915"/>
      <c r="C46" s="916"/>
      <c r="D46" s="916"/>
      <c r="E46" s="916"/>
      <c r="F46" s="916"/>
      <c r="G46" s="916"/>
      <c r="H46" s="916"/>
      <c r="I46" s="916"/>
      <c r="J46" s="916"/>
      <c r="K46" s="917"/>
      <c r="M46" s="392"/>
    </row>
    <row r="47" spans="1:17" ht="22.5" customHeight="1" x14ac:dyDescent="0.4">
      <c r="A47" s="29">
        <v>17</v>
      </c>
      <c r="B47" s="915"/>
      <c r="C47" s="916"/>
      <c r="D47" s="916"/>
      <c r="E47" s="916"/>
      <c r="F47" s="916"/>
      <c r="G47" s="916"/>
      <c r="H47" s="916"/>
      <c r="I47" s="916"/>
      <c r="J47" s="916"/>
      <c r="K47" s="917"/>
      <c r="M47" s="392"/>
    </row>
    <row r="48" spans="1:17" ht="22.5" customHeight="1" x14ac:dyDescent="0.4">
      <c r="A48" s="29">
        <v>18</v>
      </c>
      <c r="B48" s="915"/>
      <c r="C48" s="916"/>
      <c r="D48" s="916"/>
      <c r="E48" s="916"/>
      <c r="F48" s="916"/>
      <c r="G48" s="916"/>
      <c r="H48" s="916"/>
      <c r="I48" s="916"/>
      <c r="J48" s="916"/>
      <c r="K48" s="917"/>
    </row>
    <row r="49" spans="1:14" ht="22.5" customHeight="1" x14ac:dyDescent="0.4">
      <c r="A49" s="29">
        <v>19</v>
      </c>
      <c r="B49" s="915"/>
      <c r="C49" s="916"/>
      <c r="D49" s="916"/>
      <c r="E49" s="916"/>
      <c r="F49" s="916"/>
      <c r="G49" s="916"/>
      <c r="H49" s="916"/>
      <c r="I49" s="916"/>
      <c r="J49" s="916"/>
      <c r="K49" s="917"/>
    </row>
    <row r="50" spans="1:14" ht="22.5" customHeight="1" x14ac:dyDescent="0.4">
      <c r="A50" s="29">
        <v>20</v>
      </c>
      <c r="B50" s="915"/>
      <c r="C50" s="916"/>
      <c r="D50" s="916"/>
      <c r="E50" s="916"/>
      <c r="F50" s="916"/>
      <c r="G50" s="916"/>
      <c r="H50" s="916"/>
      <c r="I50" s="916"/>
      <c r="J50" s="916"/>
      <c r="K50" s="917"/>
    </row>
    <row r="51" spans="1:14" ht="22.5" customHeight="1" x14ac:dyDescent="0.4">
      <c r="A51" s="29">
        <v>21</v>
      </c>
      <c r="B51" s="915"/>
      <c r="C51" s="916"/>
      <c r="D51" s="916"/>
      <c r="E51" s="916"/>
      <c r="F51" s="916"/>
      <c r="G51" s="916"/>
      <c r="H51" s="916"/>
      <c r="I51" s="916"/>
      <c r="J51" s="916"/>
      <c r="K51" s="917"/>
    </row>
    <row r="52" spans="1:14" ht="22.5" customHeight="1" x14ac:dyDescent="0.4">
      <c r="A52" s="29">
        <v>22</v>
      </c>
      <c r="B52" s="915"/>
      <c r="C52" s="916"/>
      <c r="D52" s="916"/>
      <c r="E52" s="916"/>
      <c r="F52" s="916"/>
      <c r="G52" s="916"/>
      <c r="H52" s="916"/>
      <c r="I52" s="916"/>
      <c r="J52" s="916"/>
      <c r="K52" s="917"/>
    </row>
    <row r="53" spans="1:14" ht="22.5" customHeight="1" x14ac:dyDescent="0.4">
      <c r="A53" s="29">
        <v>23</v>
      </c>
      <c r="B53" s="915"/>
      <c r="C53" s="916"/>
      <c r="D53" s="916"/>
      <c r="E53" s="916"/>
      <c r="F53" s="916"/>
      <c r="G53" s="916"/>
      <c r="H53" s="916"/>
      <c r="I53" s="916"/>
      <c r="J53" s="916"/>
      <c r="K53" s="917"/>
    </row>
    <row r="54" spans="1:14" ht="22.5" customHeight="1" x14ac:dyDescent="0.4">
      <c r="A54" s="29">
        <v>24</v>
      </c>
      <c r="B54" s="915"/>
      <c r="C54" s="916"/>
      <c r="D54" s="916"/>
      <c r="E54" s="916"/>
      <c r="F54" s="916"/>
      <c r="G54" s="916"/>
      <c r="H54" s="916"/>
      <c r="I54" s="916"/>
      <c r="J54" s="916"/>
      <c r="K54" s="917"/>
    </row>
    <row r="55" spans="1:14" ht="22.5" customHeight="1" x14ac:dyDescent="0.4">
      <c r="A55" s="29">
        <v>25</v>
      </c>
      <c r="B55" s="915"/>
      <c r="C55" s="916"/>
      <c r="D55" s="916"/>
      <c r="E55" s="916"/>
      <c r="F55" s="916"/>
      <c r="G55" s="916"/>
      <c r="H55" s="916"/>
      <c r="I55" s="916"/>
      <c r="J55" s="916"/>
      <c r="K55" s="917"/>
    </row>
    <row r="56" spans="1:14" ht="22.5" customHeight="1" x14ac:dyDescent="0.4">
      <c r="A56" s="29">
        <v>26</v>
      </c>
      <c r="B56" s="915"/>
      <c r="C56" s="916"/>
      <c r="D56" s="916"/>
      <c r="E56" s="916"/>
      <c r="F56" s="916"/>
      <c r="G56" s="916"/>
      <c r="H56" s="916"/>
      <c r="I56" s="916"/>
      <c r="J56" s="916"/>
      <c r="K56" s="917"/>
    </row>
    <row r="57" spans="1:14" ht="22.5" customHeight="1" x14ac:dyDescent="0.4">
      <c r="A57" s="29">
        <v>27</v>
      </c>
      <c r="B57" s="915"/>
      <c r="C57" s="916"/>
      <c r="D57" s="916"/>
      <c r="E57" s="916"/>
      <c r="F57" s="916"/>
      <c r="G57" s="916"/>
      <c r="H57" s="916"/>
      <c r="I57" s="916"/>
      <c r="J57" s="916"/>
      <c r="K57" s="917"/>
    </row>
    <row r="58" spans="1:14" ht="22.5" customHeight="1" x14ac:dyDescent="0.4">
      <c r="A58" s="29">
        <v>28</v>
      </c>
      <c r="B58" s="915"/>
      <c r="C58" s="916"/>
      <c r="D58" s="916"/>
      <c r="E58" s="916"/>
      <c r="F58" s="916"/>
      <c r="G58" s="916"/>
      <c r="H58" s="916"/>
      <c r="I58" s="916"/>
      <c r="J58" s="916"/>
      <c r="K58" s="917"/>
    </row>
    <row r="59" spans="1:14" ht="22.5" customHeight="1" x14ac:dyDescent="0.4">
      <c r="A59" s="29">
        <v>29</v>
      </c>
      <c r="B59" s="915"/>
      <c r="C59" s="916"/>
      <c r="D59" s="916"/>
      <c r="E59" s="916"/>
      <c r="F59" s="916"/>
      <c r="G59" s="916"/>
      <c r="H59" s="916"/>
      <c r="I59" s="916"/>
      <c r="J59" s="916"/>
      <c r="K59" s="917"/>
    </row>
    <row r="60" spans="1:14" ht="22.5" customHeight="1" x14ac:dyDescent="0.4">
      <c r="A60" s="29">
        <v>30</v>
      </c>
      <c r="B60" s="947"/>
      <c r="C60" s="948"/>
      <c r="D60" s="948"/>
      <c r="E60" s="948"/>
      <c r="F60" s="948"/>
      <c r="G60" s="948"/>
      <c r="H60" s="948"/>
      <c r="I60" s="948"/>
      <c r="J60" s="948"/>
      <c r="K60" s="949"/>
    </row>
    <row r="61" spans="1:14" ht="24.6" customHeight="1" x14ac:dyDescent="0.4">
      <c r="B61" s="381" t="s">
        <v>280</v>
      </c>
      <c r="C61" s="382"/>
      <c r="D61" s="382"/>
      <c r="E61" s="382"/>
      <c r="F61" s="382"/>
      <c r="G61" s="382"/>
      <c r="H61" s="382"/>
      <c r="I61" s="382"/>
      <c r="J61" s="385"/>
      <c r="K61" s="386"/>
      <c r="L61" s="943"/>
      <c r="M61" s="375"/>
      <c r="N61" s="379"/>
    </row>
    <row r="62" spans="1:14" ht="24" customHeight="1" x14ac:dyDescent="0.4">
      <c r="B62" s="968" t="s">
        <v>340</v>
      </c>
      <c r="C62" s="969"/>
      <c r="D62" s="969"/>
      <c r="E62" s="969"/>
      <c r="F62" s="969"/>
      <c r="G62" s="969"/>
      <c r="H62" s="969"/>
      <c r="I62" s="969"/>
      <c r="J62" s="656"/>
      <c r="K62" s="657"/>
      <c r="L62" s="943"/>
      <c r="M62" s="392"/>
      <c r="N62" s="379"/>
    </row>
    <row r="63" spans="1:14" ht="22.5" customHeight="1" x14ac:dyDescent="0.4">
      <c r="A63" s="29">
        <v>1</v>
      </c>
      <c r="B63" s="944"/>
      <c r="C63" s="945"/>
      <c r="D63" s="945"/>
      <c r="E63" s="945"/>
      <c r="F63" s="945"/>
      <c r="G63" s="945"/>
      <c r="H63" s="945"/>
      <c r="I63" s="945"/>
      <c r="J63" s="945"/>
      <c r="K63" s="946"/>
      <c r="L63" s="943"/>
      <c r="M63" s="914" t="s">
        <v>342</v>
      </c>
      <c r="N63" s="379"/>
    </row>
    <row r="64" spans="1:14" ht="22.5" customHeight="1" x14ac:dyDescent="0.4">
      <c r="A64" s="29">
        <v>2</v>
      </c>
      <c r="B64" s="915"/>
      <c r="C64" s="916"/>
      <c r="D64" s="916"/>
      <c r="E64" s="916"/>
      <c r="F64" s="916"/>
      <c r="G64" s="916"/>
      <c r="H64" s="916"/>
      <c r="I64" s="916"/>
      <c r="J64" s="916"/>
      <c r="K64" s="917"/>
      <c r="L64" s="943"/>
      <c r="M64" s="914"/>
      <c r="N64" s="379"/>
    </row>
    <row r="65" spans="1:17" ht="22.5" customHeight="1" x14ac:dyDescent="0.4">
      <c r="A65" s="29">
        <v>3</v>
      </c>
      <c r="B65" s="915"/>
      <c r="C65" s="916"/>
      <c r="D65" s="916"/>
      <c r="E65" s="916"/>
      <c r="F65" s="916"/>
      <c r="G65" s="916"/>
      <c r="H65" s="916"/>
      <c r="I65" s="916"/>
      <c r="J65" s="916"/>
      <c r="K65" s="917"/>
      <c r="L65" s="943"/>
      <c r="M65" s="914"/>
      <c r="N65" s="379"/>
    </row>
    <row r="66" spans="1:17" ht="22.5" customHeight="1" x14ac:dyDescent="0.4">
      <c r="A66" s="29">
        <v>4</v>
      </c>
      <c r="B66" s="915"/>
      <c r="C66" s="916"/>
      <c r="D66" s="916"/>
      <c r="E66" s="916"/>
      <c r="F66" s="916"/>
      <c r="G66" s="916"/>
      <c r="H66" s="916"/>
      <c r="I66" s="916"/>
      <c r="J66" s="916"/>
      <c r="K66" s="917"/>
      <c r="L66" s="943"/>
      <c r="M66" s="914"/>
      <c r="N66" s="379"/>
    </row>
    <row r="67" spans="1:17" ht="22.5" customHeight="1" x14ac:dyDescent="0.4">
      <c r="A67" s="29">
        <v>5</v>
      </c>
      <c r="B67" s="915"/>
      <c r="C67" s="916"/>
      <c r="D67" s="916"/>
      <c r="E67" s="916"/>
      <c r="F67" s="916"/>
      <c r="G67" s="916"/>
      <c r="H67" s="916"/>
      <c r="I67" s="916"/>
      <c r="J67" s="916"/>
      <c r="K67" s="917"/>
      <c r="L67" s="943"/>
      <c r="M67" s="914"/>
      <c r="N67" s="377"/>
    </row>
    <row r="68" spans="1:17" ht="22.5" customHeight="1" x14ac:dyDescent="0.4">
      <c r="A68" s="29">
        <v>6</v>
      </c>
      <c r="B68" s="915"/>
      <c r="C68" s="916"/>
      <c r="D68" s="916"/>
      <c r="E68" s="916"/>
      <c r="F68" s="916"/>
      <c r="G68" s="916"/>
      <c r="H68" s="916"/>
      <c r="I68" s="916"/>
      <c r="J68" s="916"/>
      <c r="K68" s="917"/>
      <c r="L68" s="943"/>
      <c r="M68" s="914"/>
      <c r="N68" s="377"/>
    </row>
    <row r="69" spans="1:17" ht="24.6" customHeight="1" x14ac:dyDescent="0.4">
      <c r="B69" s="381" t="s">
        <v>339</v>
      </c>
      <c r="C69" s="382"/>
      <c r="D69" s="382"/>
      <c r="E69" s="382"/>
      <c r="F69" s="382"/>
      <c r="G69" s="382"/>
      <c r="H69" s="382"/>
      <c r="I69" s="382"/>
      <c r="J69" s="385"/>
      <c r="K69" s="386"/>
      <c r="L69" s="943"/>
      <c r="M69" s="914"/>
      <c r="N69" s="379"/>
    </row>
    <row r="70" spans="1:17" ht="24" customHeight="1" x14ac:dyDescent="0.4">
      <c r="B70" s="940" t="s">
        <v>341</v>
      </c>
      <c r="C70" s="941"/>
      <c r="D70" s="941"/>
      <c r="E70" s="941"/>
      <c r="F70" s="941"/>
      <c r="G70" s="941"/>
      <c r="H70" s="941"/>
      <c r="I70" s="941"/>
      <c r="J70" s="941"/>
      <c r="K70" s="942"/>
      <c r="L70" s="943"/>
      <c r="M70" s="375"/>
      <c r="N70" s="379"/>
    </row>
    <row r="71" spans="1:17" ht="22.5" customHeight="1" x14ac:dyDescent="0.4">
      <c r="A71" s="29">
        <v>1</v>
      </c>
      <c r="B71" s="944"/>
      <c r="C71" s="945"/>
      <c r="D71" s="945"/>
      <c r="E71" s="945"/>
      <c r="F71" s="945"/>
      <c r="G71" s="945"/>
      <c r="H71" s="945"/>
      <c r="I71" s="945"/>
      <c r="J71" s="945"/>
      <c r="K71" s="946"/>
      <c r="L71" s="943"/>
      <c r="M71" s="375"/>
      <c r="N71" s="379"/>
    </row>
    <row r="72" spans="1:17" ht="22.5" customHeight="1" x14ac:dyDescent="0.4">
      <c r="A72" s="29">
        <v>2</v>
      </c>
      <c r="B72" s="915"/>
      <c r="C72" s="916"/>
      <c r="D72" s="916"/>
      <c r="E72" s="916"/>
      <c r="F72" s="916"/>
      <c r="G72" s="916"/>
      <c r="H72" s="916"/>
      <c r="I72" s="916"/>
      <c r="J72" s="916"/>
      <c r="K72" s="917"/>
      <c r="L72" s="943"/>
      <c r="M72" s="375"/>
      <c r="N72" s="379"/>
    </row>
    <row r="73" spans="1:17" ht="22.5" customHeight="1" x14ac:dyDescent="0.4">
      <c r="A73" s="29">
        <v>3</v>
      </c>
      <c r="B73" s="915"/>
      <c r="C73" s="916"/>
      <c r="D73" s="916"/>
      <c r="E73" s="916"/>
      <c r="F73" s="916"/>
      <c r="G73" s="916"/>
      <c r="H73" s="916"/>
      <c r="I73" s="916"/>
      <c r="J73" s="916"/>
      <c r="K73" s="917"/>
      <c r="L73" s="943"/>
      <c r="M73" s="375"/>
      <c r="N73" s="379"/>
    </row>
    <row r="74" spans="1:17" ht="22.5" customHeight="1" thickBot="1" x14ac:dyDescent="0.45">
      <c r="A74" s="29">
        <v>4</v>
      </c>
      <c r="B74" s="915"/>
      <c r="C74" s="916"/>
      <c r="D74" s="916"/>
      <c r="E74" s="916"/>
      <c r="F74" s="916"/>
      <c r="G74" s="916"/>
      <c r="H74" s="916"/>
      <c r="I74" s="916"/>
      <c r="J74" s="916"/>
      <c r="K74" s="917"/>
      <c r="L74" s="943"/>
      <c r="M74" s="375"/>
      <c r="N74" s="379"/>
    </row>
    <row r="75" spans="1:17" ht="30" customHeight="1" x14ac:dyDescent="0.4">
      <c r="B75" s="985" t="s">
        <v>285</v>
      </c>
      <c r="C75" s="986"/>
      <c r="D75" s="986"/>
      <c r="E75" s="986"/>
      <c r="F75" s="986"/>
      <c r="G75" s="986"/>
      <c r="H75" s="986"/>
      <c r="I75" s="986"/>
      <c r="J75" s="986"/>
      <c r="K75" s="987"/>
      <c r="L75" s="376"/>
      <c r="M75" s="914" t="s">
        <v>346</v>
      </c>
      <c r="N75" s="914"/>
    </row>
    <row r="76" spans="1:17" ht="22.5" customHeight="1" x14ac:dyDescent="0.4">
      <c r="A76" s="29">
        <v>1</v>
      </c>
      <c r="B76" s="944"/>
      <c r="C76" s="945"/>
      <c r="D76" s="945"/>
      <c r="E76" s="945"/>
      <c r="F76" s="945"/>
      <c r="G76" s="945"/>
      <c r="H76" s="945"/>
      <c r="I76" s="945"/>
      <c r="J76" s="945"/>
      <c r="K76" s="946"/>
      <c r="L76" s="950"/>
      <c r="M76" s="914"/>
      <c r="N76" s="914"/>
      <c r="O76" s="110"/>
      <c r="P76" s="110"/>
      <c r="Q76" s="110"/>
    </row>
    <row r="77" spans="1:17" ht="22.5" customHeight="1" x14ac:dyDescent="0.4">
      <c r="A77" s="29">
        <v>2</v>
      </c>
      <c r="B77" s="915"/>
      <c r="C77" s="916"/>
      <c r="D77" s="916"/>
      <c r="E77" s="916"/>
      <c r="F77" s="916"/>
      <c r="G77" s="916"/>
      <c r="H77" s="916"/>
      <c r="I77" s="916"/>
      <c r="J77" s="916"/>
      <c r="K77" s="917"/>
      <c r="L77" s="988"/>
      <c r="M77" s="914"/>
      <c r="N77" s="914"/>
      <c r="O77" s="110"/>
      <c r="P77" s="110"/>
      <c r="Q77" s="110"/>
    </row>
    <row r="78" spans="1:17" ht="22.5" customHeight="1" x14ac:dyDescent="0.4">
      <c r="A78" s="29">
        <v>3</v>
      </c>
      <c r="B78" s="915"/>
      <c r="C78" s="916"/>
      <c r="D78" s="916"/>
      <c r="E78" s="916"/>
      <c r="F78" s="916"/>
      <c r="G78" s="916"/>
      <c r="H78" s="916"/>
      <c r="I78" s="916"/>
      <c r="J78" s="916"/>
      <c r="K78" s="917"/>
      <c r="L78" s="988"/>
      <c r="M78" s="914"/>
      <c r="N78" s="914"/>
      <c r="O78" s="110"/>
      <c r="P78" s="110"/>
      <c r="Q78" s="110"/>
    </row>
    <row r="79" spans="1:17" ht="22.5" customHeight="1" thickBot="1" x14ac:dyDescent="0.45">
      <c r="A79" s="29">
        <v>4</v>
      </c>
      <c r="B79" s="918"/>
      <c r="C79" s="919"/>
      <c r="D79" s="919"/>
      <c r="E79" s="919"/>
      <c r="F79" s="919"/>
      <c r="G79" s="919"/>
      <c r="H79" s="919"/>
      <c r="I79" s="919"/>
      <c r="J79" s="919"/>
      <c r="K79" s="920"/>
      <c r="L79" s="988"/>
      <c r="M79" s="914"/>
      <c r="N79" s="914"/>
      <c r="O79" s="110"/>
      <c r="P79" s="110"/>
      <c r="Q79" s="110"/>
    </row>
    <row r="80" spans="1:17" ht="24" customHeight="1" x14ac:dyDescent="0.4">
      <c r="E80" s="380"/>
    </row>
    <row r="84" spans="5:5" ht="24" customHeight="1" x14ac:dyDescent="0.4">
      <c r="E84" s="380"/>
    </row>
  </sheetData>
  <sheetProtection algorithmName="SHA-512" hashValue="fqQLfE2oz4ijnMJGTF4uDeb85L8CPW+DtWBBmwnU0jyzWX/EQXFn6hngMVyHWPfLFgFUP/PRpyMJp+s6DVHXiw==" saltValue="Y0ESPQAiZRU0ylcXpf8axA==" spinCount="100000" sheet="1" objects="1" scenarios="1"/>
  <mergeCells count="49">
    <mergeCell ref="M75:N79"/>
    <mergeCell ref="M4:N17"/>
    <mergeCell ref="B23:C23"/>
    <mergeCell ref="H23:J23"/>
    <mergeCell ref="G18:G19"/>
    <mergeCell ref="H18:J19"/>
    <mergeCell ref="K18:K19"/>
    <mergeCell ref="B75:K75"/>
    <mergeCell ref="B76:K79"/>
    <mergeCell ref="L76:L79"/>
    <mergeCell ref="L61:L69"/>
    <mergeCell ref="M63:M69"/>
    <mergeCell ref="G30:K30"/>
    <mergeCell ref="D18:E19"/>
    <mergeCell ref="B63:K68"/>
    <mergeCell ref="B4:K4"/>
    <mergeCell ref="B2:C2"/>
    <mergeCell ref="D2:J2"/>
    <mergeCell ref="L2:L3"/>
    <mergeCell ref="B3:C3"/>
    <mergeCell ref="D3:J3"/>
    <mergeCell ref="M2:M3"/>
    <mergeCell ref="B70:K70"/>
    <mergeCell ref="L70:L74"/>
    <mergeCell ref="B71:K74"/>
    <mergeCell ref="B31:K60"/>
    <mergeCell ref="L34:L43"/>
    <mergeCell ref="B24:C24"/>
    <mergeCell ref="H24:J24"/>
    <mergeCell ref="B25:C25"/>
    <mergeCell ref="H25:J25"/>
    <mergeCell ref="B26:K26"/>
    <mergeCell ref="L26:L30"/>
    <mergeCell ref="B27:C30"/>
    <mergeCell ref="E30:F30"/>
    <mergeCell ref="F18:F19"/>
    <mergeCell ref="B62:I62"/>
    <mergeCell ref="M31:M42"/>
    <mergeCell ref="B5:K10"/>
    <mergeCell ref="B11:K11"/>
    <mergeCell ref="B12:K17"/>
    <mergeCell ref="L19:L25"/>
    <mergeCell ref="B20:C20"/>
    <mergeCell ref="H20:J20"/>
    <mergeCell ref="B21:C21"/>
    <mergeCell ref="H21:J21"/>
    <mergeCell ref="B22:C22"/>
    <mergeCell ref="H22:J22"/>
    <mergeCell ref="B18:C19"/>
  </mergeCells>
  <phoneticPr fontId="21"/>
  <dataValidations count="2">
    <dataValidation type="textLength" operator="lessThanOrEqual" allowBlank="1" showInputMessage="1" showErrorMessage="1" errorTitle="字数超過" error="45字以内でご記入ください。" sqref="G30:K30" xr:uid="{35AFCC2F-D877-40D0-91CE-18A7B4A814D0}">
      <formula1>45</formula1>
    </dataValidation>
    <dataValidation type="list" operator="lessThanOrEqual" allowBlank="1" showInputMessage="1" showErrorMessage="1" sqref="H27:H29 J27:J29 D27:D30 F27:F29" xr:uid="{BD6022B8-0D4F-4583-AB82-237976297136}">
      <formula1>"ー,〇"</formula1>
    </dataValidation>
  </dataValidations>
  <printOptions horizontalCentered="1"/>
  <pageMargins left="0.70866141732283472" right="0.70866141732283472" top="0.35433070866141736" bottom="0.35433070866141736" header="0.31496062992125984" footer="0.31496062992125984"/>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C7F7C1"/>
    <pageSetUpPr fitToPage="1"/>
  </sheetPr>
  <dimension ref="A1:T107"/>
  <sheetViews>
    <sheetView view="pageBreakPreview" zoomScale="80" zoomScaleNormal="100" zoomScaleSheetLayoutView="80" workbookViewId="0">
      <selection activeCell="C18" sqref="C18:D18"/>
    </sheetView>
  </sheetViews>
  <sheetFormatPr defaultColWidth="9" defaultRowHeight="18.75" x14ac:dyDescent="0.4"/>
  <cols>
    <col min="1" max="2" width="6.875" style="126" customWidth="1"/>
    <col min="3" max="3" width="7.125" style="126" customWidth="1"/>
    <col min="4" max="4" width="39.5" style="193" customWidth="1"/>
    <col min="5" max="5" width="12" style="21" customWidth="1"/>
    <col min="6" max="6" width="3.5" style="21" bestFit="1" customWidth="1"/>
    <col min="7" max="7" width="12" style="21" customWidth="1"/>
    <col min="8" max="8" width="21.375" style="127" bestFit="1" customWidth="1"/>
    <col min="9" max="9" width="17.625" style="127" customWidth="1"/>
    <col min="10" max="10" width="1" style="21" customWidth="1"/>
    <col min="11" max="16384" width="9" style="21"/>
  </cols>
  <sheetData>
    <row r="1" spans="1:20" ht="19.5" x14ac:dyDescent="0.4">
      <c r="A1" s="418" t="s">
        <v>385</v>
      </c>
      <c r="B1" s="419"/>
      <c r="C1" s="419"/>
      <c r="D1" s="420"/>
      <c r="E1" s="418"/>
      <c r="F1" s="418"/>
      <c r="G1" s="418"/>
      <c r="H1" s="421"/>
      <c r="I1" s="421"/>
    </row>
    <row r="2" spans="1:20" customFormat="1" ht="19.5" x14ac:dyDescent="0.4">
      <c r="A2" s="1050" t="s">
        <v>165</v>
      </c>
      <c r="B2" s="1050"/>
      <c r="C2" s="1051">
        <f>'1-1 総表'!C15</f>
        <v>0</v>
      </c>
      <c r="D2" s="1051"/>
      <c r="E2" s="1051"/>
      <c r="F2" s="1051"/>
      <c r="G2" s="1051"/>
      <c r="H2" s="1051"/>
      <c r="I2" s="1051"/>
      <c r="J2" s="61"/>
      <c r="K2" s="17"/>
    </row>
    <row r="3" spans="1:20" customFormat="1" ht="19.5" x14ac:dyDescent="0.4">
      <c r="A3" s="1050" t="s">
        <v>65</v>
      </c>
      <c r="B3" s="1050"/>
      <c r="C3" s="1051">
        <f>'1-1 総表'!C27</f>
        <v>0</v>
      </c>
      <c r="D3" s="1051"/>
      <c r="E3" s="1051"/>
      <c r="F3" s="1051"/>
      <c r="G3" s="1051"/>
      <c r="H3" s="1051"/>
      <c r="I3" s="1051"/>
      <c r="J3" s="61"/>
      <c r="K3" s="1049" t="s">
        <v>326</v>
      </c>
      <c r="L3" s="1049"/>
      <c r="M3" s="1049"/>
      <c r="N3" s="1049"/>
      <c r="O3" s="1049"/>
    </row>
    <row r="4" spans="1:20" ht="20.25" thickBot="1" x14ac:dyDescent="0.45">
      <c r="G4" s="550" t="s">
        <v>307</v>
      </c>
      <c r="K4" s="1049"/>
      <c r="L4" s="1049"/>
      <c r="M4" s="1049"/>
      <c r="N4" s="1049"/>
      <c r="O4" s="1049"/>
    </row>
    <row r="5" spans="1:20" customFormat="1" ht="20.45" customHeight="1" x14ac:dyDescent="0.4">
      <c r="A5" s="129"/>
      <c r="B5" s="130" t="s">
        <v>306</v>
      </c>
      <c r="C5" s="131"/>
      <c r="D5" s="194"/>
      <c r="E5" s="1062">
        <f>E6+E7</f>
        <v>0</v>
      </c>
      <c r="F5" s="1062"/>
      <c r="G5" s="1063"/>
      <c r="H5" s="132"/>
      <c r="I5" s="132"/>
      <c r="K5" s="1049"/>
      <c r="L5" s="1049"/>
      <c r="M5" s="1049"/>
      <c r="N5" s="1049"/>
      <c r="O5" s="1049"/>
      <c r="P5" s="343"/>
      <c r="Q5" s="343"/>
      <c r="R5" s="343"/>
      <c r="S5" s="343"/>
      <c r="T5" s="343"/>
    </row>
    <row r="6" spans="1:20" customFormat="1" ht="20.45" customHeight="1" x14ac:dyDescent="0.4">
      <c r="A6" s="129"/>
      <c r="B6" s="133"/>
      <c r="C6" s="1054" t="s">
        <v>35</v>
      </c>
      <c r="D6" s="1055"/>
      <c r="E6" s="1041">
        <f>I16</f>
        <v>0</v>
      </c>
      <c r="F6" s="1041"/>
      <c r="G6" s="1042"/>
      <c r="H6" s="134"/>
      <c r="I6" s="134"/>
      <c r="K6" s="1049"/>
      <c r="L6" s="1049"/>
      <c r="M6" s="1049"/>
      <c r="N6" s="1049"/>
      <c r="O6" s="1049"/>
      <c r="P6" s="343"/>
      <c r="Q6" s="343"/>
      <c r="R6" s="343"/>
      <c r="S6" s="343"/>
      <c r="T6" s="343"/>
    </row>
    <row r="7" spans="1:20" customFormat="1" ht="20.45" customHeight="1" x14ac:dyDescent="0.4">
      <c r="A7" s="129"/>
      <c r="B7" s="133"/>
      <c r="C7" s="135" t="s">
        <v>36</v>
      </c>
      <c r="D7" s="195"/>
      <c r="E7" s="1041">
        <f>SUM(E8:G12)</f>
        <v>0</v>
      </c>
      <c r="F7" s="1041"/>
      <c r="G7" s="1042"/>
      <c r="H7" s="134"/>
      <c r="I7" s="134"/>
      <c r="K7" s="1049"/>
      <c r="L7" s="1049"/>
      <c r="M7" s="1049"/>
      <c r="N7" s="1049"/>
      <c r="O7" s="1049"/>
      <c r="P7" s="343"/>
      <c r="Q7" s="343"/>
      <c r="R7" s="343"/>
      <c r="S7" s="343"/>
      <c r="T7" s="343"/>
    </row>
    <row r="8" spans="1:20" customFormat="1" ht="20.45" customHeight="1" x14ac:dyDescent="0.4">
      <c r="A8" s="129"/>
      <c r="B8" s="133"/>
      <c r="C8" s="136"/>
      <c r="D8" s="196" t="s">
        <v>37</v>
      </c>
      <c r="E8" s="1056">
        <f>I53</f>
        <v>0</v>
      </c>
      <c r="F8" s="1057"/>
      <c r="G8" s="1058"/>
      <c r="H8" s="134"/>
      <c r="I8" s="134"/>
      <c r="K8" s="1049"/>
      <c r="L8" s="1049"/>
      <c r="M8" s="1049"/>
      <c r="N8" s="1049"/>
      <c r="O8" s="1049"/>
      <c r="P8" s="343"/>
      <c r="Q8" s="343"/>
      <c r="R8" s="343"/>
      <c r="S8" s="343"/>
      <c r="T8" s="343"/>
    </row>
    <row r="9" spans="1:20" customFormat="1" ht="20.100000000000001" customHeight="1" x14ac:dyDescent="0.4">
      <c r="A9" s="129"/>
      <c r="B9" s="133"/>
      <c r="C9" s="136"/>
      <c r="D9" s="197" t="s">
        <v>38</v>
      </c>
      <c r="E9" s="1059">
        <f>I62</f>
        <v>0</v>
      </c>
      <c r="F9" s="1060"/>
      <c r="G9" s="1061"/>
      <c r="H9" s="134"/>
      <c r="I9" s="134"/>
      <c r="K9" s="1049"/>
      <c r="L9" s="1049"/>
      <c r="M9" s="1049"/>
      <c r="N9" s="1049"/>
      <c r="O9" s="1049"/>
      <c r="P9" s="343"/>
      <c r="Q9" s="343"/>
      <c r="R9" s="343"/>
      <c r="S9" s="343"/>
      <c r="T9" s="343"/>
    </row>
    <row r="10" spans="1:20" customFormat="1" ht="20.100000000000001" customHeight="1" x14ac:dyDescent="0.4">
      <c r="A10" s="129"/>
      <c r="B10" s="133"/>
      <c r="C10" s="136"/>
      <c r="D10" s="197" t="s">
        <v>39</v>
      </c>
      <c r="E10" s="1052">
        <f>I73</f>
        <v>0</v>
      </c>
      <c r="F10" s="1052"/>
      <c r="G10" s="1053"/>
      <c r="H10" s="134"/>
      <c r="I10" s="134"/>
      <c r="K10" s="1049"/>
      <c r="L10" s="1049"/>
      <c r="M10" s="1049"/>
      <c r="N10" s="1049"/>
      <c r="O10" s="1049"/>
      <c r="P10" s="343"/>
      <c r="Q10" s="343"/>
      <c r="R10" s="343"/>
      <c r="S10" s="343"/>
      <c r="T10" s="343"/>
    </row>
    <row r="11" spans="1:20" customFormat="1" ht="20.100000000000001" customHeight="1" x14ac:dyDescent="0.4">
      <c r="A11" s="129"/>
      <c r="B11" s="133"/>
      <c r="C11" s="136"/>
      <c r="D11" s="198" t="s">
        <v>169</v>
      </c>
      <c r="E11" s="1052">
        <f>I85</f>
        <v>0</v>
      </c>
      <c r="F11" s="1052"/>
      <c r="G11" s="1053"/>
      <c r="H11" s="134"/>
      <c r="I11" s="134"/>
      <c r="K11" s="1049"/>
      <c r="L11" s="1049"/>
      <c r="M11" s="1049"/>
      <c r="N11" s="1049"/>
      <c r="O11" s="1049"/>
      <c r="P11" s="343"/>
      <c r="Q11" s="343"/>
      <c r="R11" s="343"/>
      <c r="S11" s="343"/>
      <c r="T11" s="343"/>
    </row>
    <row r="12" spans="1:20" customFormat="1" ht="20.45" customHeight="1" thickBot="1" x14ac:dyDescent="0.45">
      <c r="A12" s="129"/>
      <c r="B12" s="137"/>
      <c r="C12" s="138"/>
      <c r="D12" s="199" t="s">
        <v>40</v>
      </c>
      <c r="E12" s="1064">
        <f>I97</f>
        <v>0</v>
      </c>
      <c r="F12" s="1064"/>
      <c r="G12" s="1065"/>
      <c r="H12" s="134"/>
      <c r="I12" s="134"/>
      <c r="K12" s="1049"/>
      <c r="L12" s="1049"/>
      <c r="M12" s="1049"/>
      <c r="N12" s="1049"/>
      <c r="O12" s="1049"/>
      <c r="P12" s="343"/>
      <c r="Q12" s="343"/>
      <c r="R12" s="343"/>
      <c r="S12" s="343"/>
      <c r="T12" s="343"/>
    </row>
    <row r="13" spans="1:20" ht="18.600000000000001" customHeight="1" thickBot="1" x14ac:dyDescent="0.45">
      <c r="K13" s="343"/>
      <c r="L13" s="343"/>
      <c r="M13" s="343"/>
      <c r="N13" s="343"/>
      <c r="O13" s="343"/>
      <c r="P13" s="343"/>
      <c r="Q13" s="343"/>
      <c r="R13" s="343"/>
      <c r="S13" s="343"/>
      <c r="T13" s="343"/>
    </row>
    <row r="14" spans="1:20" s="142" customFormat="1" ht="20.25" thickBot="1" x14ac:dyDescent="0.45">
      <c r="A14" s="551" t="s">
        <v>14</v>
      </c>
      <c r="B14" s="552" t="s">
        <v>15</v>
      </c>
      <c r="C14" s="552" t="s">
        <v>16</v>
      </c>
      <c r="D14" s="553" t="s">
        <v>17</v>
      </c>
      <c r="E14" s="1043" t="s">
        <v>18</v>
      </c>
      <c r="F14" s="1043"/>
      <c r="G14" s="1043"/>
      <c r="H14" s="554" t="s">
        <v>30</v>
      </c>
      <c r="I14" s="555" t="s">
        <v>19</v>
      </c>
    </row>
    <row r="15" spans="1:20" ht="30.75" thickBot="1" x14ac:dyDescent="0.45">
      <c r="A15" s="1031" t="s">
        <v>32</v>
      </c>
      <c r="B15" s="1032"/>
      <c r="C15" s="1032"/>
      <c r="D15" s="1032"/>
      <c r="E15" s="143"/>
      <c r="F15" s="143"/>
      <c r="G15" s="143"/>
      <c r="H15" s="616"/>
      <c r="I15" s="604">
        <f>SUM(I16,I53,I62,I73,I85,I97)</f>
        <v>0</v>
      </c>
    </row>
    <row r="16" spans="1:20" ht="29.45" customHeight="1" thickBot="1" x14ac:dyDescent="0.45">
      <c r="A16" s="145" t="s">
        <v>77</v>
      </c>
      <c r="B16" s="146" t="s">
        <v>20</v>
      </c>
      <c r="C16" s="147"/>
      <c r="D16" s="201"/>
      <c r="E16" s="148"/>
      <c r="F16" s="148"/>
      <c r="G16" s="148"/>
      <c r="H16" s="617"/>
      <c r="I16" s="605">
        <f>SUM(I17+I42)</f>
        <v>0</v>
      </c>
      <c r="K16" s="1047" t="s">
        <v>347</v>
      </c>
      <c r="L16" s="1047"/>
      <c r="M16" s="1047"/>
      <c r="N16" s="1047"/>
      <c r="O16" s="1047"/>
    </row>
    <row r="17" spans="1:20" ht="20.100000000000001" customHeight="1" x14ac:dyDescent="0.4">
      <c r="A17" s="145" t="s">
        <v>77</v>
      </c>
      <c r="B17" s="150"/>
      <c r="C17" s="1028" t="s">
        <v>150</v>
      </c>
      <c r="D17" s="1029"/>
      <c r="E17" s="442" t="s">
        <v>151</v>
      </c>
      <c r="F17" s="442" t="s">
        <v>152</v>
      </c>
      <c r="G17" s="442" t="s">
        <v>153</v>
      </c>
      <c r="H17" s="626"/>
      <c r="I17" s="1044">
        <f>ROUNDDOWN((SUM(H18:H27)),-3)/1000</f>
        <v>0</v>
      </c>
      <c r="K17" s="1047"/>
      <c r="L17" s="1047"/>
      <c r="M17" s="1047"/>
      <c r="N17" s="1047"/>
      <c r="O17" s="1047"/>
      <c r="P17" s="484"/>
    </row>
    <row r="18" spans="1:20" ht="20.100000000000001" customHeight="1" x14ac:dyDescent="0.4">
      <c r="A18" s="145" t="s">
        <v>77</v>
      </c>
      <c r="B18" s="150"/>
      <c r="C18" s="1026"/>
      <c r="D18" s="1027"/>
      <c r="E18" s="548"/>
      <c r="F18" s="422" t="str">
        <f>IF(E18="","","×")</f>
        <v/>
      </c>
      <c r="G18" s="548"/>
      <c r="H18" s="423">
        <f>E18*G18</f>
        <v>0</v>
      </c>
      <c r="I18" s="1045"/>
      <c r="K18" s="1047"/>
      <c r="L18" s="1047"/>
      <c r="M18" s="1047"/>
      <c r="N18" s="1047"/>
      <c r="O18" s="1047"/>
      <c r="P18" s="484"/>
    </row>
    <row r="19" spans="1:20" ht="20.100000000000001" customHeight="1" x14ac:dyDescent="0.4">
      <c r="A19" s="145" t="str">
        <f>IF(AND(C19="",E19=""),"",".")</f>
        <v/>
      </c>
      <c r="B19" s="150"/>
      <c r="C19" s="1026"/>
      <c r="D19" s="1027"/>
      <c r="E19" s="548"/>
      <c r="F19" s="422" t="str">
        <f t="shared" ref="F19:F27" si="0">IF(E19="","","×")</f>
        <v/>
      </c>
      <c r="G19" s="548"/>
      <c r="H19" s="424">
        <f t="shared" ref="H19:H25" si="1">E19*G19</f>
        <v>0</v>
      </c>
      <c r="I19" s="1045"/>
      <c r="J19" s="220"/>
      <c r="K19" s="485"/>
      <c r="L19" s="485"/>
      <c r="M19" s="485"/>
      <c r="N19" s="485"/>
      <c r="O19" s="485"/>
      <c r="P19" s="484"/>
    </row>
    <row r="20" spans="1:20" ht="20.100000000000001" customHeight="1" x14ac:dyDescent="0.4">
      <c r="A20" s="145" t="str">
        <f>IF(AND(C20="",E20=""),"",".")</f>
        <v/>
      </c>
      <c r="B20" s="150"/>
      <c r="C20" s="1026"/>
      <c r="D20" s="1027"/>
      <c r="E20" s="548"/>
      <c r="F20" s="422" t="str">
        <f t="shared" si="0"/>
        <v/>
      </c>
      <c r="G20" s="548"/>
      <c r="H20" s="424">
        <f t="shared" si="1"/>
        <v>0</v>
      </c>
      <c r="I20" s="1045"/>
      <c r="J20" s="220"/>
      <c r="K20" s="1047" t="s">
        <v>359</v>
      </c>
      <c r="L20" s="1047"/>
      <c r="M20" s="1047"/>
      <c r="N20" s="1047"/>
      <c r="O20" s="1047"/>
      <c r="P20" s="484"/>
    </row>
    <row r="21" spans="1:20" ht="20.100000000000001" customHeight="1" x14ac:dyDescent="0.4">
      <c r="A21" s="145" t="str">
        <f t="shared" ref="A21:A27" si="2">IF(AND(C21="",E21=""),"",".")</f>
        <v/>
      </c>
      <c r="B21" s="150"/>
      <c r="C21" s="1026"/>
      <c r="D21" s="1027"/>
      <c r="E21" s="548"/>
      <c r="F21" s="422" t="str">
        <f t="shared" si="0"/>
        <v/>
      </c>
      <c r="G21" s="548"/>
      <c r="H21" s="424">
        <f t="shared" si="1"/>
        <v>0</v>
      </c>
      <c r="I21" s="1045"/>
      <c r="J21" s="220"/>
      <c r="K21" s="1047"/>
      <c r="L21" s="1047"/>
      <c r="M21" s="1047"/>
      <c r="N21" s="1047"/>
      <c r="O21" s="1047"/>
      <c r="P21" s="484"/>
    </row>
    <row r="22" spans="1:20" ht="20.100000000000001" customHeight="1" x14ac:dyDescent="0.4">
      <c r="A22" s="145" t="str">
        <f t="shared" si="2"/>
        <v/>
      </c>
      <c r="B22" s="150"/>
      <c r="C22" s="1026"/>
      <c r="D22" s="1027"/>
      <c r="E22" s="548"/>
      <c r="F22" s="422" t="str">
        <f t="shared" si="0"/>
        <v/>
      </c>
      <c r="G22" s="548"/>
      <c r="H22" s="424">
        <f t="shared" si="1"/>
        <v>0</v>
      </c>
      <c r="I22" s="1045"/>
      <c r="J22" s="220"/>
      <c r="K22" s="1047"/>
      <c r="L22" s="1047"/>
      <c r="M22" s="1047"/>
      <c r="N22" s="1047"/>
      <c r="O22" s="1047"/>
      <c r="P22" s="484"/>
    </row>
    <row r="23" spans="1:20" ht="20.100000000000001" customHeight="1" x14ac:dyDescent="0.4">
      <c r="A23" s="145" t="str">
        <f t="shared" si="2"/>
        <v/>
      </c>
      <c r="B23" s="150"/>
      <c r="C23" s="1026"/>
      <c r="D23" s="1027"/>
      <c r="E23" s="548"/>
      <c r="F23" s="422" t="str">
        <f t="shared" si="0"/>
        <v/>
      </c>
      <c r="G23" s="548"/>
      <c r="H23" s="424">
        <f t="shared" si="1"/>
        <v>0</v>
      </c>
      <c r="I23" s="1045"/>
      <c r="J23" s="220"/>
      <c r="K23" s="1047"/>
      <c r="L23" s="1047"/>
      <c r="M23" s="1047"/>
      <c r="N23" s="1047"/>
      <c r="O23" s="1047"/>
      <c r="P23" s="484"/>
    </row>
    <row r="24" spans="1:20" ht="20.100000000000001" customHeight="1" x14ac:dyDescent="0.4">
      <c r="A24" s="145" t="str">
        <f t="shared" si="2"/>
        <v/>
      </c>
      <c r="B24" s="150"/>
      <c r="C24" s="1026"/>
      <c r="D24" s="1027"/>
      <c r="E24" s="548"/>
      <c r="F24" s="422" t="str">
        <f t="shared" si="0"/>
        <v/>
      </c>
      <c r="G24" s="548"/>
      <c r="H24" s="424">
        <f t="shared" si="1"/>
        <v>0</v>
      </c>
      <c r="I24" s="1045"/>
      <c r="J24" s="220"/>
      <c r="K24" s="1047"/>
      <c r="L24" s="1047"/>
      <c r="M24" s="1047"/>
      <c r="N24" s="1047"/>
      <c r="O24" s="1047"/>
    </row>
    <row r="25" spans="1:20" ht="20.100000000000001" customHeight="1" x14ac:dyDescent="0.4">
      <c r="A25" s="145" t="str">
        <f t="shared" si="2"/>
        <v/>
      </c>
      <c r="B25" s="150"/>
      <c r="C25" s="1026"/>
      <c r="D25" s="1027"/>
      <c r="E25" s="548"/>
      <c r="F25" s="422" t="str">
        <f t="shared" si="0"/>
        <v/>
      </c>
      <c r="G25" s="548"/>
      <c r="H25" s="424">
        <f t="shared" si="1"/>
        <v>0</v>
      </c>
      <c r="I25" s="1045"/>
      <c r="J25" s="220"/>
      <c r="K25" s="220"/>
      <c r="L25" s="220"/>
      <c r="M25" s="220"/>
      <c r="N25" s="220"/>
    </row>
    <row r="26" spans="1:20" ht="20.100000000000001" customHeight="1" x14ac:dyDescent="0.4">
      <c r="A26" s="145" t="str">
        <f>IF(AND(C26="",E26=""),"",".")</f>
        <v>.</v>
      </c>
      <c r="B26" s="150"/>
      <c r="C26" s="1033" t="s">
        <v>399</v>
      </c>
      <c r="D26" s="1034"/>
      <c r="E26" s="737">
        <v>0</v>
      </c>
      <c r="F26" s="422" t="str">
        <f t="shared" si="0"/>
        <v>×</v>
      </c>
      <c r="G26" s="548"/>
      <c r="H26" s="738" t="str">
        <f>IF(G26="","",E26*G26)</f>
        <v/>
      </c>
      <c r="I26" s="1045"/>
      <c r="J26" s="220"/>
      <c r="K26" s="220"/>
      <c r="L26" s="220"/>
      <c r="M26" s="220"/>
      <c r="N26" s="220"/>
    </row>
    <row r="27" spans="1:20" ht="20.100000000000001" customHeight="1" x14ac:dyDescent="0.4">
      <c r="A27" s="145" t="str">
        <f t="shared" si="2"/>
        <v>.</v>
      </c>
      <c r="B27" s="150"/>
      <c r="C27" s="1039" t="s">
        <v>373</v>
      </c>
      <c r="D27" s="1040"/>
      <c r="E27" s="697">
        <v>0</v>
      </c>
      <c r="F27" s="425" t="str">
        <f t="shared" si="0"/>
        <v>×</v>
      </c>
      <c r="G27" s="549"/>
      <c r="H27" s="698" t="str">
        <f>IF(G27="","",E27*G27)</f>
        <v/>
      </c>
      <c r="I27" s="1046"/>
    </row>
    <row r="28" spans="1:20" ht="22.5" customHeight="1" x14ac:dyDescent="0.4">
      <c r="A28" s="145" t="s">
        <v>77</v>
      </c>
      <c r="B28" s="150"/>
      <c r="C28" s="153" t="s">
        <v>33</v>
      </c>
      <c r="D28" s="202"/>
      <c r="E28" s="154"/>
      <c r="F28" s="154"/>
      <c r="G28" s="154"/>
      <c r="H28" s="154"/>
      <c r="I28" s="155"/>
      <c r="K28" s="347"/>
      <c r="L28" s="347"/>
      <c r="M28" s="347"/>
      <c r="N28" s="347"/>
      <c r="O28" s="347"/>
      <c r="P28" s="347"/>
      <c r="Q28" s="347"/>
      <c r="R28" s="347"/>
      <c r="S28" s="347"/>
      <c r="T28" s="347"/>
    </row>
    <row r="29" spans="1:20" ht="18" customHeight="1" x14ac:dyDescent="0.4">
      <c r="A29" s="145" t="s">
        <v>77</v>
      </c>
      <c r="B29" s="150"/>
      <c r="C29" s="156"/>
      <c r="D29" s="1035"/>
      <c r="E29" s="1036"/>
      <c r="F29" s="1036"/>
      <c r="G29" s="1036"/>
      <c r="H29" s="1036"/>
      <c r="I29" s="1037"/>
      <c r="K29" s="347"/>
      <c r="L29" s="347"/>
      <c r="M29" s="347"/>
      <c r="N29" s="347"/>
      <c r="O29" s="347"/>
      <c r="P29" s="347"/>
      <c r="Q29" s="347"/>
      <c r="R29" s="347"/>
      <c r="S29" s="347"/>
      <c r="T29" s="347"/>
    </row>
    <row r="30" spans="1:20" ht="18" customHeight="1" x14ac:dyDescent="0.4">
      <c r="A30" s="145" t="s">
        <v>77</v>
      </c>
      <c r="B30" s="150"/>
      <c r="C30" s="156"/>
      <c r="D30" s="1011"/>
      <c r="E30" s="1012"/>
      <c r="F30" s="1012"/>
      <c r="G30" s="1012"/>
      <c r="H30" s="1012"/>
      <c r="I30" s="1013"/>
      <c r="K30" s="347"/>
      <c r="L30" s="347"/>
      <c r="M30" s="347"/>
      <c r="N30" s="347"/>
      <c r="O30" s="347"/>
      <c r="P30" s="347"/>
      <c r="Q30" s="347"/>
      <c r="R30" s="347"/>
      <c r="S30" s="347"/>
      <c r="T30" s="347"/>
    </row>
    <row r="31" spans="1:20" ht="18" customHeight="1" x14ac:dyDescent="0.4">
      <c r="A31" s="145" t="s">
        <v>77</v>
      </c>
      <c r="B31" s="150"/>
      <c r="C31" s="156"/>
      <c r="D31" s="1011"/>
      <c r="E31" s="1012"/>
      <c r="F31" s="1012"/>
      <c r="G31" s="1012"/>
      <c r="H31" s="1012"/>
      <c r="I31" s="1013"/>
      <c r="K31" s="347"/>
      <c r="L31" s="347"/>
      <c r="M31" s="347"/>
      <c r="N31" s="347"/>
      <c r="O31" s="347"/>
      <c r="P31" s="347"/>
      <c r="Q31" s="347"/>
      <c r="R31" s="347"/>
      <c r="S31" s="347"/>
      <c r="T31" s="347"/>
    </row>
    <row r="32" spans="1:20" ht="18" customHeight="1" x14ac:dyDescent="0.4">
      <c r="A32" s="145" t="s">
        <v>77</v>
      </c>
      <c r="B32" s="150"/>
      <c r="C32" s="156"/>
      <c r="D32" s="1011"/>
      <c r="E32" s="1012"/>
      <c r="F32" s="1012"/>
      <c r="G32" s="1012"/>
      <c r="H32" s="1012"/>
      <c r="I32" s="1013"/>
      <c r="K32" s="347"/>
      <c r="L32" s="347"/>
      <c r="M32" s="347"/>
      <c r="N32" s="347"/>
      <c r="O32" s="347"/>
      <c r="P32" s="347"/>
      <c r="Q32" s="347"/>
      <c r="R32" s="347"/>
      <c r="S32" s="347"/>
      <c r="T32" s="347"/>
    </row>
    <row r="33" spans="1:20" ht="18" customHeight="1" x14ac:dyDescent="0.4">
      <c r="A33" s="145" t="str">
        <f>IF(AND(C33="",E33=""),"",".")</f>
        <v/>
      </c>
      <c r="B33" s="157"/>
      <c r="C33" s="158"/>
      <c r="D33" s="1014"/>
      <c r="E33" s="1015"/>
      <c r="F33" s="1015"/>
      <c r="G33" s="1015"/>
      <c r="H33" s="1015"/>
      <c r="I33" s="1016"/>
      <c r="K33" s="347"/>
      <c r="L33" s="347"/>
      <c r="M33" s="347"/>
      <c r="N33" s="347"/>
      <c r="O33" s="347"/>
      <c r="P33" s="347"/>
      <c r="Q33" s="347"/>
      <c r="R33" s="347"/>
      <c r="S33" s="347"/>
      <c r="T33" s="347"/>
    </row>
    <row r="34" spans="1:20" ht="22.5" customHeight="1" x14ac:dyDescent="0.4">
      <c r="A34" s="145" t="s">
        <v>77</v>
      </c>
      <c r="B34" s="150"/>
      <c r="C34" s="153" t="s">
        <v>374</v>
      </c>
      <c r="D34" s="202"/>
      <c r="E34" s="154"/>
      <c r="F34" s="154"/>
      <c r="G34" s="154"/>
      <c r="H34" s="154"/>
      <c r="I34" s="155"/>
      <c r="K34" s="347"/>
      <c r="L34" s="347"/>
      <c r="M34" s="347"/>
      <c r="N34" s="347"/>
      <c r="O34" s="347"/>
      <c r="P34" s="347"/>
      <c r="Q34" s="347"/>
      <c r="R34" s="347"/>
      <c r="S34" s="347"/>
      <c r="T34" s="347"/>
    </row>
    <row r="35" spans="1:20" ht="18" customHeight="1" x14ac:dyDescent="0.4">
      <c r="A35" s="145" t="s">
        <v>77</v>
      </c>
      <c r="B35" s="150"/>
      <c r="C35" s="156"/>
      <c r="D35" s="1035"/>
      <c r="E35" s="1036"/>
      <c r="F35" s="1036"/>
      <c r="G35" s="1036"/>
      <c r="H35" s="1036"/>
      <c r="I35" s="1037"/>
      <c r="K35" s="347"/>
      <c r="L35" s="347"/>
      <c r="M35" s="347"/>
      <c r="N35" s="347"/>
      <c r="O35" s="347"/>
      <c r="P35" s="347"/>
      <c r="Q35" s="347"/>
      <c r="R35" s="347"/>
      <c r="S35" s="347"/>
      <c r="T35" s="347"/>
    </row>
    <row r="36" spans="1:20" ht="18" customHeight="1" x14ac:dyDescent="0.4">
      <c r="A36" s="145" t="s">
        <v>77</v>
      </c>
      <c r="B36" s="150"/>
      <c r="C36" s="156"/>
      <c r="D36" s="1011"/>
      <c r="E36" s="1012"/>
      <c r="F36" s="1012"/>
      <c r="G36" s="1012"/>
      <c r="H36" s="1012"/>
      <c r="I36" s="1013"/>
      <c r="K36" s="347"/>
      <c r="L36" s="347"/>
      <c r="M36" s="347"/>
      <c r="N36" s="347"/>
      <c r="O36" s="347"/>
      <c r="P36" s="347"/>
      <c r="Q36" s="347"/>
      <c r="R36" s="347"/>
      <c r="S36" s="347"/>
      <c r="T36" s="347"/>
    </row>
    <row r="37" spans="1:20" ht="18" customHeight="1" x14ac:dyDescent="0.4">
      <c r="A37" s="145" t="s">
        <v>77</v>
      </c>
      <c r="B37" s="150"/>
      <c r="C37" s="156"/>
      <c r="D37" s="1011"/>
      <c r="E37" s="1012"/>
      <c r="F37" s="1012"/>
      <c r="G37" s="1012"/>
      <c r="H37" s="1012"/>
      <c r="I37" s="1013"/>
      <c r="K37" s="347"/>
      <c r="L37" s="347"/>
      <c r="M37" s="347"/>
      <c r="N37" s="347"/>
      <c r="O37" s="347"/>
      <c r="P37" s="347"/>
      <c r="Q37" s="347"/>
      <c r="R37" s="347"/>
      <c r="S37" s="347"/>
      <c r="T37" s="347"/>
    </row>
    <row r="38" spans="1:20" ht="18" customHeight="1" x14ac:dyDescent="0.4">
      <c r="A38" s="145" t="s">
        <v>77</v>
      </c>
      <c r="B38" s="150"/>
      <c r="C38" s="156"/>
      <c r="D38" s="1011"/>
      <c r="E38" s="1012"/>
      <c r="F38" s="1012"/>
      <c r="G38" s="1012"/>
      <c r="H38" s="1012"/>
      <c r="I38" s="1013"/>
      <c r="K38" s="347"/>
      <c r="L38" s="347"/>
      <c r="M38" s="347"/>
      <c r="N38" s="347"/>
      <c r="O38" s="347"/>
      <c r="P38" s="347"/>
      <c r="Q38" s="347"/>
      <c r="R38" s="347"/>
      <c r="S38" s="347"/>
      <c r="T38" s="347"/>
    </row>
    <row r="39" spans="1:20" ht="18" customHeight="1" x14ac:dyDescent="0.4">
      <c r="A39" s="145" t="str">
        <f>IF(AND(C39="",E39=""),"",".")</f>
        <v/>
      </c>
      <c r="B39" s="157"/>
      <c r="C39" s="158"/>
      <c r="D39" s="1014"/>
      <c r="E39" s="1015"/>
      <c r="F39" s="1015"/>
      <c r="G39" s="1015"/>
      <c r="H39" s="1015"/>
      <c r="I39" s="1016"/>
      <c r="K39" s="347"/>
      <c r="L39" s="347"/>
      <c r="M39" s="347"/>
      <c r="N39" s="347"/>
      <c r="O39" s="347"/>
      <c r="P39" s="347"/>
      <c r="Q39" s="347"/>
      <c r="R39" s="347"/>
      <c r="S39" s="347"/>
      <c r="T39" s="347"/>
    </row>
    <row r="40" spans="1:20" ht="24" x14ac:dyDescent="0.4">
      <c r="A40" s="145" t="s">
        <v>77</v>
      </c>
      <c r="B40" s="212"/>
      <c r="C40" s="168" t="s">
        <v>166</v>
      </c>
      <c r="D40" s="204"/>
      <c r="E40" s="248"/>
      <c r="F40" s="248"/>
      <c r="G40" s="248"/>
      <c r="H40" s="213"/>
      <c r="I40" s="175"/>
      <c r="K40" s="347"/>
      <c r="L40" s="347"/>
      <c r="M40" s="347"/>
      <c r="N40" s="347"/>
      <c r="O40" s="347"/>
      <c r="P40" s="347"/>
      <c r="Q40" s="347"/>
      <c r="R40" s="347"/>
      <c r="S40" s="347"/>
      <c r="T40" s="347"/>
    </row>
    <row r="41" spans="1:20" ht="18" customHeight="1" x14ac:dyDescent="0.4">
      <c r="A41" s="145" t="s">
        <v>77</v>
      </c>
      <c r="B41" s="167"/>
      <c r="C41" s="395"/>
      <c r="D41" s="396"/>
      <c r="E41" s="556" t="s">
        <v>151</v>
      </c>
      <c r="F41" s="556" t="s">
        <v>152</v>
      </c>
      <c r="G41" s="556" t="s">
        <v>288</v>
      </c>
      <c r="H41" s="397"/>
      <c r="I41" s="414"/>
      <c r="K41" s="347"/>
      <c r="L41" s="347"/>
      <c r="M41" s="347"/>
      <c r="N41" s="347"/>
      <c r="O41" s="347"/>
      <c r="P41" s="347"/>
      <c r="Q41" s="347"/>
      <c r="R41" s="347"/>
      <c r="S41" s="347"/>
      <c r="T41" s="347"/>
    </row>
    <row r="42" spans="1:20" ht="19.5" x14ac:dyDescent="0.4">
      <c r="A42" s="145" t="s">
        <v>77</v>
      </c>
      <c r="B42" s="150"/>
      <c r="C42" s="156"/>
      <c r="D42" s="448"/>
      <c r="E42" s="449"/>
      <c r="F42" s="450" t="str">
        <f>IF(E42="","","×")</f>
        <v/>
      </c>
      <c r="G42" s="449"/>
      <c r="H42" s="451">
        <f>E42*G42</f>
        <v>0</v>
      </c>
      <c r="I42" s="995">
        <f>ROUNDDOWN((SUM(H42:H49)),-3)/1000</f>
        <v>0</v>
      </c>
    </row>
    <row r="43" spans="1:20" ht="19.5" x14ac:dyDescent="0.4">
      <c r="A43" s="462" t="str">
        <f t="shared" ref="A43:A49" si="3">IF(AND(C43="",E43=""),"",".")</f>
        <v/>
      </c>
      <c r="B43" s="150"/>
      <c r="C43" s="156"/>
      <c r="D43" s="428"/>
      <c r="E43" s="444"/>
      <c r="F43" s="434" t="str">
        <f t="shared" ref="F43:F49" si="4">IF(E43="","","×")</f>
        <v/>
      </c>
      <c r="G43" s="444"/>
      <c r="H43" s="424">
        <f t="shared" ref="H43:H49" si="5">E43*G43</f>
        <v>0</v>
      </c>
      <c r="I43" s="996"/>
    </row>
    <row r="44" spans="1:20" ht="19.5" x14ac:dyDescent="0.4">
      <c r="A44" s="462" t="str">
        <f t="shared" si="3"/>
        <v/>
      </c>
      <c r="B44" s="150"/>
      <c r="C44" s="156"/>
      <c r="D44" s="428"/>
      <c r="E44" s="444"/>
      <c r="F44" s="434" t="str">
        <f t="shared" si="4"/>
        <v/>
      </c>
      <c r="G44" s="444"/>
      <c r="H44" s="424">
        <f t="shared" si="5"/>
        <v>0</v>
      </c>
      <c r="I44" s="996"/>
    </row>
    <row r="45" spans="1:20" ht="19.5" x14ac:dyDescent="0.4">
      <c r="A45" s="462" t="str">
        <f t="shared" si="3"/>
        <v/>
      </c>
      <c r="B45" s="150"/>
      <c r="C45" s="156"/>
      <c r="D45" s="428"/>
      <c r="E45" s="444"/>
      <c r="F45" s="434" t="str">
        <f t="shared" si="4"/>
        <v/>
      </c>
      <c r="G45" s="444"/>
      <c r="H45" s="424">
        <f t="shared" si="5"/>
        <v>0</v>
      </c>
      <c r="I45" s="996"/>
    </row>
    <row r="46" spans="1:20" ht="19.5" x14ac:dyDescent="0.4">
      <c r="A46" s="462" t="str">
        <f t="shared" si="3"/>
        <v/>
      </c>
      <c r="B46" s="150"/>
      <c r="C46" s="156"/>
      <c r="D46" s="428"/>
      <c r="E46" s="444"/>
      <c r="F46" s="434" t="str">
        <f t="shared" si="4"/>
        <v/>
      </c>
      <c r="G46" s="444"/>
      <c r="H46" s="424">
        <f t="shared" si="5"/>
        <v>0</v>
      </c>
      <c r="I46" s="996"/>
    </row>
    <row r="47" spans="1:20" ht="19.5" x14ac:dyDescent="0.4">
      <c r="A47" s="462" t="str">
        <f t="shared" si="3"/>
        <v/>
      </c>
      <c r="B47" s="150"/>
      <c r="C47" s="156"/>
      <c r="D47" s="428"/>
      <c r="E47" s="444"/>
      <c r="F47" s="434" t="str">
        <f t="shared" si="4"/>
        <v/>
      </c>
      <c r="G47" s="444"/>
      <c r="H47" s="424">
        <f t="shared" si="5"/>
        <v>0</v>
      </c>
      <c r="I47" s="996"/>
    </row>
    <row r="48" spans="1:20" ht="19.5" x14ac:dyDescent="0.4">
      <c r="A48" s="462" t="str">
        <f t="shared" si="3"/>
        <v/>
      </c>
      <c r="B48" s="150"/>
      <c r="C48" s="156"/>
      <c r="D48" s="428"/>
      <c r="E48" s="444"/>
      <c r="F48" s="434" t="str">
        <f t="shared" si="4"/>
        <v/>
      </c>
      <c r="G48" s="444"/>
      <c r="H48" s="424">
        <f t="shared" si="5"/>
        <v>0</v>
      </c>
      <c r="I48" s="996"/>
    </row>
    <row r="49" spans="1:20" ht="19.5" x14ac:dyDescent="0.4">
      <c r="A49" s="462" t="str">
        <f t="shared" si="3"/>
        <v/>
      </c>
      <c r="B49" s="454"/>
      <c r="C49" s="171"/>
      <c r="D49" s="429"/>
      <c r="E49" s="455"/>
      <c r="F49" s="456" t="str">
        <f t="shared" si="4"/>
        <v/>
      </c>
      <c r="G49" s="455"/>
      <c r="H49" s="457">
        <f t="shared" si="5"/>
        <v>0</v>
      </c>
      <c r="I49" s="997"/>
    </row>
    <row r="50" spans="1:20" ht="24" customHeight="1" x14ac:dyDescent="0.4">
      <c r="A50" s="145" t="s">
        <v>77</v>
      </c>
      <c r="B50" s="453" t="s">
        <v>21</v>
      </c>
      <c r="C50" s="160"/>
      <c r="D50" s="203"/>
      <c r="E50" s="249"/>
      <c r="F50" s="249"/>
      <c r="G50" s="249"/>
      <c r="H50" s="458"/>
      <c r="I50" s="162"/>
    </row>
    <row r="51" spans="1:20" s="166" customFormat="1" ht="4.5" customHeight="1" x14ac:dyDescent="0.4">
      <c r="A51" s="163" t="s">
        <v>77</v>
      </c>
      <c r="B51" s="164"/>
      <c r="C51" s="402"/>
      <c r="D51" s="403"/>
      <c r="E51" s="1038"/>
      <c r="F51" s="1038"/>
      <c r="G51" s="1038"/>
      <c r="H51" s="404"/>
      <c r="I51" s="405"/>
    </row>
    <row r="52" spans="1:20" ht="24" x14ac:dyDescent="0.4">
      <c r="A52" s="145" t="s">
        <v>77</v>
      </c>
      <c r="B52" s="167"/>
      <c r="C52" s="168" t="s">
        <v>4</v>
      </c>
      <c r="D52" s="204"/>
      <c r="E52" s="248"/>
      <c r="F52" s="251"/>
      <c r="G52" s="248"/>
      <c r="H52" s="169"/>
      <c r="I52" s="170"/>
    </row>
    <row r="53" spans="1:20" ht="19.5" x14ac:dyDescent="0.4">
      <c r="A53" s="145" t="s">
        <v>77</v>
      </c>
      <c r="B53" s="150"/>
      <c r="C53" s="156"/>
      <c r="D53" s="427"/>
      <c r="E53" s="1004"/>
      <c r="F53" s="1004"/>
      <c r="G53" s="1004"/>
      <c r="H53" s="619"/>
      <c r="I53" s="995">
        <f>ROUNDDOWN((SUM(H53:H60)),-3)/1000</f>
        <v>0</v>
      </c>
    </row>
    <row r="54" spans="1:20" ht="19.5" x14ac:dyDescent="0.4">
      <c r="A54" s="145" t="str">
        <f t="shared" ref="A54:A82" si="6">IF(AND(D54="",E54="",H54=""),"",".")</f>
        <v/>
      </c>
      <c r="B54" s="150"/>
      <c r="C54" s="156"/>
      <c r="D54" s="428"/>
      <c r="E54" s="1005"/>
      <c r="F54" s="1006"/>
      <c r="G54" s="1007"/>
      <c r="H54" s="620"/>
      <c r="I54" s="996"/>
    </row>
    <row r="55" spans="1:20" ht="19.5" x14ac:dyDescent="0.4">
      <c r="A55" s="145" t="str">
        <f t="shared" si="6"/>
        <v/>
      </c>
      <c r="B55" s="150"/>
      <c r="C55" s="156"/>
      <c r="D55" s="428"/>
      <c r="E55" s="1005"/>
      <c r="F55" s="1006"/>
      <c r="G55" s="1007"/>
      <c r="H55" s="620"/>
      <c r="I55" s="996"/>
    </row>
    <row r="56" spans="1:20" ht="19.5" x14ac:dyDescent="0.4">
      <c r="A56" s="145" t="str">
        <f t="shared" si="6"/>
        <v/>
      </c>
      <c r="B56" s="150"/>
      <c r="C56" s="156"/>
      <c r="D56" s="428"/>
      <c r="E56" s="1005"/>
      <c r="F56" s="1006"/>
      <c r="G56" s="1007"/>
      <c r="H56" s="620"/>
      <c r="I56" s="996"/>
    </row>
    <row r="57" spans="1:20" ht="19.5" x14ac:dyDescent="0.4">
      <c r="A57" s="145" t="str">
        <f t="shared" si="6"/>
        <v/>
      </c>
      <c r="B57" s="150"/>
      <c r="C57" s="156"/>
      <c r="D57" s="428"/>
      <c r="E57" s="1005"/>
      <c r="F57" s="1006"/>
      <c r="G57" s="1007"/>
      <c r="H57" s="620"/>
      <c r="I57" s="996"/>
    </row>
    <row r="58" spans="1:20" ht="19.5" x14ac:dyDescent="0.4">
      <c r="A58" s="145" t="str">
        <f t="shared" si="6"/>
        <v/>
      </c>
      <c r="B58" s="150"/>
      <c r="C58" s="156"/>
      <c r="D58" s="428"/>
      <c r="E58" s="1005"/>
      <c r="F58" s="1006"/>
      <c r="G58" s="1007"/>
      <c r="H58" s="620"/>
      <c r="I58" s="996"/>
    </row>
    <row r="59" spans="1:20" ht="19.5" x14ac:dyDescent="0.4">
      <c r="A59" s="145" t="str">
        <f t="shared" si="6"/>
        <v/>
      </c>
      <c r="B59" s="150"/>
      <c r="C59" s="156"/>
      <c r="D59" s="428"/>
      <c r="E59" s="1005"/>
      <c r="F59" s="1006"/>
      <c r="G59" s="1007"/>
      <c r="H59" s="620"/>
      <c r="I59" s="996"/>
    </row>
    <row r="60" spans="1:20" ht="19.5" x14ac:dyDescent="0.4">
      <c r="A60" s="145" t="str">
        <f t="shared" si="6"/>
        <v/>
      </c>
      <c r="B60" s="150"/>
      <c r="C60" s="171"/>
      <c r="D60" s="429"/>
      <c r="E60" s="998"/>
      <c r="F60" s="999"/>
      <c r="G60" s="1000"/>
      <c r="H60" s="621"/>
      <c r="I60" s="997"/>
    </row>
    <row r="61" spans="1:20" ht="22.5" customHeight="1" x14ac:dyDescent="0.4">
      <c r="A61" s="145" t="s">
        <v>77</v>
      </c>
      <c r="B61" s="1030"/>
      <c r="C61" s="153" t="s">
        <v>22</v>
      </c>
      <c r="D61" s="205"/>
      <c r="E61" s="248"/>
      <c r="F61" s="248"/>
      <c r="G61" s="248"/>
      <c r="H61" s="172"/>
      <c r="I61" s="170"/>
      <c r="K61" s="485"/>
      <c r="L61" s="485"/>
      <c r="M61" s="485"/>
      <c r="N61" s="485"/>
      <c r="O61" s="485"/>
      <c r="P61" s="585"/>
      <c r="Q61" s="485"/>
      <c r="R61" s="485"/>
      <c r="S61" s="347"/>
      <c r="T61" s="347"/>
    </row>
    <row r="62" spans="1:20" ht="20.100000000000001" customHeight="1" x14ac:dyDescent="0.4">
      <c r="A62" s="145" t="s">
        <v>77</v>
      </c>
      <c r="B62" s="1030"/>
      <c r="C62" s="173"/>
      <c r="D62" s="427"/>
      <c r="E62" s="1004"/>
      <c r="F62" s="1004"/>
      <c r="G62" s="1004"/>
      <c r="H62" s="622"/>
      <c r="I62" s="995">
        <f>ROUNDDOWN((SUM(H62:H71)),-3)/1000</f>
        <v>0</v>
      </c>
      <c r="K62" s="485"/>
      <c r="L62" s="485"/>
      <c r="M62" s="485"/>
      <c r="N62" s="485"/>
      <c r="O62" s="485"/>
      <c r="P62" s="585"/>
      <c r="Q62" s="485"/>
      <c r="R62" s="485"/>
      <c r="S62" s="347"/>
      <c r="T62" s="347"/>
    </row>
    <row r="63" spans="1:20" ht="20.100000000000001" customHeight="1" x14ac:dyDescent="0.4">
      <c r="A63" s="145" t="str">
        <f t="shared" si="6"/>
        <v/>
      </c>
      <c r="B63" s="1030"/>
      <c r="C63" s="173"/>
      <c r="D63" s="428"/>
      <c r="E63" s="1005"/>
      <c r="F63" s="1006"/>
      <c r="G63" s="1007"/>
      <c r="H63" s="623"/>
      <c r="I63" s="996"/>
      <c r="K63" s="485"/>
      <c r="L63" s="485"/>
      <c r="M63" s="485"/>
      <c r="N63" s="485"/>
      <c r="O63" s="485"/>
      <c r="P63" s="485"/>
      <c r="Q63" s="485"/>
      <c r="R63" s="485"/>
      <c r="S63" s="347"/>
      <c r="T63" s="347"/>
    </row>
    <row r="64" spans="1:20" ht="20.100000000000001" customHeight="1" x14ac:dyDescent="0.4">
      <c r="A64" s="145" t="str">
        <f t="shared" si="6"/>
        <v/>
      </c>
      <c r="B64" s="1030"/>
      <c r="C64" s="173"/>
      <c r="D64" s="428"/>
      <c r="E64" s="1005"/>
      <c r="F64" s="1006"/>
      <c r="G64" s="1007"/>
      <c r="H64" s="623"/>
      <c r="I64" s="996"/>
      <c r="K64" s="410"/>
      <c r="L64" s="410"/>
      <c r="M64" s="410"/>
      <c r="N64" s="410"/>
      <c r="O64" s="410"/>
      <c r="P64" s="347"/>
      <c r="Q64" s="347"/>
      <c r="R64" s="347"/>
      <c r="S64" s="347"/>
      <c r="T64" s="347"/>
    </row>
    <row r="65" spans="1:20" ht="20.100000000000001" customHeight="1" x14ac:dyDescent="0.4">
      <c r="A65" s="145" t="str">
        <f t="shared" si="6"/>
        <v/>
      </c>
      <c r="B65" s="1030"/>
      <c r="C65" s="173"/>
      <c r="D65" s="428"/>
      <c r="E65" s="1005"/>
      <c r="F65" s="1006"/>
      <c r="G65" s="1007"/>
      <c r="H65" s="623"/>
      <c r="I65" s="996"/>
      <c r="K65" s="410"/>
      <c r="L65" s="410"/>
      <c r="M65" s="410"/>
      <c r="N65" s="410"/>
      <c r="O65" s="410"/>
      <c r="P65" s="347"/>
      <c r="Q65" s="347"/>
      <c r="R65" s="347"/>
      <c r="S65" s="347"/>
      <c r="T65" s="347"/>
    </row>
    <row r="66" spans="1:20" ht="20.100000000000001" customHeight="1" x14ac:dyDescent="0.4">
      <c r="A66" s="145" t="str">
        <f t="shared" si="6"/>
        <v/>
      </c>
      <c r="B66" s="1030"/>
      <c r="C66" s="173"/>
      <c r="D66" s="428"/>
      <c r="E66" s="1005"/>
      <c r="F66" s="1006"/>
      <c r="G66" s="1007"/>
      <c r="H66" s="623"/>
      <c r="I66" s="996"/>
      <c r="K66" s="410"/>
      <c r="L66" s="410"/>
      <c r="M66" s="410"/>
      <c r="N66" s="410"/>
      <c r="O66" s="410"/>
      <c r="P66" s="347"/>
      <c r="Q66" s="347"/>
      <c r="R66" s="347"/>
      <c r="S66" s="347"/>
      <c r="T66" s="347"/>
    </row>
    <row r="67" spans="1:20" ht="20.100000000000001" customHeight="1" x14ac:dyDescent="0.4">
      <c r="A67" s="145" t="str">
        <f t="shared" si="6"/>
        <v/>
      </c>
      <c r="B67" s="1030"/>
      <c r="C67" s="173"/>
      <c r="D67" s="428"/>
      <c r="E67" s="1005"/>
      <c r="F67" s="1006"/>
      <c r="G67" s="1007"/>
      <c r="H67" s="623"/>
      <c r="I67" s="996"/>
      <c r="K67" s="410"/>
      <c r="L67" s="410"/>
      <c r="M67" s="410"/>
      <c r="N67" s="410"/>
      <c r="O67" s="410"/>
      <c r="P67" s="347"/>
      <c r="Q67" s="347"/>
      <c r="R67" s="347"/>
      <c r="S67" s="347"/>
      <c r="T67" s="347"/>
    </row>
    <row r="68" spans="1:20" ht="20.100000000000001" customHeight="1" x14ac:dyDescent="0.4">
      <c r="A68" s="145" t="str">
        <f t="shared" si="6"/>
        <v/>
      </c>
      <c r="B68" s="1030"/>
      <c r="C68" s="173"/>
      <c r="D68" s="428"/>
      <c r="E68" s="1005"/>
      <c r="F68" s="1006"/>
      <c r="G68" s="1007"/>
      <c r="H68" s="623"/>
      <c r="I68" s="996"/>
      <c r="K68" s="410"/>
      <c r="L68" s="410"/>
      <c r="M68" s="410"/>
      <c r="N68" s="410"/>
      <c r="O68" s="410"/>
      <c r="P68" s="347"/>
      <c r="Q68" s="347"/>
      <c r="R68" s="347"/>
      <c r="S68" s="347"/>
      <c r="T68" s="347"/>
    </row>
    <row r="69" spans="1:20" ht="20.100000000000001" customHeight="1" x14ac:dyDescent="0.4">
      <c r="A69" s="145" t="str">
        <f t="shared" si="6"/>
        <v/>
      </c>
      <c r="B69" s="1030"/>
      <c r="C69" s="173"/>
      <c r="D69" s="428"/>
      <c r="E69" s="1005"/>
      <c r="F69" s="1006"/>
      <c r="G69" s="1007"/>
      <c r="H69" s="623"/>
      <c r="I69" s="996"/>
      <c r="K69" s="410"/>
      <c r="L69" s="410"/>
      <c r="M69" s="410"/>
      <c r="N69" s="410"/>
      <c r="O69" s="410"/>
      <c r="P69" s="347"/>
      <c r="Q69" s="347"/>
      <c r="R69" s="347"/>
      <c r="S69" s="347"/>
      <c r="T69" s="347"/>
    </row>
    <row r="70" spans="1:20" ht="20.100000000000001" customHeight="1" x14ac:dyDescent="0.4">
      <c r="A70" s="145" t="str">
        <f t="shared" si="6"/>
        <v/>
      </c>
      <c r="B70" s="1030"/>
      <c r="C70" s="173"/>
      <c r="D70" s="428"/>
      <c r="E70" s="1005"/>
      <c r="F70" s="1006"/>
      <c r="G70" s="1007"/>
      <c r="H70" s="623"/>
      <c r="I70" s="996"/>
      <c r="K70" s="410"/>
      <c r="L70" s="410"/>
      <c r="M70" s="410"/>
      <c r="N70" s="410"/>
      <c r="O70" s="410"/>
      <c r="P70" s="347"/>
      <c r="Q70" s="347"/>
      <c r="R70" s="347"/>
      <c r="S70" s="347"/>
      <c r="T70" s="347"/>
    </row>
    <row r="71" spans="1:20" ht="20.100000000000001" customHeight="1" x14ac:dyDescent="0.4">
      <c r="A71" s="145" t="str">
        <f t="shared" si="6"/>
        <v/>
      </c>
      <c r="B71" s="1030"/>
      <c r="C71" s="174"/>
      <c r="D71" s="429"/>
      <c r="E71" s="998"/>
      <c r="F71" s="999"/>
      <c r="G71" s="1000"/>
      <c r="H71" s="624"/>
      <c r="I71" s="997"/>
      <c r="K71" s="410"/>
      <c r="L71" s="410"/>
      <c r="M71" s="410"/>
      <c r="N71" s="410"/>
      <c r="O71" s="410"/>
      <c r="P71" s="347"/>
      <c r="Q71" s="347"/>
      <c r="R71" s="347"/>
      <c r="S71" s="347"/>
      <c r="T71" s="347"/>
    </row>
    <row r="72" spans="1:20" ht="22.5" customHeight="1" x14ac:dyDescent="0.4">
      <c r="A72" s="145" t="s">
        <v>77</v>
      </c>
      <c r="B72" s="150"/>
      <c r="C72" s="153" t="s">
        <v>23</v>
      </c>
      <c r="D72" s="205"/>
      <c r="E72" s="248"/>
      <c r="F72" s="248"/>
      <c r="G72" s="248"/>
      <c r="H72" s="172"/>
      <c r="I72" s="175"/>
      <c r="K72" s="485"/>
      <c r="L72" s="485"/>
      <c r="M72" s="485"/>
      <c r="N72" s="485"/>
      <c r="O72" s="485"/>
      <c r="P72" s="485"/>
      <c r="Q72" s="485"/>
      <c r="R72" s="485"/>
    </row>
    <row r="73" spans="1:20" ht="20.100000000000001" customHeight="1" x14ac:dyDescent="0.4">
      <c r="A73" s="145" t="s">
        <v>77</v>
      </c>
      <c r="B73" s="150"/>
      <c r="C73" s="156"/>
      <c r="D73" s="427"/>
      <c r="E73" s="1021"/>
      <c r="F73" s="1021"/>
      <c r="G73" s="1021"/>
      <c r="H73" s="622"/>
      <c r="I73" s="995">
        <f>ROUNDDOWN((SUM(H73:H82)),-3)/1000</f>
        <v>0</v>
      </c>
      <c r="K73" s="485"/>
      <c r="L73" s="485"/>
      <c r="M73" s="485"/>
      <c r="N73" s="485"/>
      <c r="O73" s="485"/>
      <c r="P73" s="485"/>
      <c r="Q73" s="485"/>
      <c r="R73" s="485"/>
    </row>
    <row r="74" spans="1:20" ht="20.100000000000001" customHeight="1" x14ac:dyDescent="0.4">
      <c r="A74" s="145" t="str">
        <f t="shared" si="6"/>
        <v/>
      </c>
      <c r="B74" s="150"/>
      <c r="C74" s="156"/>
      <c r="D74" s="428"/>
      <c r="E74" s="1001"/>
      <c r="F74" s="1002"/>
      <c r="G74" s="1003"/>
      <c r="H74" s="623"/>
      <c r="I74" s="996"/>
      <c r="K74" s="485"/>
      <c r="L74" s="485"/>
      <c r="M74" s="485"/>
      <c r="N74" s="485"/>
      <c r="O74" s="485"/>
      <c r="P74" s="485"/>
      <c r="Q74" s="485"/>
      <c r="R74" s="485"/>
    </row>
    <row r="75" spans="1:20" ht="20.100000000000001" customHeight="1" x14ac:dyDescent="0.4">
      <c r="A75" s="145" t="str">
        <f t="shared" si="6"/>
        <v/>
      </c>
      <c r="B75" s="150"/>
      <c r="C75" s="156"/>
      <c r="D75" s="428"/>
      <c r="E75" s="1001"/>
      <c r="F75" s="1002"/>
      <c r="G75" s="1003"/>
      <c r="H75" s="623"/>
      <c r="I75" s="996"/>
      <c r="K75" s="485"/>
      <c r="L75" s="485"/>
      <c r="M75" s="485"/>
      <c r="N75" s="485"/>
      <c r="O75" s="485"/>
      <c r="P75" s="485"/>
    </row>
    <row r="76" spans="1:20" ht="20.100000000000001" customHeight="1" x14ac:dyDescent="0.4">
      <c r="A76" s="145" t="str">
        <f t="shared" si="6"/>
        <v/>
      </c>
      <c r="B76" s="150"/>
      <c r="C76" s="156"/>
      <c r="D76" s="428"/>
      <c r="E76" s="1001"/>
      <c r="F76" s="1002"/>
      <c r="G76" s="1003"/>
      <c r="H76" s="623"/>
      <c r="I76" s="996"/>
      <c r="K76" s="410"/>
      <c r="L76" s="410"/>
      <c r="M76" s="410"/>
      <c r="N76" s="410"/>
      <c r="O76" s="410"/>
    </row>
    <row r="77" spans="1:20" ht="20.100000000000001" customHeight="1" x14ac:dyDescent="0.4">
      <c r="A77" s="145" t="str">
        <f t="shared" si="6"/>
        <v/>
      </c>
      <c r="B77" s="150"/>
      <c r="C77" s="156"/>
      <c r="D77" s="428"/>
      <c r="E77" s="1001"/>
      <c r="F77" s="1002"/>
      <c r="G77" s="1003"/>
      <c r="H77" s="623"/>
      <c r="I77" s="996"/>
      <c r="K77" s="410"/>
      <c r="L77" s="410"/>
      <c r="M77" s="410"/>
      <c r="N77" s="410"/>
      <c r="O77" s="410"/>
    </row>
    <row r="78" spans="1:20" ht="20.100000000000001" customHeight="1" x14ac:dyDescent="0.4">
      <c r="A78" s="145" t="str">
        <f t="shared" si="6"/>
        <v/>
      </c>
      <c r="B78" s="150"/>
      <c r="C78" s="156"/>
      <c r="D78" s="428"/>
      <c r="E78" s="1001"/>
      <c r="F78" s="1002"/>
      <c r="G78" s="1003"/>
      <c r="H78" s="623"/>
      <c r="I78" s="996"/>
      <c r="K78" s="410"/>
      <c r="L78" s="410"/>
      <c r="M78" s="410"/>
      <c r="N78" s="410"/>
      <c r="O78" s="410"/>
    </row>
    <row r="79" spans="1:20" ht="20.100000000000001" customHeight="1" x14ac:dyDescent="0.4">
      <c r="A79" s="145" t="str">
        <f t="shared" si="6"/>
        <v/>
      </c>
      <c r="B79" s="150"/>
      <c r="C79" s="156"/>
      <c r="D79" s="428"/>
      <c r="E79" s="1001"/>
      <c r="F79" s="1002"/>
      <c r="G79" s="1003"/>
      <c r="H79" s="623"/>
      <c r="I79" s="996"/>
      <c r="K79" s="410"/>
      <c r="L79" s="410"/>
      <c r="M79" s="410"/>
      <c r="N79" s="410"/>
      <c r="O79" s="410"/>
    </row>
    <row r="80" spans="1:20" ht="20.100000000000001" customHeight="1" x14ac:dyDescent="0.4">
      <c r="A80" s="145" t="str">
        <f t="shared" si="6"/>
        <v/>
      </c>
      <c r="B80" s="150"/>
      <c r="C80" s="156"/>
      <c r="D80" s="428"/>
      <c r="E80" s="1001"/>
      <c r="F80" s="1002"/>
      <c r="G80" s="1003"/>
      <c r="H80" s="623"/>
      <c r="I80" s="996"/>
      <c r="K80" s="410"/>
      <c r="L80" s="410"/>
      <c r="M80" s="410"/>
      <c r="N80" s="410"/>
      <c r="O80" s="410"/>
    </row>
    <row r="81" spans="1:20" ht="20.100000000000001" customHeight="1" x14ac:dyDescent="0.4">
      <c r="A81" s="145" t="str">
        <f t="shared" si="6"/>
        <v/>
      </c>
      <c r="B81" s="150"/>
      <c r="C81" s="156"/>
      <c r="D81" s="428"/>
      <c r="E81" s="1001"/>
      <c r="F81" s="1002"/>
      <c r="G81" s="1003"/>
      <c r="H81" s="623"/>
      <c r="I81" s="996"/>
      <c r="K81" s="410"/>
      <c r="L81" s="410"/>
      <c r="M81" s="410"/>
      <c r="N81" s="410"/>
      <c r="O81" s="410"/>
    </row>
    <row r="82" spans="1:20" ht="20.100000000000001" customHeight="1" x14ac:dyDescent="0.4">
      <c r="A82" s="145" t="str">
        <f t="shared" si="6"/>
        <v/>
      </c>
      <c r="B82" s="150"/>
      <c r="C82" s="171"/>
      <c r="D82" s="429"/>
      <c r="E82" s="1022"/>
      <c r="F82" s="1023"/>
      <c r="G82" s="1024"/>
      <c r="H82" s="624"/>
      <c r="I82" s="997"/>
      <c r="K82" s="410"/>
      <c r="L82" s="410"/>
      <c r="M82" s="410"/>
      <c r="N82" s="410"/>
      <c r="O82" s="410"/>
    </row>
    <row r="83" spans="1:20" ht="22.5" customHeight="1" x14ac:dyDescent="0.4">
      <c r="A83" s="145" t="s">
        <v>77</v>
      </c>
      <c r="B83" s="150"/>
      <c r="C83" s="153" t="s">
        <v>167</v>
      </c>
      <c r="D83" s="205"/>
      <c r="E83" s="1025"/>
      <c r="F83" s="1025"/>
      <c r="G83" s="1025"/>
      <c r="H83" s="172"/>
      <c r="I83" s="155"/>
      <c r="K83" s="1048" t="s">
        <v>325</v>
      </c>
      <c r="L83" s="1048"/>
      <c r="M83" s="1048"/>
      <c r="N83" s="1048"/>
      <c r="O83" s="1048"/>
      <c r="P83" s="1048"/>
      <c r="Q83" s="1048"/>
      <c r="R83" s="539"/>
      <c r="S83" s="347"/>
      <c r="T83" s="347"/>
    </row>
    <row r="84" spans="1:20" ht="18" customHeight="1" x14ac:dyDescent="0.4">
      <c r="A84" s="145" t="s">
        <v>77</v>
      </c>
      <c r="B84" s="150"/>
      <c r="C84" s="398"/>
      <c r="D84" s="396"/>
      <c r="E84" s="556" t="s">
        <v>151</v>
      </c>
      <c r="F84" s="556" t="s">
        <v>152</v>
      </c>
      <c r="G84" s="556" t="s">
        <v>290</v>
      </c>
      <c r="H84" s="406"/>
      <c r="I84" s="407"/>
      <c r="K84" s="1048"/>
      <c r="L84" s="1048"/>
      <c r="M84" s="1048"/>
      <c r="N84" s="1048"/>
      <c r="O84" s="1048"/>
      <c r="P84" s="1048"/>
      <c r="Q84" s="1048"/>
      <c r="R84" s="539"/>
      <c r="S84" s="347"/>
      <c r="T84" s="347"/>
    </row>
    <row r="85" spans="1:20" ht="20.100000000000001" customHeight="1" x14ac:dyDescent="0.4">
      <c r="A85" s="145" t="s">
        <v>77</v>
      </c>
      <c r="B85" s="150"/>
      <c r="C85" s="173"/>
      <c r="D85" s="427"/>
      <c r="E85" s="430"/>
      <c r="F85" s="431" t="str">
        <f>IF(E85="","","×")</f>
        <v/>
      </c>
      <c r="G85" s="430"/>
      <c r="H85" s="443">
        <f>E85*G85</f>
        <v>0</v>
      </c>
      <c r="I85" s="995">
        <f>ROUNDDOWN((SUM(H85:H89)),-3)/1000</f>
        <v>0</v>
      </c>
      <c r="K85" s="1048"/>
      <c r="L85" s="1048"/>
      <c r="M85" s="1048"/>
      <c r="N85" s="1048"/>
      <c r="O85" s="1048"/>
      <c r="P85" s="1048"/>
      <c r="Q85" s="1048"/>
      <c r="R85" s="539"/>
      <c r="S85" s="347"/>
      <c r="T85" s="347"/>
    </row>
    <row r="86" spans="1:20" ht="20.100000000000001" customHeight="1" x14ac:dyDescent="0.4">
      <c r="A86" s="145" t="str">
        <f>IF(AND(C86="",E86=""),"",".")</f>
        <v/>
      </c>
      <c r="B86" s="150"/>
      <c r="C86" s="173"/>
      <c r="D86" s="428"/>
      <c r="E86" s="444"/>
      <c r="F86" s="434" t="str">
        <f>IF(E86="","","×")</f>
        <v/>
      </c>
      <c r="G86" s="444"/>
      <c r="H86" s="424">
        <f>E86*G86</f>
        <v>0</v>
      </c>
      <c r="I86" s="996"/>
      <c r="K86" s="539"/>
      <c r="L86" s="539"/>
      <c r="M86" s="539"/>
      <c r="N86" s="539"/>
      <c r="O86" s="539"/>
      <c r="P86" s="347"/>
      <c r="Q86" s="347"/>
      <c r="R86" s="347"/>
      <c r="S86" s="347"/>
      <c r="T86" s="347"/>
    </row>
    <row r="87" spans="1:20" ht="20.100000000000001" customHeight="1" x14ac:dyDescent="0.4">
      <c r="A87" s="145" t="str">
        <f>IF(AND(C87="",E87=""),"",".")</f>
        <v/>
      </c>
      <c r="B87" s="150"/>
      <c r="C87" s="173"/>
      <c r="D87" s="428"/>
      <c r="E87" s="444"/>
      <c r="F87" s="434" t="str">
        <f>IF(E87="","","×")</f>
        <v/>
      </c>
      <c r="G87" s="444"/>
      <c r="H87" s="424">
        <f>E87*G87</f>
        <v>0</v>
      </c>
      <c r="I87" s="996"/>
      <c r="K87" s="410"/>
      <c r="L87" s="410"/>
      <c r="M87" s="410"/>
      <c r="N87" s="410"/>
      <c r="O87" s="410"/>
      <c r="P87" s="347"/>
      <c r="Q87" s="347"/>
      <c r="R87" s="347"/>
      <c r="S87" s="347"/>
      <c r="T87" s="347"/>
    </row>
    <row r="88" spans="1:20" ht="20.100000000000001" customHeight="1" x14ac:dyDescent="0.4">
      <c r="A88" s="145" t="str">
        <f>IF(AND(C88="",E88=""),"",".")</f>
        <v/>
      </c>
      <c r="B88" s="150"/>
      <c r="C88" s="179"/>
      <c r="D88" s="428"/>
      <c r="E88" s="444"/>
      <c r="F88" s="434" t="str">
        <f>IF(E88="","","×")</f>
        <v/>
      </c>
      <c r="G88" s="444"/>
      <c r="H88" s="424">
        <f>E88*G88</f>
        <v>0</v>
      </c>
      <c r="I88" s="996"/>
      <c r="K88" s="410"/>
      <c r="L88" s="410"/>
      <c r="M88" s="410"/>
      <c r="N88" s="410"/>
      <c r="O88" s="410"/>
      <c r="P88" s="347"/>
      <c r="Q88" s="347"/>
      <c r="R88" s="347"/>
      <c r="S88" s="347"/>
      <c r="T88" s="347"/>
    </row>
    <row r="89" spans="1:20" ht="20.100000000000001" customHeight="1" x14ac:dyDescent="0.4">
      <c r="A89" s="145" t="str">
        <f>IF(AND(C89="",E89=""),"",".")</f>
        <v/>
      </c>
      <c r="B89" s="150"/>
      <c r="C89" s="179"/>
      <c r="D89" s="445"/>
      <c r="E89" s="446"/>
      <c r="F89" s="438" t="str">
        <f>IF(E89="","","×")</f>
        <v/>
      </c>
      <c r="G89" s="446"/>
      <c r="H89" s="447">
        <f>E89*G89</f>
        <v>0</v>
      </c>
      <c r="I89" s="996"/>
      <c r="K89" s="410"/>
      <c r="L89" s="410"/>
      <c r="M89" s="410"/>
      <c r="N89" s="410"/>
      <c r="O89" s="410"/>
      <c r="P89" s="347"/>
      <c r="Q89" s="347"/>
      <c r="R89" s="347"/>
      <c r="S89" s="347"/>
      <c r="T89" s="347"/>
    </row>
    <row r="90" spans="1:20" ht="24" x14ac:dyDescent="0.4">
      <c r="A90" s="145" t="s">
        <v>77</v>
      </c>
      <c r="B90" s="150"/>
      <c r="C90" s="214"/>
      <c r="D90" s="1008" t="s">
        <v>168</v>
      </c>
      <c r="E90" s="1009"/>
      <c r="F90" s="1009"/>
      <c r="G90" s="1009"/>
      <c r="H90" s="1009"/>
      <c r="I90" s="1010"/>
    </row>
    <row r="91" spans="1:20" x14ac:dyDescent="0.4">
      <c r="A91" s="145" t="s">
        <v>77</v>
      </c>
      <c r="B91" s="150"/>
      <c r="C91" s="215"/>
      <c r="D91" s="1011"/>
      <c r="E91" s="1012"/>
      <c r="F91" s="1012"/>
      <c r="G91" s="1012"/>
      <c r="H91" s="1012"/>
      <c r="I91" s="1013"/>
    </row>
    <row r="92" spans="1:20" x14ac:dyDescent="0.4">
      <c r="A92" s="145" t="s">
        <v>77</v>
      </c>
      <c r="B92" s="150"/>
      <c r="C92" s="215"/>
      <c r="D92" s="1011"/>
      <c r="E92" s="1012"/>
      <c r="F92" s="1012"/>
      <c r="G92" s="1012"/>
      <c r="H92" s="1012"/>
      <c r="I92" s="1013"/>
    </row>
    <row r="93" spans="1:20" x14ac:dyDescent="0.4">
      <c r="A93" s="145" t="s">
        <v>77</v>
      </c>
      <c r="B93" s="150"/>
      <c r="C93" s="215"/>
      <c r="D93" s="1011"/>
      <c r="E93" s="1012"/>
      <c r="F93" s="1012"/>
      <c r="G93" s="1012"/>
      <c r="H93" s="1012"/>
      <c r="I93" s="1013"/>
    </row>
    <row r="94" spans="1:20" x14ac:dyDescent="0.4">
      <c r="A94" s="145" t="s">
        <v>77</v>
      </c>
      <c r="B94" s="150"/>
      <c r="C94" s="215"/>
      <c r="D94" s="1011"/>
      <c r="E94" s="1012"/>
      <c r="F94" s="1012"/>
      <c r="G94" s="1012"/>
      <c r="H94" s="1012"/>
      <c r="I94" s="1013"/>
    </row>
    <row r="95" spans="1:20" x14ac:dyDescent="0.4">
      <c r="A95" s="145" t="str">
        <f>IF(AND(C95="",E95=""),"",".")</f>
        <v/>
      </c>
      <c r="B95" s="157"/>
      <c r="C95" s="158"/>
      <c r="D95" s="1014"/>
      <c r="E95" s="1015"/>
      <c r="F95" s="1015"/>
      <c r="G95" s="1015"/>
      <c r="H95" s="1015"/>
      <c r="I95" s="1016"/>
    </row>
    <row r="96" spans="1:20" ht="24" x14ac:dyDescent="0.4">
      <c r="A96" s="145" t="s">
        <v>77</v>
      </c>
      <c r="B96" s="150"/>
      <c r="C96" s="168" t="s">
        <v>24</v>
      </c>
      <c r="D96" s="205"/>
      <c r="E96" s="206"/>
      <c r="F96" s="206"/>
      <c r="G96" s="206"/>
      <c r="H96" s="172"/>
      <c r="I96" s="175"/>
    </row>
    <row r="97" spans="1:9" ht="19.5" x14ac:dyDescent="0.4">
      <c r="A97" s="145" t="s">
        <v>77</v>
      </c>
      <c r="B97" s="150"/>
      <c r="C97" s="173"/>
      <c r="D97" s="427"/>
      <c r="E97" s="1004"/>
      <c r="F97" s="1004"/>
      <c r="G97" s="1004"/>
      <c r="H97" s="622"/>
      <c r="I97" s="995">
        <f>ROUNDDOWN((SUM(H97:H106)),-3)/1000</f>
        <v>0</v>
      </c>
    </row>
    <row r="98" spans="1:9" ht="19.5" x14ac:dyDescent="0.4">
      <c r="A98" s="145" t="str">
        <f t="shared" ref="A98:A106" si="7">IF(AND(D98="",E98="",H98=""),"",".")</f>
        <v/>
      </c>
      <c r="B98" s="150"/>
      <c r="C98" s="173"/>
      <c r="D98" s="428"/>
      <c r="E98" s="1005"/>
      <c r="F98" s="1006"/>
      <c r="G98" s="1007"/>
      <c r="H98" s="623"/>
      <c r="I98" s="996"/>
    </row>
    <row r="99" spans="1:9" ht="19.5" x14ac:dyDescent="0.4">
      <c r="A99" s="145" t="str">
        <f t="shared" si="7"/>
        <v/>
      </c>
      <c r="B99" s="150"/>
      <c r="C99" s="173"/>
      <c r="D99" s="428"/>
      <c r="E99" s="1005"/>
      <c r="F99" s="1006"/>
      <c r="G99" s="1007"/>
      <c r="H99" s="623"/>
      <c r="I99" s="996"/>
    </row>
    <row r="100" spans="1:9" ht="19.5" x14ac:dyDescent="0.4">
      <c r="A100" s="145" t="str">
        <f t="shared" si="7"/>
        <v/>
      </c>
      <c r="B100" s="150"/>
      <c r="C100" s="173"/>
      <c r="D100" s="428"/>
      <c r="E100" s="1005"/>
      <c r="F100" s="1006"/>
      <c r="G100" s="1007"/>
      <c r="H100" s="623"/>
      <c r="I100" s="996"/>
    </row>
    <row r="101" spans="1:9" ht="19.5" x14ac:dyDescent="0.4">
      <c r="A101" s="145" t="str">
        <f t="shared" si="7"/>
        <v/>
      </c>
      <c r="B101" s="150"/>
      <c r="C101" s="173"/>
      <c r="D101" s="428"/>
      <c r="E101" s="1005"/>
      <c r="F101" s="1006"/>
      <c r="G101" s="1007"/>
      <c r="H101" s="623"/>
      <c r="I101" s="996"/>
    </row>
    <row r="102" spans="1:9" ht="19.5" x14ac:dyDescent="0.4">
      <c r="A102" s="145" t="str">
        <f t="shared" si="7"/>
        <v/>
      </c>
      <c r="B102" s="150"/>
      <c r="C102" s="173"/>
      <c r="D102" s="428"/>
      <c r="E102" s="1005"/>
      <c r="F102" s="1006"/>
      <c r="G102" s="1007"/>
      <c r="H102" s="623"/>
      <c r="I102" s="996"/>
    </row>
    <row r="103" spans="1:9" ht="19.5" x14ac:dyDescent="0.4">
      <c r="A103" s="145" t="str">
        <f t="shared" si="7"/>
        <v/>
      </c>
      <c r="B103" s="150"/>
      <c r="C103" s="173"/>
      <c r="D103" s="428"/>
      <c r="E103" s="1005"/>
      <c r="F103" s="1006"/>
      <c r="G103" s="1007"/>
      <c r="H103" s="623"/>
      <c r="I103" s="996"/>
    </row>
    <row r="104" spans="1:9" ht="19.5" x14ac:dyDescent="0.4">
      <c r="A104" s="145" t="str">
        <f t="shared" si="7"/>
        <v/>
      </c>
      <c r="B104" s="150"/>
      <c r="C104" s="173"/>
      <c r="D104" s="428"/>
      <c r="E104" s="1005"/>
      <c r="F104" s="1006"/>
      <c r="G104" s="1007"/>
      <c r="H104" s="623"/>
      <c r="I104" s="996"/>
    </row>
    <row r="105" spans="1:9" ht="19.5" x14ac:dyDescent="0.4">
      <c r="A105" s="145" t="str">
        <f t="shared" si="7"/>
        <v/>
      </c>
      <c r="B105" s="150"/>
      <c r="C105" s="173"/>
      <c r="D105" s="428"/>
      <c r="E105" s="1005"/>
      <c r="F105" s="1006"/>
      <c r="G105" s="1007"/>
      <c r="H105" s="623"/>
      <c r="I105" s="996"/>
    </row>
    <row r="106" spans="1:9" ht="20.25" thickBot="1" x14ac:dyDescent="0.45">
      <c r="A106" s="145" t="str">
        <f t="shared" si="7"/>
        <v/>
      </c>
      <c r="B106" s="176"/>
      <c r="C106" s="177"/>
      <c r="D106" s="441"/>
      <c r="E106" s="1018"/>
      <c r="F106" s="1019"/>
      <c r="G106" s="1020"/>
      <c r="H106" s="625"/>
      <c r="I106" s="1017"/>
    </row>
    <row r="107" spans="1:9" ht="5.0999999999999996" customHeight="1" x14ac:dyDescent="0.4">
      <c r="A107" s="178"/>
      <c r="B107" s="178"/>
      <c r="C107" s="178"/>
      <c r="D107" s="582"/>
      <c r="E107" s="583"/>
      <c r="F107" s="583"/>
      <c r="G107" s="583"/>
      <c r="H107" s="584"/>
      <c r="I107" s="584"/>
    </row>
  </sheetData>
  <sheetProtection algorithmName="SHA-512" hashValue="PuPNc5R9AqEEyWtaWcumCwZ++dYj/DWHlmjRFnXxvs+EsaAxA2qVRwmxpco/tUzjYQ8H1kVNiUsDUXETiuxF9g==" saltValue="KIn/XAQEYvM1vggXDlxaDA==" spinCount="100000" sheet="1" formatRows="0" autoFilter="0"/>
  <autoFilter ref="A14:I106" xr:uid="{00000000-0009-0000-0000-000004000000}">
    <filterColumn colId="4" showButton="0"/>
    <filterColumn colId="5" showButton="0"/>
  </autoFilter>
  <mergeCells count="82">
    <mergeCell ref="K20:O24"/>
    <mergeCell ref="K83:Q85"/>
    <mergeCell ref="K16:O18"/>
    <mergeCell ref="K3:O12"/>
    <mergeCell ref="A2:B2"/>
    <mergeCell ref="A3:B3"/>
    <mergeCell ref="C2:I2"/>
    <mergeCell ref="C3:I3"/>
    <mergeCell ref="E10:G10"/>
    <mergeCell ref="C6:D6"/>
    <mergeCell ref="E7:G7"/>
    <mergeCell ref="E8:G8"/>
    <mergeCell ref="E9:G9"/>
    <mergeCell ref="E5:G5"/>
    <mergeCell ref="E11:G11"/>
    <mergeCell ref="E12:G12"/>
    <mergeCell ref="E6:G6"/>
    <mergeCell ref="E14:G14"/>
    <mergeCell ref="E53:G53"/>
    <mergeCell ref="E54:G54"/>
    <mergeCell ref="I17:I27"/>
    <mergeCell ref="I42:I49"/>
    <mergeCell ref="I53:I60"/>
    <mergeCell ref="E59:G59"/>
    <mergeCell ref="E60:G60"/>
    <mergeCell ref="E58:G58"/>
    <mergeCell ref="E55:G55"/>
    <mergeCell ref="E56:G56"/>
    <mergeCell ref="E57:G57"/>
    <mergeCell ref="D35:I39"/>
    <mergeCell ref="C18:D18"/>
    <mergeCell ref="C19:D19"/>
    <mergeCell ref="C20:D20"/>
    <mergeCell ref="C21:D21"/>
    <mergeCell ref="C17:D17"/>
    <mergeCell ref="B61:B71"/>
    <mergeCell ref="A15:D15"/>
    <mergeCell ref="C26:D26"/>
    <mergeCell ref="D29:I33"/>
    <mergeCell ref="E51:G51"/>
    <mergeCell ref="C22:D22"/>
    <mergeCell ref="C23:D23"/>
    <mergeCell ref="C24:D24"/>
    <mergeCell ref="C25:D25"/>
    <mergeCell ref="C27:D27"/>
    <mergeCell ref="E64:G64"/>
    <mergeCell ref="E63:G63"/>
    <mergeCell ref="E65:G65"/>
    <mergeCell ref="E77:G77"/>
    <mergeCell ref="E78:G78"/>
    <mergeCell ref="E73:G73"/>
    <mergeCell ref="I85:I89"/>
    <mergeCell ref="E74:G74"/>
    <mergeCell ref="E81:G81"/>
    <mergeCell ref="E79:G79"/>
    <mergeCell ref="E82:G82"/>
    <mergeCell ref="E83:G83"/>
    <mergeCell ref="E80:G80"/>
    <mergeCell ref="I73:I82"/>
    <mergeCell ref="E104:G104"/>
    <mergeCell ref="D90:I90"/>
    <mergeCell ref="D91:I95"/>
    <mergeCell ref="E103:G103"/>
    <mergeCell ref="E98:G98"/>
    <mergeCell ref="E99:G99"/>
    <mergeCell ref="E100:G100"/>
    <mergeCell ref="E101:G101"/>
    <mergeCell ref="E102:G102"/>
    <mergeCell ref="I97:I106"/>
    <mergeCell ref="E105:G105"/>
    <mergeCell ref="E106:G106"/>
    <mergeCell ref="E97:G97"/>
    <mergeCell ref="I62:I71"/>
    <mergeCell ref="E71:G71"/>
    <mergeCell ref="E75:G75"/>
    <mergeCell ref="E76:G76"/>
    <mergeCell ref="E62:G62"/>
    <mergeCell ref="E67:G67"/>
    <mergeCell ref="E68:G68"/>
    <mergeCell ref="E69:G69"/>
    <mergeCell ref="E70:G70"/>
    <mergeCell ref="E66:G66"/>
  </mergeCells>
  <phoneticPr fontId="4"/>
  <dataValidations count="3">
    <dataValidation imeMode="halfAlpha" allowBlank="1" showInputMessage="1" showErrorMessage="1" sqref="I14:I16 I107:I65528 I51" xr:uid="{00000000-0002-0000-0400-000000000000}"/>
    <dataValidation type="whole" imeMode="off" operator="greaterThanOrEqual" allowBlank="1" showInputMessage="1" showErrorMessage="1" sqref="E85:E89 E42:E49 E18:E27" xr:uid="{00000000-0002-0000-0400-000001000000}">
      <formula1>0</formula1>
    </dataValidation>
    <dataValidation type="whole" operator="greaterThanOrEqual" allowBlank="1" showInputMessage="1" showErrorMessage="1" sqref="H53:H83 H96:H106" xr:uid="{00000000-0002-0000-0400-000002000000}">
      <formula1>0</formula1>
    </dataValidation>
  </dataValidations>
  <printOptions horizontalCentered="1"/>
  <pageMargins left="0.70866141732283472" right="0.70866141732283472" top="0.35433070866141736" bottom="0.35433070866141736" header="0.31496062992125984" footer="0.31496062992125984"/>
  <pageSetup paperSize="9" scale="37" orientation="portrait" r:id="rId1"/>
  <rowBreaks count="2" manualBreakCount="2">
    <brk id="49" max="8" man="1"/>
    <brk id="7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7F7C1"/>
    <pageSetUpPr fitToPage="1"/>
  </sheetPr>
  <dimension ref="A1:W189"/>
  <sheetViews>
    <sheetView view="pageBreakPreview" topLeftCell="A64" zoomScale="87" zoomScaleNormal="85" zoomScaleSheetLayoutView="87" zoomScalePageLayoutView="55" workbookViewId="0">
      <selection activeCell="E75" sqref="E75"/>
    </sheetView>
  </sheetViews>
  <sheetFormatPr defaultColWidth="9" defaultRowHeight="18.75" x14ac:dyDescent="0.4"/>
  <cols>
    <col min="1" max="1" width="3.375" customWidth="1"/>
    <col min="2" max="2" width="3.375" style="16" customWidth="1"/>
    <col min="3" max="3" width="4.125" customWidth="1"/>
    <col min="4" max="4" width="20.875" style="82" customWidth="1"/>
    <col min="5" max="5" width="40.625" style="258" customWidth="1"/>
    <col min="6" max="6" width="10.125" customWidth="1"/>
    <col min="7" max="7" width="9.125" customWidth="1"/>
    <col min="8" max="8" width="4.625" style="12" customWidth="1"/>
    <col min="9" max="9" width="9.125" style="12" customWidth="1"/>
    <col min="10" max="10" width="4.625" style="13" customWidth="1"/>
    <col min="11" max="11" width="12.625" style="12" customWidth="1"/>
    <col min="12" max="12" width="13.125" style="17" customWidth="1"/>
    <col min="13" max="13" width="1" customWidth="1"/>
  </cols>
  <sheetData>
    <row r="1" spans="1:23" ht="19.5" x14ac:dyDescent="0.4">
      <c r="B1" s="474" t="s">
        <v>386</v>
      </c>
      <c r="C1" s="475"/>
      <c r="D1" s="476"/>
      <c r="E1" s="477"/>
      <c r="F1" s="478"/>
      <c r="G1" s="474"/>
      <c r="H1" s="474"/>
      <c r="I1" s="479"/>
      <c r="J1" s="479"/>
      <c r="K1" s="480"/>
      <c r="L1" s="479"/>
    </row>
    <row r="2" spans="1:23" ht="20.100000000000001" customHeight="1" x14ac:dyDescent="0.4">
      <c r="B2" s="1050" t="s">
        <v>165</v>
      </c>
      <c r="C2" s="1050"/>
      <c r="D2" s="1050"/>
      <c r="E2" s="1051">
        <f>'1-1 総表'!C15</f>
        <v>0</v>
      </c>
      <c r="F2" s="1051"/>
      <c r="G2" s="1051"/>
      <c r="H2" s="1051"/>
      <c r="I2" s="1051"/>
      <c r="J2" s="1051"/>
      <c r="K2" s="1051"/>
      <c r="L2" s="1051"/>
      <c r="N2" s="790" t="s">
        <v>370</v>
      </c>
      <c r="O2" s="790"/>
      <c r="P2" s="790"/>
      <c r="Q2" s="790"/>
      <c r="R2" s="790"/>
      <c r="S2" s="790"/>
      <c r="T2" s="790"/>
      <c r="U2" s="689"/>
      <c r="V2" s="689"/>
      <c r="W2" s="689"/>
    </row>
    <row r="3" spans="1:23" ht="20.100000000000001" customHeight="1" x14ac:dyDescent="0.4">
      <c r="B3" s="1050" t="s">
        <v>65</v>
      </c>
      <c r="C3" s="1050"/>
      <c r="D3" s="1050"/>
      <c r="E3" s="1051">
        <f>'1-1 総表'!C27</f>
        <v>0</v>
      </c>
      <c r="F3" s="1051"/>
      <c r="G3" s="1051"/>
      <c r="H3" s="1051"/>
      <c r="I3" s="1051"/>
      <c r="J3" s="1051"/>
      <c r="K3" s="1051"/>
      <c r="L3" s="1051"/>
      <c r="N3" s="790"/>
      <c r="O3" s="790"/>
      <c r="P3" s="790"/>
      <c r="Q3" s="790"/>
      <c r="R3" s="790"/>
      <c r="S3" s="790"/>
      <c r="T3" s="790"/>
      <c r="U3" s="689"/>
      <c r="V3" s="689"/>
      <c r="W3" s="689"/>
    </row>
    <row r="4" spans="1:23" s="10" customFormat="1" ht="20.45" customHeight="1" thickBot="1" x14ac:dyDescent="0.45">
      <c r="A4" s="4"/>
      <c r="B4" s="68"/>
      <c r="C4" s="63"/>
      <c r="D4" s="83"/>
      <c r="E4" s="252"/>
      <c r="F4" s="1070" t="s">
        <v>84</v>
      </c>
      <c r="G4" s="1070"/>
      <c r="H4" s="67"/>
      <c r="I4" s="4"/>
      <c r="J4" s="4"/>
      <c r="K4" s="4"/>
      <c r="L4" s="4"/>
      <c r="N4" s="790"/>
      <c r="O4" s="790"/>
      <c r="P4" s="790"/>
      <c r="Q4" s="790"/>
      <c r="R4" s="790"/>
      <c r="S4" s="790"/>
      <c r="T4" s="790"/>
      <c r="U4" s="689"/>
      <c r="V4" s="689"/>
      <c r="W4" s="689"/>
    </row>
    <row r="5" spans="1:23" ht="25.5" x14ac:dyDescent="0.4">
      <c r="A5" s="29"/>
      <c r="B5" s="246" t="s">
        <v>171</v>
      </c>
      <c r="C5" s="64"/>
      <c r="D5" s="84"/>
      <c r="E5" s="65"/>
      <c r="F5" s="1071">
        <f>SUM(L13,L35,L47,L59,L81,L103,L125,L147)</f>
        <v>0</v>
      </c>
      <c r="G5" s="1072"/>
      <c r="H5" s="27"/>
      <c r="I5"/>
      <c r="J5"/>
      <c r="K5"/>
      <c r="L5"/>
      <c r="M5" s="12"/>
      <c r="N5" s="790"/>
      <c r="O5" s="790"/>
      <c r="P5" s="790"/>
      <c r="Q5" s="790"/>
      <c r="R5" s="790"/>
      <c r="S5" s="790"/>
      <c r="T5" s="790"/>
      <c r="U5" s="689"/>
      <c r="V5" s="689"/>
      <c r="W5" s="689"/>
    </row>
    <row r="6" spans="1:23" ht="29.1" customHeight="1" x14ac:dyDescent="0.4">
      <c r="A6" s="29"/>
      <c r="B6" s="69"/>
      <c r="C6" s="247" t="s">
        <v>170</v>
      </c>
      <c r="D6" s="85"/>
      <c r="E6" s="30"/>
      <c r="F6" s="1073">
        <f>SUM(F8:F10)</f>
        <v>0</v>
      </c>
      <c r="G6" s="1074"/>
      <c r="H6" s="27"/>
      <c r="I6"/>
      <c r="J6"/>
      <c r="K6"/>
      <c r="L6"/>
      <c r="M6" s="62"/>
      <c r="N6" s="1066" t="s">
        <v>354</v>
      </c>
      <c r="O6" s="1066"/>
      <c r="P6" s="1066"/>
      <c r="Q6" s="1066"/>
      <c r="R6" s="1066"/>
      <c r="S6" s="1066"/>
      <c r="T6" s="1066"/>
      <c r="U6" s="689"/>
      <c r="V6" s="689"/>
      <c r="W6" s="689"/>
    </row>
    <row r="7" spans="1:23" ht="22.5" customHeight="1" x14ac:dyDescent="0.4">
      <c r="A7" s="29"/>
      <c r="B7" s="70"/>
      <c r="C7" s="32"/>
      <c r="D7" s="86"/>
      <c r="E7" s="253" t="s">
        <v>75</v>
      </c>
      <c r="F7" s="1075" t="s">
        <v>63</v>
      </c>
      <c r="G7" s="1076"/>
      <c r="H7" s="33"/>
      <c r="I7" s="31" t="str">
        <f>IF(COUNTIF($E$8:$E$10,$E$8)&gt;1,"同じ項目が選択されています。",IF(COUNTIF($E$8:$E$10,$E$9)&gt;1,"同じ項目が選択されています。",IF(COUNTIF($E$8:$E$10,$E$10)&gt;1,"同じ項目が選択されています。","")))</f>
        <v/>
      </c>
      <c r="J7" s="33"/>
      <c r="K7" s="33"/>
      <c r="L7" s="33"/>
      <c r="M7" s="28"/>
      <c r="N7" s="1066"/>
      <c r="O7" s="1066"/>
      <c r="P7" s="1066"/>
      <c r="Q7" s="1066"/>
      <c r="R7" s="1066"/>
      <c r="S7" s="1066"/>
      <c r="T7" s="1066"/>
      <c r="U7" s="349"/>
      <c r="V7" s="349"/>
      <c r="W7" s="349"/>
    </row>
    <row r="8" spans="1:23" ht="24" x14ac:dyDescent="0.4">
      <c r="A8" s="29"/>
      <c r="B8" s="71"/>
      <c r="C8" s="34"/>
      <c r="D8" s="87" t="s">
        <v>66</v>
      </c>
      <c r="E8" s="254"/>
      <c r="F8" s="1077" t="str">
        <f>IF(E8="作品料",$L$13,IF(E8="企画制作費",$L$35,IF(E8="会場費",$L$47,IF(E8="設営・運搬費",$L$59,IF(E8="謝金",$L$81,IF(E8="旅費",$L$103,IF(E8="宣伝・印刷費",$L$125,IF(E8="記録・配信費",$L$147,"0"))))))))</f>
        <v>0</v>
      </c>
      <c r="G8" s="1078"/>
      <c r="H8" s="35"/>
      <c r="I8" s="31" t="str">
        <f>IF(I7="","","項目の選択を確認してください。")</f>
        <v/>
      </c>
      <c r="J8" s="35"/>
      <c r="K8" s="35"/>
      <c r="L8" s="35"/>
      <c r="N8" s="1066"/>
      <c r="O8" s="1066"/>
      <c r="P8" s="1066"/>
      <c r="Q8" s="1066"/>
      <c r="R8" s="1066"/>
      <c r="S8" s="1066"/>
      <c r="T8" s="1066"/>
      <c r="U8" s="349"/>
      <c r="V8" s="349"/>
      <c r="W8" s="349"/>
    </row>
    <row r="9" spans="1:23" ht="24" x14ac:dyDescent="0.4">
      <c r="A9" s="29"/>
      <c r="B9" s="71"/>
      <c r="C9" s="34"/>
      <c r="D9" s="88" t="s">
        <v>71</v>
      </c>
      <c r="E9" s="255"/>
      <c r="F9" s="1079" t="str">
        <f>IF(E9="作品料",$L$13,IF(E9="企画制作費",$L$35,IF(E9="会場費",$L$47,IF(E9="設営・運搬費",$L$59,IF(E9="謝金",$L$81,IF(E9="旅費",$L$103,IF(E9="宣伝・印刷費",$L$125,IF(E9="記録・配信費",$L$147,"0"))))))))</f>
        <v>0</v>
      </c>
      <c r="G9" s="1080"/>
      <c r="H9" s="35"/>
      <c r="I9" s="31"/>
      <c r="J9" s="35"/>
      <c r="K9" s="35"/>
      <c r="L9" s="35"/>
      <c r="N9" s="1066"/>
      <c r="O9" s="1066"/>
      <c r="P9" s="1066"/>
      <c r="Q9" s="1066"/>
      <c r="R9" s="1066"/>
      <c r="S9" s="1066"/>
      <c r="T9" s="1066"/>
      <c r="U9" s="349"/>
      <c r="V9" s="349"/>
      <c r="W9" s="349"/>
    </row>
    <row r="10" spans="1:23" ht="24.75" thickBot="1" x14ac:dyDescent="0.45">
      <c r="A10" s="29"/>
      <c r="B10" s="72"/>
      <c r="C10" s="66"/>
      <c r="D10" s="89" t="s">
        <v>67</v>
      </c>
      <c r="E10" s="256"/>
      <c r="F10" s="1068" t="str">
        <f>IF(E10="作品料",$L$13,IF(E10="企画制作費",$L$35,IF(E10="会場費",$L$47,IF(E10="設営・運搬費",$L$59,IF(E10="謝金",$L$81,IF(E10="旅費",$L$103,IF(E10="宣伝・印刷費",$L$125,IF(E10="記録・配信費",$L$147,"0"))))))))</f>
        <v>0</v>
      </c>
      <c r="G10" s="1069"/>
      <c r="H10" s="28"/>
      <c r="I10"/>
      <c r="J10" s="36"/>
      <c r="K10" s="37"/>
      <c r="L10" s="29"/>
      <c r="N10" s="1066"/>
      <c r="O10" s="1066"/>
      <c r="P10" s="1066"/>
      <c r="Q10" s="1066"/>
      <c r="R10" s="1066"/>
      <c r="S10" s="1066"/>
      <c r="T10" s="1066"/>
      <c r="U10" s="349"/>
      <c r="V10" s="349"/>
      <c r="W10" s="349"/>
    </row>
    <row r="11" spans="1:23" ht="19.5" thickBot="1" x14ac:dyDescent="0.45">
      <c r="A11" s="21"/>
      <c r="B11" s="73"/>
      <c r="C11" s="21"/>
      <c r="D11" s="90"/>
      <c r="E11" s="257"/>
      <c r="F11" s="22"/>
      <c r="G11" s="22"/>
      <c r="H11" s="11"/>
      <c r="I11" s="26"/>
      <c r="J11" s="24"/>
      <c r="K11" s="23"/>
      <c r="L11" s="25"/>
    </row>
    <row r="12" spans="1:23" s="26" customFormat="1" ht="23.1" customHeight="1" thickBot="1" x14ac:dyDescent="0.45">
      <c r="A12" s="38" t="s">
        <v>76</v>
      </c>
      <c r="B12" s="75"/>
      <c r="C12" s="81" t="s">
        <v>86</v>
      </c>
      <c r="D12" s="78" t="s">
        <v>78</v>
      </c>
      <c r="E12" s="42" t="s">
        <v>62</v>
      </c>
      <c r="F12" s="79" t="s">
        <v>49</v>
      </c>
      <c r="G12" s="80" t="s">
        <v>330</v>
      </c>
      <c r="H12" s="45" t="s">
        <v>331</v>
      </c>
      <c r="I12" s="44" t="s">
        <v>332</v>
      </c>
      <c r="J12" s="45" t="s">
        <v>331</v>
      </c>
      <c r="K12" s="43" t="s">
        <v>29</v>
      </c>
      <c r="L12" s="46" t="s">
        <v>74</v>
      </c>
      <c r="M12" s="14"/>
      <c r="N12" s="1067" t="s">
        <v>367</v>
      </c>
      <c r="O12" s="1067"/>
      <c r="P12" s="1067"/>
      <c r="Q12" s="1067"/>
      <c r="R12" s="1067"/>
      <c r="S12" s="1067"/>
      <c r="T12" s="1067"/>
      <c r="U12" s="358"/>
      <c r="V12" s="358"/>
      <c r="W12" s="358"/>
    </row>
    <row r="13" spans="1:23" s="15" customFormat="1" ht="25.5" x14ac:dyDescent="0.4">
      <c r="A13"/>
      <c r="B13" s="40" t="str">
        <f>IF($E$8=C13,$D$8,IF($E$9=C13,$D$9,IF($E$10=C13,$D$10,"")))</f>
        <v/>
      </c>
      <c r="C13" s="55" t="s">
        <v>145</v>
      </c>
      <c r="D13" s="91"/>
      <c r="E13" s="48"/>
      <c r="F13" s="41"/>
      <c r="G13" s="41"/>
      <c r="H13" s="49"/>
      <c r="I13" s="49"/>
      <c r="J13" s="49"/>
      <c r="K13" s="52" t="str">
        <f t="shared" ref="K13:K32" si="0">IF(ISNUMBER(F13),(PRODUCT(F13,G13,I13)),"")</f>
        <v/>
      </c>
      <c r="L13" s="54">
        <f>ROUNDDOWN(SUM(K14:K33),-3)/1000</f>
        <v>0</v>
      </c>
      <c r="N13" s="1067"/>
      <c r="O13" s="1067"/>
      <c r="P13" s="1067"/>
      <c r="Q13" s="1067"/>
      <c r="R13" s="1067"/>
      <c r="S13" s="1067"/>
      <c r="T13" s="1067"/>
      <c r="U13" s="358"/>
      <c r="V13" s="358"/>
      <c r="W13" s="358"/>
    </row>
    <row r="14" spans="1:23" ht="21.75" customHeight="1" x14ac:dyDescent="0.4">
      <c r="A14">
        <v>1</v>
      </c>
      <c r="B14" s="76"/>
      <c r="C14" s="57" t="str">
        <f>IF(D14="","",".")</f>
        <v/>
      </c>
      <c r="D14" s="92"/>
      <c r="E14" s="95"/>
      <c r="F14" s="96"/>
      <c r="G14" s="96"/>
      <c r="H14" s="96"/>
      <c r="I14" s="96"/>
      <c r="J14" s="96"/>
      <c r="K14" s="101" t="str">
        <f t="shared" si="0"/>
        <v/>
      </c>
      <c r="L14" s="18"/>
      <c r="N14" s="1067"/>
      <c r="O14" s="1067"/>
      <c r="P14" s="1067"/>
      <c r="Q14" s="1067"/>
      <c r="R14" s="1067"/>
      <c r="S14" s="1067"/>
      <c r="T14" s="1067"/>
      <c r="U14" s="358"/>
      <c r="V14" s="358"/>
      <c r="W14" s="358"/>
    </row>
    <row r="15" spans="1:23" ht="18" customHeight="1" x14ac:dyDescent="0.4">
      <c r="A15">
        <v>2</v>
      </c>
      <c r="B15" s="76"/>
      <c r="C15" s="57" t="str">
        <f t="shared" ref="C15:C33" si="1">IF(D15="","",".")</f>
        <v/>
      </c>
      <c r="D15" s="93"/>
      <c r="E15" s="97"/>
      <c r="F15" s="98"/>
      <c r="G15" s="98"/>
      <c r="H15" s="98"/>
      <c r="I15" s="98"/>
      <c r="J15" s="98"/>
      <c r="K15" s="102" t="str">
        <f t="shared" si="0"/>
        <v/>
      </c>
      <c r="L15" s="18"/>
      <c r="N15" s="1067"/>
      <c r="O15" s="1067"/>
      <c r="P15" s="1067"/>
      <c r="Q15" s="1067"/>
      <c r="R15" s="1067"/>
      <c r="S15" s="1067"/>
      <c r="T15" s="1067"/>
      <c r="U15" s="358"/>
      <c r="V15" s="358"/>
      <c r="W15" s="358"/>
    </row>
    <row r="16" spans="1:23" ht="18" customHeight="1" x14ac:dyDescent="0.4">
      <c r="A16">
        <v>3</v>
      </c>
      <c r="B16" s="76"/>
      <c r="C16" s="57" t="str">
        <f t="shared" si="1"/>
        <v/>
      </c>
      <c r="D16" s="93"/>
      <c r="E16" s="97"/>
      <c r="F16" s="98"/>
      <c r="G16" s="98"/>
      <c r="H16" s="98"/>
      <c r="I16" s="98"/>
      <c r="J16" s="98"/>
      <c r="K16" s="102" t="str">
        <f t="shared" si="0"/>
        <v/>
      </c>
      <c r="L16" s="18"/>
      <c r="N16" s="1067"/>
      <c r="O16" s="1067"/>
      <c r="P16" s="1067"/>
      <c r="Q16" s="1067"/>
      <c r="R16" s="1067"/>
      <c r="S16" s="1067"/>
      <c r="T16" s="1067"/>
      <c r="U16" s="358"/>
      <c r="V16" s="358"/>
      <c r="W16" s="358"/>
    </row>
    <row r="17" spans="1:23" ht="18" customHeight="1" x14ac:dyDescent="0.4">
      <c r="A17">
        <v>4</v>
      </c>
      <c r="B17" s="76"/>
      <c r="C17" s="57" t="str">
        <f t="shared" si="1"/>
        <v/>
      </c>
      <c r="D17" s="93"/>
      <c r="E17" s="97"/>
      <c r="F17" s="98"/>
      <c r="G17" s="98"/>
      <c r="H17" s="98"/>
      <c r="I17" s="98"/>
      <c r="J17" s="98"/>
      <c r="K17" s="102" t="str">
        <f t="shared" si="0"/>
        <v/>
      </c>
      <c r="L17" s="18"/>
      <c r="N17" s="1067"/>
      <c r="O17" s="1067"/>
      <c r="P17" s="1067"/>
      <c r="Q17" s="1067"/>
      <c r="R17" s="1067"/>
      <c r="S17" s="1067"/>
      <c r="T17" s="1067"/>
      <c r="U17" s="358"/>
      <c r="V17" s="358"/>
      <c r="W17" s="358"/>
    </row>
    <row r="18" spans="1:23" ht="18" customHeight="1" x14ac:dyDescent="0.4">
      <c r="A18">
        <v>5</v>
      </c>
      <c r="B18" s="76"/>
      <c r="C18" s="57" t="str">
        <f t="shared" si="1"/>
        <v/>
      </c>
      <c r="D18" s="93"/>
      <c r="E18" s="97"/>
      <c r="F18" s="98"/>
      <c r="G18" s="98"/>
      <c r="H18" s="98"/>
      <c r="I18" s="98"/>
      <c r="J18" s="98"/>
      <c r="K18" s="102" t="str">
        <f t="shared" si="0"/>
        <v/>
      </c>
      <c r="L18" s="18"/>
      <c r="N18" s="1067"/>
      <c r="O18" s="1067"/>
      <c r="P18" s="1067"/>
      <c r="Q18" s="1067"/>
      <c r="R18" s="1067"/>
      <c r="S18" s="1067"/>
      <c r="T18" s="1067"/>
      <c r="U18" s="358"/>
      <c r="V18" s="358"/>
      <c r="W18" s="358"/>
    </row>
    <row r="19" spans="1:23" ht="18" customHeight="1" x14ac:dyDescent="0.4">
      <c r="A19">
        <v>6</v>
      </c>
      <c r="B19" s="76"/>
      <c r="C19" s="57" t="str">
        <f t="shared" si="1"/>
        <v/>
      </c>
      <c r="D19" s="93"/>
      <c r="E19" s="97"/>
      <c r="F19" s="98"/>
      <c r="G19" s="98"/>
      <c r="H19" s="98"/>
      <c r="I19" s="98"/>
      <c r="J19" s="98"/>
      <c r="K19" s="102" t="str">
        <f t="shared" si="0"/>
        <v/>
      </c>
      <c r="L19" s="18"/>
      <c r="M19" s="14"/>
      <c r="N19" s="1067"/>
      <c r="O19" s="1067"/>
      <c r="P19" s="1067"/>
      <c r="Q19" s="1067"/>
      <c r="R19" s="1067"/>
      <c r="S19" s="1067"/>
      <c r="T19" s="1067"/>
      <c r="U19" s="358"/>
      <c r="V19" s="358"/>
      <c r="W19" s="358"/>
    </row>
    <row r="20" spans="1:23" ht="18" customHeight="1" x14ac:dyDescent="0.4">
      <c r="A20">
        <v>7</v>
      </c>
      <c r="B20" s="76"/>
      <c r="C20" s="57" t="str">
        <f t="shared" si="1"/>
        <v/>
      </c>
      <c r="D20" s="93"/>
      <c r="E20" s="97"/>
      <c r="F20" s="98"/>
      <c r="G20" s="98"/>
      <c r="H20" s="98"/>
      <c r="I20" s="98"/>
      <c r="J20" s="98"/>
      <c r="K20" s="102" t="str">
        <f t="shared" si="0"/>
        <v/>
      </c>
      <c r="L20" s="18"/>
      <c r="M20" s="15"/>
      <c r="N20" s="1067"/>
      <c r="O20" s="1067"/>
      <c r="P20" s="1067"/>
      <c r="Q20" s="1067"/>
      <c r="R20" s="1067"/>
      <c r="S20" s="1067"/>
      <c r="T20" s="1067"/>
      <c r="U20" s="358"/>
      <c r="V20" s="358"/>
      <c r="W20" s="358"/>
    </row>
    <row r="21" spans="1:23" ht="18" customHeight="1" x14ac:dyDescent="0.4">
      <c r="A21">
        <v>8</v>
      </c>
      <c r="B21" s="76"/>
      <c r="C21" s="57" t="str">
        <f t="shared" si="1"/>
        <v/>
      </c>
      <c r="D21" s="93"/>
      <c r="E21" s="97"/>
      <c r="F21" s="98"/>
      <c r="G21" s="98"/>
      <c r="H21" s="98"/>
      <c r="I21" s="98"/>
      <c r="J21" s="98"/>
      <c r="K21" s="102" t="str">
        <f t="shared" si="0"/>
        <v/>
      </c>
      <c r="L21" s="18"/>
      <c r="N21" s="1067"/>
      <c r="O21" s="1067"/>
      <c r="P21" s="1067"/>
      <c r="Q21" s="1067"/>
      <c r="R21" s="1067"/>
      <c r="S21" s="1067"/>
      <c r="T21" s="1067"/>
      <c r="U21" s="358"/>
      <c r="V21" s="358"/>
      <c r="W21" s="358"/>
    </row>
    <row r="22" spans="1:23" ht="18" customHeight="1" x14ac:dyDescent="0.4">
      <c r="A22">
        <v>9</v>
      </c>
      <c r="B22" s="76"/>
      <c r="C22" s="57" t="str">
        <f t="shared" si="1"/>
        <v/>
      </c>
      <c r="D22" s="93"/>
      <c r="E22" s="97"/>
      <c r="F22" s="98"/>
      <c r="G22" s="98"/>
      <c r="H22" s="98"/>
      <c r="I22" s="98"/>
      <c r="J22" s="98"/>
      <c r="K22" s="102" t="str">
        <f t="shared" si="0"/>
        <v/>
      </c>
      <c r="L22" s="18"/>
      <c r="N22" s="1067"/>
      <c r="O22" s="1067"/>
      <c r="P22" s="1067"/>
      <c r="Q22" s="1067"/>
      <c r="R22" s="1067"/>
      <c r="S22" s="1067"/>
      <c r="T22" s="1067"/>
      <c r="U22" s="358"/>
      <c r="V22" s="358"/>
      <c r="W22" s="358"/>
    </row>
    <row r="23" spans="1:23" ht="18" customHeight="1" x14ac:dyDescent="0.4">
      <c r="A23">
        <v>10</v>
      </c>
      <c r="B23" s="76"/>
      <c r="C23" s="57" t="str">
        <f t="shared" si="1"/>
        <v/>
      </c>
      <c r="D23" s="93"/>
      <c r="E23" s="97"/>
      <c r="F23" s="98"/>
      <c r="G23" s="98"/>
      <c r="H23" s="98"/>
      <c r="I23" s="98"/>
      <c r="J23" s="98"/>
      <c r="K23" s="102" t="str">
        <f t="shared" si="0"/>
        <v/>
      </c>
      <c r="L23" s="18"/>
      <c r="N23" s="1067"/>
      <c r="O23" s="1067"/>
      <c r="P23" s="1067"/>
      <c r="Q23" s="1067"/>
      <c r="R23" s="1067"/>
      <c r="S23" s="1067"/>
      <c r="T23" s="1067"/>
      <c r="U23" s="358"/>
      <c r="V23" s="358"/>
      <c r="W23" s="358"/>
    </row>
    <row r="24" spans="1:23" ht="18" customHeight="1" x14ac:dyDescent="0.4">
      <c r="A24">
        <v>11</v>
      </c>
      <c r="B24" s="76"/>
      <c r="C24" s="57" t="str">
        <f t="shared" si="1"/>
        <v/>
      </c>
      <c r="D24" s="93"/>
      <c r="E24" s="97"/>
      <c r="F24" s="98"/>
      <c r="G24" s="98"/>
      <c r="H24" s="98"/>
      <c r="I24" s="98"/>
      <c r="J24" s="98"/>
      <c r="K24" s="102" t="str">
        <f t="shared" si="0"/>
        <v/>
      </c>
      <c r="L24" s="18"/>
      <c r="N24" s="1067"/>
      <c r="O24" s="1067"/>
      <c r="P24" s="1067"/>
      <c r="Q24" s="1067"/>
      <c r="R24" s="1067"/>
      <c r="S24" s="1067"/>
      <c r="T24" s="1067"/>
      <c r="U24" s="358"/>
      <c r="V24" s="358"/>
      <c r="W24" s="358"/>
    </row>
    <row r="25" spans="1:23" ht="18" customHeight="1" x14ac:dyDescent="0.4">
      <c r="A25">
        <v>12</v>
      </c>
      <c r="B25" s="76"/>
      <c r="C25" s="57" t="str">
        <f t="shared" si="1"/>
        <v/>
      </c>
      <c r="D25" s="93"/>
      <c r="E25" s="97"/>
      <c r="F25" s="98"/>
      <c r="G25" s="98"/>
      <c r="H25" s="98"/>
      <c r="I25" s="98"/>
      <c r="J25" s="98"/>
      <c r="K25" s="102" t="str">
        <f t="shared" si="0"/>
        <v/>
      </c>
      <c r="L25" s="18"/>
      <c r="N25" s="1067"/>
      <c r="O25" s="1067"/>
      <c r="P25" s="1067"/>
      <c r="Q25" s="1067"/>
      <c r="R25" s="1067"/>
      <c r="S25" s="1067"/>
      <c r="T25" s="1067"/>
      <c r="U25" s="358"/>
      <c r="V25" s="358"/>
      <c r="W25" s="358"/>
    </row>
    <row r="26" spans="1:23" ht="18" customHeight="1" x14ac:dyDescent="0.4">
      <c r="A26">
        <v>13</v>
      </c>
      <c r="B26" s="76"/>
      <c r="C26" s="57" t="str">
        <f t="shared" si="1"/>
        <v/>
      </c>
      <c r="D26" s="93"/>
      <c r="E26" s="97"/>
      <c r="F26" s="98"/>
      <c r="G26" s="98"/>
      <c r="H26" s="98"/>
      <c r="I26" s="98"/>
      <c r="J26" s="98"/>
      <c r="K26" s="102" t="str">
        <f t="shared" si="0"/>
        <v/>
      </c>
      <c r="L26" s="18"/>
      <c r="N26" s="1067"/>
      <c r="O26" s="1067"/>
      <c r="P26" s="1067"/>
      <c r="Q26" s="1067"/>
      <c r="R26" s="1067"/>
      <c r="S26" s="1067"/>
      <c r="T26" s="1067"/>
      <c r="U26" s="358"/>
      <c r="V26" s="358"/>
      <c r="W26" s="358"/>
    </row>
    <row r="27" spans="1:23" ht="18" customHeight="1" x14ac:dyDescent="0.4">
      <c r="A27">
        <v>14</v>
      </c>
      <c r="B27" s="76"/>
      <c r="C27" s="57" t="str">
        <f t="shared" si="1"/>
        <v/>
      </c>
      <c r="D27" s="93"/>
      <c r="E27" s="97"/>
      <c r="F27" s="98"/>
      <c r="G27" s="98"/>
      <c r="H27" s="98"/>
      <c r="I27" s="98"/>
      <c r="J27" s="98"/>
      <c r="K27" s="102" t="str">
        <f t="shared" si="0"/>
        <v/>
      </c>
      <c r="L27" s="18"/>
      <c r="N27" s="1067"/>
      <c r="O27" s="1067"/>
      <c r="P27" s="1067"/>
      <c r="Q27" s="1067"/>
      <c r="R27" s="1067"/>
      <c r="S27" s="1067"/>
      <c r="T27" s="1067"/>
      <c r="U27" s="358"/>
      <c r="V27" s="358"/>
      <c r="W27" s="358"/>
    </row>
    <row r="28" spans="1:23" ht="18" customHeight="1" x14ac:dyDescent="0.4">
      <c r="A28">
        <v>15</v>
      </c>
      <c r="B28" s="76"/>
      <c r="C28" s="57" t="str">
        <f t="shared" si="1"/>
        <v/>
      </c>
      <c r="D28" s="93"/>
      <c r="E28" s="97"/>
      <c r="F28" s="98"/>
      <c r="G28" s="98"/>
      <c r="H28" s="98"/>
      <c r="I28" s="98"/>
      <c r="J28" s="98"/>
      <c r="K28" s="102" t="str">
        <f t="shared" si="0"/>
        <v/>
      </c>
      <c r="L28" s="18"/>
      <c r="N28" s="1067"/>
      <c r="O28" s="1067"/>
      <c r="P28" s="1067"/>
      <c r="Q28" s="1067"/>
      <c r="R28" s="1067"/>
      <c r="S28" s="1067"/>
      <c r="T28" s="1067"/>
      <c r="U28" s="358"/>
      <c r="V28" s="358"/>
      <c r="W28" s="358"/>
    </row>
    <row r="29" spans="1:23" ht="18" customHeight="1" x14ac:dyDescent="0.4">
      <c r="A29">
        <v>16</v>
      </c>
      <c r="B29" s="76"/>
      <c r="C29" s="57" t="str">
        <f t="shared" si="1"/>
        <v/>
      </c>
      <c r="D29" s="93"/>
      <c r="E29" s="97"/>
      <c r="F29" s="98"/>
      <c r="G29" s="98"/>
      <c r="H29" s="98"/>
      <c r="I29" s="98"/>
      <c r="J29" s="98"/>
      <c r="K29" s="102" t="str">
        <f t="shared" si="0"/>
        <v/>
      </c>
      <c r="L29" s="18"/>
      <c r="N29" s="1067"/>
      <c r="O29" s="1067"/>
      <c r="P29" s="1067"/>
      <c r="Q29" s="1067"/>
      <c r="R29" s="1067"/>
      <c r="S29" s="1067"/>
      <c r="T29" s="1067"/>
      <c r="U29" s="358"/>
      <c r="V29" s="358"/>
      <c r="W29" s="358"/>
    </row>
    <row r="30" spans="1:23" ht="18" customHeight="1" x14ac:dyDescent="0.4">
      <c r="A30">
        <v>17</v>
      </c>
      <c r="B30" s="76"/>
      <c r="C30" s="57" t="str">
        <f t="shared" si="1"/>
        <v/>
      </c>
      <c r="D30" s="93"/>
      <c r="E30" s="97"/>
      <c r="F30" s="98"/>
      <c r="G30" s="98"/>
      <c r="H30" s="98"/>
      <c r="I30" s="98"/>
      <c r="J30" s="98"/>
      <c r="K30" s="102" t="str">
        <f t="shared" si="0"/>
        <v/>
      </c>
      <c r="L30" s="19"/>
      <c r="N30" s="1067"/>
      <c r="O30" s="1067"/>
      <c r="P30" s="1067"/>
      <c r="Q30" s="1067"/>
      <c r="R30" s="1067"/>
      <c r="S30" s="1067"/>
      <c r="T30" s="1067"/>
      <c r="U30" s="358"/>
      <c r="V30" s="358"/>
      <c r="W30" s="358"/>
    </row>
    <row r="31" spans="1:23" ht="18" customHeight="1" x14ac:dyDescent="0.4">
      <c r="A31">
        <v>18</v>
      </c>
      <c r="B31" s="76"/>
      <c r="C31" s="57" t="str">
        <f t="shared" si="1"/>
        <v/>
      </c>
      <c r="D31" s="93"/>
      <c r="E31" s="97"/>
      <c r="F31" s="98"/>
      <c r="G31" s="98"/>
      <c r="H31" s="98"/>
      <c r="I31" s="98"/>
      <c r="J31" s="98"/>
      <c r="K31" s="102" t="str">
        <f t="shared" si="0"/>
        <v/>
      </c>
      <c r="L31" s="19"/>
      <c r="N31" s="1067"/>
      <c r="O31" s="1067"/>
      <c r="P31" s="1067"/>
      <c r="Q31" s="1067"/>
      <c r="R31" s="1067"/>
      <c r="S31" s="1067"/>
      <c r="T31" s="1067"/>
      <c r="U31" s="358"/>
      <c r="V31" s="358"/>
      <c r="W31" s="358"/>
    </row>
    <row r="32" spans="1:23" ht="18" customHeight="1" x14ac:dyDescent="0.4">
      <c r="A32">
        <v>19</v>
      </c>
      <c r="B32" s="76"/>
      <c r="C32" s="57" t="str">
        <f t="shared" si="1"/>
        <v/>
      </c>
      <c r="D32" s="93"/>
      <c r="E32" s="97"/>
      <c r="F32" s="98"/>
      <c r="G32" s="98"/>
      <c r="H32" s="98"/>
      <c r="I32" s="98"/>
      <c r="J32" s="98"/>
      <c r="K32" s="102" t="str">
        <f t="shared" si="0"/>
        <v/>
      </c>
      <c r="L32" s="19"/>
      <c r="N32" s="1067"/>
      <c r="O32" s="1067"/>
      <c r="P32" s="1067"/>
      <c r="Q32" s="1067"/>
      <c r="R32" s="1067"/>
      <c r="S32" s="1067"/>
      <c r="T32" s="1067"/>
      <c r="U32" s="358"/>
      <c r="V32" s="358"/>
      <c r="W32" s="358"/>
    </row>
    <row r="33" spans="1:23" ht="18.600000000000001" customHeight="1" thickBot="1" x14ac:dyDescent="0.45">
      <c r="A33">
        <v>20</v>
      </c>
      <c r="B33" s="77"/>
      <c r="C33" s="57" t="str">
        <f t="shared" si="1"/>
        <v/>
      </c>
      <c r="D33" s="94"/>
      <c r="E33" s="99"/>
      <c r="F33" s="100"/>
      <c r="G33" s="100"/>
      <c r="H33" s="100"/>
      <c r="I33" s="100"/>
      <c r="J33" s="100"/>
      <c r="K33" s="103" t="str">
        <f>IF(ISNUMBER(F33),(PRODUCT(F33,G33,I33)),"")</f>
        <v/>
      </c>
      <c r="L33" s="20"/>
      <c r="N33" s="1067"/>
      <c r="O33" s="1067"/>
      <c r="P33" s="1067"/>
      <c r="Q33" s="1067"/>
      <c r="R33" s="1067"/>
      <c r="S33" s="1067"/>
      <c r="T33" s="1067"/>
      <c r="U33" s="358"/>
      <c r="V33" s="358"/>
      <c r="W33" s="358"/>
    </row>
    <row r="34" spans="1:23" s="26" customFormat="1" ht="24.75" thickBot="1" x14ac:dyDescent="0.45">
      <c r="A34" s="38"/>
      <c r="B34" s="75"/>
      <c r="C34" s="53" t="s">
        <v>83</v>
      </c>
      <c r="D34" s="78" t="s">
        <v>78</v>
      </c>
      <c r="E34" s="42" t="s">
        <v>62</v>
      </c>
      <c r="F34" s="79" t="s">
        <v>49</v>
      </c>
      <c r="G34" s="80" t="s">
        <v>330</v>
      </c>
      <c r="H34" s="45" t="s">
        <v>331</v>
      </c>
      <c r="I34" s="44" t="s">
        <v>332</v>
      </c>
      <c r="J34" s="45" t="s">
        <v>331</v>
      </c>
      <c r="K34" s="43" t="s">
        <v>29</v>
      </c>
      <c r="L34" s="46" t="s">
        <v>74</v>
      </c>
      <c r="M34" s="14"/>
      <c r="N34" s="14"/>
      <c r="O34" s="14"/>
    </row>
    <row r="35" spans="1:23" s="15" customFormat="1" ht="25.5" x14ac:dyDescent="0.4">
      <c r="A35"/>
      <c r="B35" s="40" t="str">
        <f>IF($E$8=C35,$D$8,IF($E$9=C35,$D$9,IF($E$10=C35,$D$10,"")))</f>
        <v/>
      </c>
      <c r="C35" s="55" t="s">
        <v>187</v>
      </c>
      <c r="D35" s="192"/>
      <c r="E35" s="48"/>
      <c r="F35" s="49"/>
      <c r="G35" s="49"/>
      <c r="H35" s="49"/>
      <c r="I35" s="49"/>
      <c r="J35" s="49"/>
      <c r="K35" s="52" t="str">
        <f t="shared" ref="K35:K45" si="2">IF(ISNUMBER(F35),(PRODUCT(F35,G35,I35)),"")</f>
        <v/>
      </c>
      <c r="L35" s="54">
        <f>ROUNDDOWN(SUM(K36:K45),-3)/1000</f>
        <v>0</v>
      </c>
    </row>
    <row r="36" spans="1:23" x14ac:dyDescent="0.4">
      <c r="A36">
        <v>1</v>
      </c>
      <c r="B36" s="76"/>
      <c r="C36" s="57" t="str">
        <f>IF(D36="","",".")</f>
        <v/>
      </c>
      <c r="D36" s="92"/>
      <c r="E36" s="95"/>
      <c r="F36" s="191"/>
      <c r="G36" s="96"/>
      <c r="H36" s="96"/>
      <c r="I36" s="96"/>
      <c r="J36" s="96"/>
      <c r="K36" s="101" t="str">
        <f t="shared" si="2"/>
        <v/>
      </c>
      <c r="L36" s="18"/>
    </row>
    <row r="37" spans="1:23" x14ac:dyDescent="0.4">
      <c r="A37">
        <v>2</v>
      </c>
      <c r="B37" s="76"/>
      <c r="C37" s="57" t="str">
        <f t="shared" ref="C37:C45" si="3">IF(D37="","",".")</f>
        <v/>
      </c>
      <c r="D37" s="93"/>
      <c r="E37" s="97"/>
      <c r="F37" s="98"/>
      <c r="G37" s="98"/>
      <c r="H37" s="98"/>
      <c r="I37" s="98"/>
      <c r="J37" s="98"/>
      <c r="K37" s="102" t="str">
        <f t="shared" si="2"/>
        <v/>
      </c>
      <c r="L37" s="18"/>
    </row>
    <row r="38" spans="1:23" x14ac:dyDescent="0.4">
      <c r="A38">
        <v>3</v>
      </c>
      <c r="B38" s="76"/>
      <c r="C38" s="57" t="str">
        <f t="shared" si="3"/>
        <v/>
      </c>
      <c r="D38" s="93"/>
      <c r="E38" s="97"/>
      <c r="F38" s="98"/>
      <c r="G38" s="98"/>
      <c r="H38" s="98"/>
      <c r="I38" s="98"/>
      <c r="J38" s="98"/>
      <c r="K38" s="102" t="str">
        <f t="shared" si="2"/>
        <v/>
      </c>
      <c r="L38" s="18"/>
    </row>
    <row r="39" spans="1:23" x14ac:dyDescent="0.4">
      <c r="A39">
        <v>4</v>
      </c>
      <c r="B39" s="76"/>
      <c r="C39" s="57" t="str">
        <f t="shared" si="3"/>
        <v/>
      </c>
      <c r="D39" s="93"/>
      <c r="E39" s="97"/>
      <c r="F39" s="98"/>
      <c r="G39" s="98"/>
      <c r="H39" s="98"/>
      <c r="I39" s="98"/>
      <c r="J39" s="98"/>
      <c r="K39" s="102" t="str">
        <f t="shared" si="2"/>
        <v/>
      </c>
      <c r="L39" s="18"/>
    </row>
    <row r="40" spans="1:23" x14ac:dyDescent="0.4">
      <c r="A40">
        <v>5</v>
      </c>
      <c r="B40" s="76"/>
      <c r="C40" s="57" t="str">
        <f t="shared" si="3"/>
        <v/>
      </c>
      <c r="D40" s="93"/>
      <c r="E40" s="97"/>
      <c r="F40" s="98"/>
      <c r="G40" s="98"/>
      <c r="H40" s="98"/>
      <c r="I40" s="98"/>
      <c r="J40" s="98"/>
      <c r="K40" s="102" t="str">
        <f t="shared" si="2"/>
        <v/>
      </c>
      <c r="L40" s="18"/>
    </row>
    <row r="41" spans="1:23" x14ac:dyDescent="0.4">
      <c r="A41">
        <v>6</v>
      </c>
      <c r="B41" s="76"/>
      <c r="C41" s="57" t="str">
        <f t="shared" si="3"/>
        <v/>
      </c>
      <c r="D41" s="93"/>
      <c r="E41" s="97"/>
      <c r="F41" s="98"/>
      <c r="G41" s="98"/>
      <c r="H41" s="98"/>
      <c r="I41" s="98"/>
      <c r="J41" s="98"/>
      <c r="K41" s="102" t="str">
        <f t="shared" si="2"/>
        <v/>
      </c>
      <c r="L41" s="18"/>
      <c r="M41" s="14"/>
    </row>
    <row r="42" spans="1:23" x14ac:dyDescent="0.4">
      <c r="A42">
        <v>7</v>
      </c>
      <c r="B42" s="76"/>
      <c r="C42" s="57" t="str">
        <f t="shared" si="3"/>
        <v/>
      </c>
      <c r="D42" s="93"/>
      <c r="E42" s="97"/>
      <c r="F42" s="98"/>
      <c r="G42" s="98"/>
      <c r="H42" s="98"/>
      <c r="I42" s="98"/>
      <c r="J42" s="98"/>
      <c r="K42" s="102" t="str">
        <f t="shared" si="2"/>
        <v/>
      </c>
      <c r="L42" s="18"/>
      <c r="M42" s="15"/>
    </row>
    <row r="43" spans="1:23" x14ac:dyDescent="0.4">
      <c r="A43">
        <v>8</v>
      </c>
      <c r="B43" s="76"/>
      <c r="C43" s="57" t="str">
        <f t="shared" si="3"/>
        <v/>
      </c>
      <c r="D43" s="93"/>
      <c r="E43" s="97"/>
      <c r="F43" s="98"/>
      <c r="G43" s="98"/>
      <c r="H43" s="98"/>
      <c r="I43" s="98"/>
      <c r="J43" s="98"/>
      <c r="K43" s="102" t="str">
        <f t="shared" si="2"/>
        <v/>
      </c>
      <c r="L43" s="18"/>
    </row>
    <row r="44" spans="1:23" x14ac:dyDescent="0.4">
      <c r="A44">
        <v>9</v>
      </c>
      <c r="B44" s="76"/>
      <c r="C44" s="57" t="str">
        <f t="shared" si="3"/>
        <v/>
      </c>
      <c r="D44" s="93"/>
      <c r="E44" s="97"/>
      <c r="F44" s="98"/>
      <c r="G44" s="98"/>
      <c r="H44" s="98"/>
      <c r="I44" s="98"/>
      <c r="J44" s="98"/>
      <c r="K44" s="102" t="str">
        <f t="shared" si="2"/>
        <v/>
      </c>
      <c r="L44" s="18"/>
    </row>
    <row r="45" spans="1:23" ht="19.5" thickBot="1" x14ac:dyDescent="0.45">
      <c r="A45">
        <v>10</v>
      </c>
      <c r="B45" s="76"/>
      <c r="C45" s="57" t="str">
        <f t="shared" si="3"/>
        <v/>
      </c>
      <c r="D45" s="93"/>
      <c r="E45" s="97"/>
      <c r="F45" s="98"/>
      <c r="G45" s="98"/>
      <c r="H45" s="98"/>
      <c r="I45" s="98"/>
      <c r="J45" s="98"/>
      <c r="K45" s="102" t="str">
        <f t="shared" si="2"/>
        <v/>
      </c>
      <c r="L45" s="18"/>
    </row>
    <row r="46" spans="1:23" s="26" customFormat="1" ht="24.75" thickBot="1" x14ac:dyDescent="0.45">
      <c r="A46" s="38"/>
      <c r="B46" s="75"/>
      <c r="C46" s="53" t="s">
        <v>83</v>
      </c>
      <c r="D46" s="78" t="s">
        <v>78</v>
      </c>
      <c r="E46" s="42" t="s">
        <v>62</v>
      </c>
      <c r="F46" s="79" t="s">
        <v>49</v>
      </c>
      <c r="G46" s="80" t="s">
        <v>330</v>
      </c>
      <c r="H46" s="45" t="s">
        <v>331</v>
      </c>
      <c r="I46" s="44" t="s">
        <v>332</v>
      </c>
      <c r="J46" s="45" t="s">
        <v>331</v>
      </c>
      <c r="K46" s="43" t="s">
        <v>29</v>
      </c>
      <c r="L46" s="46" t="s">
        <v>74</v>
      </c>
      <c r="M46" s="14"/>
      <c r="N46" s="14"/>
      <c r="O46" s="14"/>
    </row>
    <row r="47" spans="1:23" s="15" customFormat="1" ht="25.5" x14ac:dyDescent="0.4">
      <c r="A47"/>
      <c r="B47" s="40" t="str">
        <f>IF($E$8=C47,$D$8,IF($E$9=C47,$D$9,IF($E$10=C47,$D$10,"")))</f>
        <v/>
      </c>
      <c r="C47" s="55" t="s">
        <v>174</v>
      </c>
      <c r="D47" s="190"/>
      <c r="E47" s="48"/>
      <c r="F47" s="41"/>
      <c r="G47" s="49"/>
      <c r="H47" s="49"/>
      <c r="I47" s="49"/>
      <c r="J47" s="49"/>
      <c r="K47" s="52" t="str">
        <f t="shared" ref="K47:K57" si="4">IF(ISNUMBER(F47),(PRODUCT(F47,G47,I47)),"")</f>
        <v/>
      </c>
      <c r="L47" s="54">
        <f>ROUNDDOWN(SUM(K48:K57),-3)/1000</f>
        <v>0</v>
      </c>
    </row>
    <row r="48" spans="1:23" x14ac:dyDescent="0.4">
      <c r="A48">
        <v>1</v>
      </c>
      <c r="B48" s="76"/>
      <c r="C48" s="57" t="str">
        <f>IF(D48="","",".")</f>
        <v/>
      </c>
      <c r="D48" s="92"/>
      <c r="E48" s="95"/>
      <c r="F48" s="96"/>
      <c r="G48" s="96"/>
      <c r="H48" s="96"/>
      <c r="I48" s="96"/>
      <c r="J48" s="96"/>
      <c r="K48" s="101" t="str">
        <f t="shared" si="4"/>
        <v/>
      </c>
      <c r="L48" s="18"/>
    </row>
    <row r="49" spans="1:13" x14ac:dyDescent="0.4">
      <c r="A49">
        <v>2</v>
      </c>
      <c r="B49" s="76"/>
      <c r="C49" s="57" t="str">
        <f t="shared" ref="C49:C57" si="5">IF(D49="","",".")</f>
        <v/>
      </c>
      <c r="D49" s="93"/>
      <c r="E49" s="97"/>
      <c r="F49" s="98"/>
      <c r="G49" s="98"/>
      <c r="H49" s="98"/>
      <c r="I49" s="98"/>
      <c r="J49" s="98"/>
      <c r="K49" s="102" t="str">
        <f t="shared" si="4"/>
        <v/>
      </c>
      <c r="L49" s="18"/>
    </row>
    <row r="50" spans="1:13" x14ac:dyDescent="0.4">
      <c r="A50">
        <v>3</v>
      </c>
      <c r="B50" s="76"/>
      <c r="C50" s="57" t="str">
        <f t="shared" si="5"/>
        <v/>
      </c>
      <c r="D50" s="93"/>
      <c r="E50" s="97"/>
      <c r="F50" s="98"/>
      <c r="G50" s="98"/>
      <c r="H50" s="98"/>
      <c r="I50" s="98"/>
      <c r="J50" s="98"/>
      <c r="K50" s="102" t="str">
        <f t="shared" si="4"/>
        <v/>
      </c>
      <c r="L50" s="18"/>
    </row>
    <row r="51" spans="1:13" x14ac:dyDescent="0.4">
      <c r="A51">
        <v>4</v>
      </c>
      <c r="B51" s="76"/>
      <c r="C51" s="57" t="str">
        <f t="shared" si="5"/>
        <v/>
      </c>
      <c r="D51" s="93"/>
      <c r="E51" s="97"/>
      <c r="F51" s="98"/>
      <c r="G51" s="98"/>
      <c r="H51" s="98"/>
      <c r="I51" s="98"/>
      <c r="J51" s="98"/>
      <c r="K51" s="102" t="str">
        <f t="shared" si="4"/>
        <v/>
      </c>
      <c r="L51" s="18"/>
    </row>
    <row r="52" spans="1:13" x14ac:dyDescent="0.4">
      <c r="A52">
        <v>5</v>
      </c>
      <c r="B52" s="76"/>
      <c r="C52" s="57" t="str">
        <f t="shared" si="5"/>
        <v/>
      </c>
      <c r="D52" s="93"/>
      <c r="E52" s="97"/>
      <c r="F52" s="98"/>
      <c r="G52" s="98"/>
      <c r="H52" s="98"/>
      <c r="I52" s="98"/>
      <c r="J52" s="98"/>
      <c r="K52" s="102" t="str">
        <f t="shared" si="4"/>
        <v/>
      </c>
      <c r="L52" s="18"/>
    </row>
    <row r="53" spans="1:13" x14ac:dyDescent="0.4">
      <c r="A53">
        <v>6</v>
      </c>
      <c r="B53" s="76"/>
      <c r="C53" s="57" t="str">
        <f t="shared" si="5"/>
        <v/>
      </c>
      <c r="D53" s="93"/>
      <c r="E53" s="97"/>
      <c r="F53" s="98"/>
      <c r="G53" s="98"/>
      <c r="H53" s="98"/>
      <c r="I53" s="98"/>
      <c r="J53" s="98"/>
      <c r="K53" s="102" t="str">
        <f t="shared" si="4"/>
        <v/>
      </c>
      <c r="L53" s="18"/>
      <c r="M53" s="14"/>
    </row>
    <row r="54" spans="1:13" x14ac:dyDescent="0.4">
      <c r="A54">
        <v>7</v>
      </c>
      <c r="B54" s="76"/>
      <c r="C54" s="57" t="str">
        <f t="shared" si="5"/>
        <v/>
      </c>
      <c r="D54" s="93"/>
      <c r="E54" s="97"/>
      <c r="F54" s="98"/>
      <c r="G54" s="98"/>
      <c r="H54" s="98"/>
      <c r="I54" s="98"/>
      <c r="J54" s="98"/>
      <c r="K54" s="102" t="str">
        <f t="shared" si="4"/>
        <v/>
      </c>
      <c r="L54" s="18"/>
      <c r="M54" s="15"/>
    </row>
    <row r="55" spans="1:13" x14ac:dyDescent="0.4">
      <c r="A55">
        <v>8</v>
      </c>
      <c r="B55" s="76"/>
      <c r="C55" s="57" t="str">
        <f t="shared" si="5"/>
        <v/>
      </c>
      <c r="D55" s="93"/>
      <c r="E55" s="97"/>
      <c r="F55" s="98"/>
      <c r="G55" s="98"/>
      <c r="H55" s="98"/>
      <c r="I55" s="98"/>
      <c r="J55" s="98"/>
      <c r="K55" s="102" t="str">
        <f t="shared" si="4"/>
        <v/>
      </c>
      <c r="L55" s="18"/>
    </row>
    <row r="56" spans="1:13" x14ac:dyDescent="0.4">
      <c r="A56">
        <v>9</v>
      </c>
      <c r="B56" s="76"/>
      <c r="C56" s="57" t="str">
        <f t="shared" si="5"/>
        <v/>
      </c>
      <c r="D56" s="93"/>
      <c r="E56" s="97"/>
      <c r="F56" s="98"/>
      <c r="G56" s="98"/>
      <c r="H56" s="98"/>
      <c r="I56" s="98"/>
      <c r="J56" s="98"/>
      <c r="K56" s="102" t="str">
        <f t="shared" si="4"/>
        <v/>
      </c>
      <c r="L56" s="18"/>
    </row>
    <row r="57" spans="1:13" ht="19.5" thickBot="1" x14ac:dyDescent="0.45">
      <c r="A57">
        <v>10</v>
      </c>
      <c r="B57" s="76"/>
      <c r="C57" s="57" t="str">
        <f t="shared" si="5"/>
        <v/>
      </c>
      <c r="D57" s="93"/>
      <c r="E57" s="97"/>
      <c r="F57" s="98"/>
      <c r="G57" s="98"/>
      <c r="H57" s="98"/>
      <c r="I57" s="98"/>
      <c r="J57" s="98"/>
      <c r="K57" s="102" t="str">
        <f t="shared" si="4"/>
        <v/>
      </c>
      <c r="L57" s="18"/>
    </row>
    <row r="58" spans="1:13" ht="24.75" thickBot="1" x14ac:dyDescent="0.45">
      <c r="A58" s="38"/>
      <c r="B58" s="74"/>
      <c r="C58" s="53" t="s">
        <v>83</v>
      </c>
      <c r="D58" s="39" t="s">
        <v>82</v>
      </c>
      <c r="E58" s="42" t="s">
        <v>62</v>
      </c>
      <c r="F58" s="43" t="s">
        <v>49</v>
      </c>
      <c r="G58" s="80" t="s">
        <v>330</v>
      </c>
      <c r="H58" s="45" t="s">
        <v>331</v>
      </c>
      <c r="I58" s="44" t="s">
        <v>332</v>
      </c>
      <c r="J58" s="45" t="s">
        <v>331</v>
      </c>
      <c r="K58" s="43" t="s">
        <v>29</v>
      </c>
      <c r="L58" s="46" t="s">
        <v>74</v>
      </c>
    </row>
    <row r="59" spans="1:13" s="15" customFormat="1" ht="25.5" x14ac:dyDescent="0.4">
      <c r="A59"/>
      <c r="B59" s="40" t="str">
        <f>IF($E$8=C59,$D$8,IF($E$9=C59,$D$9,IF($E$10=C59,$D$10,"")))</f>
        <v/>
      </c>
      <c r="C59" s="55" t="s">
        <v>146</v>
      </c>
      <c r="D59" s="47"/>
      <c r="E59" s="48"/>
      <c r="F59" s="49"/>
      <c r="G59" s="49"/>
      <c r="H59" s="49"/>
      <c r="I59" s="49"/>
      <c r="J59" s="49"/>
      <c r="K59" s="50"/>
      <c r="L59" s="54">
        <f>ROUNDDOWN(SUM(K60:K79),-3)/1000</f>
        <v>0</v>
      </c>
    </row>
    <row r="60" spans="1:13" x14ac:dyDescent="0.4">
      <c r="A60">
        <v>1</v>
      </c>
      <c r="B60" s="76"/>
      <c r="C60" s="57" t="str">
        <f>IF(D60="","",".")</f>
        <v/>
      </c>
      <c r="D60" s="92"/>
      <c r="E60" s="95"/>
      <c r="F60" s="96"/>
      <c r="G60" s="96"/>
      <c r="H60" s="96"/>
      <c r="I60" s="96"/>
      <c r="J60" s="96"/>
      <c r="K60" s="101" t="str">
        <f t="shared" ref="K60:K101" si="6">IF(ISNUMBER(F60),(PRODUCT(F60,G60,I60)),"")</f>
        <v/>
      </c>
      <c r="L60" s="18"/>
    </row>
    <row r="61" spans="1:13" x14ac:dyDescent="0.4">
      <c r="A61">
        <v>2</v>
      </c>
      <c r="B61" s="76"/>
      <c r="C61" s="57" t="str">
        <f t="shared" ref="C61:C79" si="7">IF(D61="","",".")</f>
        <v/>
      </c>
      <c r="D61" s="93"/>
      <c r="E61" s="97"/>
      <c r="F61" s="98"/>
      <c r="G61" s="98"/>
      <c r="H61" s="98"/>
      <c r="I61" s="98"/>
      <c r="J61" s="98"/>
      <c r="K61" s="102" t="str">
        <f t="shared" si="6"/>
        <v/>
      </c>
      <c r="L61" s="18"/>
    </row>
    <row r="62" spans="1:13" x14ac:dyDescent="0.4">
      <c r="A62">
        <v>3</v>
      </c>
      <c r="B62" s="76"/>
      <c r="C62" s="57" t="str">
        <f t="shared" si="7"/>
        <v/>
      </c>
      <c r="D62" s="93"/>
      <c r="E62" s="97"/>
      <c r="F62" s="98"/>
      <c r="G62" s="98"/>
      <c r="H62" s="98"/>
      <c r="I62" s="98"/>
      <c r="J62" s="98"/>
      <c r="K62" s="102" t="str">
        <f t="shared" si="6"/>
        <v/>
      </c>
      <c r="L62" s="18"/>
    </row>
    <row r="63" spans="1:13" x14ac:dyDescent="0.4">
      <c r="A63">
        <v>4</v>
      </c>
      <c r="B63" s="76"/>
      <c r="C63" s="57" t="str">
        <f t="shared" si="7"/>
        <v/>
      </c>
      <c r="D63" s="93"/>
      <c r="E63" s="97"/>
      <c r="F63" s="98"/>
      <c r="G63" s="98"/>
      <c r="H63" s="98"/>
      <c r="I63" s="98"/>
      <c r="J63" s="98"/>
      <c r="K63" s="102" t="str">
        <f t="shared" si="6"/>
        <v/>
      </c>
      <c r="L63" s="18"/>
    </row>
    <row r="64" spans="1:13" x14ac:dyDescent="0.4">
      <c r="A64">
        <v>5</v>
      </c>
      <c r="B64" s="76"/>
      <c r="C64" s="57" t="str">
        <f t="shared" si="7"/>
        <v/>
      </c>
      <c r="D64" s="93"/>
      <c r="E64" s="97"/>
      <c r="F64" s="98"/>
      <c r="G64" s="98"/>
      <c r="H64" s="98"/>
      <c r="I64" s="98"/>
      <c r="J64" s="98"/>
      <c r="K64" s="102" t="str">
        <f t="shared" si="6"/>
        <v/>
      </c>
      <c r="L64" s="18"/>
    </row>
    <row r="65" spans="1:12" x14ac:dyDescent="0.4">
      <c r="A65">
        <v>6</v>
      </c>
      <c r="B65" s="76"/>
      <c r="C65" s="57" t="str">
        <f t="shared" si="7"/>
        <v/>
      </c>
      <c r="D65" s="93"/>
      <c r="E65" s="97"/>
      <c r="F65" s="98"/>
      <c r="G65" s="98"/>
      <c r="H65" s="98"/>
      <c r="I65" s="98"/>
      <c r="J65" s="98"/>
      <c r="K65" s="102" t="str">
        <f t="shared" si="6"/>
        <v/>
      </c>
      <c r="L65" s="18"/>
    </row>
    <row r="66" spans="1:12" x14ac:dyDescent="0.4">
      <c r="A66">
        <v>7</v>
      </c>
      <c r="B66" s="76"/>
      <c r="C66" s="57" t="str">
        <f t="shared" si="7"/>
        <v/>
      </c>
      <c r="D66" s="93"/>
      <c r="E66" s="97"/>
      <c r="F66" s="98"/>
      <c r="G66" s="98"/>
      <c r="H66" s="98"/>
      <c r="I66" s="98"/>
      <c r="J66" s="98"/>
      <c r="K66" s="102" t="str">
        <f t="shared" si="6"/>
        <v/>
      </c>
      <c r="L66" s="18"/>
    </row>
    <row r="67" spans="1:12" x14ac:dyDescent="0.4">
      <c r="A67">
        <v>8</v>
      </c>
      <c r="B67" s="76"/>
      <c r="C67" s="57" t="str">
        <f t="shared" si="7"/>
        <v/>
      </c>
      <c r="D67" s="93"/>
      <c r="E67" s="97"/>
      <c r="F67" s="98"/>
      <c r="G67" s="98"/>
      <c r="H67" s="98"/>
      <c r="I67" s="98"/>
      <c r="J67" s="98"/>
      <c r="K67" s="102" t="str">
        <f t="shared" si="6"/>
        <v/>
      </c>
      <c r="L67" s="18"/>
    </row>
    <row r="68" spans="1:12" x14ac:dyDescent="0.4">
      <c r="A68">
        <v>9</v>
      </c>
      <c r="B68" s="76"/>
      <c r="C68" s="57" t="str">
        <f t="shared" si="7"/>
        <v/>
      </c>
      <c r="D68" s="93"/>
      <c r="E68" s="97"/>
      <c r="F68" s="98"/>
      <c r="G68" s="98"/>
      <c r="H68" s="98"/>
      <c r="I68" s="98"/>
      <c r="J68" s="98"/>
      <c r="K68" s="102" t="str">
        <f t="shared" si="6"/>
        <v/>
      </c>
      <c r="L68" s="18"/>
    </row>
    <row r="69" spans="1:12" x14ac:dyDescent="0.4">
      <c r="A69">
        <v>10</v>
      </c>
      <c r="B69" s="76"/>
      <c r="C69" s="57" t="str">
        <f t="shared" si="7"/>
        <v/>
      </c>
      <c r="D69" s="93"/>
      <c r="E69" s="97"/>
      <c r="F69" s="98"/>
      <c r="G69" s="98"/>
      <c r="H69" s="98"/>
      <c r="I69" s="98"/>
      <c r="J69" s="98"/>
      <c r="K69" s="102" t="str">
        <f t="shared" si="6"/>
        <v/>
      </c>
      <c r="L69" s="18"/>
    </row>
    <row r="70" spans="1:12" x14ac:dyDescent="0.4">
      <c r="A70">
        <v>11</v>
      </c>
      <c r="B70" s="76"/>
      <c r="C70" s="57" t="str">
        <f t="shared" si="7"/>
        <v/>
      </c>
      <c r="D70" s="93"/>
      <c r="E70" s="97"/>
      <c r="F70" s="98"/>
      <c r="G70" s="98"/>
      <c r="H70" s="98"/>
      <c r="I70" s="98"/>
      <c r="J70" s="98"/>
      <c r="K70" s="102" t="str">
        <f t="shared" si="6"/>
        <v/>
      </c>
      <c r="L70" s="18"/>
    </row>
    <row r="71" spans="1:12" x14ac:dyDescent="0.4">
      <c r="A71">
        <v>12</v>
      </c>
      <c r="B71" s="76"/>
      <c r="C71" s="57" t="str">
        <f t="shared" si="7"/>
        <v/>
      </c>
      <c r="D71" s="93"/>
      <c r="E71" s="97"/>
      <c r="F71" s="98"/>
      <c r="G71" s="98"/>
      <c r="H71" s="98"/>
      <c r="I71" s="98"/>
      <c r="J71" s="98"/>
      <c r="K71" s="102" t="str">
        <f>IF(ISNUMBER(F71),(PRODUCT(F71,G71,I71)),"")</f>
        <v/>
      </c>
      <c r="L71" s="18"/>
    </row>
    <row r="72" spans="1:12" x14ac:dyDescent="0.4">
      <c r="A72">
        <v>13</v>
      </c>
      <c r="B72" s="76"/>
      <c r="C72" s="57" t="str">
        <f t="shared" si="7"/>
        <v/>
      </c>
      <c r="D72" s="93"/>
      <c r="E72" s="97"/>
      <c r="F72" s="98"/>
      <c r="G72" s="98"/>
      <c r="H72" s="98"/>
      <c r="I72" s="98"/>
      <c r="J72" s="98"/>
      <c r="K72" s="102" t="str">
        <f>IF(ISNUMBER(F72),(PRODUCT(F72,G72,I72)),"")</f>
        <v/>
      </c>
      <c r="L72" s="18"/>
    </row>
    <row r="73" spans="1:12" x14ac:dyDescent="0.4">
      <c r="A73">
        <v>14</v>
      </c>
      <c r="B73" s="76"/>
      <c r="C73" s="57" t="str">
        <f t="shared" si="7"/>
        <v/>
      </c>
      <c r="D73" s="93"/>
      <c r="E73" s="97"/>
      <c r="F73" s="98"/>
      <c r="G73" s="98"/>
      <c r="H73" s="98"/>
      <c r="I73" s="98"/>
      <c r="J73" s="98"/>
      <c r="K73" s="102" t="str">
        <f>IF(ISNUMBER(F73),(PRODUCT(F73,G73,I73)),"")</f>
        <v/>
      </c>
      <c r="L73" s="18"/>
    </row>
    <row r="74" spans="1:12" x14ac:dyDescent="0.4">
      <c r="A74">
        <v>15</v>
      </c>
      <c r="B74" s="76"/>
      <c r="C74" s="57" t="str">
        <f t="shared" si="7"/>
        <v/>
      </c>
      <c r="D74" s="93"/>
      <c r="E74" s="97"/>
      <c r="F74" s="98"/>
      <c r="G74" s="98"/>
      <c r="H74" s="98"/>
      <c r="I74" s="98"/>
      <c r="J74" s="98"/>
      <c r="K74" s="102" t="str">
        <f>IF(ISNUMBER(F74),(PRODUCT(F74,G74,I74)),"")</f>
        <v/>
      </c>
      <c r="L74" s="18"/>
    </row>
    <row r="75" spans="1:12" x14ac:dyDescent="0.4">
      <c r="A75">
        <v>16</v>
      </c>
      <c r="B75" s="76"/>
      <c r="C75" s="57" t="str">
        <f t="shared" si="7"/>
        <v/>
      </c>
      <c r="D75" s="93"/>
      <c r="E75" s="97"/>
      <c r="F75" s="98"/>
      <c r="G75" s="98"/>
      <c r="H75" s="98"/>
      <c r="I75" s="98"/>
      <c r="J75" s="98"/>
      <c r="K75" s="102" t="str">
        <f>IF(ISNUMBER(F75),(PRODUCT(F75,G75,I75)),"")</f>
        <v/>
      </c>
      <c r="L75" s="18"/>
    </row>
    <row r="76" spans="1:12" x14ac:dyDescent="0.4">
      <c r="A76">
        <v>17</v>
      </c>
      <c r="B76" s="76"/>
      <c r="C76" s="57" t="str">
        <f t="shared" si="7"/>
        <v/>
      </c>
      <c r="D76" s="93"/>
      <c r="E76" s="97"/>
      <c r="F76" s="98"/>
      <c r="G76" s="98"/>
      <c r="H76" s="98"/>
      <c r="I76" s="98"/>
      <c r="J76" s="98"/>
      <c r="K76" s="102" t="str">
        <f t="shared" si="6"/>
        <v/>
      </c>
      <c r="L76" s="19"/>
    </row>
    <row r="77" spans="1:12" x14ac:dyDescent="0.4">
      <c r="A77">
        <v>18</v>
      </c>
      <c r="B77" s="76"/>
      <c r="C77" s="57" t="str">
        <f t="shared" si="7"/>
        <v/>
      </c>
      <c r="D77" s="93"/>
      <c r="E77" s="97"/>
      <c r="F77" s="98"/>
      <c r="G77" s="98"/>
      <c r="H77" s="98"/>
      <c r="I77" s="98"/>
      <c r="J77" s="98"/>
      <c r="K77" s="102" t="str">
        <f t="shared" si="6"/>
        <v/>
      </c>
      <c r="L77" s="19"/>
    </row>
    <row r="78" spans="1:12" x14ac:dyDescent="0.4">
      <c r="A78">
        <v>19</v>
      </c>
      <c r="B78" s="76"/>
      <c r="C78" s="57" t="str">
        <f t="shared" si="7"/>
        <v/>
      </c>
      <c r="D78" s="93"/>
      <c r="E78" s="97"/>
      <c r="F78" s="98"/>
      <c r="G78" s="98"/>
      <c r="H78" s="98"/>
      <c r="I78" s="98"/>
      <c r="J78" s="98"/>
      <c r="K78" s="102" t="str">
        <f t="shared" si="6"/>
        <v/>
      </c>
      <c r="L78" s="19"/>
    </row>
    <row r="79" spans="1:12" ht="19.5" thickBot="1" x14ac:dyDescent="0.45">
      <c r="A79">
        <v>20</v>
      </c>
      <c r="B79" s="77"/>
      <c r="C79" s="58" t="str">
        <f t="shared" si="7"/>
        <v/>
      </c>
      <c r="D79" s="94"/>
      <c r="E79" s="99"/>
      <c r="F79" s="100"/>
      <c r="G79" s="100"/>
      <c r="H79" s="100"/>
      <c r="I79" s="100"/>
      <c r="J79" s="100"/>
      <c r="K79" s="103" t="str">
        <f t="shared" si="6"/>
        <v/>
      </c>
      <c r="L79" s="20"/>
    </row>
    <row r="80" spans="1:12" ht="24.75" thickBot="1" x14ac:dyDescent="0.45">
      <c r="A80" s="38"/>
      <c r="B80" s="74"/>
      <c r="C80" s="53" t="s">
        <v>83</v>
      </c>
      <c r="D80" s="39" t="s">
        <v>82</v>
      </c>
      <c r="E80" s="42" t="s">
        <v>62</v>
      </c>
      <c r="F80" s="43" t="s">
        <v>49</v>
      </c>
      <c r="G80" s="80" t="s">
        <v>330</v>
      </c>
      <c r="H80" s="45" t="s">
        <v>331</v>
      </c>
      <c r="I80" s="44" t="s">
        <v>332</v>
      </c>
      <c r="J80" s="45" t="s">
        <v>331</v>
      </c>
      <c r="K80" s="43" t="s">
        <v>29</v>
      </c>
      <c r="L80" s="46" t="s">
        <v>74</v>
      </c>
    </row>
    <row r="81" spans="1:12" s="15" customFormat="1" ht="25.5" x14ac:dyDescent="0.4">
      <c r="A81"/>
      <c r="B81" s="40" t="str">
        <f>IF($E$8=C81,$D$8,IF($E$9=C81,$D$9,IF($E$10=C81,$D$10,"")))</f>
        <v/>
      </c>
      <c r="C81" s="56" t="s">
        <v>25</v>
      </c>
      <c r="D81" s="51"/>
      <c r="E81" s="48"/>
      <c r="F81" s="49"/>
      <c r="G81" s="49"/>
      <c r="H81" s="49"/>
      <c r="I81" s="49"/>
      <c r="J81" s="49"/>
      <c r="K81" s="50"/>
      <c r="L81" s="54">
        <f>ROUNDDOWN(SUM(K82:K101),-3)/1000</f>
        <v>0</v>
      </c>
    </row>
    <row r="82" spans="1:12" x14ac:dyDescent="0.4">
      <c r="A82">
        <v>1</v>
      </c>
      <c r="B82" s="76"/>
      <c r="C82" s="57" t="str">
        <f>IF(D82="","",".")</f>
        <v/>
      </c>
      <c r="D82" s="92"/>
      <c r="E82" s="95"/>
      <c r="F82" s="96"/>
      <c r="G82" s="96"/>
      <c r="H82" s="96"/>
      <c r="I82" s="96"/>
      <c r="J82" s="96"/>
      <c r="K82" s="101" t="str">
        <f t="shared" si="6"/>
        <v/>
      </c>
      <c r="L82" s="18"/>
    </row>
    <row r="83" spans="1:12" x14ac:dyDescent="0.4">
      <c r="A83">
        <v>2</v>
      </c>
      <c r="B83" s="76"/>
      <c r="C83" s="57" t="str">
        <f t="shared" ref="C83:C101" si="8">IF(D83="","",".")</f>
        <v/>
      </c>
      <c r="D83" s="93"/>
      <c r="E83" s="97"/>
      <c r="F83" s="98"/>
      <c r="G83" s="98"/>
      <c r="H83" s="98"/>
      <c r="I83" s="98"/>
      <c r="J83" s="98"/>
      <c r="K83" s="102" t="str">
        <f t="shared" si="6"/>
        <v/>
      </c>
      <c r="L83" s="18"/>
    </row>
    <row r="84" spans="1:12" x14ac:dyDescent="0.4">
      <c r="A84">
        <v>3</v>
      </c>
      <c r="B84" s="76"/>
      <c r="C84" s="57" t="str">
        <f t="shared" si="8"/>
        <v/>
      </c>
      <c r="D84" s="93"/>
      <c r="E84" s="97"/>
      <c r="F84" s="98"/>
      <c r="G84" s="98"/>
      <c r="H84" s="98"/>
      <c r="I84" s="98"/>
      <c r="J84" s="98"/>
      <c r="K84" s="102" t="str">
        <f t="shared" si="6"/>
        <v/>
      </c>
      <c r="L84" s="18"/>
    </row>
    <row r="85" spans="1:12" x14ac:dyDescent="0.4">
      <c r="A85">
        <v>4</v>
      </c>
      <c r="B85" s="76"/>
      <c r="C85" s="57" t="str">
        <f t="shared" si="8"/>
        <v/>
      </c>
      <c r="D85" s="93"/>
      <c r="E85" s="97"/>
      <c r="F85" s="98"/>
      <c r="G85" s="98"/>
      <c r="H85" s="98"/>
      <c r="I85" s="98"/>
      <c r="J85" s="98"/>
      <c r="K85" s="102" t="str">
        <f t="shared" si="6"/>
        <v/>
      </c>
      <c r="L85" s="18"/>
    </row>
    <row r="86" spans="1:12" x14ac:dyDescent="0.4">
      <c r="A86">
        <v>5</v>
      </c>
      <c r="B86" s="76"/>
      <c r="C86" s="57" t="str">
        <f t="shared" si="8"/>
        <v/>
      </c>
      <c r="D86" s="93"/>
      <c r="E86" s="97"/>
      <c r="F86" s="98"/>
      <c r="G86" s="98"/>
      <c r="H86" s="98"/>
      <c r="I86" s="98"/>
      <c r="J86" s="98"/>
      <c r="K86" s="102" t="str">
        <f t="shared" si="6"/>
        <v/>
      </c>
      <c r="L86" s="18"/>
    </row>
    <row r="87" spans="1:12" x14ac:dyDescent="0.4">
      <c r="A87">
        <v>6</v>
      </c>
      <c r="B87" s="76"/>
      <c r="C87" s="57" t="str">
        <f t="shared" si="8"/>
        <v/>
      </c>
      <c r="D87" s="93"/>
      <c r="E87" s="97"/>
      <c r="F87" s="98"/>
      <c r="G87" s="98"/>
      <c r="H87" s="98"/>
      <c r="I87" s="98"/>
      <c r="J87" s="98"/>
      <c r="K87" s="102" t="str">
        <f t="shared" si="6"/>
        <v/>
      </c>
      <c r="L87" s="18"/>
    </row>
    <row r="88" spans="1:12" x14ac:dyDescent="0.4">
      <c r="A88">
        <v>7</v>
      </c>
      <c r="B88" s="76"/>
      <c r="C88" s="57" t="str">
        <f t="shared" si="8"/>
        <v/>
      </c>
      <c r="D88" s="93"/>
      <c r="E88" s="97"/>
      <c r="F88" s="98"/>
      <c r="G88" s="98"/>
      <c r="H88" s="98"/>
      <c r="I88" s="98"/>
      <c r="J88" s="98"/>
      <c r="K88" s="102" t="str">
        <f t="shared" si="6"/>
        <v/>
      </c>
      <c r="L88" s="18"/>
    </row>
    <row r="89" spans="1:12" x14ac:dyDescent="0.4">
      <c r="A89">
        <v>8</v>
      </c>
      <c r="B89" s="76"/>
      <c r="C89" s="57" t="str">
        <f t="shared" si="8"/>
        <v/>
      </c>
      <c r="D89" s="93"/>
      <c r="E89" s="97"/>
      <c r="F89" s="98"/>
      <c r="G89" s="98"/>
      <c r="H89" s="98"/>
      <c r="I89" s="98"/>
      <c r="J89" s="98"/>
      <c r="K89" s="102" t="str">
        <f t="shared" si="6"/>
        <v/>
      </c>
      <c r="L89" s="18"/>
    </row>
    <row r="90" spans="1:12" x14ac:dyDescent="0.4">
      <c r="A90">
        <v>9</v>
      </c>
      <c r="B90" s="76"/>
      <c r="C90" s="57" t="str">
        <f t="shared" si="8"/>
        <v/>
      </c>
      <c r="D90" s="93"/>
      <c r="E90" s="97"/>
      <c r="F90" s="98"/>
      <c r="G90" s="98"/>
      <c r="H90" s="98"/>
      <c r="I90" s="98"/>
      <c r="J90" s="98"/>
      <c r="K90" s="102" t="str">
        <f t="shared" si="6"/>
        <v/>
      </c>
      <c r="L90" s="18"/>
    </row>
    <row r="91" spans="1:12" x14ac:dyDescent="0.4">
      <c r="A91">
        <v>10</v>
      </c>
      <c r="B91" s="76"/>
      <c r="C91" s="57" t="str">
        <f t="shared" si="8"/>
        <v/>
      </c>
      <c r="D91" s="93"/>
      <c r="E91" s="97"/>
      <c r="F91" s="98"/>
      <c r="G91" s="98"/>
      <c r="H91" s="98"/>
      <c r="I91" s="98"/>
      <c r="J91" s="98"/>
      <c r="K91" s="102" t="str">
        <f t="shared" si="6"/>
        <v/>
      </c>
      <c r="L91" s="18"/>
    </row>
    <row r="92" spans="1:12" x14ac:dyDescent="0.4">
      <c r="A92">
        <v>11</v>
      </c>
      <c r="B92" s="76"/>
      <c r="C92" s="57" t="str">
        <f t="shared" si="8"/>
        <v/>
      </c>
      <c r="D92" s="93"/>
      <c r="E92" s="97"/>
      <c r="F92" s="98"/>
      <c r="G92" s="98"/>
      <c r="H92" s="98"/>
      <c r="I92" s="98"/>
      <c r="J92" s="98"/>
      <c r="K92" s="102" t="str">
        <f t="shared" si="6"/>
        <v/>
      </c>
      <c r="L92" s="18"/>
    </row>
    <row r="93" spans="1:12" x14ac:dyDescent="0.4">
      <c r="A93">
        <v>12</v>
      </c>
      <c r="B93" s="76"/>
      <c r="C93" s="57" t="str">
        <f t="shared" si="8"/>
        <v/>
      </c>
      <c r="D93" s="93"/>
      <c r="E93" s="97"/>
      <c r="F93" s="98"/>
      <c r="G93" s="98"/>
      <c r="H93" s="98"/>
      <c r="I93" s="98"/>
      <c r="J93" s="98"/>
      <c r="K93" s="102" t="str">
        <f t="shared" si="6"/>
        <v/>
      </c>
      <c r="L93" s="19"/>
    </row>
    <row r="94" spans="1:12" x14ac:dyDescent="0.4">
      <c r="A94">
        <v>13</v>
      </c>
      <c r="B94" s="76"/>
      <c r="C94" s="57" t="str">
        <f t="shared" si="8"/>
        <v/>
      </c>
      <c r="D94" s="93"/>
      <c r="E94" s="97"/>
      <c r="F94" s="98"/>
      <c r="G94" s="98"/>
      <c r="H94" s="98"/>
      <c r="I94" s="98"/>
      <c r="J94" s="98"/>
      <c r="K94" s="102" t="str">
        <f t="shared" si="6"/>
        <v/>
      </c>
      <c r="L94" s="19"/>
    </row>
    <row r="95" spans="1:12" x14ac:dyDescent="0.4">
      <c r="A95">
        <v>14</v>
      </c>
      <c r="B95" s="76"/>
      <c r="C95" s="57" t="str">
        <f t="shared" si="8"/>
        <v/>
      </c>
      <c r="D95" s="93"/>
      <c r="E95" s="97"/>
      <c r="F95" s="98"/>
      <c r="G95" s="98"/>
      <c r="H95" s="98"/>
      <c r="I95" s="98"/>
      <c r="J95" s="98"/>
      <c r="K95" s="102" t="str">
        <f>IF(ISNUMBER(F95),(PRODUCT(F95,G95,I95)),"")</f>
        <v/>
      </c>
      <c r="L95" s="18"/>
    </row>
    <row r="96" spans="1:12" x14ac:dyDescent="0.4">
      <c r="A96">
        <v>15</v>
      </c>
      <c r="B96" s="76"/>
      <c r="C96" s="57" t="str">
        <f t="shared" si="8"/>
        <v/>
      </c>
      <c r="D96" s="93"/>
      <c r="E96" s="97"/>
      <c r="F96" s="98"/>
      <c r="G96" s="98"/>
      <c r="H96" s="98"/>
      <c r="I96" s="98"/>
      <c r="J96" s="98"/>
      <c r="K96" s="102" t="str">
        <f>IF(ISNUMBER(F96),(PRODUCT(F96,G96,I96)),"")</f>
        <v/>
      </c>
      <c r="L96" s="18"/>
    </row>
    <row r="97" spans="1:12" x14ac:dyDescent="0.4">
      <c r="A97">
        <v>16</v>
      </c>
      <c r="B97" s="76"/>
      <c r="C97" s="57" t="str">
        <f t="shared" si="8"/>
        <v/>
      </c>
      <c r="D97" s="93"/>
      <c r="E97" s="97"/>
      <c r="F97" s="98"/>
      <c r="G97" s="98"/>
      <c r="H97" s="98"/>
      <c r="I97" s="98"/>
      <c r="J97" s="98"/>
      <c r="K97" s="102" t="str">
        <f>IF(ISNUMBER(F97),(PRODUCT(F97,G97,I97)),"")</f>
        <v/>
      </c>
      <c r="L97" s="18"/>
    </row>
    <row r="98" spans="1:12" x14ac:dyDescent="0.4">
      <c r="A98">
        <v>17</v>
      </c>
      <c r="B98" s="76"/>
      <c r="C98" s="57" t="str">
        <f t="shared" si="8"/>
        <v/>
      </c>
      <c r="D98" s="93"/>
      <c r="E98" s="97"/>
      <c r="F98" s="98"/>
      <c r="G98" s="98"/>
      <c r="H98" s="98"/>
      <c r="I98" s="98"/>
      <c r="J98" s="98"/>
      <c r="K98" s="102" t="str">
        <f>IF(ISNUMBER(F98),(PRODUCT(F98,G98,I98)),"")</f>
        <v/>
      </c>
      <c r="L98" s="18"/>
    </row>
    <row r="99" spans="1:12" x14ac:dyDescent="0.4">
      <c r="A99">
        <v>18</v>
      </c>
      <c r="B99" s="76"/>
      <c r="C99" s="57" t="str">
        <f t="shared" si="8"/>
        <v/>
      </c>
      <c r="D99" s="93"/>
      <c r="E99" s="97"/>
      <c r="F99" s="98"/>
      <c r="G99" s="98"/>
      <c r="H99" s="98"/>
      <c r="I99" s="98"/>
      <c r="J99" s="98"/>
      <c r="K99" s="102" t="str">
        <f>IF(ISNUMBER(F99),(PRODUCT(F99,G99,I99)),"")</f>
        <v/>
      </c>
      <c r="L99" s="18"/>
    </row>
    <row r="100" spans="1:12" x14ac:dyDescent="0.4">
      <c r="A100">
        <v>19</v>
      </c>
      <c r="B100" s="76"/>
      <c r="C100" s="57" t="str">
        <f t="shared" si="8"/>
        <v/>
      </c>
      <c r="D100" s="93"/>
      <c r="E100" s="97"/>
      <c r="F100" s="98"/>
      <c r="G100" s="98"/>
      <c r="H100" s="98"/>
      <c r="I100" s="98"/>
      <c r="J100" s="98"/>
      <c r="K100" s="102" t="str">
        <f t="shared" si="6"/>
        <v/>
      </c>
      <c r="L100" s="19"/>
    </row>
    <row r="101" spans="1:12" ht="19.5" thickBot="1" x14ac:dyDescent="0.45">
      <c r="A101">
        <v>20</v>
      </c>
      <c r="B101" s="77"/>
      <c r="C101" s="58" t="str">
        <f t="shared" si="8"/>
        <v/>
      </c>
      <c r="D101" s="94"/>
      <c r="E101" s="99"/>
      <c r="F101" s="100"/>
      <c r="G101" s="100"/>
      <c r="H101" s="100"/>
      <c r="I101" s="100"/>
      <c r="J101" s="100"/>
      <c r="K101" s="103" t="str">
        <f t="shared" si="6"/>
        <v/>
      </c>
      <c r="L101" s="20"/>
    </row>
    <row r="102" spans="1:12" ht="24.75" thickBot="1" x14ac:dyDescent="0.45">
      <c r="A102" s="38"/>
      <c r="B102" s="74"/>
      <c r="C102" s="53" t="s">
        <v>83</v>
      </c>
      <c r="D102" s="39" t="s">
        <v>82</v>
      </c>
      <c r="E102" s="42" t="s">
        <v>62</v>
      </c>
      <c r="F102" s="43" t="s">
        <v>49</v>
      </c>
      <c r="G102" s="80" t="s">
        <v>330</v>
      </c>
      <c r="H102" s="45" t="s">
        <v>331</v>
      </c>
      <c r="I102" s="44" t="s">
        <v>332</v>
      </c>
      <c r="J102" s="45" t="s">
        <v>331</v>
      </c>
      <c r="K102" s="43" t="s">
        <v>29</v>
      </c>
      <c r="L102" s="46" t="s">
        <v>74</v>
      </c>
    </row>
    <row r="103" spans="1:12" s="15" customFormat="1" ht="25.5" x14ac:dyDescent="0.4">
      <c r="A103"/>
      <c r="B103" s="40" t="str">
        <f>IF($E$8=C103,$D$8,IF($E$9=C103,$D$9,IF($E$10=C103,$D$10,"")))</f>
        <v/>
      </c>
      <c r="C103" s="55" t="s">
        <v>147</v>
      </c>
      <c r="D103" s="47"/>
      <c r="E103" s="48"/>
      <c r="F103" s="49"/>
      <c r="G103" s="49"/>
      <c r="H103" s="49"/>
      <c r="I103" s="49"/>
      <c r="J103" s="49"/>
      <c r="K103" s="50"/>
      <c r="L103" s="54">
        <f>ROUNDDOWN(SUM(K104:K123),-3)/1000</f>
        <v>0</v>
      </c>
    </row>
    <row r="104" spans="1:12" x14ac:dyDescent="0.4">
      <c r="A104">
        <v>1</v>
      </c>
      <c r="B104" s="76"/>
      <c r="C104" s="57" t="str">
        <f>IF(D104="","",".")</f>
        <v/>
      </c>
      <c r="D104" s="92"/>
      <c r="E104" s="95"/>
      <c r="F104" s="96"/>
      <c r="G104" s="96"/>
      <c r="H104" s="96"/>
      <c r="I104" s="96"/>
      <c r="J104" s="96"/>
      <c r="K104" s="101" t="str">
        <f t="shared" ref="K104:K123" si="9">IF(ISNUMBER(F104),(PRODUCT(F104,G104,I104)),"")</f>
        <v/>
      </c>
      <c r="L104" s="18"/>
    </row>
    <row r="105" spans="1:12" x14ac:dyDescent="0.4">
      <c r="A105">
        <v>2</v>
      </c>
      <c r="B105" s="76"/>
      <c r="C105" s="57" t="str">
        <f t="shared" ref="C105:C123" si="10">IF(D105="","",".")</f>
        <v/>
      </c>
      <c r="D105" s="93"/>
      <c r="E105" s="97"/>
      <c r="F105" s="98"/>
      <c r="G105" s="98"/>
      <c r="H105" s="98"/>
      <c r="I105" s="98"/>
      <c r="J105" s="98"/>
      <c r="K105" s="102" t="str">
        <f t="shared" si="9"/>
        <v/>
      </c>
      <c r="L105" s="18"/>
    </row>
    <row r="106" spans="1:12" x14ac:dyDescent="0.4">
      <c r="A106">
        <v>3</v>
      </c>
      <c r="B106" s="76"/>
      <c r="C106" s="57" t="str">
        <f t="shared" si="10"/>
        <v/>
      </c>
      <c r="D106" s="93"/>
      <c r="E106" s="97"/>
      <c r="F106" s="98"/>
      <c r="G106" s="98"/>
      <c r="H106" s="98"/>
      <c r="I106" s="98"/>
      <c r="J106" s="98"/>
      <c r="K106" s="102" t="str">
        <f t="shared" si="9"/>
        <v/>
      </c>
      <c r="L106" s="18"/>
    </row>
    <row r="107" spans="1:12" x14ac:dyDescent="0.4">
      <c r="A107">
        <v>4</v>
      </c>
      <c r="B107" s="76"/>
      <c r="C107" s="57" t="str">
        <f t="shared" si="10"/>
        <v/>
      </c>
      <c r="D107" s="93"/>
      <c r="E107" s="97"/>
      <c r="F107" s="98"/>
      <c r="G107" s="98"/>
      <c r="H107" s="98"/>
      <c r="I107" s="98"/>
      <c r="J107" s="98"/>
      <c r="K107" s="102" t="str">
        <f t="shared" si="9"/>
        <v/>
      </c>
      <c r="L107" s="18"/>
    </row>
    <row r="108" spans="1:12" x14ac:dyDescent="0.4">
      <c r="A108">
        <v>5</v>
      </c>
      <c r="B108" s="76"/>
      <c r="C108" s="57" t="str">
        <f t="shared" si="10"/>
        <v/>
      </c>
      <c r="D108" s="93"/>
      <c r="E108" s="97"/>
      <c r="F108" s="98"/>
      <c r="G108" s="98"/>
      <c r="H108" s="98"/>
      <c r="I108" s="98"/>
      <c r="J108" s="98"/>
      <c r="K108" s="102" t="str">
        <f t="shared" si="9"/>
        <v/>
      </c>
      <c r="L108" s="18"/>
    </row>
    <row r="109" spans="1:12" x14ac:dyDescent="0.4">
      <c r="A109">
        <v>6</v>
      </c>
      <c r="B109" s="76"/>
      <c r="C109" s="57" t="str">
        <f t="shared" si="10"/>
        <v/>
      </c>
      <c r="D109" s="93"/>
      <c r="E109" s="97"/>
      <c r="F109" s="98"/>
      <c r="G109" s="98"/>
      <c r="H109" s="98"/>
      <c r="I109" s="98"/>
      <c r="J109" s="98"/>
      <c r="K109" s="102" t="str">
        <f t="shared" si="9"/>
        <v/>
      </c>
      <c r="L109" s="18"/>
    </row>
    <row r="110" spans="1:12" x14ac:dyDescent="0.4">
      <c r="A110">
        <v>7</v>
      </c>
      <c r="B110" s="76"/>
      <c r="C110" s="57" t="str">
        <f t="shared" si="10"/>
        <v/>
      </c>
      <c r="D110" s="93"/>
      <c r="E110" s="97"/>
      <c r="F110" s="98"/>
      <c r="G110" s="98"/>
      <c r="H110" s="98"/>
      <c r="I110" s="98"/>
      <c r="J110" s="98"/>
      <c r="K110" s="102" t="str">
        <f t="shared" si="9"/>
        <v/>
      </c>
      <c r="L110" s="18"/>
    </row>
    <row r="111" spans="1:12" x14ac:dyDescent="0.4">
      <c r="A111">
        <v>8</v>
      </c>
      <c r="B111" s="76"/>
      <c r="C111" s="57" t="str">
        <f t="shared" si="10"/>
        <v/>
      </c>
      <c r="D111" s="93"/>
      <c r="E111" s="97"/>
      <c r="F111" s="98"/>
      <c r="G111" s="98"/>
      <c r="H111" s="98"/>
      <c r="I111" s="98"/>
      <c r="J111" s="98"/>
      <c r="K111" s="102" t="str">
        <f t="shared" si="9"/>
        <v/>
      </c>
      <c r="L111" s="18"/>
    </row>
    <row r="112" spans="1:12" x14ac:dyDescent="0.4">
      <c r="A112">
        <v>9</v>
      </c>
      <c r="B112" s="76"/>
      <c r="C112" s="57" t="str">
        <f t="shared" si="10"/>
        <v/>
      </c>
      <c r="D112" s="93"/>
      <c r="E112" s="97"/>
      <c r="F112" s="98"/>
      <c r="G112" s="98"/>
      <c r="H112" s="98"/>
      <c r="I112" s="98"/>
      <c r="J112" s="98"/>
      <c r="K112" s="102" t="str">
        <f t="shared" si="9"/>
        <v/>
      </c>
      <c r="L112" s="18"/>
    </row>
    <row r="113" spans="1:12" x14ac:dyDescent="0.4">
      <c r="A113">
        <v>10</v>
      </c>
      <c r="B113" s="76"/>
      <c r="C113" s="57" t="str">
        <f t="shared" si="10"/>
        <v/>
      </c>
      <c r="D113" s="93"/>
      <c r="E113" s="97"/>
      <c r="F113" s="98"/>
      <c r="G113" s="98"/>
      <c r="H113" s="98"/>
      <c r="I113" s="98"/>
      <c r="J113" s="98"/>
      <c r="K113" s="102" t="str">
        <f t="shared" si="9"/>
        <v/>
      </c>
      <c r="L113" s="18"/>
    </row>
    <row r="114" spans="1:12" x14ac:dyDescent="0.4">
      <c r="A114">
        <v>11</v>
      </c>
      <c r="B114" s="76"/>
      <c r="C114" s="57" t="str">
        <f t="shared" si="10"/>
        <v/>
      </c>
      <c r="D114" s="93"/>
      <c r="E114" s="97"/>
      <c r="F114" s="98"/>
      <c r="G114" s="98"/>
      <c r="H114" s="98"/>
      <c r="I114" s="98"/>
      <c r="J114" s="98"/>
      <c r="K114" s="102" t="str">
        <f t="shared" si="9"/>
        <v/>
      </c>
      <c r="L114" s="18"/>
    </row>
    <row r="115" spans="1:12" x14ac:dyDescent="0.4">
      <c r="A115">
        <v>12</v>
      </c>
      <c r="B115" s="76"/>
      <c r="C115" s="57" t="str">
        <f t="shared" si="10"/>
        <v/>
      </c>
      <c r="D115" s="93"/>
      <c r="E115" s="97"/>
      <c r="F115" s="98"/>
      <c r="G115" s="98"/>
      <c r="H115" s="98"/>
      <c r="I115" s="98"/>
      <c r="J115" s="98"/>
      <c r="K115" s="102" t="str">
        <f t="shared" si="9"/>
        <v/>
      </c>
      <c r="L115" s="19"/>
    </row>
    <row r="116" spans="1:12" x14ac:dyDescent="0.4">
      <c r="A116">
        <v>13</v>
      </c>
      <c r="B116" s="76"/>
      <c r="C116" s="57" t="str">
        <f t="shared" si="10"/>
        <v/>
      </c>
      <c r="D116" s="93"/>
      <c r="E116" s="97"/>
      <c r="F116" s="98"/>
      <c r="G116" s="98"/>
      <c r="H116" s="98"/>
      <c r="I116" s="98"/>
      <c r="J116" s="98"/>
      <c r="K116" s="102" t="str">
        <f t="shared" si="9"/>
        <v/>
      </c>
      <c r="L116" s="19"/>
    </row>
    <row r="117" spans="1:12" x14ac:dyDescent="0.4">
      <c r="A117">
        <v>14</v>
      </c>
      <c r="B117" s="76"/>
      <c r="C117" s="57" t="str">
        <f t="shared" si="10"/>
        <v/>
      </c>
      <c r="D117" s="93"/>
      <c r="E117" s="97"/>
      <c r="F117" s="98"/>
      <c r="G117" s="98"/>
      <c r="H117" s="98"/>
      <c r="I117" s="98"/>
      <c r="J117" s="98"/>
      <c r="K117" s="102" t="str">
        <f>IF(ISNUMBER(F117),(PRODUCT(F117,G117,I117)),"")</f>
        <v/>
      </c>
      <c r="L117" s="18"/>
    </row>
    <row r="118" spans="1:12" x14ac:dyDescent="0.4">
      <c r="A118">
        <v>15</v>
      </c>
      <c r="B118" s="76"/>
      <c r="C118" s="57" t="str">
        <f t="shared" si="10"/>
        <v/>
      </c>
      <c r="D118" s="93"/>
      <c r="E118" s="97"/>
      <c r="F118" s="98"/>
      <c r="G118" s="98"/>
      <c r="H118" s="98"/>
      <c r="I118" s="98"/>
      <c r="J118" s="98"/>
      <c r="K118" s="102" t="str">
        <f>IF(ISNUMBER(F118),(PRODUCT(F118,G118,I118)),"")</f>
        <v/>
      </c>
      <c r="L118" s="18"/>
    </row>
    <row r="119" spans="1:12" x14ac:dyDescent="0.4">
      <c r="A119">
        <v>16</v>
      </c>
      <c r="B119" s="76"/>
      <c r="C119" s="57" t="str">
        <f t="shared" si="10"/>
        <v/>
      </c>
      <c r="D119" s="93"/>
      <c r="E119" s="97"/>
      <c r="F119" s="98"/>
      <c r="G119" s="98"/>
      <c r="H119" s="98"/>
      <c r="I119" s="98"/>
      <c r="J119" s="98"/>
      <c r="K119" s="102" t="str">
        <f>IF(ISNUMBER(F119),(PRODUCT(F119,G119,I119)),"")</f>
        <v/>
      </c>
      <c r="L119" s="18"/>
    </row>
    <row r="120" spans="1:12" x14ac:dyDescent="0.4">
      <c r="A120">
        <v>17</v>
      </c>
      <c r="B120" s="76"/>
      <c r="C120" s="57" t="str">
        <f t="shared" si="10"/>
        <v/>
      </c>
      <c r="D120" s="93"/>
      <c r="E120" s="97"/>
      <c r="F120" s="98"/>
      <c r="G120" s="98"/>
      <c r="H120" s="98"/>
      <c r="I120" s="98"/>
      <c r="J120" s="98"/>
      <c r="K120" s="102" t="str">
        <f>IF(ISNUMBER(F120),(PRODUCT(F120,G120,I120)),"")</f>
        <v/>
      </c>
      <c r="L120" s="18"/>
    </row>
    <row r="121" spans="1:12" x14ac:dyDescent="0.4">
      <c r="A121">
        <v>18</v>
      </c>
      <c r="B121" s="76"/>
      <c r="C121" s="57" t="str">
        <f t="shared" si="10"/>
        <v/>
      </c>
      <c r="D121" s="93"/>
      <c r="E121" s="97"/>
      <c r="F121" s="98"/>
      <c r="G121" s="98"/>
      <c r="H121" s="98"/>
      <c r="I121" s="98"/>
      <c r="J121" s="98"/>
      <c r="K121" s="102" t="str">
        <f>IF(ISNUMBER(F121),(PRODUCT(F121,G121,I121)),"")</f>
        <v/>
      </c>
      <c r="L121" s="18"/>
    </row>
    <row r="122" spans="1:12" x14ac:dyDescent="0.4">
      <c r="A122">
        <v>19</v>
      </c>
      <c r="B122" s="76"/>
      <c r="C122" s="57" t="str">
        <f t="shared" si="10"/>
        <v/>
      </c>
      <c r="D122" s="93"/>
      <c r="E122" s="97"/>
      <c r="F122" s="98"/>
      <c r="G122" s="98"/>
      <c r="H122" s="98"/>
      <c r="I122" s="98"/>
      <c r="J122" s="98"/>
      <c r="K122" s="102" t="str">
        <f t="shared" si="9"/>
        <v/>
      </c>
      <c r="L122" s="19"/>
    </row>
    <row r="123" spans="1:12" ht="19.5" thickBot="1" x14ac:dyDescent="0.45">
      <c r="A123">
        <v>20</v>
      </c>
      <c r="B123" s="77"/>
      <c r="C123" s="58" t="str">
        <f t="shared" si="10"/>
        <v/>
      </c>
      <c r="D123" s="94"/>
      <c r="E123" s="99"/>
      <c r="F123" s="100"/>
      <c r="G123" s="100"/>
      <c r="H123" s="100"/>
      <c r="I123" s="100"/>
      <c r="J123" s="100"/>
      <c r="K123" s="103" t="str">
        <f t="shared" si="9"/>
        <v/>
      </c>
      <c r="L123" s="20"/>
    </row>
    <row r="124" spans="1:12" ht="24.75" thickBot="1" x14ac:dyDescent="0.45">
      <c r="A124" s="38"/>
      <c r="B124" s="74"/>
      <c r="C124" s="53" t="s">
        <v>83</v>
      </c>
      <c r="D124" s="39" t="s">
        <v>82</v>
      </c>
      <c r="E124" s="42" t="s">
        <v>62</v>
      </c>
      <c r="F124" s="43" t="s">
        <v>49</v>
      </c>
      <c r="G124" s="80" t="s">
        <v>330</v>
      </c>
      <c r="H124" s="45" t="s">
        <v>331</v>
      </c>
      <c r="I124" s="44" t="s">
        <v>332</v>
      </c>
      <c r="J124" s="45" t="s">
        <v>331</v>
      </c>
      <c r="K124" s="43" t="s">
        <v>29</v>
      </c>
      <c r="L124" s="46" t="s">
        <v>74</v>
      </c>
    </row>
    <row r="125" spans="1:12" s="15" customFormat="1" ht="25.5" x14ac:dyDescent="0.4">
      <c r="A125"/>
      <c r="B125" s="40" t="str">
        <f>IF($E$8=C125,$D$8,IF($E$9=C125,$D$9,IF($E$10=C125,$D$10,"")))</f>
        <v/>
      </c>
      <c r="C125" s="55" t="s">
        <v>148</v>
      </c>
      <c r="D125" s="47"/>
      <c r="E125" s="48"/>
      <c r="F125" s="49"/>
      <c r="G125" s="49"/>
      <c r="H125" s="49"/>
      <c r="I125" s="49"/>
      <c r="J125" s="49"/>
      <c r="K125" s="52"/>
      <c r="L125" s="54">
        <f>ROUNDDOWN(SUM(K126:K145),-3)/1000</f>
        <v>0</v>
      </c>
    </row>
    <row r="126" spans="1:12" x14ac:dyDescent="0.4">
      <c r="A126">
        <v>1</v>
      </c>
      <c r="B126" s="76"/>
      <c r="C126" s="59" t="str">
        <f>IF(D126="","",".")</f>
        <v/>
      </c>
      <c r="D126" s="92"/>
      <c r="E126" s="95"/>
      <c r="F126" s="96"/>
      <c r="G126" s="96"/>
      <c r="H126" s="96"/>
      <c r="I126" s="96"/>
      <c r="J126" s="96"/>
      <c r="K126" s="101" t="str">
        <f>IF(ISNUMBER(F126),(PRODUCT(F126,G126,I126)),"")</f>
        <v/>
      </c>
      <c r="L126" s="18"/>
    </row>
    <row r="127" spans="1:12" x14ac:dyDescent="0.4">
      <c r="A127">
        <v>2</v>
      </c>
      <c r="B127" s="76"/>
      <c r="C127" s="59" t="str">
        <f t="shared" ref="C127:C145" si="11">IF(D127="","",".")</f>
        <v/>
      </c>
      <c r="D127" s="93"/>
      <c r="E127" s="97"/>
      <c r="F127" s="98"/>
      <c r="G127" s="98"/>
      <c r="H127" s="98"/>
      <c r="I127" s="98"/>
      <c r="J127" s="98"/>
      <c r="K127" s="102" t="str">
        <f t="shared" ref="K127:K167" si="12">IF(ISNUMBER(F127),(PRODUCT(F127,G127,I127)),"")</f>
        <v/>
      </c>
      <c r="L127" s="18"/>
    </row>
    <row r="128" spans="1:12" x14ac:dyDescent="0.4">
      <c r="A128">
        <v>3</v>
      </c>
      <c r="B128" s="76"/>
      <c r="C128" s="59" t="str">
        <f t="shared" si="11"/>
        <v/>
      </c>
      <c r="D128" s="93"/>
      <c r="E128" s="97"/>
      <c r="F128" s="98"/>
      <c r="G128" s="98"/>
      <c r="H128" s="98"/>
      <c r="I128" s="98"/>
      <c r="J128" s="98"/>
      <c r="K128" s="102" t="str">
        <f t="shared" si="12"/>
        <v/>
      </c>
      <c r="L128" s="18"/>
    </row>
    <row r="129" spans="1:12" x14ac:dyDescent="0.4">
      <c r="A129">
        <v>4</v>
      </c>
      <c r="B129" s="76"/>
      <c r="C129" s="59" t="str">
        <f t="shared" si="11"/>
        <v/>
      </c>
      <c r="D129" s="93"/>
      <c r="E129" s="97"/>
      <c r="F129" s="98"/>
      <c r="G129" s="98"/>
      <c r="H129" s="98"/>
      <c r="I129" s="98"/>
      <c r="J129" s="98"/>
      <c r="K129" s="102" t="str">
        <f t="shared" si="12"/>
        <v/>
      </c>
      <c r="L129" s="18"/>
    </row>
    <row r="130" spans="1:12" x14ac:dyDescent="0.4">
      <c r="A130">
        <v>5</v>
      </c>
      <c r="B130" s="76"/>
      <c r="C130" s="59" t="str">
        <f t="shared" si="11"/>
        <v/>
      </c>
      <c r="D130" s="93"/>
      <c r="E130" s="97"/>
      <c r="F130" s="98"/>
      <c r="G130" s="98"/>
      <c r="H130" s="98"/>
      <c r="I130" s="98"/>
      <c r="J130" s="98"/>
      <c r="K130" s="102" t="str">
        <f t="shared" si="12"/>
        <v/>
      </c>
      <c r="L130" s="18"/>
    </row>
    <row r="131" spans="1:12" x14ac:dyDescent="0.4">
      <c r="A131">
        <v>6</v>
      </c>
      <c r="B131" s="76"/>
      <c r="C131" s="59" t="str">
        <f t="shared" si="11"/>
        <v/>
      </c>
      <c r="D131" s="93"/>
      <c r="E131" s="97"/>
      <c r="F131" s="98"/>
      <c r="G131" s="98"/>
      <c r="H131" s="98"/>
      <c r="I131" s="98"/>
      <c r="J131" s="98"/>
      <c r="K131" s="102" t="str">
        <f t="shared" si="12"/>
        <v/>
      </c>
      <c r="L131" s="18"/>
    </row>
    <row r="132" spans="1:12" x14ac:dyDescent="0.4">
      <c r="A132">
        <v>7</v>
      </c>
      <c r="B132" s="76"/>
      <c r="C132" s="59" t="str">
        <f t="shared" si="11"/>
        <v/>
      </c>
      <c r="D132" s="93"/>
      <c r="E132" s="97"/>
      <c r="F132" s="98"/>
      <c r="G132" s="98"/>
      <c r="H132" s="98"/>
      <c r="I132" s="98"/>
      <c r="J132" s="98"/>
      <c r="K132" s="102" t="str">
        <f t="shared" si="12"/>
        <v/>
      </c>
      <c r="L132" s="18"/>
    </row>
    <row r="133" spans="1:12" x14ac:dyDescent="0.4">
      <c r="A133">
        <v>8</v>
      </c>
      <c r="B133" s="76"/>
      <c r="C133" s="59" t="str">
        <f t="shared" si="11"/>
        <v/>
      </c>
      <c r="D133" s="93"/>
      <c r="E133" s="97"/>
      <c r="F133" s="98"/>
      <c r="G133" s="98"/>
      <c r="H133" s="98"/>
      <c r="I133" s="98"/>
      <c r="J133" s="98"/>
      <c r="K133" s="102" t="str">
        <f t="shared" si="12"/>
        <v/>
      </c>
      <c r="L133" s="18"/>
    </row>
    <row r="134" spans="1:12" x14ac:dyDescent="0.4">
      <c r="A134">
        <v>9</v>
      </c>
      <c r="B134" s="76"/>
      <c r="C134" s="59" t="str">
        <f t="shared" si="11"/>
        <v/>
      </c>
      <c r="D134" s="93"/>
      <c r="E134" s="97"/>
      <c r="F134" s="98"/>
      <c r="G134" s="98"/>
      <c r="H134" s="98"/>
      <c r="I134" s="98"/>
      <c r="J134" s="98"/>
      <c r="K134" s="102" t="str">
        <f t="shared" si="12"/>
        <v/>
      </c>
      <c r="L134" s="18"/>
    </row>
    <row r="135" spans="1:12" x14ac:dyDescent="0.4">
      <c r="A135">
        <v>10</v>
      </c>
      <c r="B135" s="76"/>
      <c r="C135" s="59" t="str">
        <f t="shared" si="11"/>
        <v/>
      </c>
      <c r="D135" s="93"/>
      <c r="E135" s="97"/>
      <c r="F135" s="98"/>
      <c r="G135" s="98"/>
      <c r="H135" s="98"/>
      <c r="I135" s="98"/>
      <c r="J135" s="98"/>
      <c r="K135" s="102" t="str">
        <f t="shared" si="12"/>
        <v/>
      </c>
      <c r="L135" s="18"/>
    </row>
    <row r="136" spans="1:12" x14ac:dyDescent="0.4">
      <c r="A136">
        <v>11</v>
      </c>
      <c r="B136" s="76"/>
      <c r="C136" s="59" t="str">
        <f t="shared" si="11"/>
        <v/>
      </c>
      <c r="D136" s="93"/>
      <c r="E136" s="97"/>
      <c r="F136" s="98"/>
      <c r="G136" s="98"/>
      <c r="H136" s="98"/>
      <c r="I136" s="98"/>
      <c r="J136" s="98"/>
      <c r="K136" s="102" t="str">
        <f t="shared" si="12"/>
        <v/>
      </c>
      <c r="L136" s="18"/>
    </row>
    <row r="137" spans="1:12" x14ac:dyDescent="0.4">
      <c r="A137">
        <v>12</v>
      </c>
      <c r="B137" s="76"/>
      <c r="C137" s="59" t="str">
        <f t="shared" si="11"/>
        <v/>
      </c>
      <c r="D137" s="93"/>
      <c r="E137" s="97"/>
      <c r="F137" s="98"/>
      <c r="G137" s="98"/>
      <c r="H137" s="98"/>
      <c r="I137" s="98"/>
      <c r="J137" s="98"/>
      <c r="K137" s="102" t="str">
        <f t="shared" si="12"/>
        <v/>
      </c>
      <c r="L137" s="19"/>
    </row>
    <row r="138" spans="1:12" x14ac:dyDescent="0.4">
      <c r="A138">
        <v>13</v>
      </c>
      <c r="B138" s="76"/>
      <c r="C138" s="59" t="str">
        <f t="shared" si="11"/>
        <v/>
      </c>
      <c r="D138" s="93"/>
      <c r="E138" s="97"/>
      <c r="F138" s="98"/>
      <c r="G138" s="98"/>
      <c r="H138" s="98"/>
      <c r="I138" s="98"/>
      <c r="J138" s="98"/>
      <c r="K138" s="102" t="str">
        <f t="shared" si="12"/>
        <v/>
      </c>
      <c r="L138" s="19"/>
    </row>
    <row r="139" spans="1:12" x14ac:dyDescent="0.4">
      <c r="A139">
        <v>14</v>
      </c>
      <c r="B139" s="76"/>
      <c r="C139" s="59" t="str">
        <f t="shared" si="11"/>
        <v/>
      </c>
      <c r="D139" s="93"/>
      <c r="E139" s="97"/>
      <c r="F139" s="98"/>
      <c r="G139" s="98"/>
      <c r="H139" s="98"/>
      <c r="I139" s="98"/>
      <c r="J139" s="98"/>
      <c r="K139" s="102" t="str">
        <f>IF(ISNUMBER(F139),(PRODUCT(F139,G139,I139)),"")</f>
        <v/>
      </c>
      <c r="L139" s="18"/>
    </row>
    <row r="140" spans="1:12" x14ac:dyDescent="0.4">
      <c r="A140">
        <v>15</v>
      </c>
      <c r="B140" s="76"/>
      <c r="C140" s="59" t="str">
        <f t="shared" si="11"/>
        <v/>
      </c>
      <c r="D140" s="93"/>
      <c r="E140" s="97"/>
      <c r="F140" s="98"/>
      <c r="G140" s="98"/>
      <c r="H140" s="98"/>
      <c r="I140" s="98"/>
      <c r="J140" s="98"/>
      <c r="K140" s="102" t="str">
        <f>IF(ISNUMBER(F140),(PRODUCT(F140,G140,I140)),"")</f>
        <v/>
      </c>
      <c r="L140" s="18"/>
    </row>
    <row r="141" spans="1:12" x14ac:dyDescent="0.4">
      <c r="A141">
        <v>16</v>
      </c>
      <c r="B141" s="76"/>
      <c r="C141" s="59" t="str">
        <f t="shared" si="11"/>
        <v/>
      </c>
      <c r="D141" s="93"/>
      <c r="E141" s="97"/>
      <c r="F141" s="98"/>
      <c r="G141" s="98"/>
      <c r="H141" s="98"/>
      <c r="I141" s="98"/>
      <c r="J141" s="98"/>
      <c r="K141" s="102" t="str">
        <f>IF(ISNUMBER(F141),(PRODUCT(F141,G141,I141)),"")</f>
        <v/>
      </c>
      <c r="L141" s="18"/>
    </row>
    <row r="142" spans="1:12" x14ac:dyDescent="0.4">
      <c r="A142">
        <v>17</v>
      </c>
      <c r="B142" s="76"/>
      <c r="C142" s="59" t="str">
        <f t="shared" si="11"/>
        <v/>
      </c>
      <c r="D142" s="93"/>
      <c r="E142" s="97"/>
      <c r="F142" s="98"/>
      <c r="G142" s="98"/>
      <c r="H142" s="98"/>
      <c r="I142" s="98"/>
      <c r="J142" s="98"/>
      <c r="K142" s="102" t="str">
        <f>IF(ISNUMBER(F142),(PRODUCT(F142,G142,I142)),"")</f>
        <v/>
      </c>
      <c r="L142" s="19"/>
    </row>
    <row r="143" spans="1:12" x14ac:dyDescent="0.4">
      <c r="A143">
        <v>18</v>
      </c>
      <c r="B143" s="76"/>
      <c r="C143" s="59" t="str">
        <f t="shared" si="11"/>
        <v/>
      </c>
      <c r="D143" s="93"/>
      <c r="E143" s="97"/>
      <c r="F143" s="98"/>
      <c r="G143" s="98"/>
      <c r="H143" s="98"/>
      <c r="I143" s="98"/>
      <c r="J143" s="98"/>
      <c r="K143" s="102" t="str">
        <f>IF(ISNUMBER(F143),(PRODUCT(F143,G143,I143)),"")</f>
        <v/>
      </c>
      <c r="L143" s="19"/>
    </row>
    <row r="144" spans="1:12" x14ac:dyDescent="0.4">
      <c r="A144">
        <v>19</v>
      </c>
      <c r="B144" s="76"/>
      <c r="C144" s="59" t="str">
        <f t="shared" si="11"/>
        <v/>
      </c>
      <c r="D144" s="93"/>
      <c r="E144" s="97"/>
      <c r="F144" s="98"/>
      <c r="G144" s="98"/>
      <c r="H144" s="98"/>
      <c r="I144" s="98"/>
      <c r="J144" s="98"/>
      <c r="K144" s="102" t="str">
        <f t="shared" si="12"/>
        <v/>
      </c>
      <c r="L144" s="19"/>
    </row>
    <row r="145" spans="1:12" ht="19.5" thickBot="1" x14ac:dyDescent="0.45">
      <c r="A145">
        <v>20</v>
      </c>
      <c r="B145" s="77"/>
      <c r="C145" s="60" t="str">
        <f t="shared" si="11"/>
        <v/>
      </c>
      <c r="D145" s="94"/>
      <c r="E145" s="99"/>
      <c r="F145" s="100"/>
      <c r="G145" s="100"/>
      <c r="H145" s="100"/>
      <c r="I145" s="100"/>
      <c r="J145" s="100"/>
      <c r="K145" s="103" t="str">
        <f t="shared" si="12"/>
        <v/>
      </c>
      <c r="L145" s="20"/>
    </row>
    <row r="146" spans="1:12" ht="24.75" thickBot="1" x14ac:dyDescent="0.45">
      <c r="A146" s="38"/>
      <c r="B146" s="74"/>
      <c r="C146" s="53" t="s">
        <v>83</v>
      </c>
      <c r="D146" s="39" t="s">
        <v>82</v>
      </c>
      <c r="E146" s="42" t="s">
        <v>62</v>
      </c>
      <c r="F146" s="43" t="s">
        <v>49</v>
      </c>
      <c r="G146" s="80" t="s">
        <v>330</v>
      </c>
      <c r="H146" s="45" t="s">
        <v>331</v>
      </c>
      <c r="I146" s="44" t="s">
        <v>332</v>
      </c>
      <c r="J146" s="45" t="s">
        <v>331</v>
      </c>
      <c r="K146" s="43" t="s">
        <v>29</v>
      </c>
      <c r="L146" s="46" t="s">
        <v>74</v>
      </c>
    </row>
    <row r="147" spans="1:12" s="15" customFormat="1" ht="25.5" x14ac:dyDescent="0.4">
      <c r="A147"/>
      <c r="B147" s="40" t="str">
        <f>IF($E$8=C147,$D$8,IF($E$9=C147,$D$9,IF($E$10=C147,$D$10,"")))</f>
        <v/>
      </c>
      <c r="C147" s="55" t="s">
        <v>149</v>
      </c>
      <c r="D147" s="47"/>
      <c r="E147" s="48"/>
      <c r="F147" s="49"/>
      <c r="G147" s="49"/>
      <c r="H147" s="49"/>
      <c r="I147" s="49"/>
      <c r="J147" s="49"/>
      <c r="K147" s="52"/>
      <c r="L147" s="54">
        <f>ROUNDDOWN(SUM(K148:K167),-3)/1000</f>
        <v>0</v>
      </c>
    </row>
    <row r="148" spans="1:12" x14ac:dyDescent="0.4">
      <c r="A148">
        <v>1</v>
      </c>
      <c r="B148" s="76"/>
      <c r="C148" s="59" t="str">
        <f>IF(D148="","",".")</f>
        <v/>
      </c>
      <c r="D148" s="92"/>
      <c r="E148" s="95"/>
      <c r="F148" s="96"/>
      <c r="G148" s="96"/>
      <c r="H148" s="96"/>
      <c r="I148" s="96"/>
      <c r="J148" s="96"/>
      <c r="K148" s="101" t="str">
        <f t="shared" si="12"/>
        <v/>
      </c>
      <c r="L148" s="18"/>
    </row>
    <row r="149" spans="1:12" x14ac:dyDescent="0.4">
      <c r="A149">
        <v>2</v>
      </c>
      <c r="B149" s="76"/>
      <c r="C149" s="59" t="str">
        <f t="shared" ref="C149:C167" si="13">IF(D149="","",".")</f>
        <v/>
      </c>
      <c r="D149" s="93"/>
      <c r="E149" s="97"/>
      <c r="F149" s="98"/>
      <c r="G149" s="98"/>
      <c r="H149" s="98"/>
      <c r="I149" s="98"/>
      <c r="J149" s="98"/>
      <c r="K149" s="102" t="str">
        <f t="shared" si="12"/>
        <v/>
      </c>
      <c r="L149" s="18"/>
    </row>
    <row r="150" spans="1:12" x14ac:dyDescent="0.4">
      <c r="A150">
        <v>3</v>
      </c>
      <c r="B150" s="76"/>
      <c r="C150" s="59" t="str">
        <f t="shared" si="13"/>
        <v/>
      </c>
      <c r="D150" s="93"/>
      <c r="E150" s="97"/>
      <c r="F150" s="98"/>
      <c r="G150" s="98"/>
      <c r="H150" s="98"/>
      <c r="I150" s="98"/>
      <c r="J150" s="98"/>
      <c r="K150" s="102" t="str">
        <f t="shared" si="12"/>
        <v/>
      </c>
      <c r="L150" s="18"/>
    </row>
    <row r="151" spans="1:12" x14ac:dyDescent="0.4">
      <c r="A151">
        <v>4</v>
      </c>
      <c r="B151" s="76"/>
      <c r="C151" s="59" t="str">
        <f t="shared" si="13"/>
        <v/>
      </c>
      <c r="D151" s="93"/>
      <c r="E151" s="97"/>
      <c r="F151" s="98"/>
      <c r="G151" s="98"/>
      <c r="H151" s="98"/>
      <c r="I151" s="98"/>
      <c r="J151" s="98"/>
      <c r="K151" s="102" t="str">
        <f t="shared" si="12"/>
        <v/>
      </c>
      <c r="L151" s="18"/>
    </row>
    <row r="152" spans="1:12" x14ac:dyDescent="0.4">
      <c r="A152">
        <v>5</v>
      </c>
      <c r="B152" s="76"/>
      <c r="C152" s="59" t="str">
        <f t="shared" si="13"/>
        <v/>
      </c>
      <c r="D152" s="93"/>
      <c r="E152" s="97"/>
      <c r="F152" s="98"/>
      <c r="G152" s="98"/>
      <c r="H152" s="98"/>
      <c r="I152" s="98"/>
      <c r="J152" s="98"/>
      <c r="K152" s="102" t="str">
        <f t="shared" si="12"/>
        <v/>
      </c>
      <c r="L152" s="18"/>
    </row>
    <row r="153" spans="1:12" x14ac:dyDescent="0.4">
      <c r="A153">
        <v>6</v>
      </c>
      <c r="B153" s="76"/>
      <c r="C153" s="59" t="str">
        <f t="shared" si="13"/>
        <v/>
      </c>
      <c r="D153" s="93"/>
      <c r="E153" s="97"/>
      <c r="F153" s="98"/>
      <c r="G153" s="98"/>
      <c r="H153" s="98"/>
      <c r="I153" s="98"/>
      <c r="J153" s="98"/>
      <c r="K153" s="102" t="str">
        <f t="shared" si="12"/>
        <v/>
      </c>
      <c r="L153" s="18"/>
    </row>
    <row r="154" spans="1:12" x14ac:dyDescent="0.4">
      <c r="A154">
        <v>7</v>
      </c>
      <c r="B154" s="76"/>
      <c r="C154" s="59" t="str">
        <f t="shared" si="13"/>
        <v/>
      </c>
      <c r="D154" s="93"/>
      <c r="E154" s="97"/>
      <c r="F154" s="98"/>
      <c r="G154" s="98"/>
      <c r="H154" s="98"/>
      <c r="I154" s="98"/>
      <c r="J154" s="98"/>
      <c r="K154" s="102" t="str">
        <f t="shared" si="12"/>
        <v/>
      </c>
      <c r="L154" s="18"/>
    </row>
    <row r="155" spans="1:12" x14ac:dyDescent="0.4">
      <c r="A155">
        <v>8</v>
      </c>
      <c r="B155" s="76"/>
      <c r="C155" s="59" t="str">
        <f t="shared" si="13"/>
        <v/>
      </c>
      <c r="D155" s="93"/>
      <c r="E155" s="97"/>
      <c r="F155" s="98"/>
      <c r="G155" s="98"/>
      <c r="H155" s="98"/>
      <c r="I155" s="98"/>
      <c r="J155" s="98"/>
      <c r="K155" s="102" t="str">
        <f t="shared" si="12"/>
        <v/>
      </c>
      <c r="L155" s="18"/>
    </row>
    <row r="156" spans="1:12" x14ac:dyDescent="0.4">
      <c r="A156">
        <v>9</v>
      </c>
      <c r="B156" s="76"/>
      <c r="C156" s="59" t="str">
        <f t="shared" si="13"/>
        <v/>
      </c>
      <c r="D156" s="93"/>
      <c r="E156" s="97"/>
      <c r="F156" s="98"/>
      <c r="G156" s="98"/>
      <c r="H156" s="98"/>
      <c r="I156" s="98"/>
      <c r="J156" s="98"/>
      <c r="K156" s="102" t="str">
        <f t="shared" si="12"/>
        <v/>
      </c>
      <c r="L156" s="18"/>
    </row>
    <row r="157" spans="1:12" x14ac:dyDescent="0.4">
      <c r="A157">
        <v>10</v>
      </c>
      <c r="B157" s="76"/>
      <c r="C157" s="59" t="str">
        <f t="shared" si="13"/>
        <v/>
      </c>
      <c r="D157" s="93"/>
      <c r="E157" s="97"/>
      <c r="F157" s="98"/>
      <c r="G157" s="98"/>
      <c r="H157" s="98"/>
      <c r="I157" s="98"/>
      <c r="J157" s="98"/>
      <c r="K157" s="102" t="str">
        <f t="shared" si="12"/>
        <v/>
      </c>
      <c r="L157" s="18"/>
    </row>
    <row r="158" spans="1:12" x14ac:dyDescent="0.4">
      <c r="A158">
        <v>11</v>
      </c>
      <c r="B158" s="76"/>
      <c r="C158" s="59" t="str">
        <f t="shared" si="13"/>
        <v/>
      </c>
      <c r="D158" s="93"/>
      <c r="E158" s="97"/>
      <c r="F158" s="98"/>
      <c r="G158" s="98"/>
      <c r="H158" s="98"/>
      <c r="I158" s="98"/>
      <c r="J158" s="98"/>
      <c r="K158" s="102" t="str">
        <f>IF(ISNUMBER(F158),(PRODUCT(F158,G158,I158)),"")</f>
        <v/>
      </c>
      <c r="L158" s="18"/>
    </row>
    <row r="159" spans="1:12" x14ac:dyDescent="0.4">
      <c r="A159">
        <v>12</v>
      </c>
      <c r="B159" s="76"/>
      <c r="C159" s="59" t="str">
        <f t="shared" si="13"/>
        <v/>
      </c>
      <c r="D159" s="93"/>
      <c r="E159" s="97"/>
      <c r="F159" s="98"/>
      <c r="G159" s="98"/>
      <c r="H159" s="98"/>
      <c r="I159" s="98"/>
      <c r="J159" s="98"/>
      <c r="K159" s="102" t="str">
        <f>IF(ISNUMBER(F159),(PRODUCT(F159,G159,I159)),"")</f>
        <v/>
      </c>
      <c r="L159" s="18"/>
    </row>
    <row r="160" spans="1:12" x14ac:dyDescent="0.4">
      <c r="A160">
        <v>13</v>
      </c>
      <c r="B160" s="76"/>
      <c r="C160" s="59" t="str">
        <f t="shared" si="13"/>
        <v/>
      </c>
      <c r="D160" s="93"/>
      <c r="E160" s="97"/>
      <c r="F160" s="98"/>
      <c r="G160" s="98"/>
      <c r="H160" s="98"/>
      <c r="I160" s="98"/>
      <c r="J160" s="98"/>
      <c r="K160" s="102" t="str">
        <f>IF(ISNUMBER(F160),(PRODUCT(F160,G160,I160)),"")</f>
        <v/>
      </c>
      <c r="L160" s="18"/>
    </row>
    <row r="161" spans="1:12" x14ac:dyDescent="0.4">
      <c r="A161">
        <v>14</v>
      </c>
      <c r="B161" s="76"/>
      <c r="C161" s="59" t="str">
        <f t="shared" si="13"/>
        <v/>
      </c>
      <c r="D161" s="93"/>
      <c r="E161" s="97"/>
      <c r="F161" s="98"/>
      <c r="G161" s="98"/>
      <c r="H161" s="98"/>
      <c r="I161" s="98"/>
      <c r="J161" s="98"/>
      <c r="K161" s="102" t="str">
        <f>IF(ISNUMBER(F161),(PRODUCT(F161,G161,I161)),"")</f>
        <v/>
      </c>
      <c r="L161" s="18"/>
    </row>
    <row r="162" spans="1:12" x14ac:dyDescent="0.4">
      <c r="A162">
        <v>15</v>
      </c>
      <c r="B162" s="76"/>
      <c r="C162" s="59" t="str">
        <f t="shared" si="13"/>
        <v/>
      </c>
      <c r="D162" s="93"/>
      <c r="E162" s="97"/>
      <c r="F162" s="98"/>
      <c r="G162" s="98"/>
      <c r="H162" s="98"/>
      <c r="I162" s="98"/>
      <c r="J162" s="98"/>
      <c r="K162" s="102" t="str">
        <f>IF(ISNUMBER(F162),(PRODUCT(F162,G162,I162)),"")</f>
        <v/>
      </c>
      <c r="L162" s="18"/>
    </row>
    <row r="163" spans="1:12" x14ac:dyDescent="0.4">
      <c r="A163">
        <v>16</v>
      </c>
      <c r="B163" s="76"/>
      <c r="C163" s="59" t="str">
        <f t="shared" si="13"/>
        <v/>
      </c>
      <c r="D163" s="93"/>
      <c r="E163" s="97"/>
      <c r="F163" s="98"/>
      <c r="G163" s="98"/>
      <c r="H163" s="98"/>
      <c r="I163" s="98"/>
      <c r="J163" s="98"/>
      <c r="K163" s="102" t="str">
        <f t="shared" si="12"/>
        <v/>
      </c>
      <c r="L163" s="18"/>
    </row>
    <row r="164" spans="1:12" x14ac:dyDescent="0.4">
      <c r="A164">
        <v>17</v>
      </c>
      <c r="B164" s="76"/>
      <c r="C164" s="59" t="str">
        <f t="shared" si="13"/>
        <v/>
      </c>
      <c r="D164" s="93"/>
      <c r="E164" s="97"/>
      <c r="F164" s="98"/>
      <c r="G164" s="98"/>
      <c r="H164" s="98"/>
      <c r="I164" s="98"/>
      <c r="J164" s="98"/>
      <c r="K164" s="102" t="str">
        <f t="shared" si="12"/>
        <v/>
      </c>
      <c r="L164" s="19"/>
    </row>
    <row r="165" spans="1:12" x14ac:dyDescent="0.4">
      <c r="A165">
        <v>18</v>
      </c>
      <c r="B165" s="76"/>
      <c r="C165" s="59" t="str">
        <f t="shared" si="13"/>
        <v/>
      </c>
      <c r="D165" s="93"/>
      <c r="E165" s="97"/>
      <c r="F165" s="98"/>
      <c r="G165" s="98"/>
      <c r="H165" s="98"/>
      <c r="I165" s="98"/>
      <c r="J165" s="98"/>
      <c r="K165" s="102" t="str">
        <f t="shared" si="12"/>
        <v/>
      </c>
      <c r="L165" s="19"/>
    </row>
    <row r="166" spans="1:12" x14ac:dyDescent="0.4">
      <c r="A166">
        <v>19</v>
      </c>
      <c r="B166" s="76"/>
      <c r="C166" s="59" t="str">
        <f t="shared" si="13"/>
        <v/>
      </c>
      <c r="D166" s="93"/>
      <c r="E166" s="97"/>
      <c r="F166" s="98"/>
      <c r="G166" s="98"/>
      <c r="H166" s="98"/>
      <c r="I166" s="98"/>
      <c r="J166" s="98"/>
      <c r="K166" s="102" t="str">
        <f t="shared" si="12"/>
        <v/>
      </c>
      <c r="L166" s="19"/>
    </row>
    <row r="167" spans="1:12" ht="19.5" thickBot="1" x14ac:dyDescent="0.45">
      <c r="A167">
        <v>20</v>
      </c>
      <c r="B167" s="77"/>
      <c r="C167" s="60" t="str">
        <f t="shared" si="13"/>
        <v/>
      </c>
      <c r="D167" s="94"/>
      <c r="E167" s="99"/>
      <c r="F167" s="100"/>
      <c r="G167" s="100"/>
      <c r="H167" s="100"/>
      <c r="I167" s="100"/>
      <c r="J167" s="100"/>
      <c r="K167" s="103" t="str">
        <f t="shared" si="12"/>
        <v/>
      </c>
      <c r="L167" s="20"/>
    </row>
    <row r="168" spans="1:12" s="15" customFormat="1" ht="7.5" customHeight="1" x14ac:dyDescent="0.4">
      <c r="A168"/>
      <c r="B168" s="730"/>
      <c r="C168" s="731"/>
      <c r="D168" s="732"/>
      <c r="E168" s="733"/>
      <c r="F168" s="731"/>
      <c r="G168" s="731"/>
      <c r="H168" s="734"/>
      <c r="I168" s="734"/>
      <c r="J168" s="735"/>
      <c r="K168" s="734"/>
      <c r="L168" s="736"/>
    </row>
    <row r="189" ht="8.25" customHeight="1" x14ac:dyDescent="0.4"/>
  </sheetData>
  <sheetProtection algorithmName="SHA-512" hashValue="+tuBzP48ydfHQFXQj8BVgMQjOceZeLgYjPeS/gR3vLuivyinRb3k6VILPHZzMxDV3XCSM7vglwj9o/E7bqO3vg==" saltValue="FWTyS1W+N06/HBIxCkDzzQ==" spinCount="100000" sheet="1" autoFilter="0"/>
  <autoFilter ref="A12:L167" xr:uid="{00000000-0001-0000-0500-000000000000}"/>
  <sortState xmlns:xlrd2="http://schemas.microsoft.com/office/spreadsheetml/2017/richdata2" caseSensitive="1" ref="B223:L227">
    <sortCondition ref="C223:C227" customList="①,②,③,ー,／,　"/>
    <sortCondition ref="D223:D227" customList="出演費,音楽費,文芸費,舞台費,運搬費,謝金,旅費,通信費,宣伝費,印刷費,記録・配信費,感染症対策経費"/>
    <sortCondition ref="E223:E227"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4">
    <mergeCell ref="B2:D2"/>
    <mergeCell ref="B3:D3"/>
    <mergeCell ref="E2:L2"/>
    <mergeCell ref="E3:L3"/>
    <mergeCell ref="F9:G9"/>
    <mergeCell ref="N2:T5"/>
    <mergeCell ref="N6:T10"/>
    <mergeCell ref="N12:T33"/>
    <mergeCell ref="F10:G10"/>
    <mergeCell ref="F4:G4"/>
    <mergeCell ref="F5:G5"/>
    <mergeCell ref="F6:G6"/>
    <mergeCell ref="F7:G7"/>
    <mergeCell ref="F8:G8"/>
  </mergeCells>
  <phoneticPr fontId="21"/>
  <dataValidations count="19">
    <dataValidation type="list" allowBlank="1" showInputMessage="1" showErrorMessage="1" sqref="E8:E10" xr:uid="{00000000-0002-0000-0500-000000000000}">
      <formula1>"作品料,企画制作費,会場費,設営・運搬費,謝金,旅費,宣伝・印刷費,記録・配信費"</formula1>
    </dataValidation>
    <dataValidation type="list" allowBlank="1" showErrorMessage="1" sqref="D48:D57" xr:uid="{00000000-0002-0000-0500-000001000000}">
      <formula1>"会場使用料"</formula1>
    </dataValidation>
    <dataValidation type="list" allowBlank="1" showErrorMessage="1" sqref="D60:D79" xr:uid="{00000000-0002-0000-0500-000002000000}">
      <formula1>"会場設営費,会場撤去費,会場設営・撤去補助人件費,字幕費・音声ガイド費,機材借料,作品梱包・運搬費,額装費,関連行事・ワークショップ材料費"</formula1>
    </dataValidation>
    <dataValidation type="list" allowBlank="1" showErrorMessage="1" sqref="D82:D101" xr:uid="{00000000-0002-0000-0500-000003000000}">
      <formula1>"図録等編集謝金,図録等原稿執筆謝金,図録等翻訳謝金,各種翻訳謝金,会場監視員謝金,駐車場整理謝金,託児謝金,医師・看護師謝金,手話通訳謝金,要約筆記謝金,パフォーマンス等出演謝金,関連行事・ワークショップ講師謝金"</formula1>
    </dataValidation>
    <dataValidation type="list" allowBlank="1" showErrorMessage="1" sqref="D104:D123" xr:uid="{00000000-0002-0000-0500-000004000000}">
      <formula1>"交通費,宿泊費,日当"</formula1>
    </dataValidation>
    <dataValidation type="list" allowBlank="1" showErrorMessage="1" sqref="D148:D167" xr:uid="{00000000-0002-0000-0500-000005000000}">
      <formula1>"録画費,録音費,写真費,配信用録音録画・編集費,配信用機材借料,配信用サイト作成・利用料"</formula1>
    </dataValidation>
    <dataValidation imeMode="halfAlpha" allowBlank="1" showInputMessage="1" showErrorMessage="1" sqref="K168:K65582 H168:I65582" xr:uid="{00000000-0002-0000-0500-000007000000}"/>
    <dataValidation type="textLength" operator="lessThanOrEqual" allowBlank="1" showInputMessage="1" showErrorMessage="1" errorTitle="文字数超過" error="30字以下で入力してください。" sqref="F168:G65582" xr:uid="{00000000-0002-0000-0500-000008000000}">
      <formula1>30</formula1>
    </dataValidation>
    <dataValidation type="custom" showInputMessage="1" showErrorMessage="1" errorTitle="細目未選択" error="細目を選択し入力してください。" sqref="E58 E80 E124 E146 E102" xr:uid="{00000000-0002-0000-0500-000009000000}">
      <formula1>D58&lt;&gt;""</formula1>
    </dataValidation>
    <dataValidation type="custom" imeMode="halfAlpha" operator="greaterThanOrEqual" showInputMessage="1" showErrorMessage="1" errorTitle="細目未選択" error="細目を選択し入力してください。" sqref="F58 F80 F124 F146 F102 F35 F13 F47" xr:uid="{00000000-0002-0000-0500-00000A000000}">
      <formula1>D13&lt;&gt;""</formula1>
    </dataValidation>
    <dataValidation type="custom" imeMode="halfAlpha" operator="greaterThanOrEqual" showInputMessage="1" showErrorMessage="1" errorTitle="単価未入力。" error="単価を入力してから記入してください。" sqref="G35 G47 G13" xr:uid="{00000000-0002-0000-0500-00000B000000}">
      <formula1>F13&lt;&gt;""</formula1>
    </dataValidation>
    <dataValidation type="custom" imeMode="halfAlpha" operator="greaterThanOrEqual" showInputMessage="1" showErrorMessage="1" errorTitle="単価未入力。" error="単価を入力してから記入してください。" sqref="I35 I47 I13" xr:uid="{00000000-0002-0000-0500-00000C000000}">
      <formula1>F13&lt;&gt;""</formula1>
    </dataValidation>
    <dataValidation type="list" allowBlank="1" showErrorMessage="1" sqref="D14:D33" xr:uid="{00000000-0002-0000-0500-00000D000000}">
      <formula1>"作品制作謝金,作品制作材料費,作品借料,作品保険料,著作権使用料"</formula1>
    </dataValidation>
    <dataValidation type="list" allowBlank="1" showErrorMessage="1" sqref="D36:D45" xr:uid="{00000000-0002-0000-0500-00000E000000}">
      <formula1>"企画制作料"</formula1>
    </dataValidation>
    <dataValidation type="list" allowBlank="1" showErrorMessage="1" sqref="D126:D145" xr:uid="{00000000-0002-0000-0500-00000F000000}">
      <formula1>"宣伝物送付料,広告宣伝費,立看板費,ウェブサイト作成料,入場券印刷費,入場券販売手数料,各種デザイン料,図録製作費,チラシ印刷費,ポスター印刷費,アンケート用紙印刷費"</formula1>
    </dataValidation>
    <dataValidation type="custom" showErrorMessage="1" errorTitle="細目未選択" error="細目を選択し入力してください。" sqref="E14:E33 E36:E45 E48:E57 E60:E79 E82:E101 E104:E123 E126:E145 E148:E167" xr:uid="{0C8CFC3A-0404-4140-B5AE-B3482AD3CB31}">
      <formula1>D14&lt;&gt;""</formula1>
    </dataValidation>
    <dataValidation type="custom" imeMode="halfAlpha" operator="greaterThanOrEqual" showErrorMessage="1" errorTitle="細目未選択" error="細目を選択し入力してください。" sqref="F14:F33 F36:F45 F48:F57 F60:F79 F82:F101 F104:F123 F126:F145 F148:F167" xr:uid="{8C30F5CF-95EF-44E4-9B73-A3D988133E22}">
      <formula1>D14&lt;&gt;""</formula1>
    </dataValidation>
    <dataValidation type="custom" imeMode="halfAlpha" operator="greaterThanOrEqual" showErrorMessage="1" errorTitle="単価未入力。" error="単価を入力してから記入してください。" sqref="G14:G33 G36:G45 G48:G57 G60:G79 G82:G101 G104:G123 G126:G145 G148:G167" xr:uid="{7A473C27-245F-47BE-ACA1-72F151FE821D}">
      <formula1>F14&lt;&gt;""</formula1>
    </dataValidation>
    <dataValidation type="custom" imeMode="halfAlpha" operator="greaterThanOrEqual" showErrorMessage="1" errorTitle="単価未入力。" error="単価を入力してから記入してください。" sqref="I14:I33 I36:I45 I48:I57 I60:I79 I82:I101 I104:I123 I126:I145 I148:I167" xr:uid="{983430E4-67B7-4EDD-90F4-386870ABADC1}">
      <formula1>F14&lt;&gt;""</formula1>
    </dataValidation>
  </dataValidations>
  <printOptions horizontalCentered="1"/>
  <pageMargins left="0.70866141732283472" right="0.70866141732283472" top="0.35433070866141736" bottom="0.35433070866141736" header="0.31496062992125984" footer="0.31496062992125984"/>
  <pageSetup paperSize="9" scale="2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C7F7C1"/>
    <pageSetUpPr fitToPage="1"/>
  </sheetPr>
  <dimension ref="A1:T166"/>
  <sheetViews>
    <sheetView view="pageBreakPreview" zoomScale="75" zoomScaleNormal="70" zoomScaleSheetLayoutView="75" workbookViewId="0">
      <selection activeCell="D14" sqref="D14:H14"/>
    </sheetView>
  </sheetViews>
  <sheetFormatPr defaultColWidth="9" defaultRowHeight="25.5" x14ac:dyDescent="0.4"/>
  <cols>
    <col min="1" max="1" width="2.875" style="270" customWidth="1"/>
    <col min="2" max="2" width="5.125" style="275" customWidth="1"/>
    <col min="3" max="3" width="12.125" style="270" customWidth="1"/>
    <col min="4" max="4" width="18.625" style="270" customWidth="1"/>
    <col min="5" max="6" width="20" style="270" customWidth="1"/>
    <col min="7" max="7" width="12.125" style="270" customWidth="1"/>
    <col min="8" max="8" width="17.625" style="270" customWidth="1"/>
    <col min="9" max="9" width="2.875" style="270" customWidth="1"/>
    <col min="10" max="10" width="0.875" style="270" customWidth="1"/>
    <col min="11" max="16384" width="9" style="270"/>
  </cols>
  <sheetData>
    <row r="1" spans="1:20" s="263" customFormat="1" x14ac:dyDescent="0.4">
      <c r="A1" s="566"/>
      <c r="B1" s="774" t="s">
        <v>383</v>
      </c>
      <c r="C1" s="774"/>
      <c r="D1" s="774"/>
      <c r="E1" s="774"/>
      <c r="F1" s="774"/>
      <c r="G1" s="774"/>
      <c r="H1" s="774"/>
      <c r="I1" s="530"/>
      <c r="J1" s="265"/>
    </row>
    <row r="2" spans="1:20" s="263" customFormat="1" ht="26.25" customHeight="1" x14ac:dyDescent="0.4">
      <c r="A2" s="566"/>
      <c r="B2" s="774" t="s">
        <v>196</v>
      </c>
      <c r="C2" s="774"/>
      <c r="D2" s="774"/>
      <c r="E2" s="774"/>
      <c r="F2" s="774"/>
      <c r="G2" s="774"/>
      <c r="H2" s="774"/>
      <c r="I2" s="530"/>
      <c r="J2" s="266"/>
    </row>
    <row r="3" spans="1:20" s="263" customFormat="1" ht="6" customHeight="1" x14ac:dyDescent="0.4">
      <c r="A3" s="566"/>
      <c r="B3" s="566"/>
      <c r="C3" s="566"/>
      <c r="D3" s="566"/>
      <c r="E3" s="702"/>
      <c r="F3" s="703"/>
      <c r="G3" s="566"/>
      <c r="H3" s="566"/>
      <c r="I3" s="530"/>
      <c r="K3" s="1081"/>
      <c r="L3" s="1081"/>
      <c r="M3" s="1081"/>
      <c r="N3" s="1081"/>
    </row>
    <row r="4" spans="1:20" s="263" customFormat="1" ht="15" customHeight="1" x14ac:dyDescent="0.4">
      <c r="A4" s="566"/>
      <c r="B4" s="566"/>
      <c r="C4" s="566"/>
      <c r="D4" s="566"/>
      <c r="E4" s="566"/>
      <c r="F4" s="566"/>
      <c r="G4" s="566"/>
      <c r="H4" s="1084">
        <f>'1-1 総表'!C9</f>
        <v>0</v>
      </c>
      <c r="I4" s="1084"/>
      <c r="J4" s="399"/>
      <c r="K4" s="1081"/>
      <c r="L4" s="1081"/>
      <c r="M4" s="1081"/>
      <c r="N4" s="1081"/>
      <c r="O4" s="408"/>
      <c r="P4" s="408"/>
      <c r="Q4" s="408"/>
      <c r="R4" s="408"/>
      <c r="S4" s="408"/>
      <c r="T4" s="408"/>
    </row>
    <row r="5" spans="1:20" s="263" customFormat="1" ht="15" customHeight="1" x14ac:dyDescent="0.4">
      <c r="A5" s="566"/>
      <c r="B5" s="704" t="s">
        <v>197</v>
      </c>
      <c r="C5" s="566"/>
      <c r="D5" s="566"/>
      <c r="E5" s="566"/>
      <c r="F5" s="566"/>
      <c r="G5" s="566"/>
      <c r="H5" s="566"/>
      <c r="I5" s="566"/>
      <c r="K5" s="409"/>
      <c r="L5" s="409"/>
      <c r="M5" s="409"/>
      <c r="N5" s="409"/>
      <c r="O5" s="409"/>
      <c r="P5" s="409"/>
      <c r="Q5" s="409"/>
      <c r="R5" s="409"/>
      <c r="S5" s="409"/>
      <c r="T5" s="409"/>
    </row>
    <row r="6" spans="1:20" s="263" customFormat="1" ht="15" customHeight="1" x14ac:dyDescent="0.4">
      <c r="A6" s="566"/>
      <c r="B6" s="566"/>
      <c r="C6" s="566"/>
      <c r="D6" s="566"/>
      <c r="E6" s="566"/>
      <c r="F6" s="566"/>
      <c r="G6" s="566"/>
      <c r="H6" s="566"/>
      <c r="I6" s="566"/>
      <c r="K6" s="409"/>
      <c r="L6" s="409"/>
      <c r="M6" s="409"/>
      <c r="N6" s="409"/>
      <c r="O6" s="409"/>
      <c r="P6" s="409"/>
      <c r="Q6" s="409"/>
      <c r="R6" s="409"/>
      <c r="S6" s="409"/>
      <c r="T6" s="409"/>
    </row>
    <row r="7" spans="1:20" s="268" customFormat="1" ht="18" customHeight="1" x14ac:dyDescent="0.4">
      <c r="A7" s="704"/>
      <c r="B7" s="704"/>
      <c r="C7" s="704"/>
      <c r="D7" s="704"/>
      <c r="E7" s="269" t="s">
        <v>198</v>
      </c>
      <c r="F7" s="1083">
        <f>IF('5-1 総表'!C17="","",'5-1 総表'!C17)</f>
        <v>0</v>
      </c>
      <c r="G7" s="1083"/>
      <c r="H7" s="1083"/>
      <c r="I7" s="1083"/>
      <c r="J7" s="265"/>
      <c r="K7" s="409"/>
      <c r="L7" s="409"/>
      <c r="M7" s="409"/>
      <c r="N7" s="409"/>
      <c r="O7" s="409"/>
      <c r="P7" s="409"/>
      <c r="Q7" s="409"/>
      <c r="R7" s="409"/>
      <c r="S7" s="409"/>
      <c r="T7" s="409"/>
    </row>
    <row r="8" spans="1:20" s="268" customFormat="1" ht="31.35" customHeight="1" x14ac:dyDescent="0.4">
      <c r="A8" s="704"/>
      <c r="B8" s="704"/>
      <c r="C8" s="704"/>
      <c r="D8" s="704"/>
      <c r="E8" s="269" t="s">
        <v>199</v>
      </c>
      <c r="F8" s="1083" t="str">
        <f>IF('1-1 総表'!C16="","",'1-1 総表'!C16)</f>
        <v/>
      </c>
      <c r="G8" s="1083"/>
      <c r="H8" s="1083"/>
      <c r="I8" s="1083"/>
      <c r="J8" s="265"/>
      <c r="K8" s="409"/>
      <c r="L8" s="409"/>
      <c r="M8" s="409"/>
      <c r="N8" s="409"/>
      <c r="O8" s="409"/>
      <c r="P8" s="409"/>
      <c r="Q8" s="409"/>
      <c r="R8" s="409"/>
      <c r="S8" s="409"/>
      <c r="T8" s="409"/>
    </row>
    <row r="9" spans="1:20" s="268" customFormat="1" ht="18" customHeight="1" x14ac:dyDescent="0.4">
      <c r="A9" s="704"/>
      <c r="B9" s="704"/>
      <c r="C9" s="704"/>
      <c r="D9" s="704"/>
      <c r="E9" s="269" t="s">
        <v>200</v>
      </c>
      <c r="F9" s="1083" t="str">
        <f>IF('1-1 総表'!C17="","",'1-1 総表'!C17)</f>
        <v/>
      </c>
      <c r="G9" s="1083"/>
      <c r="H9" s="1083"/>
      <c r="I9" s="1083"/>
      <c r="J9" s="267"/>
      <c r="K9" s="409"/>
      <c r="L9" s="409"/>
      <c r="M9" s="409"/>
      <c r="N9" s="409"/>
      <c r="O9" s="409"/>
      <c r="P9" s="409"/>
      <c r="Q9" s="409"/>
      <c r="R9" s="409"/>
      <c r="S9" s="409"/>
      <c r="T9" s="409"/>
    </row>
    <row r="10" spans="1:20" ht="7.35" customHeight="1" x14ac:dyDescent="0.4">
      <c r="A10" s="705"/>
      <c r="B10" s="706"/>
      <c r="C10" s="707"/>
      <c r="D10" s="707"/>
      <c r="E10" s="707"/>
      <c r="F10" s="707"/>
      <c r="G10" s="707"/>
      <c r="H10" s="708"/>
      <c r="I10" s="705"/>
      <c r="K10" s="409"/>
      <c r="L10" s="409"/>
      <c r="M10" s="409"/>
      <c r="N10" s="409"/>
      <c r="O10" s="409"/>
      <c r="P10" s="409"/>
      <c r="Q10" s="409"/>
      <c r="R10" s="409"/>
      <c r="S10" s="409"/>
      <c r="T10" s="409"/>
    </row>
    <row r="11" spans="1:20" ht="7.35" customHeight="1" x14ac:dyDescent="0.4">
      <c r="A11" s="705"/>
      <c r="B11" s="1085"/>
      <c r="C11" s="1085"/>
      <c r="D11" s="1086"/>
      <c r="E11" s="1086"/>
      <c r="F11" s="1086"/>
      <c r="G11" s="1086"/>
      <c r="H11" s="1086"/>
      <c r="I11" s="705"/>
      <c r="J11" s="267"/>
      <c r="K11" s="409"/>
      <c r="L11" s="409"/>
      <c r="M11" s="409"/>
      <c r="N11" s="409"/>
      <c r="O11" s="409"/>
      <c r="P11" s="409"/>
      <c r="Q11" s="409"/>
      <c r="R11" s="409"/>
      <c r="S11" s="409"/>
      <c r="T11" s="409"/>
    </row>
    <row r="12" spans="1:20" ht="27" customHeight="1" x14ac:dyDescent="0.4">
      <c r="A12" s="705"/>
      <c r="B12" s="1087" t="s">
        <v>201</v>
      </c>
      <c r="C12" s="1087"/>
      <c r="D12" s="1088">
        <f>'1-1 総表'!C27</f>
        <v>0</v>
      </c>
      <c r="E12" s="1088"/>
      <c r="F12" s="1088"/>
      <c r="G12" s="1088"/>
      <c r="H12" s="1088"/>
      <c r="I12" s="705"/>
      <c r="J12" s="267"/>
      <c r="K12" s="1082" t="s">
        <v>401</v>
      </c>
      <c r="L12" s="1082"/>
      <c r="M12" s="1082"/>
      <c r="N12" s="1082"/>
      <c r="O12" s="1082"/>
      <c r="P12" s="1082"/>
      <c r="Q12" s="1082"/>
      <c r="R12" s="1082"/>
      <c r="S12" s="1082"/>
      <c r="T12" s="1082"/>
    </row>
    <row r="13" spans="1:20" ht="6.6" customHeight="1" x14ac:dyDescent="0.4">
      <c r="A13" s="705"/>
      <c r="B13" s="706"/>
      <c r="C13" s="707"/>
      <c r="D13" s="707"/>
      <c r="E13" s="707"/>
      <c r="F13" s="707"/>
      <c r="G13" s="699"/>
      <c r="H13" s="707"/>
      <c r="I13" s="705"/>
      <c r="K13" s="1082"/>
      <c r="L13" s="1082"/>
      <c r="M13" s="1082"/>
      <c r="N13" s="1082"/>
      <c r="O13" s="1082"/>
      <c r="P13" s="1082"/>
      <c r="Q13" s="1082"/>
      <c r="R13" s="1082"/>
      <c r="S13" s="1082"/>
      <c r="T13" s="1082"/>
    </row>
    <row r="14" spans="1:20" ht="27" customHeight="1" x14ac:dyDescent="0.4">
      <c r="A14" s="705"/>
      <c r="B14" s="1089">
        <v>1</v>
      </c>
      <c r="C14" s="709" t="s">
        <v>202</v>
      </c>
      <c r="D14" s="1090"/>
      <c r="E14" s="1090"/>
      <c r="F14" s="1090"/>
      <c r="G14" s="1090"/>
      <c r="H14" s="1090"/>
      <c r="I14" s="705"/>
      <c r="J14" s="271"/>
      <c r="K14" s="1082"/>
      <c r="L14" s="1082"/>
      <c r="M14" s="1082"/>
      <c r="N14" s="1082"/>
      <c r="O14" s="1082"/>
      <c r="P14" s="1082"/>
      <c r="Q14" s="1082"/>
      <c r="R14" s="1082"/>
      <c r="S14" s="1082"/>
      <c r="T14" s="1082"/>
    </row>
    <row r="15" spans="1:20" ht="14.25" customHeight="1" x14ac:dyDescent="0.4">
      <c r="A15" s="705"/>
      <c r="B15" s="1089"/>
      <c r="C15" s="1091" t="s">
        <v>203</v>
      </c>
      <c r="D15" s="1090"/>
      <c r="E15" s="1090"/>
      <c r="F15" s="1090"/>
      <c r="G15" s="1090"/>
      <c r="H15" s="1090"/>
      <c r="I15" s="705"/>
      <c r="J15" s="271"/>
      <c r="K15" s="1082"/>
      <c r="L15" s="1082"/>
      <c r="M15" s="1082"/>
      <c r="N15" s="1082"/>
      <c r="O15" s="1082"/>
      <c r="P15" s="1082"/>
      <c r="Q15" s="1082"/>
      <c r="R15" s="1082"/>
      <c r="S15" s="1082"/>
      <c r="T15" s="1082"/>
    </row>
    <row r="16" spans="1:20" ht="18.600000000000001" customHeight="1" x14ac:dyDescent="0.4">
      <c r="A16" s="705"/>
      <c r="B16" s="1089"/>
      <c r="C16" s="1091"/>
      <c r="D16" s="1090"/>
      <c r="E16" s="1090"/>
      <c r="F16" s="1090"/>
      <c r="G16" s="1090"/>
      <c r="H16" s="1090"/>
      <c r="I16" s="705"/>
      <c r="J16" s="271"/>
      <c r="K16" s="1082"/>
      <c r="L16" s="1082"/>
      <c r="M16" s="1082"/>
      <c r="N16" s="1082"/>
      <c r="O16" s="1082"/>
      <c r="P16" s="1082"/>
      <c r="Q16" s="1082"/>
      <c r="R16" s="1082"/>
      <c r="S16" s="1082"/>
      <c r="T16" s="1082"/>
    </row>
    <row r="17" spans="1:20" ht="14.25" customHeight="1" x14ac:dyDescent="0.4">
      <c r="A17" s="705"/>
      <c r="B17" s="1089"/>
      <c r="C17" s="1091"/>
      <c r="D17" s="1090"/>
      <c r="E17" s="1090"/>
      <c r="F17" s="1090"/>
      <c r="G17" s="1090"/>
      <c r="H17" s="1090"/>
      <c r="I17" s="705"/>
      <c r="J17" s="271"/>
      <c r="K17" s="1082"/>
      <c r="L17" s="1082"/>
      <c r="M17" s="1082"/>
      <c r="N17" s="1082"/>
      <c r="O17" s="1082"/>
      <c r="P17" s="1082"/>
      <c r="Q17" s="1082"/>
      <c r="R17" s="1082"/>
      <c r="S17" s="1082"/>
      <c r="T17" s="1082"/>
    </row>
    <row r="18" spans="1:20" ht="14.25" customHeight="1" x14ac:dyDescent="0.4">
      <c r="A18" s="705"/>
      <c r="B18" s="1089"/>
      <c r="C18" s="1091"/>
      <c r="D18" s="1090"/>
      <c r="E18" s="1090"/>
      <c r="F18" s="1090"/>
      <c r="G18" s="1090"/>
      <c r="H18" s="1090"/>
      <c r="I18" s="705"/>
      <c r="J18" s="271"/>
      <c r="K18" s="1082"/>
      <c r="L18" s="1082"/>
      <c r="M18" s="1082"/>
      <c r="N18" s="1082"/>
      <c r="O18" s="1082"/>
      <c r="P18" s="1082"/>
      <c r="Q18" s="1082"/>
      <c r="R18" s="1082"/>
      <c r="S18" s="1082"/>
      <c r="T18" s="1082"/>
    </row>
    <row r="19" spans="1:20" ht="14.25" customHeight="1" x14ac:dyDescent="0.4">
      <c r="A19" s="705"/>
      <c r="B19" s="1089"/>
      <c r="C19" s="1091"/>
      <c r="D19" s="1090"/>
      <c r="E19" s="1090"/>
      <c r="F19" s="1090"/>
      <c r="G19" s="1090"/>
      <c r="H19" s="1090"/>
      <c r="I19" s="705"/>
      <c r="J19" s="271"/>
      <c r="K19" s="1082"/>
      <c r="L19" s="1082"/>
      <c r="M19" s="1082"/>
      <c r="N19" s="1082"/>
      <c r="O19" s="1082"/>
      <c r="P19" s="1082"/>
      <c r="Q19" s="1082"/>
      <c r="R19" s="1082"/>
      <c r="S19" s="1082"/>
      <c r="T19" s="1082"/>
    </row>
    <row r="20" spans="1:20" ht="14.25" customHeight="1" x14ac:dyDescent="0.4">
      <c r="A20" s="705"/>
      <c r="B20" s="1089"/>
      <c r="C20" s="1091" t="s">
        <v>204</v>
      </c>
      <c r="D20" s="1090"/>
      <c r="E20" s="1090"/>
      <c r="F20" s="1090"/>
      <c r="G20" s="1090"/>
      <c r="H20" s="1090"/>
      <c r="I20" s="705"/>
      <c r="J20" s="271"/>
      <c r="K20" s="1082"/>
      <c r="L20" s="1082"/>
      <c r="M20" s="1082"/>
      <c r="N20" s="1082"/>
      <c r="O20" s="1082"/>
      <c r="P20" s="1082"/>
      <c r="Q20" s="1082"/>
      <c r="R20" s="1082"/>
      <c r="S20" s="1082"/>
      <c r="T20" s="1082"/>
    </row>
    <row r="21" spans="1:20" ht="14.25" customHeight="1" x14ac:dyDescent="0.4">
      <c r="A21" s="705"/>
      <c r="B21" s="1089"/>
      <c r="C21" s="1091"/>
      <c r="D21" s="1090"/>
      <c r="E21" s="1090"/>
      <c r="F21" s="1090"/>
      <c r="G21" s="1090"/>
      <c r="H21" s="1090"/>
      <c r="I21" s="705"/>
      <c r="J21" s="271"/>
      <c r="K21" s="1082"/>
      <c r="L21" s="1082"/>
      <c r="M21" s="1082"/>
      <c r="N21" s="1082"/>
      <c r="O21" s="1082"/>
      <c r="P21" s="1082"/>
      <c r="Q21" s="1082"/>
      <c r="R21" s="1082"/>
      <c r="S21" s="1082"/>
      <c r="T21" s="1082"/>
    </row>
    <row r="22" spans="1:20" ht="14.25" customHeight="1" x14ac:dyDescent="0.4">
      <c r="A22" s="705"/>
      <c r="B22" s="1089"/>
      <c r="C22" s="1091"/>
      <c r="D22" s="1090"/>
      <c r="E22" s="1090"/>
      <c r="F22" s="1090"/>
      <c r="G22" s="1090"/>
      <c r="H22" s="1090"/>
      <c r="I22" s="705"/>
      <c r="J22" s="271"/>
      <c r="K22" s="1082"/>
      <c r="L22" s="1082"/>
      <c r="M22" s="1082"/>
      <c r="N22" s="1082"/>
      <c r="O22" s="1082"/>
      <c r="P22" s="1082"/>
      <c r="Q22" s="1082"/>
      <c r="R22" s="1082"/>
      <c r="S22" s="1082"/>
      <c r="T22" s="1082"/>
    </row>
    <row r="23" spans="1:20" ht="14.25" customHeight="1" x14ac:dyDescent="0.4">
      <c r="A23" s="705"/>
      <c r="B23" s="1089"/>
      <c r="C23" s="1091"/>
      <c r="D23" s="1090"/>
      <c r="E23" s="1090"/>
      <c r="F23" s="1090"/>
      <c r="G23" s="1090"/>
      <c r="H23" s="1090"/>
      <c r="I23" s="705"/>
      <c r="J23" s="271"/>
      <c r="K23" s="1082"/>
      <c r="L23" s="1082"/>
      <c r="M23" s="1082"/>
      <c r="N23" s="1082"/>
      <c r="O23" s="1082"/>
      <c r="P23" s="1082"/>
      <c r="Q23" s="1082"/>
      <c r="R23" s="1082"/>
      <c r="S23" s="1082"/>
      <c r="T23" s="1082"/>
    </row>
    <row r="24" spans="1:20" ht="14.25" customHeight="1" x14ac:dyDescent="0.4">
      <c r="A24" s="705"/>
      <c r="B24" s="1089"/>
      <c r="C24" s="1091"/>
      <c r="D24" s="1090"/>
      <c r="E24" s="1090"/>
      <c r="F24" s="1090"/>
      <c r="G24" s="1090"/>
      <c r="H24" s="1090"/>
      <c r="I24" s="705"/>
      <c r="J24" s="271"/>
      <c r="K24" s="1082"/>
      <c r="L24" s="1082"/>
      <c r="M24" s="1082"/>
      <c r="N24" s="1082"/>
      <c r="O24" s="1082"/>
      <c r="P24" s="1082"/>
      <c r="Q24" s="1082"/>
      <c r="R24" s="1082"/>
      <c r="S24" s="1082"/>
      <c r="T24" s="1082"/>
    </row>
    <row r="25" spans="1:20" ht="14.25" customHeight="1" x14ac:dyDescent="0.4">
      <c r="A25" s="705"/>
      <c r="B25" s="1089"/>
      <c r="C25" s="1091" t="s">
        <v>205</v>
      </c>
      <c r="D25" s="1090"/>
      <c r="E25" s="1090"/>
      <c r="F25" s="1090"/>
      <c r="G25" s="1090"/>
      <c r="H25" s="1090"/>
      <c r="I25" s="705"/>
      <c r="J25" s="271"/>
      <c r="K25" s="1082"/>
      <c r="L25" s="1082"/>
      <c r="M25" s="1082"/>
      <c r="N25" s="1082"/>
      <c r="O25" s="1082"/>
      <c r="P25" s="1082"/>
      <c r="Q25" s="1082"/>
      <c r="R25" s="1082"/>
      <c r="S25" s="1082"/>
      <c r="T25" s="1082"/>
    </row>
    <row r="26" spans="1:20" ht="14.25" customHeight="1" x14ac:dyDescent="0.4">
      <c r="A26" s="705"/>
      <c r="B26" s="1089"/>
      <c r="C26" s="1091"/>
      <c r="D26" s="1090"/>
      <c r="E26" s="1090"/>
      <c r="F26" s="1090"/>
      <c r="G26" s="1090"/>
      <c r="H26" s="1090"/>
      <c r="I26" s="705"/>
      <c r="J26" s="271"/>
      <c r="K26" s="1082"/>
      <c r="L26" s="1082"/>
      <c r="M26" s="1082"/>
      <c r="N26" s="1082"/>
      <c r="O26" s="1082"/>
      <c r="P26" s="1082"/>
      <c r="Q26" s="1082"/>
      <c r="R26" s="1082"/>
      <c r="S26" s="1082"/>
      <c r="T26" s="1082"/>
    </row>
    <row r="27" spans="1:20" ht="14.25" customHeight="1" x14ac:dyDescent="0.4">
      <c r="A27" s="705"/>
      <c r="B27" s="1089"/>
      <c r="C27" s="1091"/>
      <c r="D27" s="1090"/>
      <c r="E27" s="1090"/>
      <c r="F27" s="1090"/>
      <c r="G27" s="1090"/>
      <c r="H27" s="1090"/>
      <c r="I27" s="705"/>
      <c r="J27" s="271"/>
      <c r="K27" s="1082"/>
      <c r="L27" s="1082"/>
      <c r="M27" s="1082"/>
      <c r="N27" s="1082"/>
      <c r="O27" s="1082"/>
      <c r="P27" s="1082"/>
      <c r="Q27" s="1082"/>
      <c r="R27" s="1082"/>
      <c r="S27" s="1082"/>
      <c r="T27" s="1082"/>
    </row>
    <row r="28" spans="1:20" ht="14.25" customHeight="1" x14ac:dyDescent="0.4">
      <c r="A28" s="705"/>
      <c r="B28" s="1089"/>
      <c r="C28" s="1091"/>
      <c r="D28" s="1090"/>
      <c r="E28" s="1090"/>
      <c r="F28" s="1090"/>
      <c r="G28" s="1090"/>
      <c r="H28" s="1090"/>
      <c r="I28" s="705"/>
      <c r="J28" s="271"/>
      <c r="K28" s="1082"/>
      <c r="L28" s="1082"/>
      <c r="M28" s="1082"/>
      <c r="N28" s="1082"/>
      <c r="O28" s="1082"/>
      <c r="P28" s="1082"/>
      <c r="Q28" s="1082"/>
      <c r="R28" s="1082"/>
      <c r="S28" s="1082"/>
      <c r="T28" s="1082"/>
    </row>
    <row r="29" spans="1:20" ht="14.25" customHeight="1" x14ac:dyDescent="0.4">
      <c r="A29" s="705"/>
      <c r="B29" s="1089"/>
      <c r="C29" s="1091"/>
      <c r="D29" s="1090"/>
      <c r="E29" s="1090"/>
      <c r="F29" s="1090"/>
      <c r="G29" s="1090"/>
      <c r="H29" s="1090"/>
      <c r="I29" s="705"/>
      <c r="J29" s="271"/>
      <c r="K29" s="1082"/>
      <c r="L29" s="1082"/>
      <c r="M29" s="1082"/>
      <c r="N29" s="1082"/>
      <c r="O29" s="1082"/>
      <c r="P29" s="1082"/>
      <c r="Q29" s="1082"/>
      <c r="R29" s="1082"/>
      <c r="S29" s="1082"/>
      <c r="T29" s="1082"/>
    </row>
    <row r="30" spans="1:20" ht="4.3499999999999996" customHeight="1" x14ac:dyDescent="0.4">
      <c r="A30" s="705"/>
      <c r="B30" s="710"/>
      <c r="C30" s="711"/>
      <c r="D30" s="712"/>
      <c r="E30" s="712"/>
      <c r="F30" s="712"/>
      <c r="G30" s="712"/>
      <c r="H30" s="712"/>
      <c r="I30" s="705"/>
      <c r="K30" s="1082"/>
      <c r="L30" s="1082"/>
      <c r="M30" s="1082"/>
      <c r="N30" s="1082"/>
      <c r="O30" s="1082"/>
      <c r="P30" s="1082"/>
      <c r="Q30" s="1082"/>
      <c r="R30" s="1082"/>
      <c r="S30" s="1082"/>
      <c r="T30" s="1082"/>
    </row>
    <row r="31" spans="1:20" ht="27" customHeight="1" x14ac:dyDescent="0.4">
      <c r="A31" s="705"/>
      <c r="B31" s="1089">
        <v>2</v>
      </c>
      <c r="C31" s="709" t="s">
        <v>202</v>
      </c>
      <c r="D31" s="1090"/>
      <c r="E31" s="1090"/>
      <c r="F31" s="1090"/>
      <c r="G31" s="1090"/>
      <c r="H31" s="1090"/>
      <c r="I31" s="705"/>
      <c r="K31" s="1082"/>
      <c r="L31" s="1082"/>
      <c r="M31" s="1082"/>
      <c r="N31" s="1082"/>
      <c r="O31" s="1082"/>
      <c r="P31" s="1082"/>
      <c r="Q31" s="1082"/>
      <c r="R31" s="1082"/>
      <c r="S31" s="1082"/>
      <c r="T31" s="1082"/>
    </row>
    <row r="32" spans="1:20" ht="14.25" customHeight="1" x14ac:dyDescent="0.4">
      <c r="A32" s="705"/>
      <c r="B32" s="1089"/>
      <c r="C32" s="1091" t="s">
        <v>203</v>
      </c>
      <c r="D32" s="1090"/>
      <c r="E32" s="1090"/>
      <c r="F32" s="1090"/>
      <c r="G32" s="1090"/>
      <c r="H32" s="1090"/>
      <c r="I32" s="705"/>
      <c r="K32" s="1082"/>
      <c r="L32" s="1082"/>
      <c r="M32" s="1082"/>
      <c r="N32" s="1082"/>
      <c r="O32" s="1082"/>
      <c r="P32" s="1082"/>
      <c r="Q32" s="1082"/>
      <c r="R32" s="1082"/>
      <c r="S32" s="1082"/>
      <c r="T32" s="1082"/>
    </row>
    <row r="33" spans="1:20" ht="14.25" customHeight="1" x14ac:dyDescent="0.4">
      <c r="A33" s="705"/>
      <c r="B33" s="1089"/>
      <c r="C33" s="1091"/>
      <c r="D33" s="1090"/>
      <c r="E33" s="1090"/>
      <c r="F33" s="1090"/>
      <c r="G33" s="1090"/>
      <c r="H33" s="1090"/>
      <c r="I33" s="705"/>
      <c r="K33" s="1082"/>
      <c r="L33" s="1082"/>
      <c r="M33" s="1082"/>
      <c r="N33" s="1082"/>
      <c r="O33" s="1082"/>
      <c r="P33" s="1082"/>
      <c r="Q33" s="1082"/>
      <c r="R33" s="1082"/>
      <c r="S33" s="1082"/>
      <c r="T33" s="1082"/>
    </row>
    <row r="34" spans="1:20" ht="14.25" customHeight="1" x14ac:dyDescent="0.4">
      <c r="A34" s="705"/>
      <c r="B34" s="1089"/>
      <c r="C34" s="1091"/>
      <c r="D34" s="1090"/>
      <c r="E34" s="1090"/>
      <c r="F34" s="1090"/>
      <c r="G34" s="1090"/>
      <c r="H34" s="1090"/>
      <c r="I34" s="705"/>
      <c r="K34" s="1082"/>
      <c r="L34" s="1082"/>
      <c r="M34" s="1082"/>
      <c r="N34" s="1082"/>
      <c r="O34" s="1082"/>
      <c r="P34" s="1082"/>
      <c r="Q34" s="1082"/>
      <c r="R34" s="1082"/>
      <c r="S34" s="1082"/>
      <c r="T34" s="1082"/>
    </row>
    <row r="35" spans="1:20" ht="14.25" customHeight="1" x14ac:dyDescent="0.4">
      <c r="A35" s="705"/>
      <c r="B35" s="1089"/>
      <c r="C35" s="1091"/>
      <c r="D35" s="1090"/>
      <c r="E35" s="1090"/>
      <c r="F35" s="1090"/>
      <c r="G35" s="1090"/>
      <c r="H35" s="1090"/>
      <c r="I35" s="705"/>
      <c r="K35" s="1082"/>
      <c r="L35" s="1082"/>
      <c r="M35" s="1082"/>
      <c r="N35" s="1082"/>
      <c r="O35" s="1082"/>
      <c r="P35" s="1082"/>
      <c r="Q35" s="1082"/>
      <c r="R35" s="1082"/>
      <c r="S35" s="1082"/>
      <c r="T35" s="1082"/>
    </row>
    <row r="36" spans="1:20" ht="14.25" customHeight="1" x14ac:dyDescent="0.4">
      <c r="A36" s="705"/>
      <c r="B36" s="1089"/>
      <c r="C36" s="1091"/>
      <c r="D36" s="1090"/>
      <c r="E36" s="1090"/>
      <c r="F36" s="1090"/>
      <c r="G36" s="1090"/>
      <c r="H36" s="1090"/>
      <c r="I36" s="705"/>
      <c r="K36" s="1082"/>
      <c r="L36" s="1082"/>
      <c r="M36" s="1082"/>
      <c r="N36" s="1082"/>
      <c r="O36" s="1082"/>
      <c r="P36" s="1082"/>
      <c r="Q36" s="1082"/>
      <c r="R36" s="1082"/>
      <c r="S36" s="1082"/>
      <c r="T36" s="1082"/>
    </row>
    <row r="37" spans="1:20" ht="14.25" customHeight="1" x14ac:dyDescent="0.4">
      <c r="A37" s="705"/>
      <c r="B37" s="1089"/>
      <c r="C37" s="1091" t="s">
        <v>204</v>
      </c>
      <c r="D37" s="1090"/>
      <c r="E37" s="1090"/>
      <c r="F37" s="1090"/>
      <c r="G37" s="1090"/>
      <c r="H37" s="1090"/>
      <c r="I37" s="705"/>
      <c r="K37" s="1082"/>
      <c r="L37" s="1082"/>
      <c r="M37" s="1082"/>
      <c r="N37" s="1082"/>
      <c r="O37" s="1082"/>
      <c r="P37" s="1082"/>
      <c r="Q37" s="1082"/>
      <c r="R37" s="1082"/>
      <c r="S37" s="1082"/>
      <c r="T37" s="1082"/>
    </row>
    <row r="38" spans="1:20" ht="14.25" customHeight="1" x14ac:dyDescent="0.4">
      <c r="A38" s="705"/>
      <c r="B38" s="1089"/>
      <c r="C38" s="1091"/>
      <c r="D38" s="1090"/>
      <c r="E38" s="1090"/>
      <c r="F38" s="1090"/>
      <c r="G38" s="1090"/>
      <c r="H38" s="1090"/>
      <c r="I38" s="705"/>
      <c r="K38" s="1082"/>
      <c r="L38" s="1082"/>
      <c r="M38" s="1082"/>
      <c r="N38" s="1082"/>
      <c r="O38" s="1082"/>
      <c r="P38" s="1082"/>
      <c r="Q38" s="1082"/>
      <c r="R38" s="1082"/>
      <c r="S38" s="1082"/>
      <c r="T38" s="1082"/>
    </row>
    <row r="39" spans="1:20" ht="14.25" customHeight="1" x14ac:dyDescent="0.4">
      <c r="A39" s="705"/>
      <c r="B39" s="1089"/>
      <c r="C39" s="1091"/>
      <c r="D39" s="1090"/>
      <c r="E39" s="1090"/>
      <c r="F39" s="1090"/>
      <c r="G39" s="1090"/>
      <c r="H39" s="1090"/>
      <c r="I39" s="705"/>
      <c r="K39" s="1082"/>
      <c r="L39" s="1082"/>
      <c r="M39" s="1082"/>
      <c r="N39" s="1082"/>
      <c r="O39" s="1082"/>
      <c r="P39" s="1082"/>
      <c r="Q39" s="1082"/>
      <c r="R39" s="1082"/>
      <c r="S39" s="1082"/>
      <c r="T39" s="1082"/>
    </row>
    <row r="40" spans="1:20" ht="14.25" customHeight="1" x14ac:dyDescent="0.4">
      <c r="A40" s="705"/>
      <c r="B40" s="1089"/>
      <c r="C40" s="1091"/>
      <c r="D40" s="1090"/>
      <c r="E40" s="1090"/>
      <c r="F40" s="1090"/>
      <c r="G40" s="1090"/>
      <c r="H40" s="1090"/>
      <c r="I40" s="705"/>
      <c r="K40" s="1082"/>
      <c r="L40" s="1082"/>
      <c r="M40" s="1082"/>
      <c r="N40" s="1082"/>
      <c r="O40" s="1082"/>
      <c r="P40" s="1082"/>
      <c r="Q40" s="1082"/>
      <c r="R40" s="1082"/>
      <c r="S40" s="1082"/>
      <c r="T40" s="1082"/>
    </row>
    <row r="41" spans="1:20" ht="14.25" customHeight="1" x14ac:dyDescent="0.4">
      <c r="A41" s="705"/>
      <c r="B41" s="1089"/>
      <c r="C41" s="1091"/>
      <c r="D41" s="1090"/>
      <c r="E41" s="1090"/>
      <c r="F41" s="1090"/>
      <c r="G41" s="1090"/>
      <c r="H41" s="1090"/>
      <c r="I41" s="705"/>
      <c r="K41" s="1082"/>
      <c r="L41" s="1082"/>
      <c r="M41" s="1082"/>
      <c r="N41" s="1082"/>
      <c r="O41" s="1082"/>
      <c r="P41" s="1082"/>
      <c r="Q41" s="1082"/>
      <c r="R41" s="1082"/>
      <c r="S41" s="1082"/>
      <c r="T41" s="1082"/>
    </row>
    <row r="42" spans="1:20" ht="14.25" customHeight="1" x14ac:dyDescent="0.4">
      <c r="A42" s="705"/>
      <c r="B42" s="1089"/>
      <c r="C42" s="1091" t="s">
        <v>205</v>
      </c>
      <c r="D42" s="1090"/>
      <c r="E42" s="1090"/>
      <c r="F42" s="1090"/>
      <c r="G42" s="1090"/>
      <c r="H42" s="1090"/>
      <c r="I42" s="705"/>
    </row>
    <row r="43" spans="1:20" ht="14.25" customHeight="1" x14ac:dyDescent="0.4">
      <c r="A43" s="705"/>
      <c r="B43" s="1089"/>
      <c r="C43" s="1091"/>
      <c r="D43" s="1090"/>
      <c r="E43" s="1090"/>
      <c r="F43" s="1090"/>
      <c r="G43" s="1090"/>
      <c r="H43" s="1090"/>
      <c r="I43" s="705"/>
    </row>
    <row r="44" spans="1:20" ht="14.25" customHeight="1" x14ac:dyDescent="0.4">
      <c r="A44" s="705"/>
      <c r="B44" s="1089"/>
      <c r="C44" s="1091"/>
      <c r="D44" s="1090"/>
      <c r="E44" s="1090"/>
      <c r="F44" s="1090"/>
      <c r="G44" s="1090"/>
      <c r="H44" s="1090"/>
      <c r="I44" s="705"/>
    </row>
    <row r="45" spans="1:20" ht="14.25" customHeight="1" x14ac:dyDescent="0.4">
      <c r="A45" s="705"/>
      <c r="B45" s="1089"/>
      <c r="C45" s="1091"/>
      <c r="D45" s="1090"/>
      <c r="E45" s="1090"/>
      <c r="F45" s="1090"/>
      <c r="G45" s="1090"/>
      <c r="H45" s="1090"/>
      <c r="I45" s="705"/>
    </row>
    <row r="46" spans="1:20" ht="14.25" customHeight="1" x14ac:dyDescent="0.4">
      <c r="A46" s="705"/>
      <c r="B46" s="1089"/>
      <c r="C46" s="1091"/>
      <c r="D46" s="1090"/>
      <c r="E46" s="1090"/>
      <c r="F46" s="1090"/>
      <c r="G46" s="1090"/>
      <c r="H46" s="1090"/>
      <c r="I46" s="705"/>
    </row>
    <row r="47" spans="1:20" ht="4.3499999999999996" customHeight="1" x14ac:dyDescent="0.4">
      <c r="A47" s="705"/>
      <c r="B47" s="710"/>
      <c r="C47" s="711"/>
      <c r="D47" s="712"/>
      <c r="E47" s="712"/>
      <c r="F47" s="712"/>
      <c r="G47" s="712"/>
      <c r="H47" s="712"/>
      <c r="I47" s="705"/>
    </row>
    <row r="48" spans="1:20" ht="27" customHeight="1" x14ac:dyDescent="0.4">
      <c r="A48" s="705"/>
      <c r="B48" s="1089">
        <v>3</v>
      </c>
      <c r="C48" s="709" t="s">
        <v>202</v>
      </c>
      <c r="D48" s="1090"/>
      <c r="E48" s="1090"/>
      <c r="F48" s="1090"/>
      <c r="G48" s="1090"/>
      <c r="H48" s="1090"/>
      <c r="I48" s="705"/>
    </row>
    <row r="49" spans="1:9" ht="14.25" customHeight="1" x14ac:dyDescent="0.4">
      <c r="A49" s="705"/>
      <c r="B49" s="1089"/>
      <c r="C49" s="1091" t="s">
        <v>203</v>
      </c>
      <c r="D49" s="1090"/>
      <c r="E49" s="1090"/>
      <c r="F49" s="1090"/>
      <c r="G49" s="1090"/>
      <c r="H49" s="1090"/>
      <c r="I49" s="705"/>
    </row>
    <row r="50" spans="1:9" ht="14.25" customHeight="1" x14ac:dyDescent="0.4">
      <c r="A50" s="705"/>
      <c r="B50" s="1089"/>
      <c r="C50" s="1091"/>
      <c r="D50" s="1090"/>
      <c r="E50" s="1090"/>
      <c r="F50" s="1090"/>
      <c r="G50" s="1090"/>
      <c r="H50" s="1090"/>
      <c r="I50" s="705"/>
    </row>
    <row r="51" spans="1:9" ht="14.25" customHeight="1" x14ac:dyDescent="0.4">
      <c r="A51" s="705"/>
      <c r="B51" s="1089"/>
      <c r="C51" s="1091"/>
      <c r="D51" s="1090"/>
      <c r="E51" s="1090"/>
      <c r="F51" s="1090"/>
      <c r="G51" s="1090"/>
      <c r="H51" s="1090"/>
      <c r="I51" s="705"/>
    </row>
    <row r="52" spans="1:9" ht="14.25" customHeight="1" x14ac:dyDescent="0.4">
      <c r="A52" s="705"/>
      <c r="B52" s="1089"/>
      <c r="C52" s="1091"/>
      <c r="D52" s="1090"/>
      <c r="E52" s="1090"/>
      <c r="F52" s="1090"/>
      <c r="G52" s="1090"/>
      <c r="H52" s="1090"/>
      <c r="I52" s="705"/>
    </row>
    <row r="53" spans="1:9" ht="14.25" customHeight="1" x14ac:dyDescent="0.4">
      <c r="A53" s="705"/>
      <c r="B53" s="1089"/>
      <c r="C53" s="1091"/>
      <c r="D53" s="1090"/>
      <c r="E53" s="1090"/>
      <c r="F53" s="1090"/>
      <c r="G53" s="1090"/>
      <c r="H53" s="1090"/>
      <c r="I53" s="705"/>
    </row>
    <row r="54" spans="1:9" ht="14.25" customHeight="1" x14ac:dyDescent="0.4">
      <c r="A54" s="705"/>
      <c r="B54" s="1089"/>
      <c r="C54" s="1091" t="s">
        <v>204</v>
      </c>
      <c r="D54" s="1090"/>
      <c r="E54" s="1090"/>
      <c r="F54" s="1090"/>
      <c r="G54" s="1090"/>
      <c r="H54" s="1090"/>
      <c r="I54" s="705"/>
    </row>
    <row r="55" spans="1:9" ht="14.25" customHeight="1" x14ac:dyDescent="0.4">
      <c r="A55" s="705"/>
      <c r="B55" s="1089"/>
      <c r="C55" s="1091"/>
      <c r="D55" s="1090"/>
      <c r="E55" s="1090"/>
      <c r="F55" s="1090"/>
      <c r="G55" s="1090"/>
      <c r="H55" s="1090"/>
      <c r="I55" s="705"/>
    </row>
    <row r="56" spans="1:9" ht="14.25" customHeight="1" x14ac:dyDescent="0.4">
      <c r="A56" s="705"/>
      <c r="B56" s="1089"/>
      <c r="C56" s="1091"/>
      <c r="D56" s="1090"/>
      <c r="E56" s="1090"/>
      <c r="F56" s="1090"/>
      <c r="G56" s="1090"/>
      <c r="H56" s="1090"/>
      <c r="I56" s="705"/>
    </row>
    <row r="57" spans="1:9" ht="14.25" customHeight="1" x14ac:dyDescent="0.4">
      <c r="A57" s="705"/>
      <c r="B57" s="1089"/>
      <c r="C57" s="1091"/>
      <c r="D57" s="1090"/>
      <c r="E57" s="1090"/>
      <c r="F57" s="1090"/>
      <c r="G57" s="1090"/>
      <c r="H57" s="1090"/>
      <c r="I57" s="705"/>
    </row>
    <row r="58" spans="1:9" ht="14.25" customHeight="1" x14ac:dyDescent="0.4">
      <c r="A58" s="705"/>
      <c r="B58" s="1089"/>
      <c r="C58" s="1091"/>
      <c r="D58" s="1090"/>
      <c r="E58" s="1090"/>
      <c r="F58" s="1090"/>
      <c r="G58" s="1090"/>
      <c r="H58" s="1090"/>
      <c r="I58" s="705"/>
    </row>
    <row r="59" spans="1:9" ht="14.25" customHeight="1" x14ac:dyDescent="0.4">
      <c r="A59" s="705"/>
      <c r="B59" s="1089"/>
      <c r="C59" s="1091" t="s">
        <v>205</v>
      </c>
      <c r="D59" s="1090"/>
      <c r="E59" s="1090"/>
      <c r="F59" s="1090"/>
      <c r="G59" s="1090"/>
      <c r="H59" s="1090"/>
      <c r="I59" s="705"/>
    </row>
    <row r="60" spans="1:9" ht="14.25" customHeight="1" x14ac:dyDescent="0.4">
      <c r="A60" s="705"/>
      <c r="B60" s="1089"/>
      <c r="C60" s="1091"/>
      <c r="D60" s="1090"/>
      <c r="E60" s="1090"/>
      <c r="F60" s="1090"/>
      <c r="G60" s="1090"/>
      <c r="H60" s="1090"/>
      <c r="I60" s="705"/>
    </row>
    <row r="61" spans="1:9" ht="14.25" customHeight="1" x14ac:dyDescent="0.4">
      <c r="A61" s="705"/>
      <c r="B61" s="1089"/>
      <c r="C61" s="1091"/>
      <c r="D61" s="1090"/>
      <c r="E61" s="1090"/>
      <c r="F61" s="1090"/>
      <c r="G61" s="1090"/>
      <c r="H61" s="1090"/>
      <c r="I61" s="705"/>
    </row>
    <row r="62" spans="1:9" ht="14.25" customHeight="1" x14ac:dyDescent="0.4">
      <c r="A62" s="705"/>
      <c r="B62" s="1089"/>
      <c r="C62" s="1091"/>
      <c r="D62" s="1090"/>
      <c r="E62" s="1090"/>
      <c r="F62" s="1090"/>
      <c r="G62" s="1090"/>
      <c r="H62" s="1090"/>
      <c r="I62" s="705"/>
    </row>
    <row r="63" spans="1:9" ht="14.25" customHeight="1" x14ac:dyDescent="0.4">
      <c r="A63" s="705"/>
      <c r="B63" s="1089"/>
      <c r="C63" s="1091"/>
      <c r="D63" s="1090"/>
      <c r="E63" s="1090"/>
      <c r="F63" s="1090"/>
      <c r="G63" s="1090"/>
      <c r="H63" s="1090"/>
      <c r="I63" s="705"/>
    </row>
    <row r="64" spans="1:9" ht="4.3499999999999996" customHeight="1" x14ac:dyDescent="0.4">
      <c r="A64" s="705"/>
      <c r="B64" s="710"/>
      <c r="C64" s="711"/>
      <c r="D64" s="712"/>
      <c r="E64" s="712"/>
      <c r="F64" s="712"/>
      <c r="G64" s="712"/>
      <c r="H64" s="712"/>
      <c r="I64" s="705"/>
    </row>
    <row r="65" spans="1:9" ht="27" customHeight="1" x14ac:dyDescent="0.4">
      <c r="A65" s="705"/>
      <c r="B65" s="1089">
        <v>4</v>
      </c>
      <c r="C65" s="709" t="s">
        <v>202</v>
      </c>
      <c r="D65" s="1090"/>
      <c r="E65" s="1090"/>
      <c r="F65" s="1090"/>
      <c r="G65" s="1090"/>
      <c r="H65" s="1090"/>
      <c r="I65" s="705"/>
    </row>
    <row r="66" spans="1:9" ht="14.25" customHeight="1" x14ac:dyDescent="0.4">
      <c r="A66" s="705"/>
      <c r="B66" s="1089"/>
      <c r="C66" s="1091" t="s">
        <v>203</v>
      </c>
      <c r="D66" s="1090"/>
      <c r="E66" s="1090"/>
      <c r="F66" s="1090"/>
      <c r="G66" s="1090"/>
      <c r="H66" s="1090"/>
      <c r="I66" s="705"/>
    </row>
    <row r="67" spans="1:9" ht="14.25" customHeight="1" x14ac:dyDescent="0.4">
      <c r="A67" s="705"/>
      <c r="B67" s="1089"/>
      <c r="C67" s="1091"/>
      <c r="D67" s="1090"/>
      <c r="E67" s="1090"/>
      <c r="F67" s="1090"/>
      <c r="G67" s="1090"/>
      <c r="H67" s="1090"/>
      <c r="I67" s="705"/>
    </row>
    <row r="68" spans="1:9" ht="14.25" customHeight="1" x14ac:dyDescent="0.4">
      <c r="A68" s="705"/>
      <c r="B68" s="1089"/>
      <c r="C68" s="1091"/>
      <c r="D68" s="1090"/>
      <c r="E68" s="1090"/>
      <c r="F68" s="1090"/>
      <c r="G68" s="1090"/>
      <c r="H68" s="1090"/>
      <c r="I68" s="705"/>
    </row>
    <row r="69" spans="1:9" ht="14.25" customHeight="1" x14ac:dyDescent="0.4">
      <c r="A69" s="705"/>
      <c r="B69" s="1089"/>
      <c r="C69" s="1091"/>
      <c r="D69" s="1090"/>
      <c r="E69" s="1090"/>
      <c r="F69" s="1090"/>
      <c r="G69" s="1090"/>
      <c r="H69" s="1090"/>
      <c r="I69" s="705"/>
    </row>
    <row r="70" spans="1:9" ht="14.25" customHeight="1" x14ac:dyDescent="0.4">
      <c r="A70" s="705"/>
      <c r="B70" s="1089"/>
      <c r="C70" s="1091"/>
      <c r="D70" s="1090"/>
      <c r="E70" s="1090"/>
      <c r="F70" s="1090"/>
      <c r="G70" s="1090"/>
      <c r="H70" s="1090"/>
      <c r="I70" s="705"/>
    </row>
    <row r="71" spans="1:9" ht="14.25" customHeight="1" x14ac:dyDescent="0.4">
      <c r="A71" s="705"/>
      <c r="B71" s="1089"/>
      <c r="C71" s="1091" t="s">
        <v>204</v>
      </c>
      <c r="D71" s="1090"/>
      <c r="E71" s="1090"/>
      <c r="F71" s="1090"/>
      <c r="G71" s="1090"/>
      <c r="H71" s="1090"/>
      <c r="I71" s="705"/>
    </row>
    <row r="72" spans="1:9" ht="14.25" customHeight="1" x14ac:dyDescent="0.4">
      <c r="A72" s="705"/>
      <c r="B72" s="1089"/>
      <c r="C72" s="1091"/>
      <c r="D72" s="1090"/>
      <c r="E72" s="1090"/>
      <c r="F72" s="1090"/>
      <c r="G72" s="1090"/>
      <c r="H72" s="1090"/>
      <c r="I72" s="705"/>
    </row>
    <row r="73" spans="1:9" ht="14.25" customHeight="1" x14ac:dyDescent="0.4">
      <c r="A73" s="705"/>
      <c r="B73" s="1089"/>
      <c r="C73" s="1091"/>
      <c r="D73" s="1090"/>
      <c r="E73" s="1090"/>
      <c r="F73" s="1090"/>
      <c r="G73" s="1090"/>
      <c r="H73" s="1090"/>
      <c r="I73" s="705"/>
    </row>
    <row r="74" spans="1:9" ht="14.25" customHeight="1" x14ac:dyDescent="0.4">
      <c r="A74" s="705"/>
      <c r="B74" s="1089"/>
      <c r="C74" s="1091"/>
      <c r="D74" s="1090"/>
      <c r="E74" s="1090"/>
      <c r="F74" s="1090"/>
      <c r="G74" s="1090"/>
      <c r="H74" s="1090"/>
      <c r="I74" s="705"/>
    </row>
    <row r="75" spans="1:9" ht="14.25" customHeight="1" x14ac:dyDescent="0.4">
      <c r="A75" s="705"/>
      <c r="B75" s="1089"/>
      <c r="C75" s="1091"/>
      <c r="D75" s="1090"/>
      <c r="E75" s="1090"/>
      <c r="F75" s="1090"/>
      <c r="G75" s="1090"/>
      <c r="H75" s="1090"/>
      <c r="I75" s="705"/>
    </row>
    <row r="76" spans="1:9" ht="14.25" customHeight="1" x14ac:dyDescent="0.4">
      <c r="A76" s="705"/>
      <c r="B76" s="1089"/>
      <c r="C76" s="1091" t="s">
        <v>205</v>
      </c>
      <c r="D76" s="1090"/>
      <c r="E76" s="1090"/>
      <c r="F76" s="1090"/>
      <c r="G76" s="1090"/>
      <c r="H76" s="1090"/>
      <c r="I76" s="705"/>
    </row>
    <row r="77" spans="1:9" ht="14.25" customHeight="1" x14ac:dyDescent="0.4">
      <c r="A77" s="705"/>
      <c r="B77" s="1089"/>
      <c r="C77" s="1091"/>
      <c r="D77" s="1090"/>
      <c r="E77" s="1090"/>
      <c r="F77" s="1090"/>
      <c r="G77" s="1090"/>
      <c r="H77" s="1090"/>
      <c r="I77" s="705"/>
    </row>
    <row r="78" spans="1:9" ht="14.25" customHeight="1" x14ac:dyDescent="0.4">
      <c r="A78" s="705"/>
      <c r="B78" s="1089"/>
      <c r="C78" s="1091"/>
      <c r="D78" s="1090"/>
      <c r="E78" s="1090"/>
      <c r="F78" s="1090"/>
      <c r="G78" s="1090"/>
      <c r="H78" s="1090"/>
      <c r="I78" s="705"/>
    </row>
    <row r="79" spans="1:9" ht="14.25" customHeight="1" x14ac:dyDescent="0.4">
      <c r="A79" s="705"/>
      <c r="B79" s="1089"/>
      <c r="C79" s="1091"/>
      <c r="D79" s="1090"/>
      <c r="E79" s="1090"/>
      <c r="F79" s="1090"/>
      <c r="G79" s="1090"/>
      <c r="H79" s="1090"/>
      <c r="I79" s="705"/>
    </row>
    <row r="80" spans="1:9" ht="14.1" customHeight="1" x14ac:dyDescent="0.4">
      <c r="A80" s="705"/>
      <c r="B80" s="1089"/>
      <c r="C80" s="1091"/>
      <c r="D80" s="1090"/>
      <c r="E80" s="1090"/>
      <c r="F80" s="1090"/>
      <c r="G80" s="1090"/>
      <c r="H80" s="1090"/>
      <c r="I80" s="705"/>
    </row>
    <row r="81" spans="1:9" ht="4.3499999999999996" customHeight="1" x14ac:dyDescent="0.4">
      <c r="A81" s="705"/>
      <c r="B81" s="710"/>
      <c r="C81" s="711"/>
      <c r="D81" s="712"/>
      <c r="E81" s="712"/>
      <c r="F81" s="712"/>
      <c r="G81" s="712"/>
      <c r="H81" s="712"/>
      <c r="I81" s="705"/>
    </row>
    <row r="82" spans="1:9" ht="27" customHeight="1" x14ac:dyDescent="0.4">
      <c r="A82" s="705"/>
      <c r="B82" s="1089">
        <v>5</v>
      </c>
      <c r="C82" s="709" t="s">
        <v>202</v>
      </c>
      <c r="D82" s="1090"/>
      <c r="E82" s="1090"/>
      <c r="F82" s="1090"/>
      <c r="G82" s="1090"/>
      <c r="H82" s="1090"/>
      <c r="I82" s="705"/>
    </row>
    <row r="83" spans="1:9" ht="14.25" customHeight="1" x14ac:dyDescent="0.4">
      <c r="A83" s="705"/>
      <c r="B83" s="1089"/>
      <c r="C83" s="1091" t="s">
        <v>203</v>
      </c>
      <c r="D83" s="1090"/>
      <c r="E83" s="1090"/>
      <c r="F83" s="1090"/>
      <c r="G83" s="1090"/>
      <c r="H83" s="1090"/>
      <c r="I83" s="705"/>
    </row>
    <row r="84" spans="1:9" ht="14.25" customHeight="1" x14ac:dyDescent="0.4">
      <c r="A84" s="705"/>
      <c r="B84" s="1089"/>
      <c r="C84" s="1091"/>
      <c r="D84" s="1090"/>
      <c r="E84" s="1090"/>
      <c r="F84" s="1090"/>
      <c r="G84" s="1090"/>
      <c r="H84" s="1090"/>
      <c r="I84" s="705"/>
    </row>
    <row r="85" spans="1:9" ht="14.25" customHeight="1" x14ac:dyDescent="0.4">
      <c r="A85" s="705"/>
      <c r="B85" s="1089"/>
      <c r="C85" s="1091"/>
      <c r="D85" s="1090"/>
      <c r="E85" s="1090"/>
      <c r="F85" s="1090"/>
      <c r="G85" s="1090"/>
      <c r="H85" s="1090"/>
      <c r="I85" s="705"/>
    </row>
    <row r="86" spans="1:9" ht="14.25" customHeight="1" x14ac:dyDescent="0.4">
      <c r="A86" s="705"/>
      <c r="B86" s="1089"/>
      <c r="C86" s="1091"/>
      <c r="D86" s="1090"/>
      <c r="E86" s="1090"/>
      <c r="F86" s="1090"/>
      <c r="G86" s="1090"/>
      <c r="H86" s="1090"/>
      <c r="I86" s="705"/>
    </row>
    <row r="87" spans="1:9" ht="14.25" customHeight="1" x14ac:dyDescent="0.4">
      <c r="A87" s="705"/>
      <c r="B87" s="1089"/>
      <c r="C87" s="1091"/>
      <c r="D87" s="1090"/>
      <c r="E87" s="1090"/>
      <c r="F87" s="1090"/>
      <c r="G87" s="1090"/>
      <c r="H87" s="1090"/>
      <c r="I87" s="705"/>
    </row>
    <row r="88" spans="1:9" ht="14.25" customHeight="1" x14ac:dyDescent="0.4">
      <c r="A88" s="705"/>
      <c r="B88" s="1089"/>
      <c r="C88" s="1091" t="s">
        <v>204</v>
      </c>
      <c r="D88" s="1090"/>
      <c r="E88" s="1090"/>
      <c r="F88" s="1090"/>
      <c r="G88" s="1090"/>
      <c r="H88" s="1090"/>
      <c r="I88" s="705"/>
    </row>
    <row r="89" spans="1:9" ht="14.25" customHeight="1" x14ac:dyDescent="0.4">
      <c r="A89" s="705"/>
      <c r="B89" s="1089"/>
      <c r="C89" s="1091"/>
      <c r="D89" s="1090"/>
      <c r="E89" s="1090"/>
      <c r="F89" s="1090"/>
      <c r="G89" s="1090"/>
      <c r="H89" s="1090"/>
      <c r="I89" s="705"/>
    </row>
    <row r="90" spans="1:9" ht="14.25" customHeight="1" x14ac:dyDescent="0.4">
      <c r="A90" s="705"/>
      <c r="B90" s="1089"/>
      <c r="C90" s="1091"/>
      <c r="D90" s="1090"/>
      <c r="E90" s="1090"/>
      <c r="F90" s="1090"/>
      <c r="G90" s="1090"/>
      <c r="H90" s="1090"/>
      <c r="I90" s="705"/>
    </row>
    <row r="91" spans="1:9" ht="14.25" customHeight="1" x14ac:dyDescent="0.4">
      <c r="A91" s="705"/>
      <c r="B91" s="1089"/>
      <c r="C91" s="1091"/>
      <c r="D91" s="1090"/>
      <c r="E91" s="1090"/>
      <c r="F91" s="1090"/>
      <c r="G91" s="1090"/>
      <c r="H91" s="1090"/>
      <c r="I91" s="705"/>
    </row>
    <row r="92" spans="1:9" ht="14.25" customHeight="1" x14ac:dyDescent="0.4">
      <c r="A92" s="705"/>
      <c r="B92" s="1089"/>
      <c r="C92" s="1091"/>
      <c r="D92" s="1090"/>
      <c r="E92" s="1090"/>
      <c r="F92" s="1090"/>
      <c r="G92" s="1090"/>
      <c r="H92" s="1090"/>
      <c r="I92" s="705"/>
    </row>
    <row r="93" spans="1:9" ht="14.25" customHeight="1" x14ac:dyDescent="0.4">
      <c r="A93" s="705"/>
      <c r="B93" s="1089"/>
      <c r="C93" s="1091" t="s">
        <v>205</v>
      </c>
      <c r="D93" s="1090"/>
      <c r="E93" s="1090"/>
      <c r="F93" s="1090"/>
      <c r="G93" s="1090"/>
      <c r="H93" s="1090"/>
      <c r="I93" s="705"/>
    </row>
    <row r="94" spans="1:9" ht="14.25" customHeight="1" x14ac:dyDescent="0.4">
      <c r="A94" s="705"/>
      <c r="B94" s="1089"/>
      <c r="C94" s="1091"/>
      <c r="D94" s="1090"/>
      <c r="E94" s="1090"/>
      <c r="F94" s="1090"/>
      <c r="G94" s="1090"/>
      <c r="H94" s="1090"/>
      <c r="I94" s="705"/>
    </row>
    <row r="95" spans="1:9" ht="14.25" customHeight="1" x14ac:dyDescent="0.4">
      <c r="A95" s="705"/>
      <c r="B95" s="1089"/>
      <c r="C95" s="1091"/>
      <c r="D95" s="1090"/>
      <c r="E95" s="1090"/>
      <c r="F95" s="1090"/>
      <c r="G95" s="1090"/>
      <c r="H95" s="1090"/>
      <c r="I95" s="705"/>
    </row>
    <row r="96" spans="1:9" ht="14.25" customHeight="1" x14ac:dyDescent="0.4">
      <c r="A96" s="705"/>
      <c r="B96" s="1089"/>
      <c r="C96" s="1091"/>
      <c r="D96" s="1090"/>
      <c r="E96" s="1090"/>
      <c r="F96" s="1090"/>
      <c r="G96" s="1090"/>
      <c r="H96" s="1090"/>
      <c r="I96" s="705"/>
    </row>
    <row r="97" spans="1:9" ht="6.6" customHeight="1" x14ac:dyDescent="0.4">
      <c r="A97" s="705"/>
      <c r="B97" s="706"/>
      <c r="C97" s="1091"/>
      <c r="D97" s="705"/>
      <c r="E97" s="705"/>
      <c r="F97" s="705"/>
      <c r="G97" s="705"/>
      <c r="H97" s="705"/>
      <c r="I97" s="705"/>
    </row>
    <row r="98" spans="1:9" ht="27" customHeight="1" x14ac:dyDescent="0.4">
      <c r="A98" s="705"/>
      <c r="B98" s="1089">
        <v>6</v>
      </c>
      <c r="C98" s="709" t="s">
        <v>202</v>
      </c>
      <c r="D98" s="1090"/>
      <c r="E98" s="1090"/>
      <c r="F98" s="1090"/>
      <c r="G98" s="1090"/>
      <c r="H98" s="1090"/>
      <c r="I98" s="705"/>
    </row>
    <row r="99" spans="1:9" ht="14.25" customHeight="1" x14ac:dyDescent="0.4">
      <c r="A99" s="705"/>
      <c r="B99" s="1089"/>
      <c r="C99" s="1091" t="s">
        <v>203</v>
      </c>
      <c r="D99" s="1090"/>
      <c r="E99" s="1090"/>
      <c r="F99" s="1090"/>
      <c r="G99" s="1090"/>
      <c r="H99" s="1090"/>
      <c r="I99" s="705"/>
    </row>
    <row r="100" spans="1:9" ht="14.25" customHeight="1" x14ac:dyDescent="0.4">
      <c r="A100" s="705"/>
      <c r="B100" s="1089"/>
      <c r="C100" s="1091"/>
      <c r="D100" s="1090"/>
      <c r="E100" s="1090"/>
      <c r="F100" s="1090"/>
      <c r="G100" s="1090"/>
      <c r="H100" s="1090"/>
      <c r="I100" s="705"/>
    </row>
    <row r="101" spans="1:9" ht="14.25" customHeight="1" x14ac:dyDescent="0.4">
      <c r="A101" s="705"/>
      <c r="B101" s="1089"/>
      <c r="C101" s="1091"/>
      <c r="D101" s="1090"/>
      <c r="E101" s="1090"/>
      <c r="F101" s="1090"/>
      <c r="G101" s="1090"/>
      <c r="H101" s="1090"/>
      <c r="I101" s="705"/>
    </row>
    <row r="102" spans="1:9" ht="14.25" customHeight="1" x14ac:dyDescent="0.4">
      <c r="A102" s="705"/>
      <c r="B102" s="1089"/>
      <c r="C102" s="1091"/>
      <c r="D102" s="1090"/>
      <c r="E102" s="1090"/>
      <c r="F102" s="1090"/>
      <c r="G102" s="1090"/>
      <c r="H102" s="1090"/>
      <c r="I102" s="705"/>
    </row>
    <row r="103" spans="1:9" ht="14.25" customHeight="1" x14ac:dyDescent="0.4">
      <c r="A103" s="705"/>
      <c r="B103" s="1089"/>
      <c r="C103" s="1091"/>
      <c r="D103" s="1090"/>
      <c r="E103" s="1090"/>
      <c r="F103" s="1090"/>
      <c r="G103" s="1090"/>
      <c r="H103" s="1090"/>
      <c r="I103" s="705"/>
    </row>
    <row r="104" spans="1:9" ht="14.25" customHeight="1" x14ac:dyDescent="0.4">
      <c r="A104" s="705"/>
      <c r="B104" s="1089"/>
      <c r="C104" s="1091" t="s">
        <v>204</v>
      </c>
      <c r="D104" s="1090"/>
      <c r="E104" s="1090"/>
      <c r="F104" s="1090"/>
      <c r="G104" s="1090"/>
      <c r="H104" s="1090"/>
      <c r="I104" s="705"/>
    </row>
    <row r="105" spans="1:9" ht="14.25" customHeight="1" x14ac:dyDescent="0.4">
      <c r="A105" s="705"/>
      <c r="B105" s="1089"/>
      <c r="C105" s="1091"/>
      <c r="D105" s="1090"/>
      <c r="E105" s="1090"/>
      <c r="F105" s="1090"/>
      <c r="G105" s="1090"/>
      <c r="H105" s="1090"/>
      <c r="I105" s="705"/>
    </row>
    <row r="106" spans="1:9" ht="14.25" customHeight="1" x14ac:dyDescent="0.4">
      <c r="A106" s="705"/>
      <c r="B106" s="1089"/>
      <c r="C106" s="1091"/>
      <c r="D106" s="1090"/>
      <c r="E106" s="1090"/>
      <c r="F106" s="1090"/>
      <c r="G106" s="1090"/>
      <c r="H106" s="1090"/>
      <c r="I106" s="705"/>
    </row>
    <row r="107" spans="1:9" ht="14.25" customHeight="1" x14ac:dyDescent="0.4">
      <c r="A107" s="705"/>
      <c r="B107" s="1089"/>
      <c r="C107" s="1091"/>
      <c r="D107" s="1090"/>
      <c r="E107" s="1090"/>
      <c r="F107" s="1090"/>
      <c r="G107" s="1090"/>
      <c r="H107" s="1090"/>
      <c r="I107" s="705"/>
    </row>
    <row r="108" spans="1:9" ht="14.25" customHeight="1" x14ac:dyDescent="0.4">
      <c r="A108" s="705"/>
      <c r="B108" s="1089"/>
      <c r="C108" s="1091"/>
      <c r="D108" s="1090"/>
      <c r="E108" s="1090"/>
      <c r="F108" s="1090"/>
      <c r="G108" s="1090"/>
      <c r="H108" s="1090"/>
      <c r="I108" s="705"/>
    </row>
    <row r="109" spans="1:9" ht="14.25" customHeight="1" x14ac:dyDescent="0.4">
      <c r="A109" s="705"/>
      <c r="B109" s="1089"/>
      <c r="C109" s="1091" t="s">
        <v>205</v>
      </c>
      <c r="D109" s="1090"/>
      <c r="E109" s="1090"/>
      <c r="F109" s="1090"/>
      <c r="G109" s="1090"/>
      <c r="H109" s="1090"/>
      <c r="I109" s="705"/>
    </row>
    <row r="110" spans="1:9" ht="14.25" customHeight="1" x14ac:dyDescent="0.4">
      <c r="A110" s="705"/>
      <c r="B110" s="1089"/>
      <c r="C110" s="1091"/>
      <c r="D110" s="1090"/>
      <c r="E110" s="1090"/>
      <c r="F110" s="1090"/>
      <c r="G110" s="1090"/>
      <c r="H110" s="1090"/>
      <c r="I110" s="705"/>
    </row>
    <row r="111" spans="1:9" ht="14.25" customHeight="1" x14ac:dyDescent="0.4">
      <c r="A111" s="705"/>
      <c r="B111" s="1089"/>
      <c r="C111" s="1091"/>
      <c r="D111" s="1090"/>
      <c r="E111" s="1090"/>
      <c r="F111" s="1090"/>
      <c r="G111" s="1090"/>
      <c r="H111" s="1090"/>
      <c r="I111" s="705"/>
    </row>
    <row r="112" spans="1:9" ht="14.25" customHeight="1" x14ac:dyDescent="0.4">
      <c r="A112" s="705"/>
      <c r="B112" s="1089"/>
      <c r="C112" s="1091"/>
      <c r="D112" s="1090"/>
      <c r="E112" s="1090"/>
      <c r="F112" s="1090"/>
      <c r="G112" s="1090"/>
      <c r="H112" s="1090"/>
      <c r="I112" s="705"/>
    </row>
    <row r="113" spans="1:9" ht="14.25" customHeight="1" x14ac:dyDescent="0.4">
      <c r="A113" s="705"/>
      <c r="B113" s="1089"/>
      <c r="C113" s="1091"/>
      <c r="D113" s="1090"/>
      <c r="E113" s="1090"/>
      <c r="F113" s="1090"/>
      <c r="G113" s="1090"/>
      <c r="H113" s="1090"/>
      <c r="I113" s="705"/>
    </row>
    <row r="114" spans="1:9" ht="4.3499999999999996" customHeight="1" x14ac:dyDescent="0.4">
      <c r="A114" s="705"/>
      <c r="B114" s="710"/>
      <c r="C114" s="711"/>
      <c r="D114" s="712"/>
      <c r="E114" s="712"/>
      <c r="F114" s="712"/>
      <c r="G114" s="712"/>
      <c r="H114" s="712"/>
      <c r="I114" s="705"/>
    </row>
    <row r="115" spans="1:9" ht="27" customHeight="1" x14ac:dyDescent="0.4">
      <c r="A115" s="705"/>
      <c r="B115" s="1089">
        <v>7</v>
      </c>
      <c r="C115" s="709" t="s">
        <v>202</v>
      </c>
      <c r="D115" s="1090"/>
      <c r="E115" s="1090"/>
      <c r="F115" s="1090"/>
      <c r="G115" s="1090"/>
      <c r="H115" s="1090"/>
      <c r="I115" s="705"/>
    </row>
    <row r="116" spans="1:9" ht="14.25" customHeight="1" x14ac:dyDescent="0.4">
      <c r="A116" s="705"/>
      <c r="B116" s="1089"/>
      <c r="C116" s="1091" t="s">
        <v>203</v>
      </c>
      <c r="D116" s="1090"/>
      <c r="E116" s="1090"/>
      <c r="F116" s="1090"/>
      <c r="G116" s="1090"/>
      <c r="H116" s="1090"/>
      <c r="I116" s="705"/>
    </row>
    <row r="117" spans="1:9" ht="14.25" customHeight="1" x14ac:dyDescent="0.4">
      <c r="A117" s="705"/>
      <c r="B117" s="1089"/>
      <c r="C117" s="1091"/>
      <c r="D117" s="1090"/>
      <c r="E117" s="1090"/>
      <c r="F117" s="1090"/>
      <c r="G117" s="1090"/>
      <c r="H117" s="1090"/>
      <c r="I117" s="705"/>
    </row>
    <row r="118" spans="1:9" ht="14.25" customHeight="1" x14ac:dyDescent="0.4">
      <c r="A118" s="705"/>
      <c r="B118" s="1089"/>
      <c r="C118" s="1091"/>
      <c r="D118" s="1090"/>
      <c r="E118" s="1090"/>
      <c r="F118" s="1090"/>
      <c r="G118" s="1090"/>
      <c r="H118" s="1090"/>
      <c r="I118" s="705"/>
    </row>
    <row r="119" spans="1:9" ht="14.25" customHeight="1" x14ac:dyDescent="0.4">
      <c r="A119" s="705"/>
      <c r="B119" s="1089"/>
      <c r="C119" s="1091"/>
      <c r="D119" s="1090"/>
      <c r="E119" s="1090"/>
      <c r="F119" s="1090"/>
      <c r="G119" s="1090"/>
      <c r="H119" s="1090"/>
      <c r="I119" s="705"/>
    </row>
    <row r="120" spans="1:9" ht="14.25" customHeight="1" x14ac:dyDescent="0.4">
      <c r="A120" s="705"/>
      <c r="B120" s="1089"/>
      <c r="C120" s="1091"/>
      <c r="D120" s="1090"/>
      <c r="E120" s="1090"/>
      <c r="F120" s="1090"/>
      <c r="G120" s="1090"/>
      <c r="H120" s="1090"/>
      <c r="I120" s="705"/>
    </row>
    <row r="121" spans="1:9" ht="14.25" customHeight="1" x14ac:dyDescent="0.4">
      <c r="A121" s="705"/>
      <c r="B121" s="1089"/>
      <c r="C121" s="1091" t="s">
        <v>204</v>
      </c>
      <c r="D121" s="1090"/>
      <c r="E121" s="1090"/>
      <c r="F121" s="1090"/>
      <c r="G121" s="1090"/>
      <c r="H121" s="1090"/>
      <c r="I121" s="705"/>
    </row>
    <row r="122" spans="1:9" ht="14.25" customHeight="1" x14ac:dyDescent="0.4">
      <c r="A122" s="705"/>
      <c r="B122" s="1089"/>
      <c r="C122" s="1091"/>
      <c r="D122" s="1090"/>
      <c r="E122" s="1090"/>
      <c r="F122" s="1090"/>
      <c r="G122" s="1090"/>
      <c r="H122" s="1090"/>
      <c r="I122" s="705"/>
    </row>
    <row r="123" spans="1:9" ht="14.25" customHeight="1" x14ac:dyDescent="0.4">
      <c r="A123" s="705"/>
      <c r="B123" s="1089"/>
      <c r="C123" s="1091"/>
      <c r="D123" s="1090"/>
      <c r="E123" s="1090"/>
      <c r="F123" s="1090"/>
      <c r="G123" s="1090"/>
      <c r="H123" s="1090"/>
      <c r="I123" s="705"/>
    </row>
    <row r="124" spans="1:9" ht="14.25" customHeight="1" x14ac:dyDescent="0.4">
      <c r="A124" s="705"/>
      <c r="B124" s="1089"/>
      <c r="C124" s="1091"/>
      <c r="D124" s="1090"/>
      <c r="E124" s="1090"/>
      <c r="F124" s="1090"/>
      <c r="G124" s="1090"/>
      <c r="H124" s="1090"/>
      <c r="I124" s="705"/>
    </row>
    <row r="125" spans="1:9" ht="14.25" customHeight="1" x14ac:dyDescent="0.4">
      <c r="A125" s="705"/>
      <c r="B125" s="1089"/>
      <c r="C125" s="1091"/>
      <c r="D125" s="1090"/>
      <c r="E125" s="1090"/>
      <c r="F125" s="1090"/>
      <c r="G125" s="1090"/>
      <c r="H125" s="1090"/>
      <c r="I125" s="705"/>
    </row>
    <row r="126" spans="1:9" ht="14.25" customHeight="1" x14ac:dyDescent="0.4">
      <c r="A126" s="705"/>
      <c r="B126" s="1089"/>
      <c r="C126" s="1091" t="s">
        <v>205</v>
      </c>
      <c r="D126" s="1090"/>
      <c r="E126" s="1090"/>
      <c r="F126" s="1090"/>
      <c r="G126" s="1090"/>
      <c r="H126" s="1090"/>
      <c r="I126" s="705"/>
    </row>
    <row r="127" spans="1:9" ht="14.25" customHeight="1" x14ac:dyDescent="0.4">
      <c r="A127" s="705"/>
      <c r="B127" s="1089"/>
      <c r="C127" s="1091"/>
      <c r="D127" s="1090"/>
      <c r="E127" s="1090"/>
      <c r="F127" s="1090"/>
      <c r="G127" s="1090"/>
      <c r="H127" s="1090"/>
      <c r="I127" s="705"/>
    </row>
    <row r="128" spans="1:9" ht="14.25" customHeight="1" x14ac:dyDescent="0.4">
      <c r="A128" s="705"/>
      <c r="B128" s="1089"/>
      <c r="C128" s="1091"/>
      <c r="D128" s="1090"/>
      <c r="E128" s="1090"/>
      <c r="F128" s="1090"/>
      <c r="G128" s="1090"/>
      <c r="H128" s="1090"/>
      <c r="I128" s="705"/>
    </row>
    <row r="129" spans="1:9" ht="14.25" customHeight="1" x14ac:dyDescent="0.4">
      <c r="A129" s="705"/>
      <c r="B129" s="1089"/>
      <c r="C129" s="1091"/>
      <c r="D129" s="1090"/>
      <c r="E129" s="1090"/>
      <c r="F129" s="1090"/>
      <c r="G129" s="1090"/>
      <c r="H129" s="1090"/>
      <c r="I129" s="705"/>
    </row>
    <row r="130" spans="1:9" ht="14.25" customHeight="1" x14ac:dyDescent="0.4">
      <c r="A130" s="705"/>
      <c r="B130" s="1089"/>
      <c r="C130" s="1091"/>
      <c r="D130" s="1090"/>
      <c r="E130" s="1090"/>
      <c r="F130" s="1090"/>
      <c r="G130" s="1090"/>
      <c r="H130" s="1090"/>
      <c r="I130" s="705"/>
    </row>
    <row r="131" spans="1:9" ht="4.3499999999999996" customHeight="1" x14ac:dyDescent="0.4">
      <c r="B131" s="272"/>
      <c r="C131" s="273"/>
      <c r="D131" s="274"/>
      <c r="E131" s="274"/>
      <c r="F131" s="274"/>
      <c r="G131" s="274"/>
      <c r="H131" s="274"/>
    </row>
    <row r="132" spans="1:9" x14ac:dyDescent="0.4">
      <c r="C132" s="276"/>
    </row>
    <row r="133" spans="1:9" x14ac:dyDescent="0.4">
      <c r="C133" s="276"/>
    </row>
    <row r="134" spans="1:9" x14ac:dyDescent="0.4">
      <c r="C134" s="276"/>
    </row>
    <row r="135" spans="1:9" x14ac:dyDescent="0.4">
      <c r="C135" s="276"/>
    </row>
    <row r="136" spans="1:9" x14ac:dyDescent="0.4">
      <c r="C136" s="276"/>
    </row>
    <row r="137" spans="1:9" x14ac:dyDescent="0.4">
      <c r="C137" s="276"/>
    </row>
    <row r="138" spans="1:9" x14ac:dyDescent="0.4">
      <c r="C138" s="276"/>
    </row>
    <row r="139" spans="1:9" x14ac:dyDescent="0.4">
      <c r="C139" s="276"/>
    </row>
    <row r="140" spans="1:9" x14ac:dyDescent="0.4">
      <c r="C140" s="276"/>
    </row>
    <row r="141" spans="1:9" x14ac:dyDescent="0.4">
      <c r="C141" s="276"/>
    </row>
    <row r="142" spans="1:9" x14ac:dyDescent="0.4">
      <c r="C142" s="276"/>
    </row>
    <row r="143" spans="1:9" x14ac:dyDescent="0.4">
      <c r="C143" s="276"/>
    </row>
    <row r="144" spans="1:9" x14ac:dyDescent="0.4">
      <c r="C144" s="276"/>
    </row>
    <row r="145" spans="3:3" x14ac:dyDescent="0.4">
      <c r="C145" s="276"/>
    </row>
    <row r="146" spans="3:3" x14ac:dyDescent="0.4">
      <c r="C146" s="276"/>
    </row>
    <row r="147" spans="3:3" x14ac:dyDescent="0.4">
      <c r="C147" s="276"/>
    </row>
    <row r="148" spans="3:3" x14ac:dyDescent="0.4">
      <c r="C148" s="276"/>
    </row>
    <row r="149" spans="3:3" x14ac:dyDescent="0.4">
      <c r="C149" s="276"/>
    </row>
    <row r="150" spans="3:3" x14ac:dyDescent="0.4">
      <c r="C150" s="276"/>
    </row>
    <row r="151" spans="3:3" x14ac:dyDescent="0.4">
      <c r="C151" s="276"/>
    </row>
    <row r="152" spans="3:3" x14ac:dyDescent="0.4">
      <c r="C152" s="276"/>
    </row>
    <row r="153" spans="3:3" x14ac:dyDescent="0.4">
      <c r="C153" s="276"/>
    </row>
    <row r="154" spans="3:3" x14ac:dyDescent="0.4">
      <c r="C154" s="276"/>
    </row>
    <row r="155" spans="3:3" x14ac:dyDescent="0.4">
      <c r="C155" s="276"/>
    </row>
    <row r="156" spans="3:3" x14ac:dyDescent="0.4">
      <c r="C156" s="276"/>
    </row>
    <row r="157" spans="3:3" x14ac:dyDescent="0.4">
      <c r="C157" s="276"/>
    </row>
    <row r="158" spans="3:3" x14ac:dyDescent="0.4">
      <c r="C158" s="276"/>
    </row>
    <row r="159" spans="3:3" x14ac:dyDescent="0.4">
      <c r="C159" s="276"/>
    </row>
    <row r="160" spans="3:3" x14ac:dyDescent="0.4">
      <c r="C160" s="276"/>
    </row>
    <row r="161" spans="3:3" x14ac:dyDescent="0.4">
      <c r="C161" s="276"/>
    </row>
    <row r="162" spans="3:3" x14ac:dyDescent="0.4">
      <c r="C162" s="276"/>
    </row>
    <row r="163" spans="3:3" x14ac:dyDescent="0.4">
      <c r="C163" s="276"/>
    </row>
    <row r="164" spans="3:3" x14ac:dyDescent="0.4">
      <c r="C164" s="276"/>
    </row>
    <row r="165" spans="3:3" x14ac:dyDescent="0.4">
      <c r="C165" s="276"/>
    </row>
    <row r="166" spans="3:3" x14ac:dyDescent="0.4">
      <c r="C166" s="276"/>
    </row>
  </sheetData>
  <sheetProtection algorithmName="SHA-512" hashValue="VnCR8v2n1t6M1W3ssFd6AZlraEZcukI9Q+a/CGDoAXuO2IxHBOlF6b+XrkP8hOM44G9qAM7VEOdk6lSilK+6yA==" saltValue="eKvRN840Ao/URr/x4vuX1g==" spinCount="100000" sheet="1" formatRows="0"/>
  <mergeCells count="68">
    <mergeCell ref="B115:B130"/>
    <mergeCell ref="D115:H115"/>
    <mergeCell ref="C116:C120"/>
    <mergeCell ref="D116:H120"/>
    <mergeCell ref="C121:C125"/>
    <mergeCell ref="D121:H125"/>
    <mergeCell ref="C126:C130"/>
    <mergeCell ref="D126:H130"/>
    <mergeCell ref="D109:H113"/>
    <mergeCell ref="B82:B96"/>
    <mergeCell ref="D82:H82"/>
    <mergeCell ref="C83:C87"/>
    <mergeCell ref="D83:H87"/>
    <mergeCell ref="C88:C92"/>
    <mergeCell ref="D88:H92"/>
    <mergeCell ref="C93:C97"/>
    <mergeCell ref="D93:H96"/>
    <mergeCell ref="B98:B113"/>
    <mergeCell ref="D98:H98"/>
    <mergeCell ref="C99:C103"/>
    <mergeCell ref="D99:H103"/>
    <mergeCell ref="C104:C108"/>
    <mergeCell ref="D104:H108"/>
    <mergeCell ref="C109:C113"/>
    <mergeCell ref="B65:B80"/>
    <mergeCell ref="D65:H65"/>
    <mergeCell ref="C66:C70"/>
    <mergeCell ref="D66:H70"/>
    <mergeCell ref="C71:C75"/>
    <mergeCell ref="D71:H75"/>
    <mergeCell ref="C76:C80"/>
    <mergeCell ref="D76:H80"/>
    <mergeCell ref="B48:B63"/>
    <mergeCell ref="D48:H48"/>
    <mergeCell ref="C49:C53"/>
    <mergeCell ref="D49:H53"/>
    <mergeCell ref="C54:C58"/>
    <mergeCell ref="D54:H58"/>
    <mergeCell ref="C59:C63"/>
    <mergeCell ref="D59:H63"/>
    <mergeCell ref="C20:C24"/>
    <mergeCell ref="D20:H24"/>
    <mergeCell ref="C25:C29"/>
    <mergeCell ref="D25:H29"/>
    <mergeCell ref="B31:B46"/>
    <mergeCell ref="D31:H31"/>
    <mergeCell ref="C32:C36"/>
    <mergeCell ref="D32:H36"/>
    <mergeCell ref="C37:C41"/>
    <mergeCell ref="D37:H41"/>
    <mergeCell ref="C42:C46"/>
    <mergeCell ref="D42:H46"/>
    <mergeCell ref="K3:N4"/>
    <mergeCell ref="K12:T41"/>
    <mergeCell ref="F9:I9"/>
    <mergeCell ref="B1:H1"/>
    <mergeCell ref="B2:H2"/>
    <mergeCell ref="H4:I4"/>
    <mergeCell ref="F7:I7"/>
    <mergeCell ref="F8:I8"/>
    <mergeCell ref="B11:C11"/>
    <mergeCell ref="D11:H11"/>
    <mergeCell ref="B12:C12"/>
    <mergeCell ref="D12:H12"/>
    <mergeCell ref="B14:B29"/>
    <mergeCell ref="D14:H14"/>
    <mergeCell ref="C15:C19"/>
    <mergeCell ref="D15:H19"/>
  </mergeCells>
  <phoneticPr fontId="21"/>
  <conditionalFormatting sqref="F3">
    <cfRule type="containsText" dxfId="3" priority="1" operator="containsText" text="要入力">
      <formula>NOT(ISERROR(SEARCH("要入力",F3)))</formula>
    </cfRule>
  </conditionalFormatting>
  <dataValidations count="1">
    <dataValidation type="list" allowBlank="1" showInputMessage="1" showErrorMessage="1" sqref="F3" xr:uid="{00000000-0002-0000-0600-000000000000}">
      <formula1>"有,無"</formula1>
    </dataValidation>
  </dataValidations>
  <printOptions horizontalCentered="1"/>
  <pageMargins left="0.70866141732283472" right="0.70866141732283472" top="0.55118110236220474" bottom="0.35433070866141736" header="0.31496062992125984" footer="0.31496062992125984"/>
  <pageSetup paperSize="9" scale="72" fitToHeight="0" orientation="portrait" blackAndWhite="1" r:id="rId1"/>
  <rowBreaks count="1" manualBreakCount="1">
    <brk id="64"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CCFF99"/>
  </sheetPr>
  <dimension ref="A1:N36"/>
  <sheetViews>
    <sheetView view="pageBreakPreview" zoomScale="75" zoomScaleNormal="100" zoomScaleSheetLayoutView="75" workbookViewId="0">
      <selection activeCell="D14" sqref="D14:H14"/>
    </sheetView>
  </sheetViews>
  <sheetFormatPr defaultColWidth="9" defaultRowHeight="13.5" x14ac:dyDescent="0.4"/>
  <cols>
    <col min="1" max="1" width="4.625" style="317" customWidth="1"/>
    <col min="2" max="2" width="6.5" style="317" customWidth="1"/>
    <col min="3" max="3" width="26" style="317" customWidth="1"/>
    <col min="4" max="4" width="19.5" style="317" customWidth="1"/>
    <col min="5" max="5" width="17.625" style="317" customWidth="1"/>
    <col min="6" max="6" width="1.875" style="317" customWidth="1"/>
    <col min="7" max="7" width="10.5" style="317" customWidth="1"/>
    <col min="8" max="8" width="5.5" style="317" customWidth="1"/>
    <col min="9" max="9" width="10.5" style="317" customWidth="1"/>
    <col min="10" max="10" width="16.375" style="317" customWidth="1"/>
    <col min="11" max="11" width="13.875" style="317" customWidth="1"/>
    <col min="12" max="12" width="7.5" style="317" customWidth="1"/>
    <col min="13" max="13" width="60.625" style="317" customWidth="1"/>
    <col min="14" max="14" width="8.375" style="317" customWidth="1"/>
    <col min="15" max="16384" width="9" style="317"/>
  </cols>
  <sheetData>
    <row r="1" spans="1:14" ht="36.75" customHeight="1" x14ac:dyDescent="0.4">
      <c r="A1" s="1098" t="s">
        <v>252</v>
      </c>
      <c r="B1" s="1098"/>
      <c r="C1" s="1098"/>
      <c r="D1" s="1098"/>
      <c r="E1" s="1098"/>
      <c r="F1" s="316"/>
      <c r="G1" s="316"/>
      <c r="H1" s="316"/>
      <c r="I1" s="316"/>
      <c r="J1" s="316"/>
      <c r="K1" s="316"/>
      <c r="L1" s="316"/>
      <c r="M1" s="914" t="s">
        <v>303</v>
      </c>
      <c r="N1" s="532"/>
    </row>
    <row r="2" spans="1:14" ht="15.75" customHeight="1" x14ac:dyDescent="0.4">
      <c r="A2" s="318"/>
      <c r="B2" s="318"/>
      <c r="C2" s="318"/>
      <c r="D2" s="318"/>
      <c r="E2" s="316"/>
      <c r="F2" s="316"/>
      <c r="G2" s="316"/>
      <c r="H2" s="316"/>
      <c r="I2" s="316"/>
      <c r="J2" s="316"/>
      <c r="K2" s="316"/>
      <c r="L2" s="316"/>
      <c r="M2" s="914"/>
      <c r="N2" s="532"/>
    </row>
    <row r="3" spans="1:14" ht="31.5" customHeight="1" x14ac:dyDescent="0.4">
      <c r="A3" s="319"/>
      <c r="C3" s="1099" t="s">
        <v>387</v>
      </c>
      <c r="D3" s="1099"/>
      <c r="E3" s="1099"/>
      <c r="F3" s="1099"/>
      <c r="G3" s="1099"/>
      <c r="H3" s="1099"/>
      <c r="I3" s="1099"/>
      <c r="J3" s="1099"/>
      <c r="K3" s="320"/>
      <c r="L3" s="319"/>
      <c r="M3" s="914"/>
      <c r="N3" s="532"/>
    </row>
    <row r="4" spans="1:14" ht="31.5" customHeight="1" x14ac:dyDescent="0.4">
      <c r="A4" s="321"/>
      <c r="C4" s="1100" t="s">
        <v>253</v>
      </c>
      <c r="D4" s="1100"/>
      <c r="E4" s="1100"/>
      <c r="F4" s="1100"/>
      <c r="G4" s="1100"/>
      <c r="H4" s="1100"/>
      <c r="I4" s="1100"/>
      <c r="J4" s="1100"/>
      <c r="K4" s="322"/>
      <c r="L4" s="321"/>
      <c r="M4" s="914"/>
      <c r="N4" s="532"/>
    </row>
    <row r="5" spans="1:14" ht="33" customHeight="1" x14ac:dyDescent="0.4">
      <c r="A5" s="321"/>
      <c r="C5" s="1101" t="s">
        <v>356</v>
      </c>
      <c r="D5" s="1101"/>
      <c r="E5" s="1101"/>
      <c r="F5" s="1101"/>
      <c r="G5" s="1101"/>
      <c r="H5" s="1101"/>
      <c r="I5" s="1101"/>
      <c r="J5" s="1101"/>
      <c r="K5" s="323"/>
      <c r="L5" s="321"/>
      <c r="M5" s="914"/>
      <c r="N5" s="532"/>
    </row>
    <row r="6" spans="1:14" ht="22.5" customHeight="1" x14ac:dyDescent="0.4">
      <c r="A6" s="321"/>
      <c r="B6" s="321"/>
      <c r="C6" s="321"/>
      <c r="D6" s="321"/>
      <c r="E6" s="321"/>
      <c r="F6" s="321"/>
      <c r="G6" s="321"/>
      <c r="H6" s="321"/>
      <c r="I6" s="1102"/>
      <c r="J6" s="1102"/>
      <c r="K6" s="1102"/>
      <c r="L6" s="321"/>
      <c r="M6" s="914"/>
      <c r="N6" s="532"/>
    </row>
    <row r="7" spans="1:14" ht="30.75" customHeight="1" x14ac:dyDescent="0.4">
      <c r="A7" s="316"/>
      <c r="B7" s="324"/>
      <c r="C7" s="324"/>
      <c r="D7" s="324"/>
      <c r="E7" s="324"/>
      <c r="F7" s="324"/>
      <c r="G7" s="324"/>
      <c r="H7" s="324"/>
      <c r="I7" s="325"/>
      <c r="J7" s="1097"/>
      <c r="K7" s="1097"/>
      <c r="L7" s="324"/>
      <c r="M7" s="914"/>
      <c r="N7" s="532"/>
    </row>
    <row r="8" spans="1:14" ht="12.75" customHeight="1" x14ac:dyDescent="0.4">
      <c r="A8" s="316"/>
      <c r="B8" s="324"/>
      <c r="C8" s="324"/>
      <c r="D8" s="324"/>
      <c r="E8" s="324"/>
      <c r="F8" s="324"/>
      <c r="G8" s="324"/>
      <c r="H8" s="324"/>
      <c r="I8" s="326"/>
      <c r="J8" s="326"/>
      <c r="K8" s="326"/>
      <c r="L8" s="324"/>
      <c r="M8" s="914"/>
      <c r="N8" s="532"/>
    </row>
    <row r="9" spans="1:14" ht="45" customHeight="1" x14ac:dyDescent="0.4">
      <c r="A9" s="316"/>
      <c r="B9" s="1094" t="s">
        <v>233</v>
      </c>
      <c r="C9" s="1094"/>
      <c r="D9" s="1094"/>
      <c r="E9" s="1094"/>
      <c r="F9" s="1094"/>
      <c r="G9" s="1094"/>
      <c r="H9" s="1094"/>
      <c r="I9" s="1094"/>
      <c r="J9" s="1094"/>
      <c r="K9" s="1094"/>
      <c r="L9" s="324"/>
      <c r="M9" s="914"/>
      <c r="N9" s="532"/>
    </row>
    <row r="10" spans="1:14" ht="12.75" customHeight="1" x14ac:dyDescent="0.4">
      <c r="A10" s="316"/>
      <c r="B10" s="316"/>
      <c r="C10" s="316"/>
      <c r="D10" s="316"/>
      <c r="E10" s="316"/>
      <c r="F10" s="316"/>
      <c r="G10" s="316"/>
      <c r="H10" s="316"/>
      <c r="I10" s="316"/>
      <c r="J10" s="324"/>
      <c r="K10" s="324"/>
      <c r="L10" s="324"/>
      <c r="M10" s="327"/>
      <c r="N10" s="327"/>
    </row>
    <row r="11" spans="1:14" ht="33.75" customHeight="1" x14ac:dyDescent="0.4">
      <c r="A11" s="316"/>
      <c r="B11" s="316"/>
      <c r="C11" s="316"/>
      <c r="D11" s="316"/>
      <c r="E11" s="328" t="s">
        <v>178</v>
      </c>
      <c r="F11" s="329"/>
      <c r="G11" s="354">
        <f>'1-1 総表'!C11</f>
        <v>0</v>
      </c>
      <c r="H11" s="330" t="s">
        <v>254</v>
      </c>
      <c r="I11" s="355">
        <f>'1-1 総表'!E11</f>
        <v>0</v>
      </c>
      <c r="J11" s="330"/>
      <c r="K11" s="329"/>
      <c r="L11" s="330"/>
    </row>
    <row r="12" spans="1:14" ht="54.75" customHeight="1" x14ac:dyDescent="0.4">
      <c r="A12" s="316"/>
      <c r="B12" s="316"/>
      <c r="C12" s="316"/>
      <c r="D12" s="316"/>
      <c r="E12" s="331" t="s">
        <v>235</v>
      </c>
      <c r="F12" s="329"/>
      <c r="G12" s="1093" t="str">
        <f>'1-1 総表'!C13&amp;'1-1 総表'!D13&amp;'1-1 総表'!F13</f>
        <v/>
      </c>
      <c r="H12" s="1093"/>
      <c r="I12" s="1093"/>
      <c r="J12" s="1093"/>
      <c r="K12" s="1093"/>
      <c r="L12" s="1093"/>
    </row>
    <row r="13" spans="1:14" ht="54.75" customHeight="1" x14ac:dyDescent="0.4">
      <c r="A13" s="316"/>
      <c r="B13" s="316"/>
      <c r="C13" s="316"/>
      <c r="D13" s="316"/>
      <c r="E13" s="331" t="s">
        <v>236</v>
      </c>
      <c r="F13" s="329"/>
      <c r="G13" s="1093">
        <f>'1-1 総表'!C15</f>
        <v>0</v>
      </c>
      <c r="H13" s="1093"/>
      <c r="I13" s="1093"/>
      <c r="J13" s="1093"/>
      <c r="K13" s="1093"/>
      <c r="L13" s="1093"/>
    </row>
    <row r="14" spans="1:14" ht="46.5" customHeight="1" x14ac:dyDescent="0.4">
      <c r="A14" s="316"/>
      <c r="B14" s="316"/>
      <c r="C14" s="316"/>
      <c r="D14" s="316"/>
      <c r="E14" s="332" t="s">
        <v>237</v>
      </c>
      <c r="F14" s="329"/>
      <c r="G14" s="1093">
        <f>'1-1 総表'!C16</f>
        <v>0</v>
      </c>
      <c r="H14" s="1093"/>
      <c r="I14" s="1093"/>
      <c r="J14" s="1093"/>
      <c r="K14" s="1093"/>
      <c r="L14" s="1093"/>
    </row>
    <row r="15" spans="1:14" ht="46.5" customHeight="1" x14ac:dyDescent="0.4">
      <c r="A15" s="316"/>
      <c r="B15" s="316"/>
      <c r="C15" s="316"/>
      <c r="D15" s="316"/>
      <c r="E15" s="332" t="s">
        <v>238</v>
      </c>
      <c r="F15" s="329"/>
      <c r="G15" s="1093">
        <f>'1-1 総表'!C17</f>
        <v>0</v>
      </c>
      <c r="H15" s="1093"/>
      <c r="I15" s="1093"/>
      <c r="J15" s="1093"/>
      <c r="K15" s="1093"/>
      <c r="L15" s="1093"/>
    </row>
    <row r="16" spans="1:14" ht="46.5" customHeight="1" x14ac:dyDescent="0.4">
      <c r="A16" s="316"/>
      <c r="B16" s="316"/>
      <c r="C16" s="316"/>
      <c r="D16" s="316"/>
      <c r="E16" s="332"/>
      <c r="F16" s="329"/>
      <c r="G16" s="1093"/>
      <c r="H16" s="1093"/>
      <c r="I16" s="1093"/>
      <c r="J16" s="1093"/>
      <c r="K16" s="1093"/>
      <c r="L16" s="1093"/>
    </row>
    <row r="17" spans="1:12" ht="19.5" customHeight="1" x14ac:dyDescent="0.4">
      <c r="A17" s="316"/>
      <c r="B17" s="316"/>
      <c r="C17" s="316"/>
      <c r="D17" s="316"/>
      <c r="E17" s="316"/>
      <c r="F17" s="316"/>
      <c r="G17" s="316"/>
      <c r="H17" s="316"/>
      <c r="I17" s="316"/>
      <c r="J17" s="324"/>
      <c r="K17" s="324"/>
      <c r="L17" s="324"/>
    </row>
    <row r="18" spans="1:12" ht="22.5" customHeight="1" x14ac:dyDescent="0.4">
      <c r="A18" s="316"/>
      <c r="B18" s="333"/>
      <c r="C18" s="334">
        <f>'5-1 総表'!C11</f>
        <v>0</v>
      </c>
      <c r="D18" s="335">
        <f>'5-1 総表'!G11</f>
        <v>0</v>
      </c>
      <c r="E18" s="1094" t="s">
        <v>255</v>
      </c>
      <c r="F18" s="1094"/>
      <c r="G18" s="1094"/>
      <c r="H18" s="1094"/>
      <c r="I18" s="1094"/>
      <c r="J18" s="1094"/>
      <c r="K18" s="1094"/>
      <c r="L18" s="324"/>
    </row>
    <row r="19" spans="1:12" ht="42" customHeight="1" x14ac:dyDescent="0.4">
      <c r="A19" s="316"/>
      <c r="B19" s="336"/>
      <c r="C19" s="1093" t="s">
        <v>256</v>
      </c>
      <c r="D19" s="1093"/>
      <c r="E19" s="1093"/>
      <c r="F19" s="1093"/>
      <c r="G19" s="1093"/>
      <c r="H19" s="1093"/>
      <c r="I19" s="1093"/>
      <c r="J19" s="1093"/>
      <c r="K19" s="1093"/>
      <c r="L19" s="324"/>
    </row>
    <row r="20" spans="1:12" ht="25.5" customHeight="1" x14ac:dyDescent="0.4">
      <c r="A20" s="316"/>
      <c r="B20" s="336"/>
      <c r="C20" s="337"/>
      <c r="D20" s="336"/>
      <c r="E20" s="336"/>
      <c r="F20" s="336"/>
      <c r="G20" s="336"/>
      <c r="H20" s="336"/>
      <c r="I20" s="336"/>
      <c r="J20" s="336"/>
      <c r="K20" s="336"/>
      <c r="L20" s="324"/>
    </row>
    <row r="21" spans="1:12" ht="30.75" customHeight="1" x14ac:dyDescent="0.4">
      <c r="A21" s="316"/>
      <c r="B21" s="1095" t="s">
        <v>240</v>
      </c>
      <c r="C21" s="1095"/>
      <c r="D21" s="1095"/>
      <c r="E21" s="1095"/>
      <c r="F21" s="1095"/>
      <c r="G21" s="1095"/>
      <c r="H21" s="1095"/>
      <c r="I21" s="1095"/>
      <c r="J21" s="1095"/>
      <c r="K21" s="1095"/>
      <c r="L21" s="324"/>
    </row>
    <row r="22" spans="1:12" ht="25.5" customHeight="1" x14ac:dyDescent="0.4">
      <c r="A22" s="316"/>
      <c r="B22" s="338"/>
      <c r="C22" s="338"/>
      <c r="D22" s="338"/>
      <c r="E22" s="338"/>
      <c r="F22" s="338"/>
      <c r="G22" s="338"/>
      <c r="H22" s="338"/>
      <c r="I22" s="338"/>
      <c r="J22" s="338"/>
      <c r="K22" s="338"/>
      <c r="L22" s="324"/>
    </row>
    <row r="23" spans="1:12" ht="27" customHeight="1" x14ac:dyDescent="0.4">
      <c r="A23" s="316"/>
      <c r="B23" s="1094" t="s">
        <v>257</v>
      </c>
      <c r="C23" s="1094"/>
      <c r="D23" s="1094"/>
      <c r="E23" s="1094"/>
      <c r="F23" s="316"/>
      <c r="G23" s="316"/>
      <c r="H23" s="316"/>
      <c r="I23" s="316"/>
      <c r="J23" s="316"/>
      <c r="K23" s="316"/>
      <c r="L23" s="316"/>
    </row>
    <row r="24" spans="1:12" ht="42.75" customHeight="1" x14ac:dyDescent="0.4">
      <c r="B24" s="339" t="s">
        <v>258</v>
      </c>
      <c r="C24" s="1093">
        <f>'1-1 総表'!C27</f>
        <v>0</v>
      </c>
      <c r="D24" s="1093"/>
      <c r="E24" s="1093"/>
      <c r="F24" s="1093"/>
      <c r="G24" s="1093"/>
      <c r="H24" s="1093"/>
      <c r="I24" s="1093"/>
      <c r="J24" s="1093"/>
      <c r="K24" s="1093"/>
    </row>
    <row r="25" spans="1:12" ht="27" customHeight="1" x14ac:dyDescent="0.4">
      <c r="B25" s="339"/>
    </row>
    <row r="26" spans="1:12" ht="27" customHeight="1" x14ac:dyDescent="0.4">
      <c r="B26" s="337" t="s">
        <v>259</v>
      </c>
      <c r="C26" s="340"/>
      <c r="D26" s="340"/>
      <c r="E26" s="341"/>
    </row>
    <row r="27" spans="1:12" ht="42.75" customHeight="1" x14ac:dyDescent="0.4">
      <c r="B27" s="339" t="s">
        <v>258</v>
      </c>
      <c r="C27" s="1096"/>
      <c r="D27" s="1096"/>
      <c r="E27" s="1096"/>
    </row>
    <row r="28" spans="1:12" ht="27" customHeight="1" x14ac:dyDescent="0.4">
      <c r="B28" s="339" t="s">
        <v>258</v>
      </c>
    </row>
    <row r="29" spans="1:12" ht="27" customHeight="1" x14ac:dyDescent="0.4">
      <c r="B29" s="337" t="s">
        <v>260</v>
      </c>
      <c r="C29" s="340"/>
      <c r="D29" s="340"/>
      <c r="E29" s="341"/>
    </row>
    <row r="30" spans="1:12" ht="30.75" customHeight="1" x14ac:dyDescent="0.4">
      <c r="C30" s="1092"/>
      <c r="D30" s="1092"/>
      <c r="E30" s="1092"/>
      <c r="F30" s="1092"/>
      <c r="G30" s="1092"/>
      <c r="H30" s="1092"/>
      <c r="I30" s="1092"/>
      <c r="J30" s="1092"/>
      <c r="K30" s="1092"/>
    </row>
    <row r="31" spans="1:12" ht="30.75" customHeight="1" x14ac:dyDescent="0.4">
      <c r="C31" s="1092"/>
      <c r="D31" s="1092"/>
      <c r="E31" s="1092"/>
      <c r="F31" s="1092"/>
      <c r="G31" s="1092"/>
      <c r="H31" s="1092"/>
      <c r="I31" s="1092"/>
      <c r="J31" s="1092"/>
      <c r="K31" s="1092"/>
    </row>
    <row r="32" spans="1:12" ht="30.75" customHeight="1" x14ac:dyDescent="0.4">
      <c r="C32" s="1092"/>
      <c r="D32" s="1092"/>
      <c r="E32" s="1092"/>
      <c r="F32" s="1092"/>
      <c r="G32" s="1092"/>
      <c r="H32" s="1092"/>
      <c r="I32" s="1092"/>
      <c r="J32" s="1092"/>
      <c r="K32" s="1092"/>
    </row>
    <row r="33" spans="3:11" ht="30.75" customHeight="1" x14ac:dyDescent="0.4">
      <c r="C33" s="1092"/>
      <c r="D33" s="1092"/>
      <c r="E33" s="1092"/>
      <c r="F33" s="1092"/>
      <c r="G33" s="1092"/>
      <c r="H33" s="1092"/>
      <c r="I33" s="1092"/>
      <c r="J33" s="1092"/>
      <c r="K33" s="1092"/>
    </row>
    <row r="34" spans="3:11" ht="30.75" customHeight="1" x14ac:dyDescent="0.4">
      <c r="C34" s="1092"/>
      <c r="D34" s="1092"/>
      <c r="E34" s="1092"/>
      <c r="F34" s="1092"/>
      <c r="G34" s="1092"/>
      <c r="H34" s="1092"/>
      <c r="I34" s="1092"/>
      <c r="J34" s="1092"/>
      <c r="K34" s="1092"/>
    </row>
    <row r="35" spans="3:11" ht="30.75" customHeight="1" x14ac:dyDescent="0.4">
      <c r="C35" s="1092"/>
      <c r="D35" s="1092"/>
      <c r="E35" s="1092"/>
      <c r="F35" s="1092"/>
      <c r="G35" s="1092"/>
      <c r="H35" s="1092"/>
      <c r="I35" s="1092"/>
      <c r="J35" s="1092"/>
      <c r="K35" s="1092"/>
    </row>
    <row r="36" spans="3:11" ht="30.75" customHeight="1" x14ac:dyDescent="0.4">
      <c r="C36" s="1092"/>
      <c r="D36" s="1092"/>
      <c r="E36" s="1092"/>
      <c r="F36" s="1092"/>
      <c r="G36" s="1092"/>
      <c r="H36" s="1092"/>
      <c r="I36" s="1092"/>
      <c r="J36" s="1092"/>
      <c r="K36" s="1092"/>
    </row>
  </sheetData>
  <sheetProtection algorithmName="SHA-512" hashValue="Ouj6hapUlgNMwCygEkH8yefVnnIJoqqMRtzbPEL7akUrOWGzPpJGDSZzNBwTfA4KqSOmc88fW4OpJpTR/pMqig==" saltValue="T9x1kpqHYQ6gHb2fsAkWng==" spinCount="100000" sheet="1" objects="1" scenarios="1"/>
  <mergeCells count="20">
    <mergeCell ref="J7:K7"/>
    <mergeCell ref="B9:K9"/>
    <mergeCell ref="M1:M9"/>
    <mergeCell ref="A1:E1"/>
    <mergeCell ref="C3:J3"/>
    <mergeCell ref="C4:J4"/>
    <mergeCell ref="C5:J5"/>
    <mergeCell ref="I6:K6"/>
    <mergeCell ref="C30:K36"/>
    <mergeCell ref="G12:L12"/>
    <mergeCell ref="G13:L13"/>
    <mergeCell ref="G14:L14"/>
    <mergeCell ref="G15:L15"/>
    <mergeCell ref="G16:L16"/>
    <mergeCell ref="E18:K18"/>
    <mergeCell ref="C19:K19"/>
    <mergeCell ref="B21:K21"/>
    <mergeCell ref="B23:E23"/>
    <mergeCell ref="C24:K24"/>
    <mergeCell ref="C27:E27"/>
  </mergeCells>
  <phoneticPr fontId="21"/>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2D050"/>
  </sheetPr>
  <dimension ref="A1:N36"/>
  <sheetViews>
    <sheetView view="pageBreakPreview" zoomScale="70" zoomScaleNormal="100" zoomScaleSheetLayoutView="70" workbookViewId="0">
      <selection activeCell="D14" sqref="D14:H14"/>
    </sheetView>
  </sheetViews>
  <sheetFormatPr defaultColWidth="9" defaultRowHeight="13.5" x14ac:dyDescent="0.4"/>
  <cols>
    <col min="1" max="1" width="4.625" style="317" customWidth="1"/>
    <col min="2" max="2" width="6.5" style="317" customWidth="1"/>
    <col min="3" max="3" width="26" style="317" customWidth="1"/>
    <col min="4" max="4" width="19.5" style="317" customWidth="1"/>
    <col min="5" max="5" width="17.625" style="317" customWidth="1"/>
    <col min="6" max="6" width="1.875" style="317" customWidth="1"/>
    <col min="7" max="7" width="10.5" style="317" customWidth="1"/>
    <col min="8" max="8" width="5.5" style="317" customWidth="1"/>
    <col min="9" max="9" width="10.5" style="317" customWidth="1"/>
    <col min="10" max="10" width="16.375" style="317" customWidth="1"/>
    <col min="11" max="11" width="13.875" style="317" customWidth="1"/>
    <col min="12" max="12" width="7.5" style="317" customWidth="1"/>
    <col min="13" max="13" width="60.625" style="317" customWidth="1"/>
    <col min="14" max="14" width="9.625" style="317" customWidth="1"/>
    <col min="15" max="16384" width="9" style="317"/>
  </cols>
  <sheetData>
    <row r="1" spans="1:14" ht="36.75" customHeight="1" x14ac:dyDescent="0.4">
      <c r="A1" s="1098" t="s">
        <v>261</v>
      </c>
      <c r="B1" s="1098"/>
      <c r="C1" s="1098"/>
      <c r="D1" s="1098"/>
      <c r="E1" s="1098"/>
      <c r="F1" s="316"/>
      <c r="G1" s="316"/>
      <c r="H1" s="316"/>
      <c r="I1" s="316"/>
      <c r="J1" s="316"/>
      <c r="K1" s="316"/>
      <c r="L1" s="316"/>
      <c r="M1" s="914" t="s">
        <v>323</v>
      </c>
      <c r="N1" s="914"/>
    </row>
    <row r="2" spans="1:14" ht="15.75" customHeight="1" x14ac:dyDescent="0.4">
      <c r="A2" s="318"/>
      <c r="B2" s="318"/>
      <c r="C2" s="318"/>
      <c r="D2" s="318"/>
      <c r="E2" s="316"/>
      <c r="F2" s="316"/>
      <c r="G2" s="316"/>
      <c r="H2" s="316"/>
      <c r="I2" s="316"/>
      <c r="J2" s="316"/>
      <c r="K2" s="316"/>
      <c r="L2" s="316"/>
      <c r="M2" s="914"/>
      <c r="N2" s="914"/>
    </row>
    <row r="3" spans="1:14" ht="31.5" customHeight="1" x14ac:dyDescent="0.4">
      <c r="A3" s="319"/>
      <c r="C3" s="1099" t="s">
        <v>387</v>
      </c>
      <c r="D3" s="1099"/>
      <c r="E3" s="1099"/>
      <c r="F3" s="1099"/>
      <c r="G3" s="1099"/>
      <c r="H3" s="1099"/>
      <c r="I3" s="1099"/>
      <c r="J3" s="1099"/>
      <c r="K3" s="320"/>
      <c r="L3" s="319"/>
      <c r="M3" s="914"/>
      <c r="N3" s="914"/>
    </row>
    <row r="4" spans="1:14" ht="31.5" customHeight="1" x14ac:dyDescent="0.4">
      <c r="A4" s="321"/>
      <c r="C4" s="1100" t="s">
        <v>262</v>
      </c>
      <c r="D4" s="1100"/>
      <c r="E4" s="1100"/>
      <c r="F4" s="1100"/>
      <c r="G4" s="1100"/>
      <c r="H4" s="1100"/>
      <c r="I4" s="1100"/>
      <c r="J4" s="1100"/>
      <c r="K4" s="322"/>
      <c r="L4" s="321"/>
      <c r="M4" s="914"/>
      <c r="N4" s="914"/>
    </row>
    <row r="5" spans="1:14" ht="33" customHeight="1" x14ac:dyDescent="0.4">
      <c r="A5" s="321"/>
      <c r="C5" s="1101" t="s">
        <v>356</v>
      </c>
      <c r="D5" s="1101"/>
      <c r="E5" s="1101"/>
      <c r="F5" s="1101"/>
      <c r="G5" s="1101"/>
      <c r="H5" s="1101"/>
      <c r="I5" s="1101"/>
      <c r="J5" s="1101"/>
      <c r="K5" s="323"/>
      <c r="L5" s="321"/>
      <c r="M5" s="914"/>
      <c r="N5" s="914"/>
    </row>
    <row r="6" spans="1:14" ht="22.5" customHeight="1" x14ac:dyDescent="0.4">
      <c r="A6" s="321"/>
      <c r="B6" s="321"/>
      <c r="C6" s="321"/>
      <c r="D6" s="321"/>
      <c r="E6" s="321"/>
      <c r="F6" s="321"/>
      <c r="G6" s="321"/>
      <c r="H6" s="321"/>
      <c r="I6" s="1102"/>
      <c r="J6" s="1102"/>
      <c r="K6" s="1102"/>
      <c r="L6" s="321"/>
      <c r="M6" s="914"/>
      <c r="N6" s="914"/>
    </row>
    <row r="7" spans="1:14" ht="30.75" customHeight="1" x14ac:dyDescent="0.4">
      <c r="A7" s="316"/>
      <c r="B7" s="324"/>
      <c r="C7" s="324"/>
      <c r="D7" s="324"/>
      <c r="E7" s="324"/>
      <c r="F7" s="324"/>
      <c r="G7" s="324"/>
      <c r="H7" s="324"/>
      <c r="I7" s="325"/>
      <c r="J7" s="1097"/>
      <c r="K7" s="1097"/>
      <c r="L7" s="324"/>
      <c r="M7" s="914"/>
      <c r="N7" s="914"/>
    </row>
    <row r="8" spans="1:14" ht="12.75" customHeight="1" x14ac:dyDescent="0.4">
      <c r="A8" s="316"/>
      <c r="B8" s="324"/>
      <c r="C8" s="324"/>
      <c r="D8" s="324"/>
      <c r="E8" s="324"/>
      <c r="F8" s="324"/>
      <c r="G8" s="324"/>
      <c r="H8" s="324"/>
      <c r="I8" s="326"/>
      <c r="J8" s="326"/>
      <c r="K8" s="326"/>
      <c r="L8" s="324"/>
      <c r="M8" s="914"/>
      <c r="N8" s="914"/>
    </row>
    <row r="9" spans="1:14" ht="45" customHeight="1" x14ac:dyDescent="0.4">
      <c r="A9" s="316"/>
      <c r="B9" s="1094" t="s">
        <v>233</v>
      </c>
      <c r="C9" s="1094"/>
      <c r="D9" s="1094"/>
      <c r="E9" s="1094"/>
      <c r="F9" s="1094"/>
      <c r="G9" s="1094"/>
      <c r="H9" s="1094"/>
      <c r="I9" s="1094"/>
      <c r="J9" s="1094"/>
      <c r="K9" s="1094"/>
      <c r="L9" s="324"/>
      <c r="M9" s="914"/>
      <c r="N9" s="914"/>
    </row>
    <row r="10" spans="1:14" ht="12.75" customHeight="1" x14ac:dyDescent="0.4">
      <c r="A10" s="316"/>
      <c r="B10" s="316"/>
      <c r="C10" s="316"/>
      <c r="D10" s="316"/>
      <c r="E10" s="316"/>
      <c r="F10" s="316"/>
      <c r="G10" s="316"/>
      <c r="H10" s="316"/>
      <c r="I10" s="316"/>
      <c r="J10" s="324"/>
      <c r="K10" s="324"/>
      <c r="L10" s="324"/>
      <c r="M10" s="327"/>
      <c r="N10" s="327"/>
    </row>
    <row r="11" spans="1:14" ht="33.75" customHeight="1" x14ac:dyDescent="0.4">
      <c r="A11" s="316"/>
      <c r="B11" s="316"/>
      <c r="C11" s="316"/>
      <c r="D11" s="316"/>
      <c r="E11" s="328" t="s">
        <v>178</v>
      </c>
      <c r="F11" s="329"/>
      <c r="G11" s="354">
        <f>'1-1 総表'!C11</f>
        <v>0</v>
      </c>
      <c r="H11" s="330" t="s">
        <v>254</v>
      </c>
      <c r="I11" s="355">
        <f>'1-1 総表'!E11</f>
        <v>0</v>
      </c>
      <c r="J11" s="330"/>
      <c r="K11" s="329"/>
      <c r="L11" s="330"/>
    </row>
    <row r="12" spans="1:14" ht="54.75" customHeight="1" x14ac:dyDescent="0.4">
      <c r="A12" s="316"/>
      <c r="B12" s="316"/>
      <c r="C12" s="316"/>
      <c r="D12" s="316"/>
      <c r="E12" s="331" t="s">
        <v>235</v>
      </c>
      <c r="F12" s="329"/>
      <c r="G12" s="1093" t="str">
        <f>'1-1 総表'!C13&amp;'1-1 総表'!D13&amp;'1-1 総表'!F13</f>
        <v/>
      </c>
      <c r="H12" s="1093"/>
      <c r="I12" s="1093"/>
      <c r="J12" s="1093"/>
      <c r="K12" s="1093"/>
      <c r="L12" s="1093"/>
    </row>
    <row r="13" spans="1:14" ht="54.75" customHeight="1" x14ac:dyDescent="0.4">
      <c r="A13" s="316"/>
      <c r="B13" s="316"/>
      <c r="C13" s="316"/>
      <c r="D13" s="316"/>
      <c r="E13" s="331" t="s">
        <v>236</v>
      </c>
      <c r="F13" s="329"/>
      <c r="G13" s="1093">
        <f>'1-1 総表'!C15</f>
        <v>0</v>
      </c>
      <c r="H13" s="1093"/>
      <c r="I13" s="1093"/>
      <c r="J13" s="1093"/>
      <c r="K13" s="1093"/>
      <c r="L13" s="1093"/>
    </row>
    <row r="14" spans="1:14" ht="46.5" customHeight="1" x14ac:dyDescent="0.4">
      <c r="A14" s="316"/>
      <c r="B14" s="316"/>
      <c r="C14" s="316"/>
      <c r="D14" s="316"/>
      <c r="E14" s="332" t="s">
        <v>237</v>
      </c>
      <c r="F14" s="329"/>
      <c r="G14" s="1093">
        <f>'1-1 総表'!C16</f>
        <v>0</v>
      </c>
      <c r="H14" s="1093"/>
      <c r="I14" s="1093"/>
      <c r="J14" s="1093"/>
      <c r="K14" s="1093"/>
      <c r="L14" s="1093"/>
    </row>
    <row r="15" spans="1:14" ht="46.5" customHeight="1" x14ac:dyDescent="0.4">
      <c r="A15" s="316"/>
      <c r="B15" s="316"/>
      <c r="C15" s="316"/>
      <c r="D15" s="316"/>
      <c r="E15" s="332" t="s">
        <v>238</v>
      </c>
      <c r="F15" s="329"/>
      <c r="G15" s="1093">
        <f>'1-1 総表'!C17</f>
        <v>0</v>
      </c>
      <c r="H15" s="1093"/>
      <c r="I15" s="1093"/>
      <c r="J15" s="1093"/>
      <c r="K15" s="1093"/>
      <c r="L15" s="1093"/>
    </row>
    <row r="16" spans="1:14" ht="46.5" customHeight="1" x14ac:dyDescent="0.4">
      <c r="A16" s="316"/>
      <c r="B16" s="316"/>
      <c r="C16" s="316"/>
      <c r="D16" s="316"/>
      <c r="E16" s="332"/>
      <c r="F16" s="329"/>
      <c r="G16" s="1093"/>
      <c r="H16" s="1093"/>
      <c r="I16" s="1093"/>
      <c r="J16" s="1093"/>
      <c r="K16" s="1093"/>
      <c r="L16" s="1093"/>
    </row>
    <row r="17" spans="1:13" ht="19.5" customHeight="1" x14ac:dyDescent="0.4">
      <c r="A17" s="316"/>
      <c r="B17" s="316"/>
      <c r="C17" s="316"/>
      <c r="D17" s="316"/>
      <c r="E17" s="316"/>
      <c r="F17" s="316"/>
      <c r="G17" s="316"/>
      <c r="H17" s="316"/>
      <c r="I17" s="316"/>
      <c r="J17" s="324"/>
      <c r="K17" s="324"/>
      <c r="L17" s="324"/>
    </row>
    <row r="18" spans="1:13" ht="22.5" customHeight="1" x14ac:dyDescent="0.4">
      <c r="A18" s="316"/>
      <c r="B18" s="333"/>
      <c r="C18" s="334">
        <f>'5-1 総表'!C11</f>
        <v>0</v>
      </c>
      <c r="D18" s="335">
        <f>'5-1 総表'!G11</f>
        <v>0</v>
      </c>
      <c r="E18" s="1103" t="s">
        <v>263</v>
      </c>
      <c r="F18" s="1103"/>
      <c r="G18" s="1103"/>
      <c r="H18" s="1103"/>
      <c r="I18" s="1103"/>
      <c r="J18" s="1103"/>
      <c r="K18" s="1103"/>
      <c r="L18" s="324"/>
      <c r="M18" s="342"/>
    </row>
    <row r="19" spans="1:13" ht="41.25" customHeight="1" x14ac:dyDescent="0.4">
      <c r="A19" s="316"/>
      <c r="B19" s="336"/>
      <c r="C19" s="1093" t="s">
        <v>264</v>
      </c>
      <c r="D19" s="1093"/>
      <c r="E19" s="1093"/>
      <c r="F19" s="1093"/>
      <c r="G19" s="1093"/>
      <c r="H19" s="1093"/>
      <c r="I19" s="1093"/>
      <c r="J19" s="1093"/>
      <c r="K19" s="1093"/>
      <c r="L19" s="324"/>
    </row>
    <row r="20" spans="1:13" ht="25.5" customHeight="1" x14ac:dyDescent="0.4">
      <c r="A20" s="316"/>
      <c r="B20" s="336"/>
      <c r="C20" s="337"/>
      <c r="D20" s="336"/>
      <c r="E20" s="336"/>
      <c r="F20" s="336"/>
      <c r="G20" s="336"/>
      <c r="H20" s="336"/>
      <c r="I20" s="336"/>
      <c r="J20" s="336"/>
      <c r="K20" s="336"/>
      <c r="L20" s="324"/>
    </row>
    <row r="21" spans="1:13" ht="30.75" customHeight="1" x14ac:dyDescent="0.4">
      <c r="A21" s="316"/>
      <c r="B21" s="1095" t="s">
        <v>240</v>
      </c>
      <c r="C21" s="1095"/>
      <c r="D21" s="1095"/>
      <c r="E21" s="1095"/>
      <c r="F21" s="1095"/>
      <c r="G21" s="1095"/>
      <c r="H21" s="1095"/>
      <c r="I21" s="1095"/>
      <c r="J21" s="1095"/>
      <c r="K21" s="1095"/>
      <c r="L21" s="324"/>
    </row>
    <row r="22" spans="1:13" ht="25.5" customHeight="1" x14ac:dyDescent="0.4">
      <c r="A22" s="316"/>
      <c r="B22" s="338"/>
      <c r="C22" s="338"/>
      <c r="D22" s="338"/>
      <c r="E22" s="338"/>
      <c r="F22" s="338"/>
      <c r="G22" s="338"/>
      <c r="H22" s="338"/>
      <c r="I22" s="338"/>
      <c r="J22" s="338"/>
      <c r="K22" s="338"/>
      <c r="L22" s="324"/>
    </row>
    <row r="23" spans="1:13" ht="27" customHeight="1" x14ac:dyDescent="0.4">
      <c r="A23" s="316"/>
      <c r="B23" s="1094" t="s">
        <v>257</v>
      </c>
      <c r="C23" s="1094"/>
      <c r="D23" s="1094"/>
      <c r="E23" s="1094"/>
      <c r="F23" s="316"/>
      <c r="G23" s="316"/>
      <c r="H23" s="316"/>
      <c r="I23" s="316"/>
      <c r="J23" s="316"/>
      <c r="K23" s="316"/>
      <c r="L23" s="316"/>
    </row>
    <row r="24" spans="1:13" ht="42.75" customHeight="1" x14ac:dyDescent="0.4">
      <c r="B24" s="339" t="s">
        <v>258</v>
      </c>
      <c r="C24" s="1093">
        <f>'1-1 総表'!C27</f>
        <v>0</v>
      </c>
      <c r="D24" s="1093"/>
      <c r="E24" s="1093"/>
      <c r="F24" s="1093"/>
      <c r="G24" s="1093"/>
      <c r="H24" s="1093"/>
      <c r="I24" s="1093"/>
      <c r="J24" s="1093"/>
      <c r="K24" s="1093"/>
    </row>
    <row r="25" spans="1:13" ht="27" customHeight="1" x14ac:dyDescent="0.4">
      <c r="B25" s="339"/>
    </row>
    <row r="26" spans="1:13" ht="27" customHeight="1" x14ac:dyDescent="0.4">
      <c r="B26" s="337" t="s">
        <v>265</v>
      </c>
      <c r="C26" s="340"/>
      <c r="D26" s="340"/>
      <c r="E26" s="341"/>
    </row>
    <row r="27" spans="1:13" ht="82.5" customHeight="1" x14ac:dyDescent="0.4">
      <c r="B27" s="339" t="s">
        <v>258</v>
      </c>
      <c r="C27" s="1092"/>
      <c r="D27" s="1092"/>
      <c r="E27" s="1092"/>
      <c r="F27" s="1092"/>
      <c r="G27" s="1092"/>
      <c r="H27" s="1092"/>
      <c r="I27" s="1092"/>
      <c r="J27" s="1092"/>
      <c r="K27" s="1092"/>
    </row>
    <row r="28" spans="1:13" ht="27" customHeight="1" x14ac:dyDescent="0.4">
      <c r="B28" s="339" t="s">
        <v>258</v>
      </c>
    </row>
    <row r="29" spans="1:13" ht="27" customHeight="1" x14ac:dyDescent="0.4">
      <c r="B29" s="337" t="s">
        <v>266</v>
      </c>
      <c r="C29" s="340"/>
      <c r="D29" s="340"/>
      <c r="E29" s="341"/>
    </row>
    <row r="30" spans="1:13" ht="30.75" customHeight="1" x14ac:dyDescent="0.4">
      <c r="C30" s="1092"/>
      <c r="D30" s="1092"/>
      <c r="E30" s="1092"/>
      <c r="F30" s="1092"/>
      <c r="G30" s="1092"/>
      <c r="H30" s="1092"/>
      <c r="I30" s="1092"/>
      <c r="J30" s="1092"/>
      <c r="K30" s="1092"/>
    </row>
    <row r="31" spans="1:13" ht="30.75" customHeight="1" x14ac:dyDescent="0.4">
      <c r="C31" s="1092"/>
      <c r="D31" s="1092"/>
      <c r="E31" s="1092"/>
      <c r="F31" s="1092"/>
      <c r="G31" s="1092"/>
      <c r="H31" s="1092"/>
      <c r="I31" s="1092"/>
      <c r="J31" s="1092"/>
      <c r="K31" s="1092"/>
    </row>
    <row r="32" spans="1:13" ht="30.75" customHeight="1" x14ac:dyDescent="0.4">
      <c r="C32" s="1092"/>
      <c r="D32" s="1092"/>
      <c r="E32" s="1092"/>
      <c r="F32" s="1092"/>
      <c r="G32" s="1092"/>
      <c r="H32" s="1092"/>
      <c r="I32" s="1092"/>
      <c r="J32" s="1092"/>
      <c r="K32" s="1092"/>
    </row>
    <row r="33" spans="3:11" ht="30.75" customHeight="1" x14ac:dyDescent="0.4">
      <c r="C33" s="1092"/>
      <c r="D33" s="1092"/>
      <c r="E33" s="1092"/>
      <c r="F33" s="1092"/>
      <c r="G33" s="1092"/>
      <c r="H33" s="1092"/>
      <c r="I33" s="1092"/>
      <c r="J33" s="1092"/>
      <c r="K33" s="1092"/>
    </row>
    <row r="34" spans="3:11" ht="30.75" customHeight="1" x14ac:dyDescent="0.4">
      <c r="C34" s="1092"/>
      <c r="D34" s="1092"/>
      <c r="E34" s="1092"/>
      <c r="F34" s="1092"/>
      <c r="G34" s="1092"/>
      <c r="H34" s="1092"/>
      <c r="I34" s="1092"/>
      <c r="J34" s="1092"/>
      <c r="K34" s="1092"/>
    </row>
    <row r="35" spans="3:11" ht="30.75" customHeight="1" x14ac:dyDescent="0.4">
      <c r="C35" s="1092"/>
      <c r="D35" s="1092"/>
      <c r="E35" s="1092"/>
      <c r="F35" s="1092"/>
      <c r="G35" s="1092"/>
      <c r="H35" s="1092"/>
      <c r="I35" s="1092"/>
      <c r="J35" s="1092"/>
      <c r="K35" s="1092"/>
    </row>
    <row r="36" spans="3:11" ht="30.75" customHeight="1" x14ac:dyDescent="0.4">
      <c r="C36" s="1092"/>
      <c r="D36" s="1092"/>
      <c r="E36" s="1092"/>
      <c r="F36" s="1092"/>
      <c r="G36" s="1092"/>
      <c r="H36" s="1092"/>
      <c r="I36" s="1092"/>
      <c r="J36" s="1092"/>
      <c r="K36" s="1092"/>
    </row>
  </sheetData>
  <sheetProtection algorithmName="SHA-512" hashValue="DATSCcH7lDxU60AgNWzob2YZLzXPkFm1oXdBE5m4ENF0lXaljMbV07iMXj776Q8iwchp+CbBdOozDTQv/NHRmw==" saltValue="61Fpg2FWwcwoI4uV8AiFXA==" spinCount="100000" sheet="1" objects="1" scenarios="1"/>
  <mergeCells count="20">
    <mergeCell ref="M1:N9"/>
    <mergeCell ref="C5:J5"/>
    <mergeCell ref="I6:K6"/>
    <mergeCell ref="J7:K7"/>
    <mergeCell ref="B9:K9"/>
    <mergeCell ref="A1:E1"/>
    <mergeCell ref="C3:J3"/>
    <mergeCell ref="C4:J4"/>
    <mergeCell ref="C30:K36"/>
    <mergeCell ref="G12:L12"/>
    <mergeCell ref="G13:L13"/>
    <mergeCell ref="G14:L14"/>
    <mergeCell ref="G15:L15"/>
    <mergeCell ref="G16:L16"/>
    <mergeCell ref="E18:K18"/>
    <mergeCell ref="C19:K19"/>
    <mergeCell ref="B21:K21"/>
    <mergeCell ref="B23:E23"/>
    <mergeCell ref="C24:K24"/>
    <mergeCell ref="C27:K27"/>
  </mergeCells>
  <phoneticPr fontId="21"/>
  <dataValidations count="1">
    <dataValidation type="list" allowBlank="1" showInputMessage="1" showErrorMessage="1" sqref="E18:K18" xr:uid="{00000000-0002-0000-0E00-000000000000}">
      <formula1>"により交付決定の通知を受けた助成対象活動について、,助成金の交付申請を行った助成対象活動について、"</formula1>
    </dataValidation>
  </dataValidations>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C000"/>
    <pageSetUpPr fitToPage="1"/>
  </sheetPr>
  <dimension ref="A1:W68"/>
  <sheetViews>
    <sheetView view="pageBreakPreview" zoomScale="75" zoomScaleNormal="70" zoomScaleSheetLayoutView="75" workbookViewId="0">
      <selection activeCell="D14" sqref="D14:H14"/>
    </sheetView>
  </sheetViews>
  <sheetFormatPr defaultColWidth="9" defaultRowHeight="18.75" x14ac:dyDescent="0.4"/>
  <cols>
    <col min="1" max="1" width="5.625" customWidth="1"/>
    <col min="2" max="2" width="19.625" customWidth="1"/>
    <col min="3" max="3" width="14.625" customWidth="1"/>
    <col min="4" max="4" width="5.625" customWidth="1"/>
    <col min="5" max="6" width="14.625" customWidth="1"/>
    <col min="7" max="7" width="11.5" customWidth="1"/>
    <col min="8" max="8" width="11.875" customWidth="1"/>
    <col min="9" max="9" width="14.875" customWidth="1"/>
    <col min="10" max="10" width="13.375" customWidth="1"/>
    <col min="12" max="12" width="9" customWidth="1"/>
  </cols>
  <sheetData>
    <row r="1" spans="1:18" s="264" customFormat="1" ht="35.450000000000003" customHeight="1" x14ac:dyDescent="0.4">
      <c r="A1" s="836" t="s">
        <v>213</v>
      </c>
      <c r="B1" s="836"/>
      <c r="C1" s="836"/>
      <c r="D1"/>
      <c r="E1"/>
      <c r="F1"/>
      <c r="G1" s="528"/>
      <c r="H1"/>
      <c r="I1"/>
      <c r="J1"/>
      <c r="K1"/>
      <c r="L1"/>
      <c r="M1"/>
      <c r="N1"/>
      <c r="O1"/>
      <c r="P1" s="262"/>
      <c r="Q1" s="262"/>
      <c r="R1" s="262"/>
    </row>
    <row r="2" spans="1:18" s="263" customFormat="1" ht="25.5" customHeight="1" x14ac:dyDescent="0.4">
      <c r="A2" s="774" t="s">
        <v>383</v>
      </c>
      <c r="B2" s="774"/>
      <c r="C2" s="774"/>
      <c r="D2" s="774"/>
      <c r="E2" s="774"/>
      <c r="F2" s="774"/>
      <c r="G2" s="774"/>
      <c r="H2" s="774"/>
      <c r="I2" s="774"/>
      <c r="J2" s="774"/>
      <c r="K2"/>
      <c r="L2"/>
      <c r="M2"/>
      <c r="N2"/>
      <c r="O2"/>
      <c r="P2" s="261"/>
      <c r="Q2" s="261"/>
      <c r="R2" s="262"/>
    </row>
    <row r="3" spans="1:18" s="263" customFormat="1" ht="25.5" x14ac:dyDescent="0.4">
      <c r="A3" s="774" t="s">
        <v>214</v>
      </c>
      <c r="B3" s="774"/>
      <c r="C3" s="774"/>
      <c r="D3" s="774"/>
      <c r="E3" s="774"/>
      <c r="F3" s="774"/>
      <c r="G3" s="774"/>
      <c r="H3" s="774"/>
      <c r="I3" s="774"/>
      <c r="J3" s="774"/>
      <c r="K3" s="346" t="s">
        <v>328</v>
      </c>
      <c r="L3" s="346"/>
      <c r="M3" s="346"/>
      <c r="N3" s="346"/>
      <c r="O3"/>
      <c r="P3" s="261"/>
      <c r="Q3" s="261"/>
    </row>
    <row r="4" spans="1:18" s="263" customFormat="1" ht="6.6" customHeight="1" x14ac:dyDescent="0.4">
      <c r="A4" s="529"/>
      <c r="B4" s="529"/>
      <c r="C4" s="529"/>
      <c r="D4" s="529"/>
      <c r="E4" s="529"/>
      <c r="F4" s="529"/>
      <c r="G4" s="529"/>
      <c r="H4" s="529"/>
      <c r="I4" s="529"/>
      <c r="J4" s="530"/>
      <c r="K4"/>
      <c r="L4"/>
      <c r="M4"/>
      <c r="N4"/>
      <c r="O4"/>
    </row>
    <row r="5" spans="1:18" s="264" customFormat="1" x14ac:dyDescent="0.4">
      <c r="A5" s="837" t="s">
        <v>190</v>
      </c>
      <c r="B5" s="837"/>
      <c r="C5" s="837"/>
      <c r="D5" s="837"/>
      <c r="E5" s="837"/>
      <c r="F5" s="837"/>
      <c r="G5" s="837"/>
      <c r="H5" s="837"/>
      <c r="I5" s="837"/>
      <c r="J5" s="837"/>
      <c r="K5"/>
      <c r="L5"/>
      <c r="M5"/>
      <c r="N5"/>
      <c r="O5"/>
    </row>
    <row r="6" spans="1:18" s="264" customFormat="1" ht="8.25" customHeight="1" x14ac:dyDescent="0.4">
      <c r="A6"/>
      <c r="B6"/>
      <c r="C6"/>
      <c r="D6"/>
      <c r="E6"/>
      <c r="F6"/>
      <c r="G6"/>
      <c r="H6"/>
      <c r="I6"/>
      <c r="J6"/>
      <c r="K6"/>
      <c r="L6"/>
      <c r="M6"/>
      <c r="N6"/>
      <c r="O6"/>
    </row>
    <row r="7" spans="1:18" s="264" customFormat="1" x14ac:dyDescent="0.4">
      <c r="A7" s="380"/>
      <c r="B7" s="351">
        <f>C11</f>
        <v>0</v>
      </c>
      <c r="C7" s="15">
        <f>G11</f>
        <v>0</v>
      </c>
      <c r="D7" s="837" t="s">
        <v>215</v>
      </c>
      <c r="E7" s="837"/>
      <c r="F7" s="837"/>
      <c r="G7" s="837"/>
      <c r="H7" s="837"/>
      <c r="I7" s="837"/>
      <c r="J7"/>
      <c r="K7"/>
      <c r="L7"/>
      <c r="M7"/>
      <c r="N7"/>
      <c r="O7"/>
    </row>
    <row r="8" spans="1:18" s="264" customFormat="1" ht="18" customHeight="1" x14ac:dyDescent="0.4">
      <c r="A8" s="364"/>
      <c r="B8" s="836" t="s">
        <v>216</v>
      </c>
      <c r="C8" s="836"/>
      <c r="D8" s="836"/>
      <c r="E8" s="836"/>
      <c r="F8" s="836"/>
      <c r="G8" s="836"/>
      <c r="H8" s="836"/>
      <c r="I8" s="836"/>
      <c r="J8" s="836"/>
      <c r="K8"/>
      <c r="L8"/>
      <c r="M8"/>
      <c r="N8"/>
      <c r="O8"/>
    </row>
    <row r="9" spans="1:18" s="264" customFormat="1" ht="12.6" customHeight="1" thickBot="1" x14ac:dyDescent="0.45">
      <c r="A9" s="111"/>
      <c r="B9" s="111"/>
      <c r="C9" s="111"/>
      <c r="D9" s="111"/>
      <c r="E9" s="111"/>
      <c r="F9" s="111"/>
      <c r="G9"/>
      <c r="H9"/>
      <c r="I9"/>
      <c r="J9" s="110"/>
      <c r="K9"/>
      <c r="L9"/>
      <c r="M9"/>
      <c r="N9"/>
      <c r="O9"/>
    </row>
    <row r="10" spans="1:18" ht="30.75" customHeight="1" thickBot="1" x14ac:dyDescent="0.45">
      <c r="A10" s="814" t="s">
        <v>48</v>
      </c>
      <c r="B10" s="1107"/>
      <c r="C10" s="1108"/>
      <c r="D10" s="813"/>
      <c r="E10" s="644"/>
      <c r="F10" s="644"/>
      <c r="G10" s="644"/>
      <c r="H10" s="644"/>
      <c r="I10" s="644"/>
      <c r="J10" s="644"/>
      <c r="K10" s="596" t="s">
        <v>218</v>
      </c>
      <c r="L10" s="112"/>
      <c r="M10" s="112"/>
      <c r="N10" s="112"/>
      <c r="O10" s="112"/>
      <c r="P10" s="112"/>
      <c r="Q10" s="112"/>
      <c r="R10" s="112"/>
    </row>
    <row r="11" spans="1:18" ht="30.75" customHeight="1" thickBot="1" x14ac:dyDescent="0.45">
      <c r="A11" s="814" t="s">
        <v>212</v>
      </c>
      <c r="B11" s="1107"/>
      <c r="C11" s="1109">
        <f>'5-1 総表'!C11:D11</f>
        <v>0</v>
      </c>
      <c r="D11" s="1110"/>
      <c r="E11" s="1111" t="s">
        <v>301</v>
      </c>
      <c r="F11" s="1112"/>
      <c r="G11" s="1104">
        <f>'5-1 総表'!G11:H11</f>
        <v>0</v>
      </c>
      <c r="H11" s="1105"/>
      <c r="I11" s="1105">
        <f>'5-1 総表'!I11:J11</f>
        <v>0</v>
      </c>
      <c r="J11" s="1106"/>
      <c r="K11" s="112"/>
      <c r="L11" s="112"/>
      <c r="M11" s="112"/>
      <c r="N11" s="112"/>
      <c r="O11" s="112"/>
      <c r="P11" s="112"/>
      <c r="Q11" s="112"/>
      <c r="R11" s="112"/>
    </row>
    <row r="12" spans="1:18" ht="45.6" customHeight="1" thickBot="1" x14ac:dyDescent="0.45">
      <c r="A12" s="814" t="s">
        <v>81</v>
      </c>
      <c r="B12" s="840"/>
      <c r="C12" s="857" t="s">
        <v>355</v>
      </c>
      <c r="D12" s="858"/>
      <c r="E12" s="858"/>
      <c r="F12" s="858"/>
      <c r="G12" s="858"/>
      <c r="H12" s="858"/>
      <c r="I12" s="858"/>
      <c r="J12" s="859"/>
      <c r="K12" s="112"/>
      <c r="L12" s="112"/>
      <c r="M12" s="112"/>
      <c r="N12" s="112"/>
      <c r="O12" s="112"/>
      <c r="P12" s="112"/>
      <c r="Q12" s="112"/>
      <c r="R12" s="112"/>
    </row>
    <row r="13" spans="1:18" ht="32.1" customHeight="1" x14ac:dyDescent="0.4">
      <c r="A13" s="843" t="s">
        <v>0</v>
      </c>
      <c r="B13" s="113" t="s">
        <v>162</v>
      </c>
      <c r="C13" s="526">
        <f>'5-1 総表'!C13</f>
        <v>0</v>
      </c>
      <c r="D13" s="114" t="s">
        <v>6</v>
      </c>
      <c r="E13" s="527">
        <f>'5-1 総表'!E13</f>
        <v>0</v>
      </c>
      <c r="F13" s="848"/>
      <c r="G13" s="849"/>
      <c r="H13" s="849"/>
      <c r="I13" s="849"/>
      <c r="J13" s="850"/>
      <c r="K13" s="218"/>
      <c r="L13" s="218"/>
      <c r="M13" s="218"/>
      <c r="N13" s="218"/>
      <c r="O13" s="218"/>
      <c r="P13" s="218"/>
      <c r="Q13" s="119"/>
      <c r="R13" s="119"/>
    </row>
    <row r="14" spans="1:18" ht="12" customHeight="1" x14ac:dyDescent="0.4">
      <c r="A14" s="844"/>
      <c r="B14" s="846" t="s">
        <v>7</v>
      </c>
      <c r="C14" s="357" t="s">
        <v>41</v>
      </c>
      <c r="D14" s="841" t="s">
        <v>79</v>
      </c>
      <c r="E14" s="842"/>
      <c r="F14" s="851" t="s">
        <v>286</v>
      </c>
      <c r="G14" s="852"/>
      <c r="H14" s="852"/>
      <c r="I14" s="852"/>
      <c r="J14" s="853"/>
      <c r="K14" s="218"/>
      <c r="L14" s="218"/>
      <c r="M14" s="218"/>
      <c r="N14" s="218"/>
      <c r="O14" s="218"/>
      <c r="P14" s="218"/>
      <c r="Q14" s="119"/>
      <c r="R14" s="119"/>
    </row>
    <row r="15" spans="1:18" ht="40.5" customHeight="1" x14ac:dyDescent="0.4">
      <c r="A15" s="844"/>
      <c r="B15" s="847"/>
      <c r="C15" s="533">
        <f>'5-1 総表'!C15</f>
        <v>0</v>
      </c>
      <c r="D15" s="1116">
        <f>'5-1 総表'!D15:E15</f>
        <v>0</v>
      </c>
      <c r="E15" s="1117"/>
      <c r="F15" s="1118">
        <f>'5-1 総表'!F15:J15</f>
        <v>0</v>
      </c>
      <c r="G15" s="1119"/>
      <c r="H15" s="1119"/>
      <c r="I15" s="1119"/>
      <c r="J15" s="1120"/>
      <c r="K15" s="218"/>
      <c r="L15" s="218"/>
      <c r="M15" s="218"/>
      <c r="N15" s="218"/>
      <c r="O15" s="218"/>
      <c r="P15" s="218"/>
      <c r="Q15" s="119"/>
      <c r="R15" s="119"/>
    </row>
    <row r="16" spans="1:18" ht="22.5" customHeight="1" x14ac:dyDescent="0.4">
      <c r="A16" s="844"/>
      <c r="B16" s="115" t="s">
        <v>73</v>
      </c>
      <c r="C16" s="1121">
        <f>'5-1 総表'!C16:J16</f>
        <v>0</v>
      </c>
      <c r="D16" s="1119"/>
      <c r="E16" s="1119"/>
      <c r="F16" s="1119"/>
      <c r="G16" s="1119"/>
      <c r="H16" s="1119"/>
      <c r="I16" s="1119"/>
      <c r="J16" s="1120"/>
      <c r="K16" s="218"/>
      <c r="L16" s="218"/>
      <c r="M16" s="218"/>
      <c r="N16" s="218"/>
      <c r="O16" s="218"/>
      <c r="P16" s="218"/>
      <c r="Q16" s="119"/>
      <c r="R16" s="119"/>
    </row>
    <row r="17" spans="1:18" ht="44.25" customHeight="1" x14ac:dyDescent="0.4">
      <c r="A17" s="844"/>
      <c r="B17" s="116" t="s">
        <v>64</v>
      </c>
      <c r="C17" s="1113">
        <f>'5-1 総表'!C17:J17</f>
        <v>0</v>
      </c>
      <c r="D17" s="1114"/>
      <c r="E17" s="1114"/>
      <c r="F17" s="1114"/>
      <c r="G17" s="1114"/>
      <c r="H17" s="1114"/>
      <c r="I17" s="1114"/>
      <c r="J17" s="1115"/>
      <c r="K17" s="218"/>
      <c r="L17" s="218"/>
      <c r="M17" s="218"/>
      <c r="N17" s="218"/>
      <c r="O17" s="218"/>
      <c r="P17" s="218"/>
      <c r="Q17" s="119"/>
      <c r="R17" s="119"/>
    </row>
    <row r="18" spans="1:18" ht="42" customHeight="1" x14ac:dyDescent="0.4">
      <c r="A18" s="844"/>
      <c r="B18" s="116" t="s">
        <v>8</v>
      </c>
      <c r="C18" s="1113">
        <f>'5-1 総表'!C18:J18</f>
        <v>0</v>
      </c>
      <c r="D18" s="1114"/>
      <c r="E18" s="1114"/>
      <c r="F18" s="1114"/>
      <c r="G18" s="1114"/>
      <c r="H18" s="1114"/>
      <c r="I18" s="1114"/>
      <c r="J18" s="1115"/>
      <c r="K18" s="218"/>
      <c r="L18" s="218"/>
      <c r="M18" s="218"/>
      <c r="N18" s="218"/>
      <c r="O18" s="218"/>
      <c r="P18" s="218"/>
      <c r="Q18" s="119"/>
      <c r="R18" s="119"/>
    </row>
    <row r="19" spans="1:18" ht="39.75" customHeight="1" x14ac:dyDescent="0.4">
      <c r="A19" s="844"/>
      <c r="B19" s="117" t="s">
        <v>9</v>
      </c>
      <c r="C19" s="1113">
        <f>'5-1 総表'!C19:J19</f>
        <v>0</v>
      </c>
      <c r="D19" s="1114"/>
      <c r="E19" s="1114"/>
      <c r="F19" s="1114"/>
      <c r="G19" s="1114"/>
      <c r="H19" s="1114"/>
      <c r="I19" s="1114"/>
      <c r="J19" s="1115"/>
      <c r="K19" s="218"/>
      <c r="L19" s="218"/>
      <c r="M19" s="218"/>
      <c r="N19" s="218"/>
      <c r="O19" s="218"/>
      <c r="P19" s="218"/>
      <c r="Q19" s="119"/>
      <c r="R19" s="119"/>
    </row>
    <row r="20" spans="1:18" ht="32.1" customHeight="1" thickBot="1" x14ac:dyDescent="0.45">
      <c r="A20" s="845"/>
      <c r="B20" s="118" t="s">
        <v>87</v>
      </c>
      <c r="C20" s="1122">
        <f>'5-1 総表'!C20:J20</f>
        <v>0</v>
      </c>
      <c r="D20" s="1123"/>
      <c r="E20" s="1123"/>
      <c r="F20" s="1123"/>
      <c r="G20" s="1123"/>
      <c r="H20" s="1123"/>
      <c r="I20" s="1123"/>
      <c r="J20" s="1124"/>
      <c r="K20" s="218"/>
      <c r="L20" s="218"/>
      <c r="M20" s="218"/>
      <c r="N20" s="218"/>
      <c r="O20" s="218"/>
      <c r="P20" s="218"/>
      <c r="Q20" s="119"/>
      <c r="R20" s="119"/>
    </row>
    <row r="21" spans="1:18" ht="32.1" customHeight="1" x14ac:dyDescent="0.4">
      <c r="A21" s="843" t="s">
        <v>156</v>
      </c>
      <c r="B21" s="113" t="s">
        <v>181</v>
      </c>
      <c r="C21" s="526">
        <f>'5-1 総表'!C21</f>
        <v>0</v>
      </c>
      <c r="D21" s="114" t="s">
        <v>6</v>
      </c>
      <c r="E21" s="527">
        <f>'5-1 総表'!E21</f>
        <v>0</v>
      </c>
      <c r="F21" s="911"/>
      <c r="G21" s="912"/>
      <c r="H21" s="912"/>
      <c r="I21" s="912"/>
      <c r="J21" s="913"/>
      <c r="K21" s="219"/>
      <c r="L21" s="219"/>
      <c r="M21" s="219"/>
      <c r="N21" s="219"/>
      <c r="O21" s="219"/>
      <c r="P21" s="219"/>
      <c r="Q21" s="217"/>
      <c r="R21" s="217"/>
    </row>
    <row r="22" spans="1:18" ht="12" customHeight="1" x14ac:dyDescent="0.4">
      <c r="A22" s="844"/>
      <c r="B22" s="846" t="s">
        <v>182</v>
      </c>
      <c r="C22" s="357" t="s">
        <v>41</v>
      </c>
      <c r="D22" s="841" t="s">
        <v>79</v>
      </c>
      <c r="E22" s="842"/>
      <c r="F22" s="851" t="s">
        <v>286</v>
      </c>
      <c r="G22" s="852"/>
      <c r="H22" s="852"/>
      <c r="I22" s="852"/>
      <c r="J22" s="853"/>
      <c r="K22" s="219"/>
      <c r="L22" s="219"/>
      <c r="M22" s="219"/>
      <c r="N22" s="219"/>
      <c r="O22" s="219"/>
      <c r="P22" s="219"/>
      <c r="Q22" s="217"/>
      <c r="R22" s="217"/>
    </row>
    <row r="23" spans="1:18" ht="40.5" customHeight="1" x14ac:dyDescent="0.4">
      <c r="A23" s="844"/>
      <c r="B23" s="847"/>
      <c r="C23" s="533">
        <f>'5-1 総表'!C23</f>
        <v>0</v>
      </c>
      <c r="D23" s="1116">
        <f>'5-1 総表'!D23:E23</f>
        <v>0</v>
      </c>
      <c r="E23" s="1117"/>
      <c r="F23" s="1125">
        <f>'5-1 総表'!F23:J23</f>
        <v>0</v>
      </c>
      <c r="G23" s="1119"/>
      <c r="H23" s="1119"/>
      <c r="I23" s="1119"/>
      <c r="J23" s="1120"/>
      <c r="K23" s="219"/>
      <c r="L23" s="219"/>
      <c r="M23" s="219"/>
      <c r="N23" s="219"/>
      <c r="O23" s="219"/>
      <c r="P23" s="219"/>
      <c r="Q23" s="217"/>
      <c r="R23" s="217"/>
    </row>
    <row r="24" spans="1:18" ht="32.1" customHeight="1" x14ac:dyDescent="0.4">
      <c r="A24" s="844"/>
      <c r="B24" s="187" t="s">
        <v>72</v>
      </c>
      <c r="C24" s="1126">
        <f>'5-1 総表'!C24:J24</f>
        <v>0</v>
      </c>
      <c r="D24" s="1126"/>
      <c r="E24" s="1126"/>
      <c r="F24" s="1126"/>
      <c r="G24" s="1126"/>
      <c r="H24" s="1126"/>
      <c r="I24" s="1126"/>
      <c r="J24" s="1127"/>
      <c r="K24" s="112"/>
      <c r="L24" s="112"/>
      <c r="M24" s="112"/>
      <c r="N24" s="112"/>
      <c r="O24" s="112"/>
      <c r="P24" s="112"/>
      <c r="Q24" s="112"/>
      <c r="R24" s="112"/>
    </row>
    <row r="25" spans="1:18" ht="32.1" customHeight="1" x14ac:dyDescent="0.4">
      <c r="A25" s="844"/>
      <c r="B25" s="188" t="s">
        <v>57</v>
      </c>
      <c r="C25" s="1128">
        <f>'5-1 総表'!C25:J25</f>
        <v>0</v>
      </c>
      <c r="D25" s="1129"/>
      <c r="E25" s="1129"/>
      <c r="F25" s="1129"/>
      <c r="G25" s="1129"/>
      <c r="H25" s="1129"/>
      <c r="I25" s="1129"/>
      <c r="J25" s="1130"/>
      <c r="K25" s="112"/>
      <c r="L25" s="112"/>
      <c r="M25" s="112"/>
      <c r="N25" s="112"/>
      <c r="O25" s="112"/>
      <c r="P25" s="112"/>
      <c r="Q25" s="112"/>
      <c r="R25" s="112"/>
    </row>
    <row r="26" spans="1:18" ht="32.1" customHeight="1" x14ac:dyDescent="0.4">
      <c r="A26" s="844"/>
      <c r="B26" s="188" t="s">
        <v>58</v>
      </c>
      <c r="C26" s="1128">
        <f>'5-1 総表'!C26:J26</f>
        <v>0</v>
      </c>
      <c r="D26" s="1129"/>
      <c r="E26" s="1129"/>
      <c r="F26" s="1129"/>
      <c r="G26" s="1129"/>
      <c r="H26" s="1129"/>
      <c r="I26" s="1129"/>
      <c r="J26" s="1130"/>
      <c r="K26" s="112"/>
      <c r="L26" s="112"/>
      <c r="M26" s="112"/>
      <c r="N26" s="112"/>
      <c r="O26" s="112"/>
      <c r="P26" s="112"/>
      <c r="Q26" s="112"/>
      <c r="R26" s="112"/>
    </row>
    <row r="27" spans="1:18" ht="32.1" customHeight="1" thickBot="1" x14ac:dyDescent="0.45">
      <c r="A27" s="845"/>
      <c r="B27" s="189" t="s">
        <v>59</v>
      </c>
      <c r="C27" s="1131">
        <f>'5-1 総表'!C27:J27</f>
        <v>0</v>
      </c>
      <c r="D27" s="1132"/>
      <c r="E27" s="1132"/>
      <c r="F27" s="1132"/>
      <c r="G27" s="1132"/>
      <c r="H27" s="1132"/>
      <c r="I27" s="1132"/>
      <c r="J27" s="1133"/>
      <c r="K27" s="112"/>
      <c r="L27" s="112"/>
      <c r="M27" s="112"/>
      <c r="N27" s="112"/>
      <c r="O27" s="112"/>
      <c r="P27" s="112"/>
      <c r="Q27" s="112"/>
      <c r="R27" s="112"/>
    </row>
    <row r="28" spans="1:18" ht="36" customHeight="1" x14ac:dyDescent="0.4">
      <c r="A28" s="1136" t="s">
        <v>226</v>
      </c>
      <c r="B28" s="120" t="s">
        <v>1</v>
      </c>
      <c r="C28" s="1139">
        <f>'5-1 総表'!C28:J28</f>
        <v>0</v>
      </c>
      <c r="D28" s="1140"/>
      <c r="E28" s="1140"/>
      <c r="F28" s="1140"/>
      <c r="G28" s="1140"/>
      <c r="H28" s="1140"/>
      <c r="I28" s="1140"/>
      <c r="J28" s="1141"/>
      <c r="K28" s="218"/>
      <c r="L28" s="218"/>
      <c r="M28" s="218"/>
      <c r="N28" s="218"/>
      <c r="O28" s="218"/>
      <c r="P28" s="218"/>
      <c r="Q28" s="119"/>
      <c r="R28" s="119"/>
    </row>
    <row r="29" spans="1:18" s="110" customFormat="1" ht="60.75" customHeight="1" x14ac:dyDescent="0.4">
      <c r="A29" s="1137"/>
      <c r="B29" s="121" t="s">
        <v>2</v>
      </c>
      <c r="C29" s="1142">
        <f>'5-1 総表'!C29:J29</f>
        <v>0</v>
      </c>
      <c r="D29" s="1143"/>
      <c r="E29" s="1143"/>
      <c r="F29" s="1143"/>
      <c r="G29" s="1143"/>
      <c r="H29" s="1143"/>
      <c r="I29" s="1143"/>
      <c r="J29" s="1144"/>
      <c r="K29" s="218"/>
      <c r="L29" s="218"/>
      <c r="M29" s="218"/>
      <c r="N29" s="218"/>
      <c r="O29" s="218"/>
      <c r="P29" s="218"/>
      <c r="Q29" s="119"/>
      <c r="R29" s="119"/>
    </row>
    <row r="30" spans="1:18" s="110" customFormat="1" ht="21" customHeight="1" x14ac:dyDescent="0.4">
      <c r="A30" s="1137"/>
      <c r="B30" s="1145" t="s">
        <v>337</v>
      </c>
      <c r="C30" s="393" t="s">
        <v>157</v>
      </c>
      <c r="D30" s="503"/>
      <c r="E30" s="394" t="s">
        <v>158</v>
      </c>
      <c r="F30" s="904" t="s">
        <v>159</v>
      </c>
      <c r="G30" s="904"/>
      <c r="H30" s="208" t="s">
        <v>179</v>
      </c>
      <c r="I30" s="823" t="s">
        <v>180</v>
      </c>
      <c r="J30" s="824"/>
      <c r="K30" s="219"/>
      <c r="L30" s="219"/>
      <c r="M30" s="219"/>
      <c r="N30" s="219"/>
      <c r="O30" s="219"/>
      <c r="P30" s="219"/>
      <c r="Q30" s="217"/>
      <c r="R30" s="217"/>
    </row>
    <row r="31" spans="1:18" ht="37.5" customHeight="1" x14ac:dyDescent="0.4">
      <c r="A31" s="1137"/>
      <c r="B31" s="1146"/>
      <c r="C31" s="209" t="str">
        <f>IF(MIN(C32:C37),MIN(C32:C37),"")</f>
        <v/>
      </c>
      <c r="D31" s="180" t="s">
        <v>31</v>
      </c>
      <c r="E31" s="210" t="str">
        <f>IF(MIN(E32:E37),MIN(E32:E37),"")</f>
        <v/>
      </c>
      <c r="F31" s="905" t="str">
        <f>IF(F32="","",F32)</f>
        <v/>
      </c>
      <c r="G31" s="905"/>
      <c r="H31" s="259" t="str">
        <f>IF(H32="","","（"&amp;H32)</f>
        <v/>
      </c>
      <c r="I31" s="211" t="str">
        <f>IF(I32="","",I32&amp;")")</f>
        <v>0)</v>
      </c>
      <c r="J31" s="696">
        <f>COUNTIF(F33:G37,"?*")</f>
        <v>0</v>
      </c>
      <c r="K31" s="112"/>
      <c r="L31" s="112"/>
      <c r="M31" s="112"/>
      <c r="N31" s="112"/>
      <c r="O31" s="112"/>
      <c r="P31" s="112"/>
      <c r="Q31" s="112"/>
      <c r="R31" s="112"/>
    </row>
    <row r="32" spans="1:18" ht="24.95" customHeight="1" x14ac:dyDescent="0.4">
      <c r="A32" s="1137"/>
      <c r="B32" s="1147"/>
      <c r="C32" s="504" t="str">
        <f>IF('5-1 総表'!C32="","",'5-1 総表'!C32)</f>
        <v/>
      </c>
      <c r="D32" s="505" t="s">
        <v>161</v>
      </c>
      <c r="E32" s="506" t="str">
        <f>IF('5-1 総表'!E32="","",'5-1 総表'!E32)</f>
        <v/>
      </c>
      <c r="F32" s="1149" t="str">
        <f>IF('5-1 総表'!F32="","",'5-1 総表'!F32)</f>
        <v/>
      </c>
      <c r="G32" s="1150"/>
      <c r="H32" s="534" t="str">
        <f>IF('5-1 総表'!H32="","",'5-1 総表'!H32)</f>
        <v/>
      </c>
      <c r="I32" s="1151">
        <f>'5-1 総表'!I32:J32</f>
        <v>0</v>
      </c>
      <c r="J32" s="1152"/>
      <c r="K32" s="112"/>
      <c r="L32" s="112"/>
      <c r="M32" s="112"/>
      <c r="N32" s="112"/>
      <c r="O32" s="112"/>
      <c r="P32" s="112"/>
      <c r="Q32" s="112"/>
      <c r="R32" s="112"/>
    </row>
    <row r="33" spans="1:23" ht="24.95" customHeight="1" x14ac:dyDescent="0.4">
      <c r="A33" s="1137"/>
      <c r="B33" s="1147"/>
      <c r="C33" s="508" t="str">
        <f>IF('5-1 総表'!C33="","",'5-1 総表'!C33)</f>
        <v/>
      </c>
      <c r="D33" s="505" t="str">
        <f>IF(C33="","","～")</f>
        <v/>
      </c>
      <c r="E33" s="509" t="str">
        <f>IF('5-1 総表'!E33="","",'5-1 総表'!E33)</f>
        <v/>
      </c>
      <c r="F33" s="1149" t="str">
        <f>IF('5-1 総表'!F33="","",'5-1 総表'!F33)</f>
        <v/>
      </c>
      <c r="G33" s="1150"/>
      <c r="H33" s="534" t="str">
        <f>IF('5-1 総表'!H33="","",'5-1 総表'!H33)</f>
        <v/>
      </c>
      <c r="I33" s="1153">
        <f>'5-1 総表'!I33:J33</f>
        <v>0</v>
      </c>
      <c r="J33" s="1154"/>
      <c r="K33" s="112"/>
      <c r="L33" s="112"/>
      <c r="M33" s="112"/>
      <c r="N33" s="112"/>
      <c r="O33" s="112"/>
      <c r="P33" s="112"/>
      <c r="Q33" s="112"/>
      <c r="R33" s="112"/>
    </row>
    <row r="34" spans="1:23" ht="24.95" customHeight="1" x14ac:dyDescent="0.4">
      <c r="A34" s="1137"/>
      <c r="B34" s="1147"/>
      <c r="C34" s="508" t="str">
        <f>IF('5-1 総表'!C34="","",'5-1 総表'!C34)</f>
        <v/>
      </c>
      <c r="D34" s="505" t="str">
        <f>IF(C34="","","～")</f>
        <v/>
      </c>
      <c r="E34" s="509" t="str">
        <f>IF('5-1 総表'!E34="","",'5-1 総表'!E34)</f>
        <v/>
      </c>
      <c r="F34" s="1149" t="str">
        <f>IF('5-1 総表'!F34="","",'5-1 総表'!F34)</f>
        <v/>
      </c>
      <c r="G34" s="1150"/>
      <c r="H34" s="534" t="str">
        <f>IF('5-1 総表'!H34="","",'5-1 総表'!H34)</f>
        <v/>
      </c>
      <c r="I34" s="1153">
        <f>'5-1 総表'!I34:J34</f>
        <v>0</v>
      </c>
      <c r="J34" s="1154"/>
      <c r="K34" s="112"/>
      <c r="L34" s="112"/>
      <c r="M34" s="112"/>
      <c r="N34" s="112"/>
      <c r="O34" s="112"/>
      <c r="P34" s="112"/>
      <c r="Q34" s="112"/>
      <c r="R34" s="112"/>
    </row>
    <row r="35" spans="1:23" ht="24.95" customHeight="1" x14ac:dyDescent="0.4">
      <c r="A35" s="1137"/>
      <c r="B35" s="1147"/>
      <c r="C35" s="508" t="str">
        <f>IF('5-1 総表'!C35="","",'5-1 総表'!C35)</f>
        <v/>
      </c>
      <c r="D35" s="505" t="str">
        <f>IF(C35="","","～")</f>
        <v/>
      </c>
      <c r="E35" s="509" t="str">
        <f>IF('5-1 総表'!E35="","",'5-1 総表'!E35)</f>
        <v/>
      </c>
      <c r="F35" s="1149" t="str">
        <f>IF('5-1 総表'!F35="","",'5-1 総表'!F35)</f>
        <v/>
      </c>
      <c r="G35" s="1150"/>
      <c r="H35" s="534" t="str">
        <f>IF('5-1 総表'!H35="","",'5-1 総表'!H35)</f>
        <v/>
      </c>
      <c r="I35" s="1153">
        <f>'5-1 総表'!I35:J35</f>
        <v>0</v>
      </c>
      <c r="J35" s="1154"/>
      <c r="K35" s="112"/>
      <c r="L35" s="112"/>
      <c r="M35" s="112"/>
      <c r="N35" s="112"/>
      <c r="O35" s="112"/>
      <c r="P35" s="112"/>
      <c r="Q35" s="112"/>
      <c r="R35" s="112"/>
    </row>
    <row r="36" spans="1:23" ht="24.95" customHeight="1" x14ac:dyDescent="0.4">
      <c r="A36" s="1137"/>
      <c r="B36" s="1147"/>
      <c r="C36" s="508" t="str">
        <f>IF('5-1 総表'!C36="","",'5-1 総表'!C36)</f>
        <v/>
      </c>
      <c r="D36" s="505" t="str">
        <f>IF(C36="","","～")</f>
        <v/>
      </c>
      <c r="E36" s="509" t="str">
        <f>IF('5-1 総表'!E36="","",'5-1 総表'!E36)</f>
        <v/>
      </c>
      <c r="F36" s="1149" t="str">
        <f>IF('5-1 総表'!F36="","",'5-1 総表'!F36)</f>
        <v/>
      </c>
      <c r="G36" s="1150"/>
      <c r="H36" s="534" t="str">
        <f>IF('5-1 総表'!H36="","",'5-1 総表'!H36)</f>
        <v/>
      </c>
      <c r="I36" s="1153">
        <f>'5-1 総表'!I36:J36</f>
        <v>0</v>
      </c>
      <c r="J36" s="1154"/>
      <c r="K36" s="112"/>
      <c r="L36" s="112"/>
      <c r="M36" s="112"/>
      <c r="N36" s="112"/>
      <c r="O36" s="112"/>
      <c r="P36" s="112"/>
      <c r="Q36" s="112"/>
      <c r="R36" s="112"/>
    </row>
    <row r="37" spans="1:23" ht="24.95" customHeight="1" x14ac:dyDescent="0.4">
      <c r="A37" s="1137"/>
      <c r="B37" s="1148"/>
      <c r="C37" s="700" t="str">
        <f>IF('5-1 総表'!C37="","",'5-1 総表'!C37)</f>
        <v/>
      </c>
      <c r="D37" s="648" t="str">
        <f>IF(C37="","","～")</f>
        <v/>
      </c>
      <c r="E37" s="701" t="str">
        <f>IF('5-1 総表'!E37="","",'5-1 総表'!E37)</f>
        <v/>
      </c>
      <c r="F37" s="1155" t="str">
        <f>IF('5-1 総表'!F37="","",'5-1 総表'!F37)</f>
        <v/>
      </c>
      <c r="G37" s="1156"/>
      <c r="H37" s="535" t="str">
        <f>IF('5-1 総表'!H37="","",'5-1 総表'!H37)</f>
        <v/>
      </c>
      <c r="I37" s="1157">
        <f>'5-1 総表'!I37:J37</f>
        <v>0</v>
      </c>
      <c r="J37" s="1158"/>
      <c r="K37" s="112"/>
      <c r="L37" s="112"/>
      <c r="M37" s="112"/>
      <c r="N37" s="112"/>
      <c r="O37" s="112"/>
      <c r="P37" s="112"/>
      <c r="Q37" s="112"/>
      <c r="R37" s="112"/>
    </row>
    <row r="38" spans="1:23" ht="53.25" customHeight="1" x14ac:dyDescent="0.5">
      <c r="A38" s="1137"/>
      <c r="B38" s="588" t="s">
        <v>217</v>
      </c>
      <c r="C38" s="1159"/>
      <c r="D38" s="1159"/>
      <c r="E38" s="1159"/>
      <c r="F38" s="1159"/>
      <c r="G38" s="1159"/>
      <c r="H38" s="1159"/>
      <c r="I38" s="1159"/>
      <c r="J38" s="1160"/>
      <c r="K38" s="412" t="s">
        <v>218</v>
      </c>
      <c r="L38" s="293"/>
      <c r="M38" s="293"/>
      <c r="N38" s="293"/>
      <c r="O38" s="293"/>
      <c r="P38" s="260"/>
      <c r="Q38" s="260"/>
      <c r="R38" s="219"/>
      <c r="S38" s="219"/>
      <c r="T38" s="219"/>
      <c r="U38" s="219"/>
      <c r="V38" s="219"/>
      <c r="W38" s="219"/>
    </row>
    <row r="39" spans="1:23" ht="90.6" customHeight="1" x14ac:dyDescent="0.5">
      <c r="A39" s="1137"/>
      <c r="B39" s="588" t="s">
        <v>219</v>
      </c>
      <c r="C39" s="1161"/>
      <c r="D39" s="1161"/>
      <c r="E39" s="1161"/>
      <c r="F39" s="1161"/>
      <c r="G39" s="1161"/>
      <c r="H39" s="1161"/>
      <c r="I39" s="1161"/>
      <c r="J39" s="1162"/>
      <c r="K39" s="412" t="s">
        <v>218</v>
      </c>
      <c r="L39" s="293"/>
      <c r="M39" s="293"/>
      <c r="N39" s="293"/>
      <c r="O39" s="293"/>
      <c r="P39" s="260"/>
      <c r="Q39" s="260"/>
      <c r="R39" s="219"/>
      <c r="S39" s="219"/>
      <c r="T39" s="219"/>
      <c r="U39" s="219"/>
      <c r="V39" s="219"/>
      <c r="W39" s="219"/>
    </row>
    <row r="40" spans="1:23" ht="24" customHeight="1" x14ac:dyDescent="0.5">
      <c r="A40" s="1137"/>
      <c r="B40" s="1169" t="s">
        <v>220</v>
      </c>
      <c r="C40" s="1179"/>
      <c r="D40" s="1180"/>
      <c r="E40" s="1167" t="s">
        <v>221</v>
      </c>
      <c r="F40" s="1168"/>
      <c r="G40" s="1167" t="s">
        <v>222</v>
      </c>
      <c r="H40" s="1168"/>
      <c r="I40" s="1171" t="s">
        <v>223</v>
      </c>
      <c r="J40" s="1172"/>
      <c r="K40" s="293"/>
      <c r="L40" s="293"/>
      <c r="M40" s="293"/>
      <c r="N40" s="293"/>
      <c r="O40" s="293"/>
      <c r="P40" s="260"/>
      <c r="Q40" s="260"/>
      <c r="R40" s="219"/>
      <c r="S40" s="219"/>
      <c r="T40" s="219"/>
      <c r="U40" s="219"/>
      <c r="V40" s="219"/>
      <c r="W40" s="219"/>
    </row>
    <row r="41" spans="1:23" ht="39" customHeight="1" x14ac:dyDescent="0.5">
      <c r="A41" s="1137"/>
      <c r="B41" s="1147"/>
      <c r="C41" s="1185" t="s">
        <v>224</v>
      </c>
      <c r="D41" s="1186"/>
      <c r="E41" s="1134">
        <f>'4-4 支出'!H5</f>
        <v>0</v>
      </c>
      <c r="F41" s="1135"/>
      <c r="G41" s="1134">
        <f>'4-4 支出'!F5</f>
        <v>0</v>
      </c>
      <c r="H41" s="1135"/>
      <c r="I41" s="1173">
        <f>G41-E41</f>
        <v>0</v>
      </c>
      <c r="J41" s="1174"/>
      <c r="K41" s="293"/>
      <c r="L41" s="293"/>
      <c r="M41" s="293"/>
      <c r="N41" s="293"/>
      <c r="O41" s="293"/>
      <c r="P41" s="260"/>
      <c r="Q41" s="260"/>
      <c r="R41" s="219"/>
      <c r="S41" s="219"/>
      <c r="T41" s="219"/>
      <c r="U41" s="219"/>
      <c r="V41" s="219"/>
      <c r="W41" s="219"/>
    </row>
    <row r="42" spans="1:23" ht="39" customHeight="1" x14ac:dyDescent="0.5">
      <c r="A42" s="1137"/>
      <c r="B42" s="1147"/>
      <c r="C42" s="1183" t="s">
        <v>327</v>
      </c>
      <c r="D42" s="1184"/>
      <c r="E42" s="1177">
        <f>'4-4 支出'!H6</f>
        <v>0</v>
      </c>
      <c r="F42" s="1187"/>
      <c r="G42" s="1175">
        <f>'4-4 支出'!F6</f>
        <v>0</v>
      </c>
      <c r="H42" s="1176"/>
      <c r="I42" s="1177">
        <f>G42-E42</f>
        <v>0</v>
      </c>
      <c r="J42" s="1178"/>
      <c r="K42" s="293"/>
      <c r="L42" s="293"/>
      <c r="M42" s="293"/>
      <c r="N42" s="293"/>
      <c r="O42" s="293"/>
      <c r="P42" s="260"/>
      <c r="Q42" s="260"/>
      <c r="R42" s="219"/>
      <c r="S42" s="219"/>
      <c r="T42" s="219"/>
      <c r="U42" s="219"/>
      <c r="V42" s="219"/>
      <c r="W42" s="219"/>
    </row>
    <row r="43" spans="1:23" ht="39" customHeight="1" thickBot="1" x14ac:dyDescent="0.55000000000000004">
      <c r="A43" s="1138"/>
      <c r="B43" s="1170"/>
      <c r="C43" s="1181" t="s">
        <v>225</v>
      </c>
      <c r="D43" s="1182"/>
      <c r="E43" s="1163">
        <f>'1-1 総表'!E47</f>
        <v>0</v>
      </c>
      <c r="F43" s="1164"/>
      <c r="G43" s="1163">
        <f>'5-1 総表'!F47/1000</f>
        <v>0</v>
      </c>
      <c r="H43" s="1164"/>
      <c r="I43" s="1165">
        <f>G43-E43</f>
        <v>0</v>
      </c>
      <c r="J43" s="1166"/>
      <c r="K43" s="413"/>
      <c r="L43" s="293"/>
      <c r="M43" s="293"/>
      <c r="N43" s="293"/>
      <c r="O43" s="293"/>
      <c r="P43" s="260"/>
      <c r="Q43" s="260"/>
      <c r="R43" s="219"/>
      <c r="S43" s="219"/>
      <c r="T43" s="219"/>
      <c r="U43" s="219"/>
      <c r="V43" s="219"/>
      <c r="W43" s="219"/>
    </row>
    <row r="44" spans="1:23" ht="23.1" customHeight="1" x14ac:dyDescent="0.4">
      <c r="B44" s="122"/>
      <c r="G44" s="524"/>
      <c r="H44" s="540"/>
      <c r="I44" s="524"/>
      <c r="J44" s="557"/>
    </row>
    <row r="45" spans="1:23" x14ac:dyDescent="0.4">
      <c r="B45" s="122"/>
    </row>
    <row r="55" spans="11:13" x14ac:dyDescent="0.4">
      <c r="K55" s="110"/>
      <c r="L55" s="110"/>
      <c r="M55" s="110"/>
    </row>
    <row r="56" spans="11:13" x14ac:dyDescent="0.4">
      <c r="K56" s="110"/>
      <c r="L56" s="110"/>
      <c r="M56" s="110"/>
    </row>
    <row r="57" spans="11:13" x14ac:dyDescent="0.4">
      <c r="K57" s="110"/>
      <c r="L57" s="110"/>
      <c r="M57" s="110"/>
    </row>
    <row r="58" spans="11:13" x14ac:dyDescent="0.4">
      <c r="K58" s="110"/>
      <c r="L58" s="110"/>
      <c r="M58" s="110"/>
    </row>
    <row r="59" spans="11:13" x14ac:dyDescent="0.4">
      <c r="K59" s="110"/>
      <c r="L59" s="110"/>
      <c r="M59" s="110"/>
    </row>
    <row r="60" spans="11:13" x14ac:dyDescent="0.4">
      <c r="K60" s="110"/>
      <c r="L60" s="110"/>
      <c r="M60" s="110"/>
    </row>
    <row r="61" spans="11:13" x14ac:dyDescent="0.4">
      <c r="K61" s="110"/>
      <c r="L61" s="110"/>
      <c r="M61" s="110"/>
    </row>
    <row r="62" spans="11:13" x14ac:dyDescent="0.4">
      <c r="K62" s="110"/>
      <c r="L62" s="110"/>
      <c r="M62" s="110"/>
    </row>
    <row r="63" spans="11:13" x14ac:dyDescent="0.4">
      <c r="K63" s="110"/>
      <c r="L63" s="110"/>
      <c r="M63" s="110"/>
    </row>
    <row r="64" spans="11:13" x14ac:dyDescent="0.4">
      <c r="K64" s="110"/>
      <c r="L64" s="110"/>
      <c r="M64" s="110"/>
    </row>
    <row r="65" spans="11:13" x14ac:dyDescent="0.4">
      <c r="K65" s="110"/>
      <c r="L65" s="110"/>
      <c r="M65" s="110"/>
    </row>
    <row r="66" spans="11:13" x14ac:dyDescent="0.4">
      <c r="K66" s="110"/>
      <c r="L66" s="110"/>
      <c r="M66" s="110"/>
    </row>
    <row r="67" spans="11:13" x14ac:dyDescent="0.4">
      <c r="K67" s="110"/>
      <c r="L67" s="110"/>
      <c r="M67" s="110"/>
    </row>
    <row r="68" spans="11:13" x14ac:dyDescent="0.4">
      <c r="K68" s="110"/>
      <c r="L68" s="110"/>
      <c r="M68" s="110"/>
    </row>
  </sheetData>
  <sheetProtection algorithmName="SHA-512" hashValue="YdltRG7q19NnYUb2xAbbR9a01py5c5XUKJ4ivRhDd4akul1ooCv+9nmhD9da4ZZMXdVeaeg9YyvUR/yv7wbgEg==" saltValue="3fvbRYJLIUd2VTJi33QNcQ==" spinCount="100000" sheet="1" objects="1" scenarios="1"/>
  <mergeCells count="75">
    <mergeCell ref="G43:H43"/>
    <mergeCell ref="I43:J43"/>
    <mergeCell ref="E40:F40"/>
    <mergeCell ref="B40:B43"/>
    <mergeCell ref="G40:H40"/>
    <mergeCell ref="I40:J40"/>
    <mergeCell ref="G41:H41"/>
    <mergeCell ref="I41:J41"/>
    <mergeCell ref="G42:H42"/>
    <mergeCell ref="I42:J42"/>
    <mergeCell ref="C40:D40"/>
    <mergeCell ref="C43:D43"/>
    <mergeCell ref="C42:D42"/>
    <mergeCell ref="C41:D41"/>
    <mergeCell ref="E43:F43"/>
    <mergeCell ref="E42:F42"/>
    <mergeCell ref="I35:J35"/>
    <mergeCell ref="F37:G37"/>
    <mergeCell ref="I37:J37"/>
    <mergeCell ref="C38:J38"/>
    <mergeCell ref="C39:J39"/>
    <mergeCell ref="F35:G35"/>
    <mergeCell ref="E41:F41"/>
    <mergeCell ref="A28:A43"/>
    <mergeCell ref="C28:J28"/>
    <mergeCell ref="C29:J29"/>
    <mergeCell ref="B30:B37"/>
    <mergeCell ref="F30:G30"/>
    <mergeCell ref="I30:J30"/>
    <mergeCell ref="F31:G31"/>
    <mergeCell ref="F32:G32"/>
    <mergeCell ref="I32:J32"/>
    <mergeCell ref="F33:G33"/>
    <mergeCell ref="I33:J33"/>
    <mergeCell ref="F34:G34"/>
    <mergeCell ref="I34:J34"/>
    <mergeCell ref="F36:G36"/>
    <mergeCell ref="I36:J36"/>
    <mergeCell ref="A21:A27"/>
    <mergeCell ref="F21:J21"/>
    <mergeCell ref="B22:B23"/>
    <mergeCell ref="D22:E22"/>
    <mergeCell ref="F22:J22"/>
    <mergeCell ref="D23:E23"/>
    <mergeCell ref="F23:J23"/>
    <mergeCell ref="C24:J24"/>
    <mergeCell ref="C25:J25"/>
    <mergeCell ref="C26:J26"/>
    <mergeCell ref="C27:J27"/>
    <mergeCell ref="C19:J19"/>
    <mergeCell ref="A12:B12"/>
    <mergeCell ref="C12:J12"/>
    <mergeCell ref="A13:A20"/>
    <mergeCell ref="F13:J13"/>
    <mergeCell ref="B14:B15"/>
    <mergeCell ref="D14:E14"/>
    <mergeCell ref="F14:J14"/>
    <mergeCell ref="D15:E15"/>
    <mergeCell ref="F15:J15"/>
    <mergeCell ref="C16:J16"/>
    <mergeCell ref="C17:J17"/>
    <mergeCell ref="C18:J18"/>
    <mergeCell ref="C20:J20"/>
    <mergeCell ref="G11:J11"/>
    <mergeCell ref="A1:C1"/>
    <mergeCell ref="A2:J2"/>
    <mergeCell ref="A3:J3"/>
    <mergeCell ref="A5:J5"/>
    <mergeCell ref="D7:I7"/>
    <mergeCell ref="A10:B10"/>
    <mergeCell ref="C10:D10"/>
    <mergeCell ref="A11:B11"/>
    <mergeCell ref="C11:D11"/>
    <mergeCell ref="E11:F11"/>
    <mergeCell ref="B8:J8"/>
  </mergeCells>
  <phoneticPr fontId="21"/>
  <dataValidations count="1">
    <dataValidation type="date" allowBlank="1" showInputMessage="1" sqref="C38:C39" xr:uid="{00000000-0002-0000-0F00-000000000000}">
      <formula1>44652</formula1>
      <formula2>45016</formula2>
    </dataValidation>
  </dataValidations>
  <printOptions horizontalCentered="1"/>
  <pageMargins left="0.70866141732283472" right="0.70866141732283472" top="0.35433070866141736" bottom="0.35433070866141736" header="0.31496062992125984" footer="0.11811023622047245"/>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rgb="FFFFC000"/>
    <pageSetUpPr fitToPage="1"/>
  </sheetPr>
  <dimension ref="A1:N107"/>
  <sheetViews>
    <sheetView view="pageBreakPreview" zoomScale="70" zoomScaleNormal="100" zoomScaleSheetLayoutView="70" workbookViewId="0">
      <selection activeCell="D14" sqref="D14:H14"/>
    </sheetView>
  </sheetViews>
  <sheetFormatPr defaultColWidth="9" defaultRowHeight="18.75" x14ac:dyDescent="0.4"/>
  <cols>
    <col min="1" max="2" width="6.875" style="126" customWidth="1"/>
    <col min="3" max="3" width="7.125" style="126" customWidth="1"/>
    <col min="4" max="4" width="39.5" style="193" customWidth="1"/>
    <col min="5" max="5" width="12" style="21" customWidth="1"/>
    <col min="6" max="6" width="3.5" style="21" bestFit="1" customWidth="1"/>
    <col min="7" max="7" width="11" style="21" customWidth="1"/>
    <col min="8" max="8" width="21.375" style="127" bestFit="1" customWidth="1"/>
    <col min="9" max="9" width="17.625" style="127" customWidth="1"/>
    <col min="10" max="16384" width="9" style="21"/>
  </cols>
  <sheetData>
    <row r="1" spans="1:11" ht="19.5" x14ac:dyDescent="0.4">
      <c r="A1" s="418" t="s">
        <v>388</v>
      </c>
      <c r="B1" s="419"/>
      <c r="C1" s="419"/>
      <c r="D1" s="420"/>
      <c r="E1" s="418"/>
      <c r="F1" s="418"/>
      <c r="G1" s="418"/>
      <c r="H1" s="421"/>
      <c r="I1" s="421"/>
    </row>
    <row r="2" spans="1:11" customFormat="1" ht="19.5" x14ac:dyDescent="0.4">
      <c r="A2" s="1050" t="s">
        <v>165</v>
      </c>
      <c r="B2" s="1050"/>
      <c r="C2" s="1051">
        <f>'5-1 総表'!C17:J17</f>
        <v>0</v>
      </c>
      <c r="D2" s="1051"/>
      <c r="E2" s="1051"/>
      <c r="F2" s="1051"/>
      <c r="G2" s="1051"/>
      <c r="H2" s="1051"/>
      <c r="I2" s="1051"/>
      <c r="J2" s="61"/>
      <c r="K2" s="17"/>
    </row>
    <row r="3" spans="1:11" customFormat="1" ht="19.5" x14ac:dyDescent="0.4">
      <c r="A3" s="1050" t="s">
        <v>65</v>
      </c>
      <c r="B3" s="1050"/>
      <c r="C3" s="1051">
        <f>'5-1 総表'!C29:J29</f>
        <v>0</v>
      </c>
      <c r="D3" s="1051"/>
      <c r="E3" s="1051"/>
      <c r="F3" s="1051"/>
      <c r="G3" s="1051"/>
      <c r="H3" s="1051"/>
      <c r="I3" s="1051"/>
      <c r="J3" s="61"/>
      <c r="K3" s="17"/>
    </row>
    <row r="4" spans="1:11" ht="20.25" thickBot="1" x14ac:dyDescent="0.45">
      <c r="E4" s="1229" t="s">
        <v>304</v>
      </c>
      <c r="F4" s="1229"/>
      <c r="G4" s="1229"/>
      <c r="H4" s="426" t="s">
        <v>305</v>
      </c>
    </row>
    <row r="5" spans="1:11" customFormat="1" ht="19.5" x14ac:dyDescent="0.4">
      <c r="A5" s="129"/>
      <c r="B5" s="130" t="s">
        <v>306</v>
      </c>
      <c r="C5" s="131"/>
      <c r="D5" s="194"/>
      <c r="E5" s="1189">
        <f>E6+E7</f>
        <v>0</v>
      </c>
      <c r="F5" s="1189"/>
      <c r="G5" s="1190"/>
      <c r="H5" s="598">
        <f>'1-3 収入'!E5</f>
        <v>0</v>
      </c>
      <c r="I5" s="132"/>
    </row>
    <row r="6" spans="1:11" customFormat="1" ht="19.5" x14ac:dyDescent="0.4">
      <c r="A6" s="129"/>
      <c r="B6" s="133"/>
      <c r="C6" s="1054" t="s">
        <v>35</v>
      </c>
      <c r="D6" s="1055"/>
      <c r="E6" s="1041">
        <f>I16</f>
        <v>0</v>
      </c>
      <c r="F6" s="1041"/>
      <c r="G6" s="1191"/>
      <c r="H6" s="599">
        <f>'1-3 収入'!E6</f>
        <v>0</v>
      </c>
      <c r="I6" s="134"/>
    </row>
    <row r="7" spans="1:11" customFormat="1" ht="19.5" x14ac:dyDescent="0.4">
      <c r="A7" s="129"/>
      <c r="B7" s="133"/>
      <c r="C7" s="135" t="s">
        <v>36</v>
      </c>
      <c r="D7" s="195"/>
      <c r="E7" s="1041">
        <f>SUM(E8:G12)</f>
        <v>0</v>
      </c>
      <c r="F7" s="1041"/>
      <c r="G7" s="1191"/>
      <c r="H7" s="599">
        <f>'1-3 収入'!E7</f>
        <v>0</v>
      </c>
      <c r="I7" s="134"/>
    </row>
    <row r="8" spans="1:11" customFormat="1" ht="19.5" x14ac:dyDescent="0.4">
      <c r="A8" s="129"/>
      <c r="B8" s="133"/>
      <c r="C8" s="136"/>
      <c r="D8" s="292" t="s">
        <v>37</v>
      </c>
      <c r="E8" s="1192">
        <f>I53</f>
        <v>0</v>
      </c>
      <c r="F8" s="1192"/>
      <c r="G8" s="1193"/>
      <c r="H8" s="600">
        <f>'1-3 収入'!E8</f>
        <v>0</v>
      </c>
      <c r="I8" s="134"/>
    </row>
    <row r="9" spans="1:11" customFormat="1" ht="19.5" x14ac:dyDescent="0.4">
      <c r="A9" s="129"/>
      <c r="B9" s="133"/>
      <c r="C9" s="136"/>
      <c r="D9" s="197" t="s">
        <v>38</v>
      </c>
      <c r="E9" s="1192">
        <f>I62</f>
        <v>0</v>
      </c>
      <c r="F9" s="1192"/>
      <c r="G9" s="1193"/>
      <c r="H9" s="601">
        <f>'1-3 収入'!E9</f>
        <v>0</v>
      </c>
      <c r="I9" s="134"/>
    </row>
    <row r="10" spans="1:11" customFormat="1" ht="19.5" x14ac:dyDescent="0.4">
      <c r="A10" s="129"/>
      <c r="B10" s="133"/>
      <c r="C10" s="136"/>
      <c r="D10" s="197" t="s">
        <v>39</v>
      </c>
      <c r="E10" s="1052">
        <f>I73</f>
        <v>0</v>
      </c>
      <c r="F10" s="1052"/>
      <c r="G10" s="1194"/>
      <c r="H10" s="602">
        <f>'1-3 収入'!E10</f>
        <v>0</v>
      </c>
      <c r="I10" s="134"/>
    </row>
    <row r="11" spans="1:11" customFormat="1" ht="19.5" x14ac:dyDescent="0.4">
      <c r="A11" s="129"/>
      <c r="B11" s="133"/>
      <c r="C11" s="136"/>
      <c r="D11" s="198" t="s">
        <v>169</v>
      </c>
      <c r="E11" s="1052">
        <f>I85</f>
        <v>0</v>
      </c>
      <c r="F11" s="1052"/>
      <c r="G11" s="1194"/>
      <c r="H11" s="600">
        <f>'1-3 収入'!E11</f>
        <v>0</v>
      </c>
      <c r="I11" s="134"/>
    </row>
    <row r="12" spans="1:11" customFormat="1" ht="20.25" thickBot="1" x14ac:dyDescent="0.45">
      <c r="A12" s="129"/>
      <c r="B12" s="137"/>
      <c r="C12" s="138"/>
      <c r="D12" s="199" t="s">
        <v>40</v>
      </c>
      <c r="E12" s="1064">
        <f>I97</f>
        <v>0</v>
      </c>
      <c r="F12" s="1064"/>
      <c r="G12" s="1188"/>
      <c r="H12" s="603">
        <f>'1-3 収入'!E12</f>
        <v>0</v>
      </c>
      <c r="I12" s="134"/>
    </row>
    <row r="13" spans="1:11" ht="19.5" thickBot="1" x14ac:dyDescent="0.45"/>
    <row r="14" spans="1:11" s="142" customFormat="1" ht="19.5" thickBot="1" x14ac:dyDescent="0.45">
      <c r="A14" s="139" t="s">
        <v>14</v>
      </c>
      <c r="B14" s="207" t="s">
        <v>15</v>
      </c>
      <c r="C14" s="207" t="s">
        <v>16</v>
      </c>
      <c r="D14" s="207" t="s">
        <v>17</v>
      </c>
      <c r="E14" s="1206" t="s">
        <v>18</v>
      </c>
      <c r="F14" s="1206"/>
      <c r="G14" s="1206"/>
      <c r="H14" s="140" t="s">
        <v>30</v>
      </c>
      <c r="I14" s="141" t="s">
        <v>19</v>
      </c>
    </row>
    <row r="15" spans="1:11" ht="30.75" thickBot="1" x14ac:dyDescent="0.45">
      <c r="A15" s="1031" t="s">
        <v>32</v>
      </c>
      <c r="B15" s="1032"/>
      <c r="C15" s="1032"/>
      <c r="D15" s="1032"/>
      <c r="E15" s="143"/>
      <c r="F15" s="143"/>
      <c r="G15" s="143"/>
      <c r="H15" s="144"/>
      <c r="I15" s="604">
        <f>SUM(I16,I53,I62,I73,I85,I97)</f>
        <v>0</v>
      </c>
    </row>
    <row r="16" spans="1:11" ht="30.75" thickBot="1" x14ac:dyDescent="0.45">
      <c r="A16" s="145" t="s">
        <v>77</v>
      </c>
      <c r="B16" s="146" t="s">
        <v>20</v>
      </c>
      <c r="C16" s="147"/>
      <c r="D16" s="201"/>
      <c r="E16" s="148"/>
      <c r="F16" s="148"/>
      <c r="G16" s="148"/>
      <c r="H16" s="149"/>
      <c r="I16" s="605">
        <f>SUM(I17+I42)</f>
        <v>0</v>
      </c>
    </row>
    <row r="17" spans="1:14" ht="19.5" x14ac:dyDescent="0.4">
      <c r="A17" s="145" t="s">
        <v>77</v>
      </c>
      <c r="B17" s="150"/>
      <c r="C17" s="1207" t="s">
        <v>150</v>
      </c>
      <c r="D17" s="1208"/>
      <c r="E17" s="594" t="s">
        <v>151</v>
      </c>
      <c r="F17" s="594" t="s">
        <v>152</v>
      </c>
      <c r="G17" s="594" t="s">
        <v>153</v>
      </c>
      <c r="H17" s="151"/>
      <c r="I17" s="525">
        <f>ROUNDDOWN((SUM(H18:H27)),-3)/1000</f>
        <v>0</v>
      </c>
    </row>
    <row r="18" spans="1:14" ht="19.5" x14ac:dyDescent="0.4">
      <c r="A18" s="145" t="s">
        <v>77</v>
      </c>
      <c r="B18" s="150"/>
      <c r="C18" s="1209" t="str">
        <f>IF('5-3 収入'!C18="","",'5-3 収入'!C18)</f>
        <v/>
      </c>
      <c r="D18" s="1210"/>
      <c r="E18" s="546" t="str">
        <f>IF('5-3 収入'!E18="","",'5-3 収入'!E18)</f>
        <v/>
      </c>
      <c r="F18" s="422" t="str">
        <f t="shared" ref="F18:F27" si="0">IF(E18="","","×")</f>
        <v/>
      </c>
      <c r="G18" s="546" t="str">
        <f>IF('5-3 収入'!G18="","",'5-3 収入'!G18)</f>
        <v/>
      </c>
      <c r="H18" s="606" t="str">
        <f>IFERROR(E18*G18,"")</f>
        <v/>
      </c>
      <c r="I18" s="152"/>
    </row>
    <row r="19" spans="1:14" ht="18.75" customHeight="1" x14ac:dyDescent="0.4">
      <c r="A19" s="462" t="str">
        <f t="shared" ref="A19:A27" si="1">IF(AND(D19="",E19="",H19=""),"",".")</f>
        <v/>
      </c>
      <c r="B19" s="150"/>
      <c r="C19" s="1211" t="str">
        <f>IF('5-3 収入'!C19="","",'5-3 収入'!C19)</f>
        <v/>
      </c>
      <c r="D19" s="1212"/>
      <c r="E19" s="546" t="str">
        <f>IF('5-3 収入'!E19="","",'5-3 収入'!E19)</f>
        <v/>
      </c>
      <c r="F19" s="422" t="str">
        <f t="shared" si="0"/>
        <v/>
      </c>
      <c r="G19" s="546" t="str">
        <f>IF('5-3 収入'!G19="","",'5-3 収入'!G19)</f>
        <v/>
      </c>
      <c r="H19" s="607" t="str">
        <f t="shared" ref="H19:H27" si="2">IFERROR(E19*G19,"")</f>
        <v/>
      </c>
      <c r="I19" s="152"/>
      <c r="J19" s="220"/>
      <c r="K19" s="220"/>
      <c r="L19" s="220"/>
      <c r="M19" s="220"/>
      <c r="N19" s="220"/>
    </row>
    <row r="20" spans="1:14" ht="19.5" x14ac:dyDescent="0.4">
      <c r="A20" s="462" t="str">
        <f t="shared" si="1"/>
        <v/>
      </c>
      <c r="B20" s="150"/>
      <c r="C20" s="1211" t="str">
        <f>IF('5-3 収入'!C20="","",'5-3 収入'!C20)</f>
        <v/>
      </c>
      <c r="D20" s="1212"/>
      <c r="E20" s="546" t="str">
        <f>IF('5-3 収入'!E20="","",'5-3 収入'!E20)</f>
        <v/>
      </c>
      <c r="F20" s="422" t="str">
        <f t="shared" si="0"/>
        <v/>
      </c>
      <c r="G20" s="546" t="str">
        <f>IF('5-3 収入'!G20="","",'5-3 収入'!G20)</f>
        <v/>
      </c>
      <c r="H20" s="607" t="str">
        <f t="shared" si="2"/>
        <v/>
      </c>
      <c r="I20" s="152"/>
      <c r="J20" s="220"/>
      <c r="K20" s="220"/>
      <c r="L20" s="220"/>
      <c r="M20" s="220"/>
      <c r="N20" s="220"/>
    </row>
    <row r="21" spans="1:14" ht="19.5" x14ac:dyDescent="0.4">
      <c r="A21" s="462" t="str">
        <f t="shared" si="1"/>
        <v/>
      </c>
      <c r="B21" s="150"/>
      <c r="C21" s="1211" t="str">
        <f>IF('5-3 収入'!C21="","",'5-3 収入'!C21)</f>
        <v/>
      </c>
      <c r="D21" s="1212"/>
      <c r="E21" s="546" t="str">
        <f>IF('5-3 収入'!E21="","",'5-3 収入'!E21)</f>
        <v/>
      </c>
      <c r="F21" s="422" t="str">
        <f t="shared" si="0"/>
        <v/>
      </c>
      <c r="G21" s="546" t="str">
        <f>IF('5-3 収入'!G21="","",'5-3 収入'!G21)</f>
        <v/>
      </c>
      <c r="H21" s="607" t="str">
        <f t="shared" si="2"/>
        <v/>
      </c>
      <c r="I21" s="152"/>
      <c r="J21" s="220"/>
      <c r="K21" s="220"/>
      <c r="L21" s="220"/>
      <c r="M21" s="220"/>
      <c r="N21" s="220"/>
    </row>
    <row r="22" spans="1:14" ht="19.5" x14ac:dyDescent="0.4">
      <c r="A22" s="462" t="str">
        <f t="shared" si="1"/>
        <v/>
      </c>
      <c r="B22" s="150"/>
      <c r="C22" s="1211" t="str">
        <f>IF('5-3 収入'!C22="","",'5-3 収入'!C22)</f>
        <v/>
      </c>
      <c r="D22" s="1212"/>
      <c r="E22" s="546" t="str">
        <f>IF('5-3 収入'!E22="","",'5-3 収入'!E22)</f>
        <v/>
      </c>
      <c r="F22" s="422" t="str">
        <f t="shared" si="0"/>
        <v/>
      </c>
      <c r="G22" s="546" t="str">
        <f>IF('5-3 収入'!G22="","",'5-3 収入'!G22)</f>
        <v/>
      </c>
      <c r="H22" s="607" t="str">
        <f t="shared" si="2"/>
        <v/>
      </c>
      <c r="I22" s="152"/>
      <c r="J22" s="220"/>
      <c r="K22" s="220"/>
      <c r="L22" s="220"/>
      <c r="M22" s="220"/>
      <c r="N22" s="220"/>
    </row>
    <row r="23" spans="1:14" ht="19.5" x14ac:dyDescent="0.4">
      <c r="A23" s="462" t="str">
        <f t="shared" si="1"/>
        <v/>
      </c>
      <c r="B23" s="150"/>
      <c r="C23" s="1211" t="str">
        <f>IF('5-3 収入'!C23="","",'5-3 収入'!C23)</f>
        <v/>
      </c>
      <c r="D23" s="1212"/>
      <c r="E23" s="546" t="str">
        <f>IF('5-3 収入'!E23="","",'5-3 収入'!E23)</f>
        <v/>
      </c>
      <c r="F23" s="422" t="str">
        <f t="shared" si="0"/>
        <v/>
      </c>
      <c r="G23" s="546" t="str">
        <f>IF('5-3 収入'!G23="","",'5-3 収入'!G23)</f>
        <v/>
      </c>
      <c r="H23" s="607" t="str">
        <f t="shared" si="2"/>
        <v/>
      </c>
      <c r="I23" s="152"/>
      <c r="J23" s="220"/>
      <c r="K23" s="220"/>
      <c r="L23" s="220"/>
      <c r="M23" s="220"/>
      <c r="N23" s="220"/>
    </row>
    <row r="24" spans="1:14" ht="20.100000000000001" customHeight="1" x14ac:dyDescent="0.4">
      <c r="A24" s="462" t="str">
        <f t="shared" si="1"/>
        <v/>
      </c>
      <c r="B24" s="150"/>
      <c r="C24" s="1211" t="str">
        <f>IF('5-3 収入'!C24="","",'5-3 収入'!C24)</f>
        <v/>
      </c>
      <c r="D24" s="1212"/>
      <c r="E24" s="546" t="str">
        <f>IF('5-3 収入'!E24="","",'5-3 収入'!E24)</f>
        <v/>
      </c>
      <c r="F24" s="422" t="str">
        <f t="shared" si="0"/>
        <v/>
      </c>
      <c r="G24" s="546" t="str">
        <f>IF('5-3 収入'!G24="","",'5-3 収入'!G24)</f>
        <v/>
      </c>
      <c r="H24" s="607" t="str">
        <f t="shared" si="2"/>
        <v/>
      </c>
      <c r="I24" s="152"/>
      <c r="J24" s="220"/>
      <c r="K24" s="220"/>
      <c r="L24" s="220"/>
      <c r="M24" s="220"/>
      <c r="N24" s="220"/>
    </row>
    <row r="25" spans="1:14" ht="20.100000000000001" customHeight="1" x14ac:dyDescent="0.4">
      <c r="A25" s="462" t="str">
        <f t="shared" si="1"/>
        <v/>
      </c>
      <c r="B25" s="150"/>
      <c r="C25" s="1211" t="str">
        <f>IF('5-3 収入'!C25="","",'5-3 収入'!C25)</f>
        <v/>
      </c>
      <c r="D25" s="1212"/>
      <c r="E25" s="546" t="str">
        <f>IF('5-3 収入'!E25="","",'5-3 収入'!E25)</f>
        <v/>
      </c>
      <c r="F25" s="422" t="str">
        <f t="shared" si="0"/>
        <v/>
      </c>
      <c r="G25" s="546" t="str">
        <f>IF('5-3 収入'!G25="","",'5-3 収入'!G25)</f>
        <v/>
      </c>
      <c r="H25" s="607" t="str">
        <f t="shared" si="2"/>
        <v/>
      </c>
      <c r="I25" s="152"/>
      <c r="J25" s="220"/>
      <c r="K25" s="220"/>
      <c r="L25" s="220"/>
      <c r="M25" s="220"/>
      <c r="N25" s="220"/>
    </row>
    <row r="26" spans="1:14" ht="20.100000000000001" customHeight="1" x14ac:dyDescent="0.4">
      <c r="A26" s="462" t="str">
        <f t="shared" si="1"/>
        <v>.</v>
      </c>
      <c r="B26" s="150"/>
      <c r="C26" s="1033" t="s">
        <v>399</v>
      </c>
      <c r="D26" s="1034"/>
      <c r="E26" s="737">
        <v>0</v>
      </c>
      <c r="F26" s="422" t="str">
        <f t="shared" si="0"/>
        <v>×</v>
      </c>
      <c r="G26" s="546" t="str">
        <f>IF('5-3 収入'!G26="","",'5-3 収入'!G26)</f>
        <v/>
      </c>
      <c r="H26" s="607" t="str">
        <f t="shared" si="2"/>
        <v/>
      </c>
      <c r="I26" s="152"/>
    </row>
    <row r="27" spans="1:14" ht="20.25" x14ac:dyDescent="0.4">
      <c r="A27" s="462" t="str">
        <f t="shared" si="1"/>
        <v>.</v>
      </c>
      <c r="B27" s="150"/>
      <c r="C27" s="1195" t="str">
        <f>IF('5-3 収入'!C27="","",'5-3 収入'!C27)</f>
        <v>（招待）</v>
      </c>
      <c r="D27" s="1196"/>
      <c r="E27" s="697">
        <f>IF('5-3 収入'!E27="","",'5-3 収入'!E27)</f>
        <v>0</v>
      </c>
      <c r="F27" s="425" t="str">
        <f t="shared" si="0"/>
        <v>×</v>
      </c>
      <c r="G27" s="547" t="str">
        <f>IF('5-3 収入'!G27="","",'5-3 収入'!G27)</f>
        <v/>
      </c>
      <c r="H27" s="608" t="str">
        <f t="shared" si="2"/>
        <v/>
      </c>
      <c r="I27" s="152"/>
    </row>
    <row r="28" spans="1:14" ht="24" x14ac:dyDescent="0.4">
      <c r="A28" s="145" t="s">
        <v>77</v>
      </c>
      <c r="B28" s="150"/>
      <c r="C28" s="153" t="s">
        <v>33</v>
      </c>
      <c r="D28" s="202"/>
      <c r="E28" s="154"/>
      <c r="F28" s="154"/>
      <c r="G28" s="154"/>
      <c r="H28" s="154"/>
      <c r="I28" s="155"/>
    </row>
    <row r="29" spans="1:14" x14ac:dyDescent="0.4">
      <c r="A29" s="145" t="s">
        <v>77</v>
      </c>
      <c r="B29" s="150"/>
      <c r="C29" s="156"/>
      <c r="D29" s="1197">
        <f>'5-3 収入'!D29:I33</f>
        <v>0</v>
      </c>
      <c r="E29" s="1198"/>
      <c r="F29" s="1198"/>
      <c r="G29" s="1198"/>
      <c r="H29" s="1198"/>
      <c r="I29" s="1199"/>
    </row>
    <row r="30" spans="1:14" x14ac:dyDescent="0.4">
      <c r="A30" s="145" t="s">
        <v>77</v>
      </c>
      <c r="B30" s="150"/>
      <c r="C30" s="156"/>
      <c r="D30" s="1200"/>
      <c r="E30" s="1201"/>
      <c r="F30" s="1201"/>
      <c r="G30" s="1201"/>
      <c r="H30" s="1201"/>
      <c r="I30" s="1202"/>
    </row>
    <row r="31" spans="1:14" x14ac:dyDescent="0.4">
      <c r="A31" s="145" t="s">
        <v>77</v>
      </c>
      <c r="B31" s="150"/>
      <c r="C31" s="156"/>
      <c r="D31" s="1200"/>
      <c r="E31" s="1201"/>
      <c r="F31" s="1201"/>
      <c r="G31" s="1201"/>
      <c r="H31" s="1201"/>
      <c r="I31" s="1202"/>
    </row>
    <row r="32" spans="1:14" x14ac:dyDescent="0.4">
      <c r="A32" s="145" t="s">
        <v>77</v>
      </c>
      <c r="B32" s="150"/>
      <c r="C32" s="156"/>
      <c r="D32" s="1200"/>
      <c r="E32" s="1201"/>
      <c r="F32" s="1201"/>
      <c r="G32" s="1201"/>
      <c r="H32" s="1201"/>
      <c r="I32" s="1202"/>
    </row>
    <row r="33" spans="1:9" x14ac:dyDescent="0.4">
      <c r="A33" s="145" t="str">
        <f>IF(AND(C33="",E33=""),"",".")</f>
        <v/>
      </c>
      <c r="B33" s="157"/>
      <c r="C33" s="158"/>
      <c r="D33" s="1203"/>
      <c r="E33" s="1204"/>
      <c r="F33" s="1204"/>
      <c r="G33" s="1204"/>
      <c r="H33" s="1204"/>
      <c r="I33" s="1205"/>
    </row>
    <row r="34" spans="1:9" ht="24" x14ac:dyDescent="0.4">
      <c r="A34" s="145" t="s">
        <v>77</v>
      </c>
      <c r="B34" s="150"/>
      <c r="C34" s="153" t="s">
        <v>378</v>
      </c>
      <c r="D34" s="202"/>
      <c r="E34" s="154"/>
      <c r="F34" s="154"/>
      <c r="G34" s="154"/>
      <c r="H34" s="154"/>
      <c r="I34" s="155"/>
    </row>
    <row r="35" spans="1:9" x14ac:dyDescent="0.4">
      <c r="A35" s="145" t="s">
        <v>77</v>
      </c>
      <c r="B35" s="150"/>
      <c r="C35" s="156"/>
      <c r="D35" s="1197">
        <f>'5-3 収入'!D35:I39</f>
        <v>0</v>
      </c>
      <c r="E35" s="1198"/>
      <c r="F35" s="1198"/>
      <c r="G35" s="1198"/>
      <c r="H35" s="1198"/>
      <c r="I35" s="1199"/>
    </row>
    <row r="36" spans="1:9" x14ac:dyDescent="0.4">
      <c r="A36" s="145" t="s">
        <v>77</v>
      </c>
      <c r="B36" s="150"/>
      <c r="C36" s="156"/>
      <c r="D36" s="1200"/>
      <c r="E36" s="1201"/>
      <c r="F36" s="1201"/>
      <c r="G36" s="1201"/>
      <c r="H36" s="1201"/>
      <c r="I36" s="1202"/>
    </row>
    <row r="37" spans="1:9" x14ac:dyDescent="0.4">
      <c r="A37" s="145" t="s">
        <v>77</v>
      </c>
      <c r="B37" s="150"/>
      <c r="C37" s="156"/>
      <c r="D37" s="1200"/>
      <c r="E37" s="1201"/>
      <c r="F37" s="1201"/>
      <c r="G37" s="1201"/>
      <c r="H37" s="1201"/>
      <c r="I37" s="1202"/>
    </row>
    <row r="38" spans="1:9" x14ac:dyDescent="0.4">
      <c r="A38" s="145" t="s">
        <v>77</v>
      </c>
      <c r="B38" s="150"/>
      <c r="C38" s="156"/>
      <c r="D38" s="1200"/>
      <c r="E38" s="1201"/>
      <c r="F38" s="1201"/>
      <c r="G38" s="1201"/>
      <c r="H38" s="1201"/>
      <c r="I38" s="1202"/>
    </row>
    <row r="39" spans="1:9" x14ac:dyDescent="0.4">
      <c r="A39" s="145" t="str">
        <f>IF(AND(C39="",E39=""),"",".")</f>
        <v/>
      </c>
      <c r="B39" s="157"/>
      <c r="C39" s="158"/>
      <c r="D39" s="1203"/>
      <c r="E39" s="1204"/>
      <c r="F39" s="1204"/>
      <c r="G39" s="1204"/>
      <c r="H39" s="1204"/>
      <c r="I39" s="1205"/>
    </row>
    <row r="40" spans="1:9" ht="24" x14ac:dyDescent="0.4">
      <c r="A40" s="145" t="s">
        <v>85</v>
      </c>
      <c r="B40" s="150"/>
      <c r="C40" s="726" t="s">
        <v>166</v>
      </c>
      <c r="D40" s="727"/>
      <c r="E40" s="727"/>
      <c r="F40" s="727"/>
      <c r="G40" s="727"/>
      <c r="H40" s="727"/>
      <c r="I40" s="728"/>
    </row>
    <row r="41" spans="1:9" ht="14.45" customHeight="1" x14ac:dyDescent="0.4">
      <c r="A41" s="145"/>
      <c r="B41" s="167"/>
      <c r="C41" s="395"/>
      <c r="D41" s="593" t="s">
        <v>296</v>
      </c>
      <c r="E41" s="590" t="s">
        <v>151</v>
      </c>
      <c r="F41" s="590" t="s">
        <v>152</v>
      </c>
      <c r="G41" s="592" t="s">
        <v>288</v>
      </c>
      <c r="H41" s="471"/>
      <c r="I41" s="472"/>
    </row>
    <row r="42" spans="1:9" ht="19.5" x14ac:dyDescent="0.4">
      <c r="A42" s="145" t="s">
        <v>77</v>
      </c>
      <c r="B42" s="150"/>
      <c r="C42" s="156"/>
      <c r="D42" s="486" t="str">
        <f>IF('5-3 収入'!D42="","",'5-3 収入'!D42)</f>
        <v/>
      </c>
      <c r="E42" s="487" t="str">
        <f>IF('5-3 収入'!E42="","",'5-3 収入'!E42)</f>
        <v/>
      </c>
      <c r="F42" s="468" t="str">
        <f>IF(E42="","","×")</f>
        <v/>
      </c>
      <c r="G42" s="487" t="str">
        <f>IF('5-3 収入'!G42="","",'5-3 収入'!G42)</f>
        <v/>
      </c>
      <c r="H42" s="629">
        <f>IF('5-3 収入'!H42="","",'5-3 収入'!H42)</f>
        <v>0</v>
      </c>
      <c r="I42" s="995">
        <f>ROUNDDOWN((SUM(H42:H49)),-3)/1000</f>
        <v>0</v>
      </c>
    </row>
    <row r="43" spans="1:9" ht="19.5" x14ac:dyDescent="0.4">
      <c r="A43" s="462" t="str">
        <f>IF(AND(D43="",E43=""),"",".")</f>
        <v/>
      </c>
      <c r="B43" s="150"/>
      <c r="C43" s="156"/>
      <c r="D43" s="488" t="str">
        <f>IF('5-3 収入'!D43="","",'5-3 収入'!D43)</f>
        <v/>
      </c>
      <c r="E43" s="489" t="str">
        <f>IF('5-3 収入'!E43="","",'5-3 収入'!E43)</f>
        <v/>
      </c>
      <c r="F43" s="434" t="str">
        <f>IF(E43="","","×")</f>
        <v/>
      </c>
      <c r="G43" s="489" t="str">
        <f>IF('5-3 収入'!G43="","",'5-3 収入'!G43)</f>
        <v/>
      </c>
      <c r="H43" s="630">
        <f>IF('5-3 収入'!H43="","",'5-3 収入'!H43)</f>
        <v>0</v>
      </c>
      <c r="I43" s="996"/>
    </row>
    <row r="44" spans="1:9" ht="19.5" x14ac:dyDescent="0.4">
      <c r="A44" s="462" t="str">
        <f t="shared" ref="A44:A49" si="3">IF(AND(D44="",E44=""),"",".")</f>
        <v/>
      </c>
      <c r="B44" s="150"/>
      <c r="C44" s="156"/>
      <c r="D44" s="488" t="str">
        <f>IF('5-3 収入'!D44="","",'5-3 収入'!D44)</f>
        <v/>
      </c>
      <c r="E44" s="489" t="str">
        <f>IF('5-3 収入'!E44="","",'5-3 収入'!E44)</f>
        <v/>
      </c>
      <c r="F44" s="434" t="str">
        <f t="shared" ref="F44:F49" si="4">IF(E44="","","×")</f>
        <v/>
      </c>
      <c r="G44" s="489" t="str">
        <f>IF('5-3 収入'!G44="","",'5-3 収入'!G44)</f>
        <v/>
      </c>
      <c r="H44" s="630">
        <f>IF('5-3 収入'!H44="","",'5-3 収入'!H44)</f>
        <v>0</v>
      </c>
      <c r="I44" s="996"/>
    </row>
    <row r="45" spans="1:9" ht="19.5" x14ac:dyDescent="0.4">
      <c r="A45" s="462" t="str">
        <f t="shared" si="3"/>
        <v/>
      </c>
      <c r="B45" s="150"/>
      <c r="C45" s="156"/>
      <c r="D45" s="488" t="str">
        <f>IF('5-3 収入'!D45="","",'5-3 収入'!D45)</f>
        <v/>
      </c>
      <c r="E45" s="489" t="str">
        <f>IF('5-3 収入'!E45="","",'5-3 収入'!E45)</f>
        <v/>
      </c>
      <c r="F45" s="434" t="str">
        <f t="shared" si="4"/>
        <v/>
      </c>
      <c r="G45" s="489" t="str">
        <f>IF('5-3 収入'!G45="","",'5-3 収入'!G45)</f>
        <v/>
      </c>
      <c r="H45" s="630">
        <f>IF('5-3 収入'!H45="","",'5-3 収入'!H45)</f>
        <v>0</v>
      </c>
      <c r="I45" s="996"/>
    </row>
    <row r="46" spans="1:9" ht="19.5" x14ac:dyDescent="0.4">
      <c r="A46" s="462" t="str">
        <f t="shared" si="3"/>
        <v/>
      </c>
      <c r="B46" s="150"/>
      <c r="C46" s="156"/>
      <c r="D46" s="488" t="str">
        <f>IF('5-3 収入'!D46="","",'5-3 収入'!D46)</f>
        <v/>
      </c>
      <c r="E46" s="489" t="str">
        <f>IF('5-3 収入'!E46="","",'5-3 収入'!E46)</f>
        <v/>
      </c>
      <c r="F46" s="434" t="str">
        <f t="shared" si="4"/>
        <v/>
      </c>
      <c r="G46" s="489" t="str">
        <f>IF('5-3 収入'!G46="","",'5-3 収入'!G46)</f>
        <v/>
      </c>
      <c r="H46" s="630">
        <f>IF('5-3 収入'!H46="","",'5-3 収入'!H46)</f>
        <v>0</v>
      </c>
      <c r="I46" s="996"/>
    </row>
    <row r="47" spans="1:9" ht="19.5" x14ac:dyDescent="0.4">
      <c r="A47" s="462" t="str">
        <f t="shared" si="3"/>
        <v/>
      </c>
      <c r="B47" s="150"/>
      <c r="C47" s="156"/>
      <c r="D47" s="488" t="str">
        <f>IF('5-3 収入'!D47="","",'5-3 収入'!D47)</f>
        <v/>
      </c>
      <c r="E47" s="489" t="str">
        <f>IF('5-3 収入'!E47="","",'5-3 収入'!E47)</f>
        <v/>
      </c>
      <c r="F47" s="434" t="str">
        <f t="shared" si="4"/>
        <v/>
      </c>
      <c r="G47" s="489" t="str">
        <f>IF('5-3 収入'!G47="","",'5-3 収入'!G47)</f>
        <v/>
      </c>
      <c r="H47" s="630">
        <f>IF('5-3 収入'!H47="","",'5-3 収入'!H47)</f>
        <v>0</v>
      </c>
      <c r="I47" s="996"/>
    </row>
    <row r="48" spans="1:9" ht="19.5" x14ac:dyDescent="0.4">
      <c r="A48" s="462" t="str">
        <f t="shared" si="3"/>
        <v/>
      </c>
      <c r="B48" s="150"/>
      <c r="C48" s="156"/>
      <c r="D48" s="488" t="str">
        <f>IF('5-3 収入'!D48="","",'5-3 収入'!D48)</f>
        <v/>
      </c>
      <c r="E48" s="490" t="str">
        <f>IF('5-3 収入'!E48="","",'5-3 収入'!E48)</f>
        <v/>
      </c>
      <c r="F48" s="465" t="str">
        <f t="shared" si="4"/>
        <v/>
      </c>
      <c r="G48" s="490" t="str">
        <f>IF('5-3 収入'!G48="","",'5-3 収入'!G48)</f>
        <v/>
      </c>
      <c r="H48" s="630">
        <f>IF('5-3 収入'!H48="","",'5-3 収入'!H48)</f>
        <v>0</v>
      </c>
      <c r="I48" s="996"/>
    </row>
    <row r="49" spans="1:9" ht="19.5" x14ac:dyDescent="0.4">
      <c r="A49" s="462" t="str">
        <f t="shared" si="3"/>
        <v/>
      </c>
      <c r="B49" s="150"/>
      <c r="C49" s="171"/>
      <c r="D49" s="491" t="str">
        <f>IF('5-3 収入'!D49="","",'5-3 収入'!D49)</f>
        <v/>
      </c>
      <c r="E49" s="492" t="str">
        <f>IF('5-3 収入'!E49="","",'5-3 収入'!E49)</f>
        <v/>
      </c>
      <c r="F49" s="464" t="str">
        <f t="shared" si="4"/>
        <v/>
      </c>
      <c r="G49" s="492" t="str">
        <f>IF('5-3 収入'!G49="","",'5-3 収入'!G49)</f>
        <v/>
      </c>
      <c r="H49" s="631">
        <f>IF('5-3 収入'!H49="","",'5-3 収入'!H49)</f>
        <v>0</v>
      </c>
      <c r="I49" s="997"/>
    </row>
    <row r="50" spans="1:9" ht="24" customHeight="1" x14ac:dyDescent="0.4">
      <c r="A50" s="145" t="s">
        <v>77</v>
      </c>
      <c r="B50" s="159" t="s">
        <v>21</v>
      </c>
      <c r="C50" s="160"/>
      <c r="D50" s="203"/>
      <c r="E50" s="249"/>
      <c r="F50" s="250"/>
      <c r="G50" s="249"/>
      <c r="H50" s="161"/>
      <c r="I50" s="162"/>
    </row>
    <row r="51" spans="1:9" s="166" customFormat="1" ht="5.0999999999999996" customHeight="1" x14ac:dyDescent="0.4">
      <c r="A51" s="163"/>
      <c r="B51" s="164"/>
      <c r="C51" s="402"/>
      <c r="D51" s="403"/>
      <c r="E51" s="1213"/>
      <c r="F51" s="1214"/>
      <c r="G51" s="1215"/>
      <c r="H51" s="404"/>
      <c r="I51" s="405"/>
    </row>
    <row r="52" spans="1:9" ht="24" x14ac:dyDescent="0.4">
      <c r="A52" s="145" t="s">
        <v>77</v>
      </c>
      <c r="B52" s="167"/>
      <c r="C52" s="168" t="s">
        <v>4</v>
      </c>
      <c r="D52" s="204"/>
      <c r="E52" s="248"/>
      <c r="F52" s="251"/>
      <c r="G52" s="248"/>
      <c r="H52" s="169"/>
      <c r="I52" s="170"/>
    </row>
    <row r="53" spans="1:9" ht="19.5" x14ac:dyDescent="0.4">
      <c r="A53" s="145" t="s">
        <v>77</v>
      </c>
      <c r="B53" s="150"/>
      <c r="C53" s="156"/>
      <c r="D53" s="486" t="str">
        <f>IF('5-3 収入'!D53="","",'5-3 収入'!D53)</f>
        <v/>
      </c>
      <c r="E53" s="1216" t="str">
        <f>IF('5-3 収入'!E53="","",'5-3 収入'!E53)</f>
        <v/>
      </c>
      <c r="F53" s="1216"/>
      <c r="G53" s="1216"/>
      <c r="H53" s="609" t="str">
        <f>IF('5-3 収入'!H53="","",'5-3 収入'!H53)</f>
        <v/>
      </c>
      <c r="I53" s="995">
        <f>ROUNDDOWN((SUM(H53:H60)),-3)/1000</f>
        <v>0</v>
      </c>
    </row>
    <row r="54" spans="1:9" ht="19.5" x14ac:dyDescent="0.4">
      <c r="A54" s="145" t="str">
        <f>IF(AND(D54="",E54="",H54=""),"",".")</f>
        <v/>
      </c>
      <c r="B54" s="150"/>
      <c r="C54" s="156"/>
      <c r="D54" s="488" t="str">
        <f>IF('5-3 収入'!D54="","",'5-3 収入'!D54)</f>
        <v/>
      </c>
      <c r="E54" s="1217" t="str">
        <f>IF('5-3 収入'!E54="","",'5-3 収入'!E54)</f>
        <v/>
      </c>
      <c r="F54" s="1218"/>
      <c r="G54" s="1219"/>
      <c r="H54" s="610" t="str">
        <f>IF('5-3 収入'!H54="","",'5-3 収入'!H54)</f>
        <v/>
      </c>
      <c r="I54" s="996"/>
    </row>
    <row r="55" spans="1:9" ht="19.5" x14ac:dyDescent="0.4">
      <c r="A55" s="145" t="str">
        <f t="shared" ref="A55:A106" si="5">IF(AND(D55="",E55="",H55=""),"",".")</f>
        <v/>
      </c>
      <c r="B55" s="150"/>
      <c r="C55" s="156"/>
      <c r="D55" s="488" t="str">
        <f>IF('5-3 収入'!D55="","",'5-3 収入'!D55)</f>
        <v/>
      </c>
      <c r="E55" s="1217" t="str">
        <f>IF('5-3 収入'!E55="","",'5-3 収入'!E55)</f>
        <v/>
      </c>
      <c r="F55" s="1218"/>
      <c r="G55" s="1219"/>
      <c r="H55" s="610" t="str">
        <f>IF('5-3 収入'!H55="","",'5-3 収入'!H55)</f>
        <v/>
      </c>
      <c r="I55" s="996"/>
    </row>
    <row r="56" spans="1:9" ht="19.5" x14ac:dyDescent="0.4">
      <c r="A56" s="145" t="str">
        <f t="shared" si="5"/>
        <v/>
      </c>
      <c r="B56" s="150"/>
      <c r="C56" s="156"/>
      <c r="D56" s="488" t="str">
        <f>IF('5-3 収入'!D56="","",'5-3 収入'!D56)</f>
        <v/>
      </c>
      <c r="E56" s="1217" t="str">
        <f>IF('5-3 収入'!E56="","",'5-3 収入'!E56)</f>
        <v/>
      </c>
      <c r="F56" s="1218"/>
      <c r="G56" s="1219"/>
      <c r="H56" s="610" t="str">
        <f>IF('5-3 収入'!H56="","",'5-3 収入'!H56)</f>
        <v/>
      </c>
      <c r="I56" s="996"/>
    </row>
    <row r="57" spans="1:9" ht="19.5" x14ac:dyDescent="0.4">
      <c r="A57" s="145" t="str">
        <f t="shared" si="5"/>
        <v/>
      </c>
      <c r="B57" s="150"/>
      <c r="C57" s="156"/>
      <c r="D57" s="488" t="str">
        <f>IF('5-3 収入'!D57="","",'5-3 収入'!D57)</f>
        <v/>
      </c>
      <c r="E57" s="1217" t="str">
        <f>IF('5-3 収入'!E57="","",'5-3 収入'!E57)</f>
        <v/>
      </c>
      <c r="F57" s="1218"/>
      <c r="G57" s="1219"/>
      <c r="H57" s="610" t="str">
        <f>IF('5-3 収入'!H57="","",'5-3 収入'!H57)</f>
        <v/>
      </c>
      <c r="I57" s="996"/>
    </row>
    <row r="58" spans="1:9" ht="19.5" x14ac:dyDescent="0.4">
      <c r="A58" s="145" t="str">
        <f t="shared" si="5"/>
        <v/>
      </c>
      <c r="B58" s="150"/>
      <c r="C58" s="156"/>
      <c r="D58" s="488" t="str">
        <f>IF('5-3 収入'!D58="","",'5-3 収入'!D58)</f>
        <v/>
      </c>
      <c r="E58" s="1217" t="str">
        <f>IF('5-3 収入'!E58="","",'5-3 収入'!E58)</f>
        <v/>
      </c>
      <c r="F58" s="1218"/>
      <c r="G58" s="1219"/>
      <c r="H58" s="610" t="str">
        <f>IF('5-3 収入'!H58="","",'5-3 収入'!H58)</f>
        <v/>
      </c>
      <c r="I58" s="996"/>
    </row>
    <row r="59" spans="1:9" ht="19.5" x14ac:dyDescent="0.4">
      <c r="A59" s="145" t="str">
        <f t="shared" si="5"/>
        <v/>
      </c>
      <c r="B59" s="150"/>
      <c r="C59" s="156"/>
      <c r="D59" s="488" t="str">
        <f>IF('5-3 収入'!D59="","",'5-3 収入'!D59)</f>
        <v/>
      </c>
      <c r="E59" s="1217" t="str">
        <f>IF('5-3 収入'!E59="","",'5-3 収入'!E59)</f>
        <v/>
      </c>
      <c r="F59" s="1218"/>
      <c r="G59" s="1219"/>
      <c r="H59" s="610" t="str">
        <f>IF('5-3 収入'!H59="","",'5-3 収入'!H59)</f>
        <v/>
      </c>
      <c r="I59" s="996"/>
    </row>
    <row r="60" spans="1:9" ht="19.5" x14ac:dyDescent="0.4">
      <c r="A60" s="145" t="str">
        <f t="shared" si="5"/>
        <v/>
      </c>
      <c r="B60" s="150"/>
      <c r="C60" s="171"/>
      <c r="D60" s="491" t="str">
        <f>IF('5-3 収入'!D60="","",'5-3 収入'!D60)</f>
        <v/>
      </c>
      <c r="E60" s="1220" t="str">
        <f>IF('5-3 収入'!E60="","",'5-3 収入'!E60)</f>
        <v/>
      </c>
      <c r="F60" s="1221"/>
      <c r="G60" s="1222"/>
      <c r="H60" s="611" t="str">
        <f>IF('5-3 収入'!H60="","",'5-3 収入'!H60)</f>
        <v/>
      </c>
      <c r="I60" s="997"/>
    </row>
    <row r="61" spans="1:9" ht="24" x14ac:dyDescent="0.4">
      <c r="A61" s="145" t="s">
        <v>77</v>
      </c>
      <c r="B61" s="1030"/>
      <c r="C61" s="153" t="s">
        <v>22</v>
      </c>
      <c r="D61" s="204"/>
      <c r="E61" s="248"/>
      <c r="F61" s="251"/>
      <c r="G61" s="248"/>
      <c r="H61" s="169"/>
      <c r="I61" s="170"/>
    </row>
    <row r="62" spans="1:9" ht="19.5" x14ac:dyDescent="0.4">
      <c r="A62" s="145" t="s">
        <v>77</v>
      </c>
      <c r="B62" s="1030"/>
      <c r="C62" s="173"/>
      <c r="D62" s="486" t="str">
        <f>IF('5-3 収入'!D62="","",'5-3 収入'!D62)</f>
        <v/>
      </c>
      <c r="E62" s="1223" t="str">
        <f>IF('5-3 収入'!E62="","",'5-3 収入'!E62)</f>
        <v/>
      </c>
      <c r="F62" s="1224"/>
      <c r="G62" s="1225"/>
      <c r="H62" s="612" t="str">
        <f>IF('5-3 収入'!H62="","",'5-3 収入'!H62)</f>
        <v/>
      </c>
      <c r="I62" s="995">
        <f>ROUNDDOWN((SUM(H62:H71)),-3)/1000</f>
        <v>0</v>
      </c>
    </row>
    <row r="63" spans="1:9" ht="19.5" x14ac:dyDescent="0.4">
      <c r="A63" s="145" t="str">
        <f t="shared" si="5"/>
        <v/>
      </c>
      <c r="B63" s="1030"/>
      <c r="C63" s="173"/>
      <c r="D63" s="488" t="str">
        <f>IF('5-3 収入'!D63="","",'5-3 収入'!D63)</f>
        <v/>
      </c>
      <c r="E63" s="1217" t="str">
        <f>IF('5-3 収入'!E63="","",'5-3 収入'!E63)</f>
        <v/>
      </c>
      <c r="F63" s="1218"/>
      <c r="G63" s="1219"/>
      <c r="H63" s="613" t="str">
        <f>IF('5-3 収入'!H63="","",'5-3 収入'!H63)</f>
        <v/>
      </c>
      <c r="I63" s="996"/>
    </row>
    <row r="64" spans="1:9" ht="19.5" x14ac:dyDescent="0.4">
      <c r="A64" s="145" t="str">
        <f t="shared" si="5"/>
        <v/>
      </c>
      <c r="B64" s="1030"/>
      <c r="C64" s="173"/>
      <c r="D64" s="488" t="str">
        <f>IF('5-3 収入'!D64="","",'5-3 収入'!D64)</f>
        <v/>
      </c>
      <c r="E64" s="1217" t="str">
        <f>IF('5-3 収入'!E64="","",'5-3 収入'!E64)</f>
        <v/>
      </c>
      <c r="F64" s="1218"/>
      <c r="G64" s="1219"/>
      <c r="H64" s="613" t="str">
        <f>IF('5-3 収入'!H64="","",'5-3 収入'!H64)</f>
        <v/>
      </c>
      <c r="I64" s="996"/>
    </row>
    <row r="65" spans="1:9" ht="19.5" x14ac:dyDescent="0.4">
      <c r="A65" s="145" t="str">
        <f t="shared" si="5"/>
        <v/>
      </c>
      <c r="B65" s="1030"/>
      <c r="C65" s="173"/>
      <c r="D65" s="488" t="str">
        <f>IF('5-3 収入'!D65="","",'5-3 収入'!D65)</f>
        <v/>
      </c>
      <c r="E65" s="1217" t="str">
        <f>IF('5-3 収入'!E65="","",'5-3 収入'!E65)</f>
        <v/>
      </c>
      <c r="F65" s="1218"/>
      <c r="G65" s="1219"/>
      <c r="H65" s="613" t="str">
        <f>IF('5-3 収入'!H65="","",'5-3 収入'!H65)</f>
        <v/>
      </c>
      <c r="I65" s="996"/>
    </row>
    <row r="66" spans="1:9" ht="19.5" x14ac:dyDescent="0.4">
      <c r="A66" s="145" t="str">
        <f t="shared" si="5"/>
        <v/>
      </c>
      <c r="B66" s="1030"/>
      <c r="C66" s="173"/>
      <c r="D66" s="488" t="str">
        <f>IF('5-3 収入'!D66="","",'5-3 収入'!D66)</f>
        <v/>
      </c>
      <c r="E66" s="1217" t="str">
        <f>IF('5-3 収入'!E66="","",'5-3 収入'!E66)</f>
        <v/>
      </c>
      <c r="F66" s="1218"/>
      <c r="G66" s="1219"/>
      <c r="H66" s="613" t="str">
        <f>IF('5-3 収入'!H66="","",'5-3 収入'!H66)</f>
        <v/>
      </c>
      <c r="I66" s="996"/>
    </row>
    <row r="67" spans="1:9" ht="19.5" x14ac:dyDescent="0.4">
      <c r="A67" s="145" t="str">
        <f t="shared" si="5"/>
        <v/>
      </c>
      <c r="B67" s="1030"/>
      <c r="C67" s="173"/>
      <c r="D67" s="488" t="str">
        <f>IF('5-3 収入'!D67="","",'5-3 収入'!D67)</f>
        <v/>
      </c>
      <c r="E67" s="1217" t="str">
        <f>IF('5-3 収入'!E67="","",'5-3 収入'!E67)</f>
        <v/>
      </c>
      <c r="F67" s="1218"/>
      <c r="G67" s="1219"/>
      <c r="H67" s="613" t="str">
        <f>IF('5-3 収入'!H67="","",'5-3 収入'!H67)</f>
        <v/>
      </c>
      <c r="I67" s="996"/>
    </row>
    <row r="68" spans="1:9" ht="19.5" x14ac:dyDescent="0.4">
      <c r="A68" s="145" t="str">
        <f t="shared" si="5"/>
        <v/>
      </c>
      <c r="B68" s="1030"/>
      <c r="C68" s="173"/>
      <c r="D68" s="488" t="str">
        <f>IF('5-3 収入'!D68="","",'5-3 収入'!D68)</f>
        <v/>
      </c>
      <c r="E68" s="1217" t="str">
        <f>IF('5-3 収入'!E68="","",'5-3 収入'!E68)</f>
        <v/>
      </c>
      <c r="F68" s="1218"/>
      <c r="G68" s="1219"/>
      <c r="H68" s="613" t="str">
        <f>IF('5-3 収入'!H68="","",'5-3 収入'!H68)</f>
        <v/>
      </c>
      <c r="I68" s="996"/>
    </row>
    <row r="69" spans="1:9" ht="19.5" x14ac:dyDescent="0.4">
      <c r="A69" s="145" t="str">
        <f t="shared" si="5"/>
        <v/>
      </c>
      <c r="B69" s="1030"/>
      <c r="C69" s="173"/>
      <c r="D69" s="488" t="str">
        <f>IF('5-3 収入'!D69="","",'5-3 収入'!D69)</f>
        <v/>
      </c>
      <c r="E69" s="1217" t="str">
        <f>IF('5-3 収入'!E69="","",'5-3 収入'!E69)</f>
        <v/>
      </c>
      <c r="F69" s="1218"/>
      <c r="G69" s="1219"/>
      <c r="H69" s="613" t="str">
        <f>IF('5-3 収入'!H69="","",'5-3 収入'!H69)</f>
        <v/>
      </c>
      <c r="I69" s="996"/>
    </row>
    <row r="70" spans="1:9" ht="19.5" x14ac:dyDescent="0.4">
      <c r="A70" s="145" t="str">
        <f t="shared" si="5"/>
        <v/>
      </c>
      <c r="B70" s="1030"/>
      <c r="C70" s="173"/>
      <c r="D70" s="488" t="str">
        <f>IF('5-3 収入'!D70="","",'5-3 収入'!D70)</f>
        <v/>
      </c>
      <c r="E70" s="1217" t="str">
        <f>IF('5-3 収入'!E70="","",'5-3 収入'!E70)</f>
        <v/>
      </c>
      <c r="F70" s="1218"/>
      <c r="G70" s="1219"/>
      <c r="H70" s="613" t="str">
        <f>IF('5-3 収入'!H70="","",'5-3 収入'!H70)</f>
        <v/>
      </c>
      <c r="I70" s="996"/>
    </row>
    <row r="71" spans="1:9" ht="19.5" x14ac:dyDescent="0.4">
      <c r="A71" s="145" t="str">
        <f t="shared" si="5"/>
        <v/>
      </c>
      <c r="B71" s="1030"/>
      <c r="C71" s="174"/>
      <c r="D71" s="491" t="str">
        <f>IF('5-3 収入'!D71="","",'5-3 収入'!D71)</f>
        <v/>
      </c>
      <c r="E71" s="1220" t="str">
        <f>IF('5-3 収入'!E71="","",'5-3 収入'!E71)</f>
        <v/>
      </c>
      <c r="F71" s="1221"/>
      <c r="G71" s="1222"/>
      <c r="H71" s="614" t="str">
        <f>IF('5-3 収入'!H71="","",'5-3 収入'!H71)</f>
        <v/>
      </c>
      <c r="I71" s="997"/>
    </row>
    <row r="72" spans="1:9" ht="24" x14ac:dyDescent="0.4">
      <c r="A72" s="145" t="s">
        <v>77</v>
      </c>
      <c r="B72" s="150"/>
      <c r="C72" s="153" t="s">
        <v>23</v>
      </c>
      <c r="D72" s="204"/>
      <c r="E72" s="248"/>
      <c r="F72" s="251"/>
      <c r="G72" s="248"/>
      <c r="H72" s="169"/>
      <c r="I72" s="175"/>
    </row>
    <row r="73" spans="1:9" ht="19.5" x14ac:dyDescent="0.4">
      <c r="A73" s="145" t="s">
        <v>77</v>
      </c>
      <c r="B73" s="150"/>
      <c r="C73" s="156"/>
      <c r="D73" s="486" t="str">
        <f>IF('5-3 収入'!D73="","",'5-3 収入'!D73)</f>
        <v/>
      </c>
      <c r="E73" s="1223" t="str">
        <f>IF('5-3 収入'!E73="","",'5-3 収入'!E73)</f>
        <v/>
      </c>
      <c r="F73" s="1224"/>
      <c r="G73" s="1225"/>
      <c r="H73" s="612" t="str">
        <f>IF('5-3 収入'!H73="","",'5-3 収入'!H73)</f>
        <v/>
      </c>
      <c r="I73" s="995">
        <f>ROUNDDOWN((SUM(H73:H82)),-3)/1000</f>
        <v>0</v>
      </c>
    </row>
    <row r="74" spans="1:9" ht="19.5" x14ac:dyDescent="0.4">
      <c r="A74" s="145" t="str">
        <f t="shared" si="5"/>
        <v/>
      </c>
      <c r="B74" s="150"/>
      <c r="C74" s="156"/>
      <c r="D74" s="488" t="str">
        <f>IF('5-3 収入'!D74="","",'5-3 収入'!D74)</f>
        <v/>
      </c>
      <c r="E74" s="1217" t="str">
        <f>IF('5-3 収入'!E74="","",'5-3 収入'!E74)</f>
        <v/>
      </c>
      <c r="F74" s="1218"/>
      <c r="G74" s="1219"/>
      <c r="H74" s="613" t="str">
        <f>IF('5-3 収入'!H74="","",'5-3 収入'!H74)</f>
        <v/>
      </c>
      <c r="I74" s="996"/>
    </row>
    <row r="75" spans="1:9" ht="19.5" x14ac:dyDescent="0.4">
      <c r="A75" s="145" t="str">
        <f t="shared" si="5"/>
        <v/>
      </c>
      <c r="B75" s="150"/>
      <c r="C75" s="156"/>
      <c r="D75" s="488" t="str">
        <f>IF('5-3 収入'!D75="","",'5-3 収入'!D75)</f>
        <v/>
      </c>
      <c r="E75" s="1217" t="str">
        <f>IF('5-3 収入'!E75="","",'5-3 収入'!E75)</f>
        <v/>
      </c>
      <c r="F75" s="1218"/>
      <c r="G75" s="1219"/>
      <c r="H75" s="613" t="str">
        <f>IF('5-3 収入'!H75="","",'5-3 収入'!H75)</f>
        <v/>
      </c>
      <c r="I75" s="996"/>
    </row>
    <row r="76" spans="1:9" ht="19.5" x14ac:dyDescent="0.4">
      <c r="A76" s="145" t="str">
        <f t="shared" si="5"/>
        <v/>
      </c>
      <c r="B76" s="150"/>
      <c r="C76" s="156"/>
      <c r="D76" s="488" t="str">
        <f>IF('5-3 収入'!D76="","",'5-3 収入'!D76)</f>
        <v/>
      </c>
      <c r="E76" s="1217" t="str">
        <f>IF('5-3 収入'!E76="","",'5-3 収入'!E76)</f>
        <v/>
      </c>
      <c r="F76" s="1218"/>
      <c r="G76" s="1219"/>
      <c r="H76" s="613" t="str">
        <f>IF('5-3 収入'!H76="","",'5-3 収入'!H76)</f>
        <v/>
      </c>
      <c r="I76" s="996"/>
    </row>
    <row r="77" spans="1:9" ht="19.5" x14ac:dyDescent="0.4">
      <c r="A77" s="145" t="str">
        <f t="shared" si="5"/>
        <v/>
      </c>
      <c r="B77" s="150"/>
      <c r="C77" s="156"/>
      <c r="D77" s="488" t="str">
        <f>IF('5-3 収入'!D77="","",'5-3 収入'!D77)</f>
        <v/>
      </c>
      <c r="E77" s="1217" t="str">
        <f>IF('5-3 収入'!E77="","",'5-3 収入'!E77)</f>
        <v/>
      </c>
      <c r="F77" s="1218"/>
      <c r="G77" s="1219"/>
      <c r="H77" s="613" t="str">
        <f>IF('5-3 収入'!H77="","",'5-3 収入'!H77)</f>
        <v/>
      </c>
      <c r="I77" s="996"/>
    </row>
    <row r="78" spans="1:9" ht="19.5" x14ac:dyDescent="0.4">
      <c r="A78" s="145" t="str">
        <f t="shared" si="5"/>
        <v/>
      </c>
      <c r="B78" s="150"/>
      <c r="C78" s="156"/>
      <c r="D78" s="488" t="str">
        <f>IF('5-3 収入'!D78="","",'5-3 収入'!D78)</f>
        <v/>
      </c>
      <c r="E78" s="1217" t="str">
        <f>IF('5-3 収入'!E78="","",'5-3 収入'!E78)</f>
        <v/>
      </c>
      <c r="F78" s="1218"/>
      <c r="G78" s="1219"/>
      <c r="H78" s="613" t="str">
        <f>IF('5-3 収入'!H78="","",'5-3 収入'!H78)</f>
        <v/>
      </c>
      <c r="I78" s="996"/>
    </row>
    <row r="79" spans="1:9" ht="19.5" x14ac:dyDescent="0.4">
      <c r="A79" s="145" t="str">
        <f t="shared" si="5"/>
        <v/>
      </c>
      <c r="B79" s="150"/>
      <c r="C79" s="156"/>
      <c r="D79" s="488" t="str">
        <f>IF('5-3 収入'!D79="","",'5-3 収入'!D79)</f>
        <v/>
      </c>
      <c r="E79" s="1217" t="str">
        <f>IF('5-3 収入'!E79="","",'5-3 収入'!E79)</f>
        <v/>
      </c>
      <c r="F79" s="1218"/>
      <c r="G79" s="1219"/>
      <c r="H79" s="613" t="str">
        <f>IF('5-3 収入'!H79="","",'5-3 収入'!H79)</f>
        <v/>
      </c>
      <c r="I79" s="996"/>
    </row>
    <row r="80" spans="1:9" ht="19.5" x14ac:dyDescent="0.4">
      <c r="A80" s="145" t="str">
        <f t="shared" si="5"/>
        <v/>
      </c>
      <c r="B80" s="150"/>
      <c r="C80" s="156"/>
      <c r="D80" s="488" t="str">
        <f>IF('5-3 収入'!D80="","",'5-3 収入'!D80)</f>
        <v/>
      </c>
      <c r="E80" s="1217" t="str">
        <f>IF('5-3 収入'!E80="","",'5-3 収入'!E80)</f>
        <v/>
      </c>
      <c r="F80" s="1218"/>
      <c r="G80" s="1219"/>
      <c r="H80" s="613" t="str">
        <f>IF('5-3 収入'!H80="","",'5-3 収入'!H80)</f>
        <v/>
      </c>
      <c r="I80" s="996"/>
    </row>
    <row r="81" spans="1:9" ht="19.5" x14ac:dyDescent="0.4">
      <c r="A81" s="145" t="str">
        <f t="shared" si="5"/>
        <v/>
      </c>
      <c r="B81" s="150"/>
      <c r="C81" s="156"/>
      <c r="D81" s="488" t="str">
        <f>IF('5-3 収入'!D81="","",'5-3 収入'!D81)</f>
        <v/>
      </c>
      <c r="E81" s="1217" t="str">
        <f>IF('5-3 収入'!E81="","",'5-3 収入'!E81)</f>
        <v/>
      </c>
      <c r="F81" s="1218"/>
      <c r="G81" s="1219"/>
      <c r="H81" s="613" t="str">
        <f>IF('5-3 収入'!H81="","",'5-3 収入'!H81)</f>
        <v/>
      </c>
      <c r="I81" s="996"/>
    </row>
    <row r="82" spans="1:9" ht="19.5" x14ac:dyDescent="0.4">
      <c r="A82" s="145" t="str">
        <f t="shared" si="5"/>
        <v/>
      </c>
      <c r="B82" s="150"/>
      <c r="C82" s="171"/>
      <c r="D82" s="491" t="str">
        <f>IF('5-3 収入'!D82="","",'5-3 収入'!D82)</f>
        <v/>
      </c>
      <c r="E82" s="1220" t="str">
        <f>IF('5-3 収入'!E82="","",'5-3 収入'!E82)</f>
        <v/>
      </c>
      <c r="F82" s="1221"/>
      <c r="G82" s="1222"/>
      <c r="H82" s="614" t="str">
        <f>IF('5-3 収入'!H82="","",'5-3 収入'!H82)</f>
        <v/>
      </c>
      <c r="I82" s="997"/>
    </row>
    <row r="83" spans="1:9" ht="24" x14ac:dyDescent="0.4">
      <c r="A83" s="145" t="s">
        <v>77</v>
      </c>
      <c r="B83" s="150"/>
      <c r="C83" s="153" t="s">
        <v>167</v>
      </c>
      <c r="D83" s="204"/>
      <c r="E83" s="248"/>
      <c r="F83" s="248"/>
      <c r="G83" s="248"/>
      <c r="H83" s="213"/>
      <c r="I83" s="155"/>
    </row>
    <row r="84" spans="1:9" ht="14.45" customHeight="1" x14ac:dyDescent="0.4">
      <c r="A84" s="145"/>
      <c r="B84" s="150"/>
      <c r="C84" s="398"/>
      <c r="D84" s="593" t="s">
        <v>296</v>
      </c>
      <c r="E84" s="590" t="s">
        <v>151</v>
      </c>
      <c r="F84" s="591" t="s">
        <v>152</v>
      </c>
      <c r="G84" s="592" t="s">
        <v>288</v>
      </c>
      <c r="H84" s="471"/>
      <c r="I84" s="473"/>
    </row>
    <row r="85" spans="1:9" ht="19.5" x14ac:dyDescent="0.4">
      <c r="A85" s="145" t="s">
        <v>77</v>
      </c>
      <c r="B85" s="150"/>
      <c r="C85" s="173"/>
      <c r="D85" s="486" t="str">
        <f>IF('5-3 収入'!D85="","",'5-3 収入'!D85)</f>
        <v/>
      </c>
      <c r="E85" s="493" t="str">
        <f>IF('5-3 収入'!E85="","",'5-3 収入'!E85)</f>
        <v/>
      </c>
      <c r="F85" s="431" t="str">
        <f>IF(E85="","","×")</f>
        <v/>
      </c>
      <c r="G85" s="493" t="str">
        <f>IF('5-3 収入'!G85="","",'5-3 収入'!G85)</f>
        <v/>
      </c>
      <c r="H85" s="494">
        <f>IF('5-3 収入'!H85="","",'5-3 収入'!H85)</f>
        <v>0</v>
      </c>
      <c r="I85" s="995">
        <f>ROUNDDOWN((SUM(H85:H89)),-3)/1000</f>
        <v>0</v>
      </c>
    </row>
    <row r="86" spans="1:9" ht="19.5" x14ac:dyDescent="0.4">
      <c r="A86" s="145" t="str">
        <f>IF(AND(C86="",E86=""),"",".")</f>
        <v/>
      </c>
      <c r="B86" s="150"/>
      <c r="C86" s="173"/>
      <c r="D86" s="488" t="str">
        <f>IF('5-3 収入'!D86="","",'5-3 収入'!D86)</f>
        <v/>
      </c>
      <c r="E86" s="495" t="str">
        <f>IF('5-3 収入'!E86="","",'5-3 収入'!E86)</f>
        <v/>
      </c>
      <c r="F86" s="434" t="str">
        <f>IF(E86="","","×")</f>
        <v/>
      </c>
      <c r="G86" s="496" t="str">
        <f>IF('5-3 収入'!G86="","",'5-3 収入'!G86)</f>
        <v/>
      </c>
      <c r="H86" s="497">
        <f>IF('5-3 収入'!H86="","",'5-3 収入'!H86)</f>
        <v>0</v>
      </c>
      <c r="I86" s="996"/>
    </row>
    <row r="87" spans="1:9" ht="19.5" x14ac:dyDescent="0.4">
      <c r="A87" s="145" t="str">
        <f>IF(AND(C87="",E87=""),"",".")</f>
        <v/>
      </c>
      <c r="B87" s="150"/>
      <c r="C87" s="173"/>
      <c r="D87" s="488" t="str">
        <f>IF('5-3 収入'!D87="","",'5-3 収入'!D87)</f>
        <v/>
      </c>
      <c r="E87" s="495" t="str">
        <f>IF('5-3 収入'!E87="","",'5-3 収入'!E87)</f>
        <v/>
      </c>
      <c r="F87" s="434" t="str">
        <f>IF(E87="","","×")</f>
        <v/>
      </c>
      <c r="G87" s="496" t="str">
        <f>IF('5-3 収入'!G87="","",'5-3 収入'!G87)</f>
        <v/>
      </c>
      <c r="H87" s="497">
        <f>IF('5-3 収入'!H87="","",'5-3 収入'!H87)</f>
        <v>0</v>
      </c>
      <c r="I87" s="996"/>
    </row>
    <row r="88" spans="1:9" ht="19.5" x14ac:dyDescent="0.4">
      <c r="A88" s="145" t="str">
        <f>IF(AND(C88="",E88=""),"",".")</f>
        <v/>
      </c>
      <c r="B88" s="150"/>
      <c r="C88" s="179"/>
      <c r="D88" s="488" t="str">
        <f>IF('5-3 収入'!D88="","",'5-3 収入'!D88)</f>
        <v/>
      </c>
      <c r="E88" s="495" t="str">
        <f>IF('5-3 収入'!E88="","",'5-3 収入'!E88)</f>
        <v/>
      </c>
      <c r="F88" s="434" t="str">
        <f>IF(E88="","","×")</f>
        <v/>
      </c>
      <c r="G88" s="496" t="str">
        <f>IF('5-3 収入'!G88="","",'5-3 収入'!G88)</f>
        <v/>
      </c>
      <c r="H88" s="497">
        <f>IF('5-3 収入'!H88="","",'5-3 収入'!H88)</f>
        <v>0</v>
      </c>
      <c r="I88" s="996"/>
    </row>
    <row r="89" spans="1:9" ht="19.5" x14ac:dyDescent="0.4">
      <c r="A89" s="145" t="str">
        <f>IF(AND(C89="",E89=""),"",".")</f>
        <v/>
      </c>
      <c r="B89" s="150"/>
      <c r="C89" s="179"/>
      <c r="D89" s="498" t="str">
        <f>IF('5-3 収入'!D89="","",'5-3 収入'!D89)</f>
        <v/>
      </c>
      <c r="E89" s="499" t="str">
        <f>IF('5-3 収入'!E89="","",'5-3 収入'!E89)</f>
        <v/>
      </c>
      <c r="F89" s="438" t="str">
        <f>IF(E89="","","×")</f>
        <v/>
      </c>
      <c r="G89" s="500" t="str">
        <f>IF('5-3 収入'!G89="","",'5-3 収入'!G89)</f>
        <v/>
      </c>
      <c r="H89" s="501">
        <f>IF('5-3 収入'!H89="","",'5-3 収入'!H89)</f>
        <v>0</v>
      </c>
      <c r="I89" s="996"/>
    </row>
    <row r="90" spans="1:9" ht="24" x14ac:dyDescent="0.4">
      <c r="A90" s="145" t="s">
        <v>77</v>
      </c>
      <c r="B90" s="150"/>
      <c r="C90" s="214"/>
      <c r="D90" s="1008" t="s">
        <v>168</v>
      </c>
      <c r="E90" s="1009"/>
      <c r="F90" s="1009"/>
      <c r="G90" s="1009"/>
      <c r="H90" s="1009"/>
      <c r="I90" s="417"/>
    </row>
    <row r="91" spans="1:9" ht="18" customHeight="1" x14ac:dyDescent="0.4">
      <c r="A91" s="145" t="s">
        <v>77</v>
      </c>
      <c r="B91" s="150"/>
      <c r="C91" s="215"/>
      <c r="D91" s="1197">
        <f>_xlfn.SINGLE('5-3 収入'!D91)</f>
        <v>0</v>
      </c>
      <c r="E91" s="1198"/>
      <c r="F91" s="1198"/>
      <c r="G91" s="1198"/>
      <c r="H91" s="1198"/>
      <c r="I91" s="1199"/>
    </row>
    <row r="92" spans="1:9" ht="18" customHeight="1" x14ac:dyDescent="0.4">
      <c r="A92" s="145" t="s">
        <v>77</v>
      </c>
      <c r="B92" s="150"/>
      <c r="C92" s="215"/>
      <c r="D92" s="1200"/>
      <c r="E92" s="1201"/>
      <c r="F92" s="1201"/>
      <c r="G92" s="1201"/>
      <c r="H92" s="1201"/>
      <c r="I92" s="1202"/>
    </row>
    <row r="93" spans="1:9" ht="18" customHeight="1" x14ac:dyDescent="0.4">
      <c r="A93" s="145" t="s">
        <v>77</v>
      </c>
      <c r="B93" s="150"/>
      <c r="C93" s="215"/>
      <c r="D93" s="1200"/>
      <c r="E93" s="1201"/>
      <c r="F93" s="1201"/>
      <c r="G93" s="1201"/>
      <c r="H93" s="1201"/>
      <c r="I93" s="1202"/>
    </row>
    <row r="94" spans="1:9" ht="18" customHeight="1" x14ac:dyDescent="0.4">
      <c r="A94" s="145" t="s">
        <v>77</v>
      </c>
      <c r="B94" s="150"/>
      <c r="C94" s="215"/>
      <c r="D94" s="1200"/>
      <c r="E94" s="1201"/>
      <c r="F94" s="1201"/>
      <c r="G94" s="1201"/>
      <c r="H94" s="1201"/>
      <c r="I94" s="1202"/>
    </row>
    <row r="95" spans="1:9" ht="18" customHeight="1" x14ac:dyDescent="0.4">
      <c r="A95" s="145" t="str">
        <f>IF(AND(C95="",E95=""),"",".")</f>
        <v/>
      </c>
      <c r="B95" s="157" t="str">
        <f>IF(AND(D95="",F95=""),"",".")</f>
        <v/>
      </c>
      <c r="C95" s="158" t="str">
        <f>IF(AND(E95="",G95=""),"",".")</f>
        <v/>
      </c>
      <c r="D95" s="1203"/>
      <c r="E95" s="1204"/>
      <c r="F95" s="1204"/>
      <c r="G95" s="1204"/>
      <c r="H95" s="1204"/>
      <c r="I95" s="1205"/>
    </row>
    <row r="96" spans="1:9" ht="24" x14ac:dyDescent="0.4">
      <c r="A96" s="145" t="s">
        <v>77</v>
      </c>
      <c r="B96" s="150"/>
      <c r="C96" s="168" t="s">
        <v>24</v>
      </c>
      <c r="D96" s="205"/>
      <c r="E96" s="206"/>
      <c r="F96" s="206"/>
      <c r="G96" s="206"/>
      <c r="H96" s="172"/>
      <c r="I96" s="175"/>
    </row>
    <row r="97" spans="1:9" ht="19.5" x14ac:dyDescent="0.4">
      <c r="A97" s="145" t="s">
        <v>77</v>
      </c>
      <c r="B97" s="150"/>
      <c r="C97" s="173"/>
      <c r="D97" s="486" t="str">
        <f>IF('5-3 収入'!D97="","",'5-3 収入'!D97)</f>
        <v/>
      </c>
      <c r="E97" s="1223" t="str">
        <f>IF('5-3 収入'!E97="","",'5-3 収入'!E97)</f>
        <v/>
      </c>
      <c r="F97" s="1224"/>
      <c r="G97" s="1225"/>
      <c r="H97" s="609" t="str">
        <f>IF('5-3 収入'!H97="","",'5-3 収入'!H97)</f>
        <v/>
      </c>
      <c r="I97" s="995">
        <f>ROUNDDOWN((SUM(H97:H106)),-3)/1000</f>
        <v>0</v>
      </c>
    </row>
    <row r="98" spans="1:9" ht="19.5" x14ac:dyDescent="0.4">
      <c r="A98" s="145" t="str">
        <f t="shared" si="5"/>
        <v/>
      </c>
      <c r="B98" s="150"/>
      <c r="C98" s="173"/>
      <c r="D98" s="488" t="str">
        <f>IF('5-3 収入'!D98="","",'5-3 収入'!D98)</f>
        <v/>
      </c>
      <c r="E98" s="1217" t="str">
        <f>IF('5-3 収入'!E98="","",'5-3 収入'!E98)</f>
        <v/>
      </c>
      <c r="F98" s="1218"/>
      <c r="G98" s="1219"/>
      <c r="H98" s="613" t="str">
        <f>IF('5-3 収入'!H98="","",'5-3 収入'!H98)</f>
        <v/>
      </c>
      <c r="I98" s="996"/>
    </row>
    <row r="99" spans="1:9" ht="19.5" x14ac:dyDescent="0.4">
      <c r="A99" s="145" t="str">
        <f t="shared" si="5"/>
        <v/>
      </c>
      <c r="B99" s="150"/>
      <c r="C99" s="173"/>
      <c r="D99" s="488" t="str">
        <f>IF('5-3 収入'!D99="","",'5-3 収入'!D99)</f>
        <v/>
      </c>
      <c r="E99" s="1217" t="str">
        <f>IF('5-3 収入'!E99="","",'5-3 収入'!E99)</f>
        <v/>
      </c>
      <c r="F99" s="1218"/>
      <c r="G99" s="1219"/>
      <c r="H99" s="613" t="str">
        <f>IF('5-3 収入'!H99="","",'5-3 収入'!H99)</f>
        <v/>
      </c>
      <c r="I99" s="996"/>
    </row>
    <row r="100" spans="1:9" ht="19.5" x14ac:dyDescent="0.4">
      <c r="A100" s="145" t="str">
        <f t="shared" si="5"/>
        <v/>
      </c>
      <c r="B100" s="150"/>
      <c r="C100" s="173"/>
      <c r="D100" s="488" t="str">
        <f>IF('5-3 収入'!D100="","",'5-3 収入'!D100)</f>
        <v/>
      </c>
      <c r="E100" s="1217" t="str">
        <f>IF('5-3 収入'!E100="","",'5-3 収入'!E100)</f>
        <v/>
      </c>
      <c r="F100" s="1218"/>
      <c r="G100" s="1219"/>
      <c r="H100" s="613" t="str">
        <f>IF('5-3 収入'!H100="","",'5-3 収入'!H100)</f>
        <v/>
      </c>
      <c r="I100" s="996"/>
    </row>
    <row r="101" spans="1:9" ht="19.5" x14ac:dyDescent="0.4">
      <c r="A101" s="145" t="str">
        <f t="shared" si="5"/>
        <v/>
      </c>
      <c r="B101" s="150"/>
      <c r="C101" s="173"/>
      <c r="D101" s="488" t="str">
        <f>IF('5-3 収入'!D101="","",'5-3 収入'!D101)</f>
        <v/>
      </c>
      <c r="E101" s="1217" t="str">
        <f>IF('5-3 収入'!E101="","",'5-3 収入'!E101)</f>
        <v/>
      </c>
      <c r="F101" s="1218"/>
      <c r="G101" s="1219"/>
      <c r="H101" s="613" t="str">
        <f>IF('5-3 収入'!H101="","",'5-3 収入'!H101)</f>
        <v/>
      </c>
      <c r="I101" s="996"/>
    </row>
    <row r="102" spans="1:9" ht="19.5" x14ac:dyDescent="0.4">
      <c r="A102" s="145" t="str">
        <f t="shared" si="5"/>
        <v/>
      </c>
      <c r="B102" s="150"/>
      <c r="C102" s="173"/>
      <c r="D102" s="488" t="str">
        <f>IF('5-3 収入'!D102="","",'5-3 収入'!D102)</f>
        <v/>
      </c>
      <c r="E102" s="1217" t="str">
        <f>IF('5-3 収入'!E102="","",'5-3 収入'!E102)</f>
        <v/>
      </c>
      <c r="F102" s="1218"/>
      <c r="G102" s="1219"/>
      <c r="H102" s="613" t="str">
        <f>IF('5-3 収入'!H102="","",'5-3 収入'!H102)</f>
        <v/>
      </c>
      <c r="I102" s="996"/>
    </row>
    <row r="103" spans="1:9" ht="19.5" x14ac:dyDescent="0.4">
      <c r="A103" s="145" t="str">
        <f t="shared" si="5"/>
        <v/>
      </c>
      <c r="B103" s="150"/>
      <c r="C103" s="173"/>
      <c r="D103" s="488" t="str">
        <f>IF('5-3 収入'!D103="","",'5-3 収入'!D103)</f>
        <v/>
      </c>
      <c r="E103" s="1217" t="str">
        <f>IF('5-3 収入'!E103="","",'5-3 収入'!E103)</f>
        <v/>
      </c>
      <c r="F103" s="1218"/>
      <c r="G103" s="1219"/>
      <c r="H103" s="613" t="str">
        <f>IF('5-3 収入'!H103="","",'5-3 収入'!H103)</f>
        <v/>
      </c>
      <c r="I103" s="996"/>
    </row>
    <row r="104" spans="1:9" ht="19.5" x14ac:dyDescent="0.4">
      <c r="A104" s="145" t="str">
        <f t="shared" si="5"/>
        <v/>
      </c>
      <c r="B104" s="150"/>
      <c r="C104" s="173"/>
      <c r="D104" s="488" t="str">
        <f>IF('5-3 収入'!D104="","",'5-3 収入'!D104)</f>
        <v/>
      </c>
      <c r="E104" s="1217" t="str">
        <f>IF('5-3 収入'!E104="","",'5-3 収入'!E104)</f>
        <v/>
      </c>
      <c r="F104" s="1218"/>
      <c r="G104" s="1219"/>
      <c r="H104" s="613" t="str">
        <f>IF('5-3 収入'!H104="","",'5-3 収入'!H104)</f>
        <v/>
      </c>
      <c r="I104" s="996"/>
    </row>
    <row r="105" spans="1:9" ht="19.5" x14ac:dyDescent="0.4">
      <c r="A105" s="145" t="str">
        <f t="shared" si="5"/>
        <v/>
      </c>
      <c r="B105" s="150"/>
      <c r="C105" s="173"/>
      <c r="D105" s="488" t="str">
        <f>IF('5-3 収入'!D105="","",'5-3 収入'!D105)</f>
        <v/>
      </c>
      <c r="E105" s="1217" t="str">
        <f>IF('5-3 収入'!E105="","",'5-3 収入'!E105)</f>
        <v/>
      </c>
      <c r="F105" s="1218"/>
      <c r="G105" s="1219"/>
      <c r="H105" s="613" t="str">
        <f>IF('5-3 収入'!H105="","",'5-3 収入'!H105)</f>
        <v/>
      </c>
      <c r="I105" s="996"/>
    </row>
    <row r="106" spans="1:9" ht="20.25" thickBot="1" x14ac:dyDescent="0.45">
      <c r="A106" s="729" t="str">
        <f t="shared" si="5"/>
        <v/>
      </c>
      <c r="B106" s="725"/>
      <c r="C106" s="177"/>
      <c r="D106" s="502" t="str">
        <f>IF('5-3 収入'!D106="","",'5-3 収入'!D106)</f>
        <v/>
      </c>
      <c r="E106" s="1226" t="str">
        <f>IF('5-3 収入'!E106="","",'5-3 収入'!E106)</f>
        <v/>
      </c>
      <c r="F106" s="1227"/>
      <c r="G106" s="1228"/>
      <c r="H106" s="615" t="str">
        <f>IF('5-3 収入'!H106="","",'5-3 収入'!H106)</f>
        <v/>
      </c>
      <c r="I106" s="1017"/>
    </row>
    <row r="107" spans="1:9" ht="6" customHeight="1" x14ac:dyDescent="0.4">
      <c r="A107" s="178"/>
      <c r="B107" s="178"/>
      <c r="C107" s="178"/>
      <c r="D107" s="582"/>
      <c r="E107" s="583"/>
      <c r="F107" s="583"/>
      <c r="G107" s="583"/>
      <c r="H107" s="584"/>
      <c r="I107" s="584"/>
    </row>
  </sheetData>
  <sheetProtection algorithmName="SHA-512" hashValue="Y5CmOndVdJSN+H2nRtaf/tqZFLvJBCBhoVOrvuEiZb+rVhTmjUeOt1bwjgkjEt38I7eNwdAowjRrXaxTiNfgUw==" saltValue="8od0leK1rxpLjCAm5c1C2A==" spinCount="100000" sheet="1" autoFilter="0"/>
  <autoFilter ref="A14:I106" xr:uid="{00000000-0009-0000-0000-000010000000}">
    <filterColumn colId="4" showButton="0"/>
    <filterColumn colId="5" showButton="0"/>
  </autoFilter>
  <mergeCells count="77">
    <mergeCell ref="D91:I95"/>
    <mergeCell ref="E106:G106"/>
    <mergeCell ref="E4:G4"/>
    <mergeCell ref="E97:G97"/>
    <mergeCell ref="I97:I106"/>
    <mergeCell ref="E98:G98"/>
    <mergeCell ref="E99:G99"/>
    <mergeCell ref="E100:G100"/>
    <mergeCell ref="E101:G101"/>
    <mergeCell ref="E102:G102"/>
    <mergeCell ref="E103:G103"/>
    <mergeCell ref="E104:G104"/>
    <mergeCell ref="E105:G105"/>
    <mergeCell ref="E79:G79"/>
    <mergeCell ref="E80:G80"/>
    <mergeCell ref="E81:G81"/>
    <mergeCell ref="E82:G82"/>
    <mergeCell ref="D90:H90"/>
    <mergeCell ref="E73:G73"/>
    <mergeCell ref="I73:I82"/>
    <mergeCell ref="E74:G74"/>
    <mergeCell ref="E75:G75"/>
    <mergeCell ref="E76:G76"/>
    <mergeCell ref="E77:G77"/>
    <mergeCell ref="E78:G78"/>
    <mergeCell ref="I85:I89"/>
    <mergeCell ref="B61:B71"/>
    <mergeCell ref="E62:G62"/>
    <mergeCell ref="I62:I71"/>
    <mergeCell ref="E63:G63"/>
    <mergeCell ref="E64:G64"/>
    <mergeCell ref="E65:G65"/>
    <mergeCell ref="E66:G66"/>
    <mergeCell ref="E67:G67"/>
    <mergeCell ref="E68:G68"/>
    <mergeCell ref="E69:G69"/>
    <mergeCell ref="E70:G70"/>
    <mergeCell ref="E71:G71"/>
    <mergeCell ref="E51:G51"/>
    <mergeCell ref="E53:G53"/>
    <mergeCell ref="I53:I60"/>
    <mergeCell ref="E54:G54"/>
    <mergeCell ref="E55:G55"/>
    <mergeCell ref="E56:G56"/>
    <mergeCell ref="E57:G57"/>
    <mergeCell ref="E58:G58"/>
    <mergeCell ref="E59:G59"/>
    <mergeCell ref="E60:G60"/>
    <mergeCell ref="C27:D27"/>
    <mergeCell ref="D29:I33"/>
    <mergeCell ref="I42:I49"/>
    <mergeCell ref="C26:D26"/>
    <mergeCell ref="E14:G14"/>
    <mergeCell ref="A15:D15"/>
    <mergeCell ref="C17:D17"/>
    <mergeCell ref="C18:D18"/>
    <mergeCell ref="C19:D19"/>
    <mergeCell ref="C20:D20"/>
    <mergeCell ref="C21:D21"/>
    <mergeCell ref="C22:D22"/>
    <mergeCell ref="C23:D23"/>
    <mergeCell ref="C24:D24"/>
    <mergeCell ref="C25:D25"/>
    <mergeCell ref="D35:I39"/>
    <mergeCell ref="E12:G12"/>
    <mergeCell ref="A2:B2"/>
    <mergeCell ref="C2:I2"/>
    <mergeCell ref="A3:B3"/>
    <mergeCell ref="C3:I3"/>
    <mergeCell ref="E5:G5"/>
    <mergeCell ref="C6:D6"/>
    <mergeCell ref="E6:G6"/>
    <mergeCell ref="E7:G7"/>
    <mergeCell ref="E8:G8"/>
    <mergeCell ref="E9:G9"/>
    <mergeCell ref="E10:G10"/>
    <mergeCell ref="E11:G11"/>
  </mergeCells>
  <phoneticPr fontId="21"/>
  <dataValidations count="2">
    <dataValidation type="whole" imeMode="off" operator="greaterThanOrEqual" allowBlank="1" showInputMessage="1" showErrorMessage="1" sqref="E26 E42 E44:E49" xr:uid="{861DC364-4DA6-4AAA-A8F8-2BA23BAAE392}">
      <formula1>0</formula1>
    </dataValidation>
    <dataValidation type="whole" operator="greaterThanOrEqual" allowBlank="1" showInputMessage="1" showErrorMessage="1" sqref="E43" xr:uid="{D8AF6955-8612-4049-9DC0-BC53B54A56FA}">
      <formula1>0</formula1>
    </dataValidation>
  </dataValidations>
  <printOptions horizontalCentered="1"/>
  <pageMargins left="0.70866141732283472" right="0.70866141732283472" top="0.35433070866141736" bottom="0.35433070866141736" header="0.31496062992125984" footer="0.31496062992125984"/>
  <pageSetup paperSize="9" scale="38" orientation="portrait" r:id="rId1"/>
  <rowBreaks count="2" manualBreakCount="2">
    <brk id="49" max="8" man="1"/>
    <brk id="7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FFC000"/>
    <pageSetUpPr fitToPage="1"/>
  </sheetPr>
  <dimension ref="A1:O168"/>
  <sheetViews>
    <sheetView view="pageBreakPreview" zoomScale="85" zoomScaleNormal="85" zoomScaleSheetLayoutView="85" zoomScalePageLayoutView="55" workbookViewId="0">
      <selection activeCell="D14" sqref="D14:H14"/>
    </sheetView>
  </sheetViews>
  <sheetFormatPr defaultColWidth="9" defaultRowHeight="18.75" x14ac:dyDescent="0.4"/>
  <cols>
    <col min="1" max="1" width="3.375" customWidth="1"/>
    <col min="2" max="2" width="3.375" style="16" customWidth="1"/>
    <col min="3" max="3" width="4.125" customWidth="1"/>
    <col min="4" max="4" width="20.875" style="82" customWidth="1"/>
    <col min="5" max="5" width="40.625" style="258" customWidth="1"/>
    <col min="6" max="6" width="10.125" customWidth="1"/>
    <col min="7" max="7" width="9.125" customWidth="1"/>
    <col min="8" max="8" width="4.625" style="12" customWidth="1"/>
    <col min="9" max="9" width="9.125" style="12" customWidth="1"/>
    <col min="10" max="10" width="4.625" style="13" customWidth="1"/>
    <col min="11" max="11" width="12.625" style="12" customWidth="1"/>
    <col min="12" max="12" width="13.125" style="17" customWidth="1"/>
  </cols>
  <sheetData>
    <row r="1" spans="1:15" ht="19.5" x14ac:dyDescent="0.4">
      <c r="B1" s="474" t="s">
        <v>389</v>
      </c>
      <c r="C1" s="475"/>
      <c r="D1" s="476"/>
      <c r="E1" s="477"/>
      <c r="F1" s="478"/>
      <c r="G1" s="474"/>
      <c r="H1" s="474"/>
      <c r="I1" s="479"/>
      <c r="J1" s="479"/>
      <c r="K1" s="480"/>
      <c r="L1" s="479"/>
    </row>
    <row r="2" spans="1:15" ht="19.5" x14ac:dyDescent="0.4">
      <c r="B2" s="1050" t="s">
        <v>165</v>
      </c>
      <c r="C2" s="1050"/>
      <c r="D2" s="1050"/>
      <c r="E2" s="1051">
        <f>'5-1 総表'!C17</f>
        <v>0</v>
      </c>
      <c r="F2" s="1051"/>
      <c r="G2" s="1051"/>
      <c r="H2" s="1051"/>
      <c r="I2" s="1051"/>
      <c r="J2" s="1051"/>
      <c r="K2" s="1051"/>
      <c r="L2" s="1051"/>
    </row>
    <row r="3" spans="1:15" ht="19.5" x14ac:dyDescent="0.4">
      <c r="B3" s="1050" t="s">
        <v>65</v>
      </c>
      <c r="C3" s="1050"/>
      <c r="D3" s="1050"/>
      <c r="E3" s="1051">
        <f>'5-1 総表'!C29</f>
        <v>0</v>
      </c>
      <c r="F3" s="1051"/>
      <c r="G3" s="1051"/>
      <c r="H3" s="1051"/>
      <c r="I3" s="1051"/>
      <c r="J3" s="1051"/>
      <c r="K3" s="1051"/>
      <c r="L3" s="1051"/>
    </row>
    <row r="4" spans="1:15" s="10" customFormat="1" ht="20.25" thickBot="1" x14ac:dyDescent="0.45">
      <c r="A4" s="4"/>
      <c r="B4" s="418"/>
      <c r="C4" s="418"/>
      <c r="D4" s="481"/>
      <c r="E4" s="482"/>
      <c r="F4" s="1230" t="s">
        <v>308</v>
      </c>
      <c r="G4" s="1230"/>
      <c r="H4" s="1231" t="s">
        <v>309</v>
      </c>
      <c r="I4" s="1231"/>
      <c r="J4" s="1231"/>
      <c r="K4" s="474"/>
      <c r="L4" s="474"/>
    </row>
    <row r="5" spans="1:15" ht="25.5" x14ac:dyDescent="0.4">
      <c r="A5" s="29"/>
      <c r="B5" s="246" t="s">
        <v>171</v>
      </c>
      <c r="C5" s="64"/>
      <c r="D5" s="84"/>
      <c r="E5" s="65"/>
      <c r="F5" s="1232">
        <f>SUM(L13,L35,L47,L59,L81,L103,L125,L147)</f>
        <v>0</v>
      </c>
      <c r="G5" s="1233"/>
      <c r="H5" s="1234">
        <f>'1-4 支出'!F5</f>
        <v>0</v>
      </c>
      <c r="I5" s="1234"/>
      <c r="J5" s="1235"/>
      <c r="K5"/>
      <c r="L5"/>
      <c r="M5" s="12"/>
      <c r="N5" s="12"/>
    </row>
    <row r="6" spans="1:15" ht="25.5" x14ac:dyDescent="0.4">
      <c r="A6" s="29"/>
      <c r="B6" s="69"/>
      <c r="C6" s="247" t="s">
        <v>170</v>
      </c>
      <c r="D6" s="85"/>
      <c r="E6" s="30"/>
      <c r="F6" s="1236">
        <f>SUM(F8:F10)</f>
        <v>0</v>
      </c>
      <c r="G6" s="1237"/>
      <c r="H6" s="1238">
        <f>'1-4 支出'!F6</f>
        <v>0</v>
      </c>
      <c r="I6" s="1239"/>
      <c r="J6" s="1240"/>
      <c r="K6"/>
      <c r="L6"/>
      <c r="M6" s="62"/>
      <c r="N6" s="62"/>
    </row>
    <row r="7" spans="1:15" ht="24" x14ac:dyDescent="0.4">
      <c r="A7" s="29"/>
      <c r="B7" s="70"/>
      <c r="C7" s="32"/>
      <c r="D7" s="86"/>
      <c r="E7" s="520" t="s">
        <v>75</v>
      </c>
      <c r="F7" s="1241" t="s">
        <v>63</v>
      </c>
      <c r="G7" s="1242"/>
      <c r="H7" s="1243" t="s">
        <v>228</v>
      </c>
      <c r="I7" s="1244"/>
      <c r="J7" s="1245"/>
      <c r="K7" s="33"/>
      <c r="L7" s="33"/>
      <c r="M7" s="28"/>
      <c r="N7" s="28"/>
    </row>
    <row r="8" spans="1:15" ht="24" x14ac:dyDescent="0.4">
      <c r="A8" s="29"/>
      <c r="B8" s="71"/>
      <c r="C8" s="34"/>
      <c r="D8" s="87" t="s">
        <v>66</v>
      </c>
      <c r="E8" s="521">
        <f>'5-4 支出'!E8</f>
        <v>0</v>
      </c>
      <c r="F8" s="1246" t="str">
        <f>IF(E8="作品料",$L$13,IF(E8="企画制作費",$L$35,IF(E8="会場費",$L$47,IF(E8="設営・運搬費",$L$59,IF(E8="謝金",$L$81,IF(E8="旅費",$L$103,IF(E8="宣伝・印刷費",$L$125,IF(E8="記録・配信費",$L$147,"0"))))))))</f>
        <v>0</v>
      </c>
      <c r="G8" s="1247"/>
      <c r="H8" s="1248" t="str">
        <f>'1-4 支出'!F8</f>
        <v>0</v>
      </c>
      <c r="I8" s="1249"/>
      <c r="J8" s="1250"/>
      <c r="K8" s="35"/>
      <c r="L8" s="35"/>
    </row>
    <row r="9" spans="1:15" ht="24" x14ac:dyDescent="0.4">
      <c r="A9" s="29"/>
      <c r="B9" s="71"/>
      <c r="C9" s="34"/>
      <c r="D9" s="88" t="s">
        <v>71</v>
      </c>
      <c r="E9" s="522">
        <f>'5-4 支出'!E9</f>
        <v>0</v>
      </c>
      <c r="F9" s="1251" t="str">
        <f>IF(E9="作品料",$L$13,IF(E9="企画制作費",$L$35,IF(E9="会場費",$L$47,IF(E9="設営・運搬費",$L$59,IF(E9="謝金",$L$81,IF(E9="旅費",$L$103,IF(E9="宣伝・印刷費",$L$125,IF(E9="記録・配信費",$L$147,"0"))))))))</f>
        <v>0</v>
      </c>
      <c r="G9" s="1252"/>
      <c r="H9" s="1253" t="str">
        <f>'1-4 支出'!F9</f>
        <v>0</v>
      </c>
      <c r="I9" s="1254"/>
      <c r="J9" s="1255"/>
      <c r="K9" s="35"/>
      <c r="L9" s="35"/>
    </row>
    <row r="10" spans="1:15" ht="24.75" thickBot="1" x14ac:dyDescent="0.45">
      <c r="A10" s="29"/>
      <c r="B10" s="72"/>
      <c r="C10" s="66"/>
      <c r="D10" s="89" t="s">
        <v>67</v>
      </c>
      <c r="E10" s="523">
        <f>'5-4 支出'!E10</f>
        <v>0</v>
      </c>
      <c r="F10" s="1256" t="str">
        <f>IF(E10="作品料",$L$13,IF(E10="企画制作費",$L$35,IF(E10="会場費",$L$47,IF(E10="設営・運搬費",$L$59,IF(E10="謝金",$L$81,IF(E10="旅費",$L$103,IF(E10="宣伝・印刷費",$L$125,IF(E10="記録・配信費",$L$147,"0"))))))))</f>
        <v>0</v>
      </c>
      <c r="G10" s="1257"/>
      <c r="H10" s="1258" t="str">
        <f>'1-4 支出'!F10</f>
        <v>0</v>
      </c>
      <c r="I10" s="1259"/>
      <c r="J10" s="1260"/>
      <c r="K10" s="37"/>
      <c r="L10" s="29"/>
    </row>
    <row r="11" spans="1:15" ht="19.5" thickBot="1" x14ac:dyDescent="0.45">
      <c r="A11" s="21"/>
      <c r="B11" s="73"/>
      <c r="C11" s="21"/>
      <c r="D11" s="90"/>
      <c r="E11" s="257"/>
      <c r="F11" s="22"/>
      <c r="G11" s="22"/>
      <c r="H11" s="11"/>
      <c r="I11" s="26"/>
      <c r="J11" s="24"/>
      <c r="K11" s="23"/>
      <c r="L11" s="25"/>
    </row>
    <row r="12" spans="1:15" s="26" customFormat="1" ht="24.75" thickBot="1" x14ac:dyDescent="0.45">
      <c r="A12" s="38" t="s">
        <v>76</v>
      </c>
      <c r="B12" s="75"/>
      <c r="C12" s="81" t="s">
        <v>86</v>
      </c>
      <c r="D12" s="78" t="s">
        <v>78</v>
      </c>
      <c r="E12" s="42" t="s">
        <v>62</v>
      </c>
      <c r="F12" s="79" t="s">
        <v>49</v>
      </c>
      <c r="G12" s="80" t="s">
        <v>330</v>
      </c>
      <c r="H12" s="45" t="s">
        <v>331</v>
      </c>
      <c r="I12" s="44" t="s">
        <v>332</v>
      </c>
      <c r="J12" s="45" t="s">
        <v>331</v>
      </c>
      <c r="K12" s="43" t="s">
        <v>29</v>
      </c>
      <c r="L12" s="46" t="s">
        <v>74</v>
      </c>
      <c r="M12" s="14"/>
      <c r="N12" s="14"/>
      <c r="O12" s="14"/>
    </row>
    <row r="13" spans="1:15" s="15" customFormat="1" ht="25.5" x14ac:dyDescent="0.4">
      <c r="A13"/>
      <c r="B13" s="40" t="str">
        <f>IF($E$8=C13,$D$8,IF($E$9=C13,$D$9,IF($E$10=C13,$D$10,"")))</f>
        <v/>
      </c>
      <c r="C13" s="55" t="s">
        <v>145</v>
      </c>
      <c r="D13" s="91"/>
      <c r="E13" s="48"/>
      <c r="F13" s="41"/>
      <c r="G13" s="41"/>
      <c r="H13" s="49"/>
      <c r="I13" s="49"/>
      <c r="J13" s="49"/>
      <c r="K13" s="52" t="str">
        <f t="shared" ref="K13:K32" si="0">IF(ISNUMBER(F13),(PRODUCT(F13,G13,I13)),"")</f>
        <v/>
      </c>
      <c r="L13" s="54">
        <f>ROUNDDOWN(SUM(K14:K33),-3)/1000</f>
        <v>0</v>
      </c>
    </row>
    <row r="14" spans="1:15" x14ac:dyDescent="0.4">
      <c r="A14">
        <v>1</v>
      </c>
      <c r="B14" s="76"/>
      <c r="C14" s="57" t="str">
        <f>IF(D14="","",".")</f>
        <v/>
      </c>
      <c r="D14" s="511" t="str">
        <f>IF('5-4 支出'!D14="","",'5-4 支出'!D14)</f>
        <v/>
      </c>
      <c r="E14" s="507" t="str">
        <f>IF('5-4 支出'!E14="","",'5-4 支出'!E14)</f>
        <v/>
      </c>
      <c r="F14" s="512" t="str">
        <f>IF('5-4 支出'!F14="","",'5-4 支出'!F14)</f>
        <v/>
      </c>
      <c r="G14" s="512" t="str">
        <f>IF('5-4 支出'!G14="","",'5-4 支出'!G14)</f>
        <v/>
      </c>
      <c r="H14" s="512" t="str">
        <f>IF('5-4 支出'!H14="","",'5-4 支出'!H14)</f>
        <v/>
      </c>
      <c r="I14" s="512" t="str">
        <f>IF('5-4 支出'!I14="","",'5-4 支出'!I14)</f>
        <v/>
      </c>
      <c r="J14" s="512" t="str">
        <f>IF('5-4 支出'!J14="","",'5-4 支出'!J14)</f>
        <v/>
      </c>
      <c r="K14" s="101" t="str">
        <f t="shared" si="0"/>
        <v/>
      </c>
      <c r="L14" s="18"/>
    </row>
    <row r="15" spans="1:15" x14ac:dyDescent="0.4">
      <c r="A15">
        <v>2</v>
      </c>
      <c r="B15" s="76"/>
      <c r="C15" s="57" t="str">
        <f t="shared" ref="C15:C33" si="1">IF(D15="","",".")</f>
        <v/>
      </c>
      <c r="D15" s="513" t="str">
        <f>IF('5-4 支出'!D15="","",'5-4 支出'!D15)</f>
        <v/>
      </c>
      <c r="E15" s="514" t="str">
        <f>IF('5-4 支出'!E15="","",'5-4 支出'!E15)</f>
        <v/>
      </c>
      <c r="F15" s="515" t="str">
        <f>IF('5-4 支出'!F15="","",'5-4 支出'!F15)</f>
        <v/>
      </c>
      <c r="G15" s="515" t="str">
        <f>IF('5-4 支出'!G15="","",'5-4 支出'!G15)</f>
        <v/>
      </c>
      <c r="H15" s="515" t="str">
        <f>IF('5-4 支出'!H15="","",'5-4 支出'!H15)</f>
        <v/>
      </c>
      <c r="I15" s="515" t="str">
        <f>IF('5-4 支出'!I15="","",'5-4 支出'!I15)</f>
        <v/>
      </c>
      <c r="J15" s="515" t="str">
        <f>IF('5-4 支出'!J15="","",'5-4 支出'!J15)</f>
        <v/>
      </c>
      <c r="K15" s="102" t="str">
        <f t="shared" si="0"/>
        <v/>
      </c>
      <c r="L15" s="18"/>
    </row>
    <row r="16" spans="1:15" x14ac:dyDescent="0.4">
      <c r="A16">
        <v>3</v>
      </c>
      <c r="B16" s="76"/>
      <c r="C16" s="57" t="str">
        <f t="shared" si="1"/>
        <v/>
      </c>
      <c r="D16" s="513" t="str">
        <f>IF('5-4 支出'!D16="","",'5-4 支出'!D16)</f>
        <v/>
      </c>
      <c r="E16" s="514" t="str">
        <f>IF('5-4 支出'!E16="","",'5-4 支出'!E16)</f>
        <v/>
      </c>
      <c r="F16" s="515" t="str">
        <f>IF('5-4 支出'!F16="","",'5-4 支出'!F16)</f>
        <v/>
      </c>
      <c r="G16" s="515" t="str">
        <f>IF('5-4 支出'!G16="","",'5-4 支出'!G16)</f>
        <v/>
      </c>
      <c r="H16" s="515" t="str">
        <f>IF('5-4 支出'!H16="","",'5-4 支出'!H16)</f>
        <v/>
      </c>
      <c r="I16" s="515" t="str">
        <f>IF('5-4 支出'!I16="","",'5-4 支出'!I16)</f>
        <v/>
      </c>
      <c r="J16" s="515" t="str">
        <f>IF('5-4 支出'!J16="","",'5-4 支出'!J16)</f>
        <v/>
      </c>
      <c r="K16" s="102" t="str">
        <f t="shared" si="0"/>
        <v/>
      </c>
      <c r="L16" s="18"/>
    </row>
    <row r="17" spans="1:13" x14ac:dyDescent="0.4">
      <c r="A17">
        <v>4</v>
      </c>
      <c r="B17" s="76"/>
      <c r="C17" s="57" t="str">
        <f t="shared" si="1"/>
        <v/>
      </c>
      <c r="D17" s="513" t="str">
        <f>IF('5-4 支出'!D17="","",'5-4 支出'!D17)</f>
        <v/>
      </c>
      <c r="E17" s="514" t="str">
        <f>IF('5-4 支出'!E17="","",'5-4 支出'!E17)</f>
        <v/>
      </c>
      <c r="F17" s="515" t="str">
        <f>IF('5-4 支出'!F17="","",'5-4 支出'!F17)</f>
        <v/>
      </c>
      <c r="G17" s="515" t="str">
        <f>IF('5-4 支出'!G17="","",'5-4 支出'!G17)</f>
        <v/>
      </c>
      <c r="H17" s="515" t="str">
        <f>IF('5-4 支出'!H17="","",'5-4 支出'!H17)</f>
        <v/>
      </c>
      <c r="I17" s="515" t="str">
        <f>IF('5-4 支出'!I17="","",'5-4 支出'!I17)</f>
        <v/>
      </c>
      <c r="J17" s="515" t="str">
        <f>IF('5-4 支出'!J17="","",'5-4 支出'!J17)</f>
        <v/>
      </c>
      <c r="K17" s="102" t="str">
        <f t="shared" si="0"/>
        <v/>
      </c>
      <c r="L17" s="18"/>
    </row>
    <row r="18" spans="1:13" x14ac:dyDescent="0.4">
      <c r="A18">
        <v>5</v>
      </c>
      <c r="B18" s="76"/>
      <c r="C18" s="57" t="str">
        <f t="shared" si="1"/>
        <v/>
      </c>
      <c r="D18" s="513" t="str">
        <f>IF('5-4 支出'!D18="","",'5-4 支出'!D18)</f>
        <v/>
      </c>
      <c r="E18" s="514" t="str">
        <f>IF('5-4 支出'!E18="","",'5-4 支出'!E18)</f>
        <v/>
      </c>
      <c r="F18" s="515" t="str">
        <f>IF('5-4 支出'!F18="","",'5-4 支出'!F18)</f>
        <v/>
      </c>
      <c r="G18" s="515" t="str">
        <f>IF('5-4 支出'!G18="","",'5-4 支出'!G18)</f>
        <v/>
      </c>
      <c r="H18" s="515" t="str">
        <f>IF('5-4 支出'!H18="","",'5-4 支出'!H18)</f>
        <v/>
      </c>
      <c r="I18" s="515" t="str">
        <f>IF('5-4 支出'!I18="","",'5-4 支出'!I18)</f>
        <v/>
      </c>
      <c r="J18" s="515" t="str">
        <f>IF('5-4 支出'!J18="","",'5-4 支出'!J18)</f>
        <v/>
      </c>
      <c r="K18" s="102" t="str">
        <f t="shared" si="0"/>
        <v/>
      </c>
      <c r="L18" s="18"/>
    </row>
    <row r="19" spans="1:13" x14ac:dyDescent="0.4">
      <c r="A19">
        <v>6</v>
      </c>
      <c r="B19" s="76"/>
      <c r="C19" s="57" t="str">
        <f t="shared" si="1"/>
        <v/>
      </c>
      <c r="D19" s="513" t="str">
        <f>IF('5-4 支出'!D19="","",'5-4 支出'!D19)</f>
        <v/>
      </c>
      <c r="E19" s="514" t="str">
        <f>IF('5-4 支出'!E19="","",'5-4 支出'!E19)</f>
        <v/>
      </c>
      <c r="F19" s="515" t="str">
        <f>IF('5-4 支出'!F19="","",'5-4 支出'!F19)</f>
        <v/>
      </c>
      <c r="G19" s="515" t="str">
        <f>IF('5-4 支出'!G19="","",'5-4 支出'!G19)</f>
        <v/>
      </c>
      <c r="H19" s="515" t="str">
        <f>IF('5-4 支出'!H19="","",'5-4 支出'!H19)</f>
        <v/>
      </c>
      <c r="I19" s="515" t="str">
        <f>IF('5-4 支出'!I19="","",'5-4 支出'!I19)</f>
        <v/>
      </c>
      <c r="J19" s="515" t="str">
        <f>IF('5-4 支出'!J19="","",'5-4 支出'!J19)</f>
        <v/>
      </c>
      <c r="K19" s="102" t="str">
        <f t="shared" si="0"/>
        <v/>
      </c>
      <c r="L19" s="18"/>
      <c r="M19" s="14"/>
    </row>
    <row r="20" spans="1:13" x14ac:dyDescent="0.4">
      <c r="A20">
        <v>7</v>
      </c>
      <c r="B20" s="76"/>
      <c r="C20" s="57" t="str">
        <f t="shared" si="1"/>
        <v/>
      </c>
      <c r="D20" s="513" t="str">
        <f>IF('5-4 支出'!D20="","",'5-4 支出'!D20)</f>
        <v/>
      </c>
      <c r="E20" s="514" t="str">
        <f>IF('5-4 支出'!E20="","",'5-4 支出'!E20)</f>
        <v/>
      </c>
      <c r="F20" s="515" t="str">
        <f>IF('5-4 支出'!F20="","",'5-4 支出'!F20)</f>
        <v/>
      </c>
      <c r="G20" s="515" t="str">
        <f>IF('5-4 支出'!G20="","",'5-4 支出'!G20)</f>
        <v/>
      </c>
      <c r="H20" s="515" t="str">
        <f>IF('5-4 支出'!H20="","",'5-4 支出'!H20)</f>
        <v/>
      </c>
      <c r="I20" s="515" t="str">
        <f>IF('5-4 支出'!I20="","",'5-4 支出'!I20)</f>
        <v/>
      </c>
      <c r="J20" s="515" t="str">
        <f>IF('5-4 支出'!J20="","",'5-4 支出'!J20)</f>
        <v/>
      </c>
      <c r="K20" s="102" t="str">
        <f t="shared" si="0"/>
        <v/>
      </c>
      <c r="L20" s="18"/>
      <c r="M20" s="15"/>
    </row>
    <row r="21" spans="1:13" x14ac:dyDescent="0.4">
      <c r="A21">
        <v>8</v>
      </c>
      <c r="B21" s="76"/>
      <c r="C21" s="57" t="str">
        <f t="shared" si="1"/>
        <v/>
      </c>
      <c r="D21" s="513" t="str">
        <f>IF('5-4 支出'!D21="","",'5-4 支出'!D21)</f>
        <v/>
      </c>
      <c r="E21" s="514" t="str">
        <f>IF('5-4 支出'!E21="","",'5-4 支出'!E21)</f>
        <v/>
      </c>
      <c r="F21" s="515" t="str">
        <f>IF('5-4 支出'!F21="","",'5-4 支出'!F21)</f>
        <v/>
      </c>
      <c r="G21" s="515" t="str">
        <f>IF('5-4 支出'!G21="","",'5-4 支出'!G21)</f>
        <v/>
      </c>
      <c r="H21" s="515" t="str">
        <f>IF('5-4 支出'!H21="","",'5-4 支出'!H21)</f>
        <v/>
      </c>
      <c r="I21" s="515" t="str">
        <f>IF('5-4 支出'!I21="","",'5-4 支出'!I21)</f>
        <v/>
      </c>
      <c r="J21" s="515" t="str">
        <f>IF('5-4 支出'!J21="","",'5-4 支出'!J21)</f>
        <v/>
      </c>
      <c r="K21" s="102" t="str">
        <f t="shared" si="0"/>
        <v/>
      </c>
      <c r="L21" s="18"/>
    </row>
    <row r="22" spans="1:13" x14ac:dyDescent="0.4">
      <c r="A22">
        <v>9</v>
      </c>
      <c r="B22" s="76"/>
      <c r="C22" s="57" t="str">
        <f t="shared" si="1"/>
        <v/>
      </c>
      <c r="D22" s="513" t="str">
        <f>IF('5-4 支出'!D22="","",'5-4 支出'!D22)</f>
        <v/>
      </c>
      <c r="E22" s="514" t="str">
        <f>IF('5-4 支出'!E22="","",'5-4 支出'!E22)</f>
        <v/>
      </c>
      <c r="F22" s="515" t="str">
        <f>IF('5-4 支出'!F22="","",'5-4 支出'!F22)</f>
        <v/>
      </c>
      <c r="G22" s="515" t="str">
        <f>IF('5-4 支出'!G22="","",'5-4 支出'!G22)</f>
        <v/>
      </c>
      <c r="H22" s="515" t="str">
        <f>IF('5-4 支出'!H22="","",'5-4 支出'!H22)</f>
        <v/>
      </c>
      <c r="I22" s="515" t="str">
        <f>IF('5-4 支出'!I22="","",'5-4 支出'!I22)</f>
        <v/>
      </c>
      <c r="J22" s="515" t="str">
        <f>IF('5-4 支出'!J22="","",'5-4 支出'!J22)</f>
        <v/>
      </c>
      <c r="K22" s="102" t="str">
        <f t="shared" si="0"/>
        <v/>
      </c>
      <c r="L22" s="18"/>
    </row>
    <row r="23" spans="1:13" x14ac:dyDescent="0.4">
      <c r="A23">
        <v>10</v>
      </c>
      <c r="B23" s="76"/>
      <c r="C23" s="57" t="str">
        <f t="shared" si="1"/>
        <v/>
      </c>
      <c r="D23" s="513" t="str">
        <f>IF('5-4 支出'!D23="","",'5-4 支出'!D23)</f>
        <v/>
      </c>
      <c r="E23" s="514" t="str">
        <f>IF('5-4 支出'!E23="","",'5-4 支出'!E23)</f>
        <v/>
      </c>
      <c r="F23" s="515" t="str">
        <f>IF('5-4 支出'!F23="","",'5-4 支出'!F23)</f>
        <v/>
      </c>
      <c r="G23" s="515" t="str">
        <f>IF('5-4 支出'!G23="","",'5-4 支出'!G23)</f>
        <v/>
      </c>
      <c r="H23" s="515" t="str">
        <f>IF('5-4 支出'!H23="","",'5-4 支出'!H23)</f>
        <v/>
      </c>
      <c r="I23" s="515" t="str">
        <f>IF('5-4 支出'!I23="","",'5-4 支出'!I23)</f>
        <v/>
      </c>
      <c r="J23" s="515" t="str">
        <f>IF('5-4 支出'!J23="","",'5-4 支出'!J23)</f>
        <v/>
      </c>
      <c r="K23" s="102" t="str">
        <f t="shared" si="0"/>
        <v/>
      </c>
      <c r="L23" s="18"/>
    </row>
    <row r="24" spans="1:13" x14ac:dyDescent="0.4">
      <c r="A24">
        <v>11</v>
      </c>
      <c r="B24" s="76"/>
      <c r="C24" s="57" t="str">
        <f t="shared" si="1"/>
        <v/>
      </c>
      <c r="D24" s="513" t="str">
        <f>IF('5-4 支出'!D24="","",'5-4 支出'!D24)</f>
        <v/>
      </c>
      <c r="E24" s="514" t="str">
        <f>IF('5-4 支出'!E24="","",'5-4 支出'!E24)</f>
        <v/>
      </c>
      <c r="F24" s="515" t="str">
        <f>IF('5-4 支出'!F24="","",'5-4 支出'!F24)</f>
        <v/>
      </c>
      <c r="G24" s="515" t="str">
        <f>IF('5-4 支出'!G24="","",'5-4 支出'!G24)</f>
        <v/>
      </c>
      <c r="H24" s="515" t="str">
        <f>IF('5-4 支出'!H24="","",'5-4 支出'!H24)</f>
        <v/>
      </c>
      <c r="I24" s="515" t="str">
        <f>IF('5-4 支出'!I24="","",'5-4 支出'!I24)</f>
        <v/>
      </c>
      <c r="J24" s="515" t="str">
        <f>IF('5-4 支出'!J24="","",'5-4 支出'!J24)</f>
        <v/>
      </c>
      <c r="K24" s="102" t="str">
        <f t="shared" si="0"/>
        <v/>
      </c>
      <c r="L24" s="18"/>
    </row>
    <row r="25" spans="1:13" x14ac:dyDescent="0.4">
      <c r="A25">
        <v>12</v>
      </c>
      <c r="B25" s="76"/>
      <c r="C25" s="57" t="str">
        <f t="shared" si="1"/>
        <v/>
      </c>
      <c r="D25" s="513" t="str">
        <f>IF('5-4 支出'!D25="","",'5-4 支出'!D25)</f>
        <v/>
      </c>
      <c r="E25" s="514" t="str">
        <f>IF('5-4 支出'!E25="","",'5-4 支出'!E25)</f>
        <v/>
      </c>
      <c r="F25" s="515" t="str">
        <f>IF('5-4 支出'!F25="","",'5-4 支出'!F25)</f>
        <v/>
      </c>
      <c r="G25" s="515" t="str">
        <f>IF('5-4 支出'!G25="","",'5-4 支出'!G25)</f>
        <v/>
      </c>
      <c r="H25" s="515" t="str">
        <f>IF('5-4 支出'!H25="","",'5-4 支出'!H25)</f>
        <v/>
      </c>
      <c r="I25" s="515" t="str">
        <f>IF('5-4 支出'!I25="","",'5-4 支出'!I25)</f>
        <v/>
      </c>
      <c r="J25" s="515" t="str">
        <f>IF('5-4 支出'!J25="","",'5-4 支出'!J25)</f>
        <v/>
      </c>
      <c r="K25" s="102" t="str">
        <f t="shared" si="0"/>
        <v/>
      </c>
      <c r="L25" s="18"/>
    </row>
    <row r="26" spans="1:13" x14ac:dyDescent="0.4">
      <c r="A26">
        <v>13</v>
      </c>
      <c r="B26" s="76"/>
      <c r="C26" s="57" t="str">
        <f t="shared" si="1"/>
        <v/>
      </c>
      <c r="D26" s="513" t="str">
        <f>IF('5-4 支出'!D26="","",'5-4 支出'!D26)</f>
        <v/>
      </c>
      <c r="E26" s="514" t="str">
        <f>IF('5-4 支出'!E26="","",'5-4 支出'!E26)</f>
        <v/>
      </c>
      <c r="F26" s="515" t="str">
        <f>IF('5-4 支出'!F26="","",'5-4 支出'!F26)</f>
        <v/>
      </c>
      <c r="G26" s="515" t="str">
        <f>IF('5-4 支出'!G26="","",'5-4 支出'!G26)</f>
        <v/>
      </c>
      <c r="H26" s="515" t="str">
        <f>IF('5-4 支出'!H26="","",'5-4 支出'!H26)</f>
        <v/>
      </c>
      <c r="I26" s="515" t="str">
        <f>IF('5-4 支出'!I26="","",'5-4 支出'!I26)</f>
        <v/>
      </c>
      <c r="J26" s="515" t="str">
        <f>IF('5-4 支出'!J26="","",'5-4 支出'!J26)</f>
        <v/>
      </c>
      <c r="K26" s="102" t="str">
        <f t="shared" si="0"/>
        <v/>
      </c>
      <c r="L26" s="18"/>
    </row>
    <row r="27" spans="1:13" x14ac:dyDescent="0.4">
      <c r="A27">
        <v>14</v>
      </c>
      <c r="B27" s="76"/>
      <c r="C27" s="57" t="str">
        <f t="shared" si="1"/>
        <v/>
      </c>
      <c r="D27" s="513" t="str">
        <f>IF('5-4 支出'!D27="","",'5-4 支出'!D27)</f>
        <v/>
      </c>
      <c r="E27" s="514" t="str">
        <f>IF('5-4 支出'!E27="","",'5-4 支出'!E27)</f>
        <v/>
      </c>
      <c r="F27" s="515" t="str">
        <f>IF('5-4 支出'!F27="","",'5-4 支出'!F27)</f>
        <v/>
      </c>
      <c r="G27" s="515" t="str">
        <f>IF('5-4 支出'!G27="","",'5-4 支出'!G27)</f>
        <v/>
      </c>
      <c r="H27" s="515" t="str">
        <f>IF('5-4 支出'!H27="","",'5-4 支出'!H27)</f>
        <v/>
      </c>
      <c r="I27" s="515" t="str">
        <f>IF('5-4 支出'!I27="","",'5-4 支出'!I27)</f>
        <v/>
      </c>
      <c r="J27" s="515" t="str">
        <f>IF('5-4 支出'!J27="","",'5-4 支出'!J27)</f>
        <v/>
      </c>
      <c r="K27" s="102" t="str">
        <f t="shared" si="0"/>
        <v/>
      </c>
      <c r="L27" s="18"/>
    </row>
    <row r="28" spans="1:13" x14ac:dyDescent="0.4">
      <c r="A28">
        <v>15</v>
      </c>
      <c r="B28" s="76"/>
      <c r="C28" s="57" t="str">
        <f t="shared" si="1"/>
        <v/>
      </c>
      <c r="D28" s="513" t="str">
        <f>IF('5-4 支出'!D28="","",'5-4 支出'!D28)</f>
        <v/>
      </c>
      <c r="E28" s="514" t="str">
        <f>IF('5-4 支出'!E28="","",'5-4 支出'!E28)</f>
        <v/>
      </c>
      <c r="F28" s="515" t="str">
        <f>IF('5-4 支出'!F28="","",'5-4 支出'!F28)</f>
        <v/>
      </c>
      <c r="G28" s="515" t="str">
        <f>IF('5-4 支出'!G28="","",'5-4 支出'!G28)</f>
        <v/>
      </c>
      <c r="H28" s="515" t="str">
        <f>IF('5-4 支出'!H28="","",'5-4 支出'!H28)</f>
        <v/>
      </c>
      <c r="I28" s="515" t="str">
        <f>IF('5-4 支出'!I28="","",'5-4 支出'!I28)</f>
        <v/>
      </c>
      <c r="J28" s="515" t="str">
        <f>IF('5-4 支出'!J28="","",'5-4 支出'!J28)</f>
        <v/>
      </c>
      <c r="K28" s="102" t="str">
        <f t="shared" si="0"/>
        <v/>
      </c>
      <c r="L28" s="18"/>
    </row>
    <row r="29" spans="1:13" x14ac:dyDescent="0.4">
      <c r="A29">
        <v>16</v>
      </c>
      <c r="B29" s="76"/>
      <c r="C29" s="57" t="str">
        <f t="shared" si="1"/>
        <v/>
      </c>
      <c r="D29" s="513" t="str">
        <f>IF('5-4 支出'!D29="","",'5-4 支出'!D29)</f>
        <v/>
      </c>
      <c r="E29" s="514" t="str">
        <f>IF('5-4 支出'!E29="","",'5-4 支出'!E29)</f>
        <v/>
      </c>
      <c r="F29" s="515" t="str">
        <f>IF('5-4 支出'!F29="","",'5-4 支出'!F29)</f>
        <v/>
      </c>
      <c r="G29" s="515" t="str">
        <f>IF('5-4 支出'!G29="","",'5-4 支出'!G29)</f>
        <v/>
      </c>
      <c r="H29" s="515" t="str">
        <f>IF('5-4 支出'!H29="","",'5-4 支出'!H29)</f>
        <v/>
      </c>
      <c r="I29" s="515" t="str">
        <f>IF('5-4 支出'!I29="","",'5-4 支出'!I29)</f>
        <v/>
      </c>
      <c r="J29" s="515" t="str">
        <f>IF('5-4 支出'!J29="","",'5-4 支出'!J29)</f>
        <v/>
      </c>
      <c r="K29" s="102" t="str">
        <f t="shared" si="0"/>
        <v/>
      </c>
      <c r="L29" s="18"/>
    </row>
    <row r="30" spans="1:13" x14ac:dyDescent="0.4">
      <c r="A30">
        <v>17</v>
      </c>
      <c r="B30" s="76"/>
      <c r="C30" s="57" t="str">
        <f t="shared" si="1"/>
        <v/>
      </c>
      <c r="D30" s="513" t="str">
        <f>IF('5-4 支出'!D30="","",'5-4 支出'!D30)</f>
        <v/>
      </c>
      <c r="E30" s="514" t="str">
        <f>IF('5-4 支出'!E30="","",'5-4 支出'!E30)</f>
        <v/>
      </c>
      <c r="F30" s="515" t="str">
        <f>IF('5-4 支出'!F30="","",'5-4 支出'!F30)</f>
        <v/>
      </c>
      <c r="G30" s="515" t="str">
        <f>IF('5-4 支出'!G30="","",'5-4 支出'!G30)</f>
        <v/>
      </c>
      <c r="H30" s="515" t="str">
        <f>IF('5-4 支出'!H30="","",'5-4 支出'!H30)</f>
        <v/>
      </c>
      <c r="I30" s="515" t="str">
        <f>IF('5-4 支出'!I30="","",'5-4 支出'!I30)</f>
        <v/>
      </c>
      <c r="J30" s="515" t="str">
        <f>IF('5-4 支出'!J30="","",'5-4 支出'!J30)</f>
        <v/>
      </c>
      <c r="K30" s="102" t="str">
        <f t="shared" si="0"/>
        <v/>
      </c>
      <c r="L30" s="19"/>
    </row>
    <row r="31" spans="1:13" x14ac:dyDescent="0.4">
      <c r="A31">
        <v>18</v>
      </c>
      <c r="B31" s="76"/>
      <c r="C31" s="57" t="str">
        <f t="shared" si="1"/>
        <v/>
      </c>
      <c r="D31" s="513" t="str">
        <f>IF('5-4 支出'!D31="","",'5-4 支出'!D31)</f>
        <v/>
      </c>
      <c r="E31" s="514" t="str">
        <f>IF('5-4 支出'!E31="","",'5-4 支出'!E31)</f>
        <v/>
      </c>
      <c r="F31" s="515" t="str">
        <f>IF('5-4 支出'!F31="","",'5-4 支出'!F31)</f>
        <v/>
      </c>
      <c r="G31" s="515" t="str">
        <f>IF('5-4 支出'!G31="","",'5-4 支出'!G31)</f>
        <v/>
      </c>
      <c r="H31" s="515" t="str">
        <f>IF('5-4 支出'!H31="","",'5-4 支出'!H31)</f>
        <v/>
      </c>
      <c r="I31" s="515" t="str">
        <f>IF('5-4 支出'!I31="","",'5-4 支出'!I31)</f>
        <v/>
      </c>
      <c r="J31" s="515" t="str">
        <f>IF('5-4 支出'!J31="","",'5-4 支出'!J31)</f>
        <v/>
      </c>
      <c r="K31" s="102" t="str">
        <f t="shared" si="0"/>
        <v/>
      </c>
      <c r="L31" s="19"/>
    </row>
    <row r="32" spans="1:13" x14ac:dyDescent="0.4">
      <c r="A32">
        <v>19</v>
      </c>
      <c r="B32" s="76"/>
      <c r="C32" s="57" t="str">
        <f t="shared" si="1"/>
        <v/>
      </c>
      <c r="D32" s="513" t="str">
        <f>IF('5-4 支出'!D32="","",'5-4 支出'!D32)</f>
        <v/>
      </c>
      <c r="E32" s="514" t="str">
        <f>IF('5-4 支出'!E32="","",'5-4 支出'!E32)</f>
        <v/>
      </c>
      <c r="F32" s="515" t="str">
        <f>IF('5-4 支出'!F32="","",'5-4 支出'!F32)</f>
        <v/>
      </c>
      <c r="G32" s="515" t="str">
        <f>IF('5-4 支出'!G32="","",'5-4 支出'!G32)</f>
        <v/>
      </c>
      <c r="H32" s="515" t="str">
        <f>IF('5-4 支出'!H32="","",'5-4 支出'!H32)</f>
        <v/>
      </c>
      <c r="I32" s="515" t="str">
        <f>IF('5-4 支出'!I32="","",'5-4 支出'!I32)</f>
        <v/>
      </c>
      <c r="J32" s="515" t="str">
        <f>IF('5-4 支出'!J32="","",'5-4 支出'!J32)</f>
        <v/>
      </c>
      <c r="K32" s="102" t="str">
        <f t="shared" si="0"/>
        <v/>
      </c>
      <c r="L32" s="19"/>
    </row>
    <row r="33" spans="1:15" ht="19.5" thickBot="1" x14ac:dyDescent="0.45">
      <c r="A33">
        <v>20</v>
      </c>
      <c r="B33" s="77"/>
      <c r="C33" s="57" t="str">
        <f t="shared" si="1"/>
        <v/>
      </c>
      <c r="D33" s="516" t="str">
        <f>IF('5-4 支出'!D33="","",'5-4 支出'!D33)</f>
        <v/>
      </c>
      <c r="E33" s="517" t="str">
        <f>IF('5-4 支出'!E33="","",'5-4 支出'!E33)</f>
        <v/>
      </c>
      <c r="F33" s="518" t="str">
        <f>IF('5-4 支出'!F33="","",'5-4 支出'!F33)</f>
        <v/>
      </c>
      <c r="G33" s="518" t="str">
        <f>IF('5-4 支出'!G33="","",'5-4 支出'!G33)</f>
        <v/>
      </c>
      <c r="H33" s="518" t="str">
        <f>IF('5-4 支出'!H33="","",'5-4 支出'!H33)</f>
        <v/>
      </c>
      <c r="I33" s="518" t="str">
        <f>IF('5-4 支出'!I33="","",'5-4 支出'!I33)</f>
        <v/>
      </c>
      <c r="J33" s="518" t="str">
        <f>IF('5-4 支出'!J33="","",'5-4 支出'!J33)</f>
        <v/>
      </c>
      <c r="K33" s="103" t="str">
        <f>IF(ISNUMBER(F33),(PRODUCT(F33,G33,I33)),"")</f>
        <v/>
      </c>
      <c r="L33" s="20"/>
    </row>
    <row r="34" spans="1:15" s="26" customFormat="1" ht="24.75" thickBot="1" x14ac:dyDescent="0.45">
      <c r="A34" s="38"/>
      <c r="B34" s="75"/>
      <c r="C34" s="53" t="s">
        <v>83</v>
      </c>
      <c r="D34" s="78" t="s">
        <v>78</v>
      </c>
      <c r="E34" s="42" t="s">
        <v>62</v>
      </c>
      <c r="F34" s="79" t="s">
        <v>49</v>
      </c>
      <c r="G34" s="80" t="s">
        <v>330</v>
      </c>
      <c r="H34" s="45" t="s">
        <v>331</v>
      </c>
      <c r="I34" s="44" t="s">
        <v>332</v>
      </c>
      <c r="J34" s="45" t="s">
        <v>331</v>
      </c>
      <c r="K34" s="43" t="s">
        <v>29</v>
      </c>
      <c r="L34" s="46" t="s">
        <v>74</v>
      </c>
      <c r="M34" s="14"/>
      <c r="N34" s="14"/>
      <c r="O34" s="14"/>
    </row>
    <row r="35" spans="1:15" s="15" customFormat="1" ht="25.5" x14ac:dyDescent="0.4">
      <c r="A35"/>
      <c r="B35" s="40" t="str">
        <f>IF($E$8=C35,$D$8,IF($E$9=C35,$D$9,IF($E$10=C35,$D$10,"")))</f>
        <v/>
      </c>
      <c r="C35" s="55" t="s">
        <v>187</v>
      </c>
      <c r="D35" s="91"/>
      <c r="E35" s="48"/>
      <c r="F35" s="41"/>
      <c r="G35" s="41"/>
      <c r="H35" s="49"/>
      <c r="I35" s="49"/>
      <c r="J35" s="49"/>
      <c r="K35" s="52" t="str">
        <f>IF(ISNUMBER(F35),(PRODUCT(F35,G35,I35)),"")</f>
        <v/>
      </c>
      <c r="L35" s="54">
        <f>ROUNDDOWN(SUM(K36:K45),-3)/1000</f>
        <v>0</v>
      </c>
    </row>
    <row r="36" spans="1:15" x14ac:dyDescent="0.4">
      <c r="A36">
        <v>1</v>
      </c>
      <c r="B36" s="76"/>
      <c r="C36" s="57" t="str">
        <f>IF(D36="","",".")</f>
        <v/>
      </c>
      <c r="D36" s="511" t="str">
        <f>IF('5-4 支出'!D36="","",'5-4 支出'!D36)</f>
        <v/>
      </c>
      <c r="E36" s="507" t="str">
        <f>IF('5-4 支出'!E36="","",'5-4 支出'!E36)</f>
        <v/>
      </c>
      <c r="F36" s="519" t="str">
        <f>IF('5-4 支出'!F36="","",'5-4 支出'!F36)</f>
        <v/>
      </c>
      <c r="G36" s="512" t="str">
        <f>IF('5-4 支出'!G36="","",'5-4 支出'!G36)</f>
        <v/>
      </c>
      <c r="H36" s="512" t="str">
        <f>IF('5-4 支出'!H36="","",'5-4 支出'!H36)</f>
        <v/>
      </c>
      <c r="I36" s="512" t="str">
        <f>IF('5-4 支出'!I36="","",'5-4 支出'!I36)</f>
        <v/>
      </c>
      <c r="J36" s="512" t="str">
        <f>IF('5-4 支出'!J36="","",'5-4 支出'!J36)</f>
        <v/>
      </c>
      <c r="K36" s="101" t="str">
        <f t="shared" ref="K36:K45" si="2">IF(ISNUMBER(F36),(PRODUCT(F36,G36,I36)),"")</f>
        <v/>
      </c>
      <c r="L36" s="18"/>
    </row>
    <row r="37" spans="1:15" x14ac:dyDescent="0.4">
      <c r="A37">
        <v>2</v>
      </c>
      <c r="B37" s="76"/>
      <c r="C37" s="57" t="str">
        <f t="shared" ref="C37:C45" si="3">IF(D37="","",".")</f>
        <v/>
      </c>
      <c r="D37" s="513" t="str">
        <f>IF('5-4 支出'!D37="","",'5-4 支出'!D37)</f>
        <v/>
      </c>
      <c r="E37" s="514" t="str">
        <f>IF('5-4 支出'!E37="","",'5-4 支出'!E37)</f>
        <v/>
      </c>
      <c r="F37" s="515" t="str">
        <f>IF('5-4 支出'!F37="","",'5-4 支出'!F37)</f>
        <v/>
      </c>
      <c r="G37" s="515" t="str">
        <f>IF('5-4 支出'!G37="","",'5-4 支出'!G37)</f>
        <v/>
      </c>
      <c r="H37" s="515" t="str">
        <f>IF('5-4 支出'!H37="","",'5-4 支出'!H37)</f>
        <v/>
      </c>
      <c r="I37" s="515" t="str">
        <f>IF('5-4 支出'!I37="","",'5-4 支出'!I37)</f>
        <v/>
      </c>
      <c r="J37" s="515" t="str">
        <f>IF('5-4 支出'!J37="","",'5-4 支出'!J37)</f>
        <v/>
      </c>
      <c r="K37" s="102" t="str">
        <f t="shared" si="2"/>
        <v/>
      </c>
      <c r="L37" s="18"/>
    </row>
    <row r="38" spans="1:15" x14ac:dyDescent="0.4">
      <c r="A38">
        <v>3</v>
      </c>
      <c r="B38" s="76"/>
      <c r="C38" s="57" t="str">
        <f t="shared" si="3"/>
        <v/>
      </c>
      <c r="D38" s="513" t="str">
        <f>IF('5-4 支出'!D38="","",'5-4 支出'!D38)</f>
        <v/>
      </c>
      <c r="E38" s="514" t="str">
        <f>IF('5-4 支出'!E38="","",'5-4 支出'!E38)</f>
        <v/>
      </c>
      <c r="F38" s="515" t="str">
        <f>IF('5-4 支出'!F38="","",'5-4 支出'!F38)</f>
        <v/>
      </c>
      <c r="G38" s="515" t="str">
        <f>IF('5-4 支出'!G38="","",'5-4 支出'!G38)</f>
        <v/>
      </c>
      <c r="H38" s="515" t="str">
        <f>IF('5-4 支出'!H38="","",'5-4 支出'!H38)</f>
        <v/>
      </c>
      <c r="I38" s="515" t="str">
        <f>IF('5-4 支出'!I38="","",'5-4 支出'!I38)</f>
        <v/>
      </c>
      <c r="J38" s="515" t="str">
        <f>IF('5-4 支出'!J38="","",'5-4 支出'!J38)</f>
        <v/>
      </c>
      <c r="K38" s="102" t="str">
        <f t="shared" si="2"/>
        <v/>
      </c>
      <c r="L38" s="18"/>
    </row>
    <row r="39" spans="1:15" x14ac:dyDescent="0.4">
      <c r="A39">
        <v>4</v>
      </c>
      <c r="B39" s="76"/>
      <c r="C39" s="57" t="str">
        <f t="shared" si="3"/>
        <v/>
      </c>
      <c r="D39" s="513" t="str">
        <f>IF('5-4 支出'!D39="","",'5-4 支出'!D39)</f>
        <v/>
      </c>
      <c r="E39" s="514" t="str">
        <f>IF('5-4 支出'!E39="","",'5-4 支出'!E39)</f>
        <v/>
      </c>
      <c r="F39" s="515" t="str">
        <f>IF('5-4 支出'!F39="","",'5-4 支出'!F39)</f>
        <v/>
      </c>
      <c r="G39" s="515" t="str">
        <f>IF('5-4 支出'!G39="","",'5-4 支出'!G39)</f>
        <v/>
      </c>
      <c r="H39" s="515" t="str">
        <f>IF('5-4 支出'!H39="","",'5-4 支出'!H39)</f>
        <v/>
      </c>
      <c r="I39" s="515" t="str">
        <f>IF('5-4 支出'!I39="","",'5-4 支出'!I39)</f>
        <v/>
      </c>
      <c r="J39" s="515" t="str">
        <f>IF('5-4 支出'!J39="","",'5-4 支出'!J39)</f>
        <v/>
      </c>
      <c r="K39" s="102" t="str">
        <f t="shared" si="2"/>
        <v/>
      </c>
      <c r="L39" s="18"/>
    </row>
    <row r="40" spans="1:15" x14ac:dyDescent="0.4">
      <c r="A40">
        <v>5</v>
      </c>
      <c r="B40" s="76"/>
      <c r="C40" s="57" t="str">
        <f t="shared" si="3"/>
        <v/>
      </c>
      <c r="D40" s="513" t="str">
        <f>IF('5-4 支出'!D40="","",'5-4 支出'!D40)</f>
        <v/>
      </c>
      <c r="E40" s="514" t="str">
        <f>IF('5-4 支出'!E40="","",'5-4 支出'!E40)</f>
        <v/>
      </c>
      <c r="F40" s="515" t="str">
        <f>IF('5-4 支出'!F40="","",'5-4 支出'!F40)</f>
        <v/>
      </c>
      <c r="G40" s="515" t="str">
        <f>IF('5-4 支出'!G40="","",'5-4 支出'!G40)</f>
        <v/>
      </c>
      <c r="H40" s="515" t="str">
        <f>IF('5-4 支出'!H40="","",'5-4 支出'!H40)</f>
        <v/>
      </c>
      <c r="I40" s="515" t="str">
        <f>IF('5-4 支出'!I40="","",'5-4 支出'!I40)</f>
        <v/>
      </c>
      <c r="J40" s="515" t="str">
        <f>IF('5-4 支出'!J40="","",'5-4 支出'!J40)</f>
        <v/>
      </c>
      <c r="K40" s="102" t="str">
        <f t="shared" si="2"/>
        <v/>
      </c>
      <c r="L40" s="18"/>
    </row>
    <row r="41" spans="1:15" x14ac:dyDescent="0.4">
      <c r="A41">
        <v>6</v>
      </c>
      <c r="B41" s="76"/>
      <c r="C41" s="57" t="str">
        <f t="shared" si="3"/>
        <v/>
      </c>
      <c r="D41" s="513" t="str">
        <f>IF('5-4 支出'!D41="","",'5-4 支出'!D41)</f>
        <v/>
      </c>
      <c r="E41" s="514" t="str">
        <f>IF('5-4 支出'!E41="","",'5-4 支出'!E41)</f>
        <v/>
      </c>
      <c r="F41" s="515" t="str">
        <f>IF('5-4 支出'!F41="","",'5-4 支出'!F41)</f>
        <v/>
      </c>
      <c r="G41" s="515" t="str">
        <f>IF('5-4 支出'!G41="","",'5-4 支出'!G41)</f>
        <v/>
      </c>
      <c r="H41" s="515" t="str">
        <f>IF('5-4 支出'!H41="","",'5-4 支出'!H41)</f>
        <v/>
      </c>
      <c r="I41" s="515" t="str">
        <f>IF('5-4 支出'!I41="","",'5-4 支出'!I41)</f>
        <v/>
      </c>
      <c r="J41" s="515" t="str">
        <f>IF('5-4 支出'!J41="","",'5-4 支出'!J41)</f>
        <v/>
      </c>
      <c r="K41" s="102" t="str">
        <f t="shared" si="2"/>
        <v/>
      </c>
      <c r="L41" s="18"/>
      <c r="M41" s="14"/>
    </row>
    <row r="42" spans="1:15" x14ac:dyDescent="0.4">
      <c r="A42">
        <v>7</v>
      </c>
      <c r="B42" s="76"/>
      <c r="C42" s="57" t="str">
        <f t="shared" si="3"/>
        <v/>
      </c>
      <c r="D42" s="513" t="str">
        <f>IF('5-4 支出'!D42="","",'5-4 支出'!D42)</f>
        <v/>
      </c>
      <c r="E42" s="514" t="str">
        <f>IF('5-4 支出'!E42="","",'5-4 支出'!E42)</f>
        <v/>
      </c>
      <c r="F42" s="515" t="str">
        <f>IF('5-4 支出'!F42="","",'5-4 支出'!F42)</f>
        <v/>
      </c>
      <c r="G42" s="515" t="str">
        <f>IF('5-4 支出'!G42="","",'5-4 支出'!G42)</f>
        <v/>
      </c>
      <c r="H42" s="515" t="str">
        <f>IF('5-4 支出'!H42="","",'5-4 支出'!H42)</f>
        <v/>
      </c>
      <c r="I42" s="515" t="str">
        <f>IF('5-4 支出'!I42="","",'5-4 支出'!I42)</f>
        <v/>
      </c>
      <c r="J42" s="515" t="str">
        <f>IF('5-4 支出'!J42="","",'5-4 支出'!J42)</f>
        <v/>
      </c>
      <c r="K42" s="102" t="str">
        <f t="shared" si="2"/>
        <v/>
      </c>
      <c r="L42" s="18"/>
      <c r="M42" s="15"/>
    </row>
    <row r="43" spans="1:15" x14ac:dyDescent="0.4">
      <c r="A43">
        <v>8</v>
      </c>
      <c r="B43" s="76"/>
      <c r="C43" s="57" t="str">
        <f t="shared" si="3"/>
        <v/>
      </c>
      <c r="D43" s="513" t="str">
        <f>IF('5-4 支出'!D43="","",'5-4 支出'!D43)</f>
        <v/>
      </c>
      <c r="E43" s="514" t="str">
        <f>IF('5-4 支出'!E43="","",'5-4 支出'!E43)</f>
        <v/>
      </c>
      <c r="F43" s="515" t="str">
        <f>IF('5-4 支出'!F43="","",'5-4 支出'!F43)</f>
        <v/>
      </c>
      <c r="G43" s="515" t="str">
        <f>IF('5-4 支出'!G43="","",'5-4 支出'!G43)</f>
        <v/>
      </c>
      <c r="H43" s="515" t="str">
        <f>IF('5-4 支出'!H43="","",'5-4 支出'!H43)</f>
        <v/>
      </c>
      <c r="I43" s="515" t="str">
        <f>IF('5-4 支出'!I43="","",'5-4 支出'!I43)</f>
        <v/>
      </c>
      <c r="J43" s="515" t="str">
        <f>IF('5-4 支出'!J43="","",'5-4 支出'!J43)</f>
        <v/>
      </c>
      <c r="K43" s="102" t="str">
        <f t="shared" si="2"/>
        <v/>
      </c>
      <c r="L43" s="18"/>
    </row>
    <row r="44" spans="1:15" x14ac:dyDescent="0.4">
      <c r="A44">
        <v>9</v>
      </c>
      <c r="B44" s="76"/>
      <c r="C44" s="57" t="str">
        <f t="shared" si="3"/>
        <v/>
      </c>
      <c r="D44" s="513" t="str">
        <f>IF('5-4 支出'!D44="","",'5-4 支出'!D44)</f>
        <v/>
      </c>
      <c r="E44" s="514" t="str">
        <f>IF('5-4 支出'!E44="","",'5-4 支出'!E44)</f>
        <v/>
      </c>
      <c r="F44" s="515" t="str">
        <f>IF('5-4 支出'!F44="","",'5-4 支出'!F44)</f>
        <v/>
      </c>
      <c r="G44" s="515" t="str">
        <f>IF('5-4 支出'!G44="","",'5-4 支出'!G44)</f>
        <v/>
      </c>
      <c r="H44" s="515" t="str">
        <f>IF('5-4 支出'!H44="","",'5-4 支出'!H44)</f>
        <v/>
      </c>
      <c r="I44" s="515" t="str">
        <f>IF('5-4 支出'!I44="","",'5-4 支出'!I44)</f>
        <v/>
      </c>
      <c r="J44" s="515" t="str">
        <f>IF('5-4 支出'!J44="","",'5-4 支出'!J44)</f>
        <v/>
      </c>
      <c r="K44" s="102" t="str">
        <f t="shared" si="2"/>
        <v/>
      </c>
      <c r="L44" s="18"/>
    </row>
    <row r="45" spans="1:15" ht="19.5" thickBot="1" x14ac:dyDescent="0.45">
      <c r="A45">
        <v>10</v>
      </c>
      <c r="B45" s="76"/>
      <c r="C45" s="57" t="str">
        <f t="shared" si="3"/>
        <v/>
      </c>
      <c r="D45" s="513" t="str">
        <f>IF('5-4 支出'!D45="","",'5-4 支出'!D45)</f>
        <v/>
      </c>
      <c r="E45" s="514" t="str">
        <f>IF('5-4 支出'!E45="","",'5-4 支出'!E45)</f>
        <v/>
      </c>
      <c r="F45" s="515" t="str">
        <f>IF('5-4 支出'!F45="","",'5-4 支出'!F45)</f>
        <v/>
      </c>
      <c r="G45" s="515" t="str">
        <f>IF('5-4 支出'!G45="","",'5-4 支出'!G45)</f>
        <v/>
      </c>
      <c r="H45" s="515" t="str">
        <f>IF('5-4 支出'!H45="","",'5-4 支出'!H45)</f>
        <v/>
      </c>
      <c r="I45" s="515" t="str">
        <f>IF('5-4 支出'!I45="","",'5-4 支出'!I45)</f>
        <v/>
      </c>
      <c r="J45" s="515" t="str">
        <f>IF('5-4 支出'!J45="","",'5-4 支出'!J45)</f>
        <v/>
      </c>
      <c r="K45" s="102" t="str">
        <f t="shared" si="2"/>
        <v/>
      </c>
      <c r="L45" s="18"/>
    </row>
    <row r="46" spans="1:15" s="26" customFormat="1" ht="24.75" thickBot="1" x14ac:dyDescent="0.45">
      <c r="A46" s="38"/>
      <c r="B46" s="75"/>
      <c r="C46" s="53" t="s">
        <v>83</v>
      </c>
      <c r="D46" s="78" t="s">
        <v>78</v>
      </c>
      <c r="E46" s="42" t="s">
        <v>62</v>
      </c>
      <c r="F46" s="79" t="s">
        <v>49</v>
      </c>
      <c r="G46" s="80" t="s">
        <v>330</v>
      </c>
      <c r="H46" s="45" t="s">
        <v>331</v>
      </c>
      <c r="I46" s="44" t="s">
        <v>332</v>
      </c>
      <c r="J46" s="45" t="s">
        <v>331</v>
      </c>
      <c r="K46" s="43" t="s">
        <v>29</v>
      </c>
      <c r="L46" s="46" t="s">
        <v>74</v>
      </c>
      <c r="M46" s="14"/>
      <c r="N46" s="14"/>
      <c r="O46" s="14"/>
    </row>
    <row r="47" spans="1:15" s="15" customFormat="1" ht="25.5" x14ac:dyDescent="0.4">
      <c r="A47"/>
      <c r="B47" s="40" t="str">
        <f>IF($E$8=C47,$D$8,IF($E$9=C47,$D$9,IF($E$10=C47,$D$10,"")))</f>
        <v/>
      </c>
      <c r="C47" s="55" t="s">
        <v>174</v>
      </c>
      <c r="D47" s="91"/>
      <c r="E47" s="48"/>
      <c r="F47" s="41"/>
      <c r="G47" s="41"/>
      <c r="H47" s="49"/>
      <c r="I47" s="49"/>
      <c r="J47" s="49"/>
      <c r="K47" s="52" t="str">
        <f>IF(ISNUMBER(F47),(PRODUCT(F47,G47,I47)),"")</f>
        <v/>
      </c>
      <c r="L47" s="54">
        <f>ROUNDDOWN(SUM(K48:K57),-3)/1000</f>
        <v>0</v>
      </c>
    </row>
    <row r="48" spans="1:15" x14ac:dyDescent="0.4">
      <c r="A48">
        <v>1</v>
      </c>
      <c r="B48" s="76"/>
      <c r="C48" s="57" t="str">
        <f>IF(D48="","",".")</f>
        <v/>
      </c>
      <c r="D48" s="511" t="str">
        <f>IF('5-4 支出'!D48="","",'5-4 支出'!D48)</f>
        <v/>
      </c>
      <c r="E48" s="507" t="str">
        <f>IF('5-4 支出'!E48="","",'5-4 支出'!E48)</f>
        <v/>
      </c>
      <c r="F48" s="512" t="str">
        <f>IF('5-4 支出'!F48="","",'5-4 支出'!F48)</f>
        <v/>
      </c>
      <c r="G48" s="512" t="str">
        <f>IF('5-4 支出'!G48="","",'5-4 支出'!G48)</f>
        <v/>
      </c>
      <c r="H48" s="512" t="str">
        <f>IF('5-4 支出'!H48="","",'5-4 支出'!H48)</f>
        <v/>
      </c>
      <c r="I48" s="512" t="str">
        <f>IF('5-4 支出'!I48="","",'5-4 支出'!I48)</f>
        <v/>
      </c>
      <c r="J48" s="512" t="str">
        <f>IF('5-4 支出'!J48="","",'5-4 支出'!J48)</f>
        <v/>
      </c>
      <c r="K48" s="101" t="str">
        <f t="shared" ref="K48:K57" si="4">IF(ISNUMBER(F48),(PRODUCT(F48,G48,I48)),"")</f>
        <v/>
      </c>
      <c r="L48" s="18"/>
    </row>
    <row r="49" spans="1:13" x14ac:dyDescent="0.4">
      <c r="A49">
        <v>2</v>
      </c>
      <c r="B49" s="76"/>
      <c r="C49" s="57" t="str">
        <f t="shared" ref="C49:C57" si="5">IF(D49="","",".")</f>
        <v/>
      </c>
      <c r="D49" s="513" t="str">
        <f>IF('5-4 支出'!D49="","",'5-4 支出'!D49)</f>
        <v/>
      </c>
      <c r="E49" s="514" t="str">
        <f>IF('5-4 支出'!E49="","",'5-4 支出'!E49)</f>
        <v/>
      </c>
      <c r="F49" s="515" t="str">
        <f>IF('5-4 支出'!F49="","",'5-4 支出'!F49)</f>
        <v/>
      </c>
      <c r="G49" s="515" t="str">
        <f>IF('5-4 支出'!G49="","",'5-4 支出'!G49)</f>
        <v/>
      </c>
      <c r="H49" s="515" t="str">
        <f>IF('5-4 支出'!H49="","",'5-4 支出'!H49)</f>
        <v/>
      </c>
      <c r="I49" s="515" t="str">
        <f>IF('5-4 支出'!I49="","",'5-4 支出'!I49)</f>
        <v/>
      </c>
      <c r="J49" s="515" t="str">
        <f>IF('5-4 支出'!J49="","",'5-4 支出'!J49)</f>
        <v/>
      </c>
      <c r="K49" s="102" t="str">
        <f t="shared" si="4"/>
        <v/>
      </c>
      <c r="L49" s="18"/>
    </row>
    <row r="50" spans="1:13" x14ac:dyDescent="0.4">
      <c r="A50">
        <v>3</v>
      </c>
      <c r="B50" s="76"/>
      <c r="C50" s="57" t="str">
        <f t="shared" si="5"/>
        <v/>
      </c>
      <c r="D50" s="513" t="str">
        <f>IF('5-4 支出'!D50="","",'5-4 支出'!D50)</f>
        <v/>
      </c>
      <c r="E50" s="514" t="str">
        <f>IF('5-4 支出'!E50="","",'5-4 支出'!E50)</f>
        <v/>
      </c>
      <c r="F50" s="515" t="str">
        <f>IF('5-4 支出'!F50="","",'5-4 支出'!F50)</f>
        <v/>
      </c>
      <c r="G50" s="515" t="str">
        <f>IF('5-4 支出'!G50="","",'5-4 支出'!G50)</f>
        <v/>
      </c>
      <c r="H50" s="515" t="str">
        <f>IF('5-4 支出'!H50="","",'5-4 支出'!H50)</f>
        <v/>
      </c>
      <c r="I50" s="515" t="str">
        <f>IF('5-4 支出'!I50="","",'5-4 支出'!I50)</f>
        <v/>
      </c>
      <c r="J50" s="515" t="str">
        <f>IF('5-4 支出'!J50="","",'5-4 支出'!J50)</f>
        <v/>
      </c>
      <c r="K50" s="102" t="str">
        <f t="shared" si="4"/>
        <v/>
      </c>
      <c r="L50" s="18"/>
    </row>
    <row r="51" spans="1:13" x14ac:dyDescent="0.4">
      <c r="A51">
        <v>4</v>
      </c>
      <c r="B51" s="76"/>
      <c r="C51" s="57" t="str">
        <f t="shared" si="5"/>
        <v/>
      </c>
      <c r="D51" s="513" t="str">
        <f>IF('5-4 支出'!D51="","",'5-4 支出'!D51)</f>
        <v/>
      </c>
      <c r="E51" s="514" t="str">
        <f>IF('5-4 支出'!E51="","",'5-4 支出'!E51)</f>
        <v/>
      </c>
      <c r="F51" s="515" t="str">
        <f>IF('5-4 支出'!F51="","",'5-4 支出'!F51)</f>
        <v/>
      </c>
      <c r="G51" s="515" t="str">
        <f>IF('5-4 支出'!G51="","",'5-4 支出'!G51)</f>
        <v/>
      </c>
      <c r="H51" s="515" t="str">
        <f>IF('5-4 支出'!H51="","",'5-4 支出'!H51)</f>
        <v/>
      </c>
      <c r="I51" s="515" t="str">
        <f>IF('5-4 支出'!I51="","",'5-4 支出'!I51)</f>
        <v/>
      </c>
      <c r="J51" s="515" t="str">
        <f>IF('5-4 支出'!J51="","",'5-4 支出'!J51)</f>
        <v/>
      </c>
      <c r="K51" s="102" t="str">
        <f t="shared" si="4"/>
        <v/>
      </c>
      <c r="L51" s="18"/>
    </row>
    <row r="52" spans="1:13" x14ac:dyDescent="0.4">
      <c r="A52">
        <v>5</v>
      </c>
      <c r="B52" s="76"/>
      <c r="C52" s="57" t="str">
        <f t="shared" si="5"/>
        <v/>
      </c>
      <c r="D52" s="513" t="str">
        <f>IF('5-4 支出'!D52="","",'5-4 支出'!D52)</f>
        <v/>
      </c>
      <c r="E52" s="514" t="str">
        <f>IF('5-4 支出'!E52="","",'5-4 支出'!E52)</f>
        <v/>
      </c>
      <c r="F52" s="515" t="str">
        <f>IF('5-4 支出'!F52="","",'5-4 支出'!F52)</f>
        <v/>
      </c>
      <c r="G52" s="515" t="str">
        <f>IF('5-4 支出'!G52="","",'5-4 支出'!G52)</f>
        <v/>
      </c>
      <c r="H52" s="515" t="str">
        <f>IF('5-4 支出'!H52="","",'5-4 支出'!H52)</f>
        <v/>
      </c>
      <c r="I52" s="515" t="str">
        <f>IF('5-4 支出'!I52="","",'5-4 支出'!I52)</f>
        <v/>
      </c>
      <c r="J52" s="515" t="str">
        <f>IF('5-4 支出'!J52="","",'5-4 支出'!J52)</f>
        <v/>
      </c>
      <c r="K52" s="102" t="str">
        <f t="shared" si="4"/>
        <v/>
      </c>
      <c r="L52" s="18"/>
    </row>
    <row r="53" spans="1:13" x14ac:dyDescent="0.4">
      <c r="A53">
        <v>6</v>
      </c>
      <c r="B53" s="76"/>
      <c r="C53" s="57" t="str">
        <f t="shared" si="5"/>
        <v/>
      </c>
      <c r="D53" s="513" t="str">
        <f>IF('5-4 支出'!D53="","",'5-4 支出'!D53)</f>
        <v/>
      </c>
      <c r="E53" s="514" t="str">
        <f>IF('5-4 支出'!E53="","",'5-4 支出'!E53)</f>
        <v/>
      </c>
      <c r="F53" s="515" t="str">
        <f>IF('5-4 支出'!F53="","",'5-4 支出'!F53)</f>
        <v/>
      </c>
      <c r="G53" s="515" t="str">
        <f>IF('5-4 支出'!G53="","",'5-4 支出'!G53)</f>
        <v/>
      </c>
      <c r="H53" s="515" t="str">
        <f>IF('5-4 支出'!H53="","",'5-4 支出'!H53)</f>
        <v/>
      </c>
      <c r="I53" s="515" t="str">
        <f>IF('5-4 支出'!I53="","",'5-4 支出'!I53)</f>
        <v/>
      </c>
      <c r="J53" s="515" t="str">
        <f>IF('5-4 支出'!J53="","",'5-4 支出'!J53)</f>
        <v/>
      </c>
      <c r="K53" s="102" t="str">
        <f t="shared" si="4"/>
        <v/>
      </c>
      <c r="L53" s="18"/>
      <c r="M53" s="14"/>
    </row>
    <row r="54" spans="1:13" x14ac:dyDescent="0.4">
      <c r="A54">
        <v>7</v>
      </c>
      <c r="B54" s="76"/>
      <c r="C54" s="57" t="str">
        <f t="shared" si="5"/>
        <v/>
      </c>
      <c r="D54" s="513" t="str">
        <f>IF('5-4 支出'!D54="","",'5-4 支出'!D54)</f>
        <v/>
      </c>
      <c r="E54" s="514" t="str">
        <f>IF('5-4 支出'!E54="","",'5-4 支出'!E54)</f>
        <v/>
      </c>
      <c r="F54" s="515" t="str">
        <f>IF('5-4 支出'!F54="","",'5-4 支出'!F54)</f>
        <v/>
      </c>
      <c r="G54" s="515" t="str">
        <f>IF('5-4 支出'!G54="","",'5-4 支出'!G54)</f>
        <v/>
      </c>
      <c r="H54" s="515" t="str">
        <f>IF('5-4 支出'!H54="","",'5-4 支出'!H54)</f>
        <v/>
      </c>
      <c r="I54" s="515" t="str">
        <f>IF('5-4 支出'!I54="","",'5-4 支出'!I54)</f>
        <v/>
      </c>
      <c r="J54" s="515" t="str">
        <f>IF('5-4 支出'!J54="","",'5-4 支出'!J54)</f>
        <v/>
      </c>
      <c r="K54" s="102" t="str">
        <f t="shared" si="4"/>
        <v/>
      </c>
      <c r="L54" s="18"/>
      <c r="M54" s="15"/>
    </row>
    <row r="55" spans="1:13" x14ac:dyDescent="0.4">
      <c r="A55">
        <v>8</v>
      </c>
      <c r="B55" s="76"/>
      <c r="C55" s="57" t="str">
        <f t="shared" si="5"/>
        <v/>
      </c>
      <c r="D55" s="513" t="str">
        <f>IF('5-4 支出'!D55="","",'5-4 支出'!D55)</f>
        <v/>
      </c>
      <c r="E55" s="514" t="str">
        <f>IF('5-4 支出'!E55="","",'5-4 支出'!E55)</f>
        <v/>
      </c>
      <c r="F55" s="515" t="str">
        <f>IF('5-4 支出'!F55="","",'5-4 支出'!F55)</f>
        <v/>
      </c>
      <c r="G55" s="515" t="str">
        <f>IF('5-4 支出'!G55="","",'5-4 支出'!G55)</f>
        <v/>
      </c>
      <c r="H55" s="515" t="str">
        <f>IF('5-4 支出'!H55="","",'5-4 支出'!H55)</f>
        <v/>
      </c>
      <c r="I55" s="515" t="str">
        <f>IF('5-4 支出'!I55="","",'5-4 支出'!I55)</f>
        <v/>
      </c>
      <c r="J55" s="515" t="str">
        <f>IF('5-4 支出'!J55="","",'5-4 支出'!J55)</f>
        <v/>
      </c>
      <c r="K55" s="102" t="str">
        <f t="shared" si="4"/>
        <v/>
      </c>
      <c r="L55" s="18"/>
    </row>
    <row r="56" spans="1:13" x14ac:dyDescent="0.4">
      <c r="A56">
        <v>9</v>
      </c>
      <c r="B56" s="76"/>
      <c r="C56" s="57" t="str">
        <f t="shared" si="5"/>
        <v/>
      </c>
      <c r="D56" s="513" t="str">
        <f>IF('5-4 支出'!D56="","",'5-4 支出'!D56)</f>
        <v/>
      </c>
      <c r="E56" s="514" t="str">
        <f>IF('5-4 支出'!E56="","",'5-4 支出'!E56)</f>
        <v/>
      </c>
      <c r="F56" s="515" t="str">
        <f>IF('5-4 支出'!F56="","",'5-4 支出'!F56)</f>
        <v/>
      </c>
      <c r="G56" s="515" t="str">
        <f>IF('5-4 支出'!G56="","",'5-4 支出'!G56)</f>
        <v/>
      </c>
      <c r="H56" s="515" t="str">
        <f>IF('5-4 支出'!H56="","",'5-4 支出'!H56)</f>
        <v/>
      </c>
      <c r="I56" s="515" t="str">
        <f>IF('5-4 支出'!I56="","",'5-4 支出'!I56)</f>
        <v/>
      </c>
      <c r="J56" s="515" t="str">
        <f>IF('5-4 支出'!J56="","",'5-4 支出'!J56)</f>
        <v/>
      </c>
      <c r="K56" s="102" t="str">
        <f t="shared" si="4"/>
        <v/>
      </c>
      <c r="L56" s="18"/>
    </row>
    <row r="57" spans="1:13" ht="19.5" thickBot="1" x14ac:dyDescent="0.45">
      <c r="A57">
        <v>10</v>
      </c>
      <c r="B57" s="76"/>
      <c r="C57" s="57" t="str">
        <f t="shared" si="5"/>
        <v/>
      </c>
      <c r="D57" s="513" t="str">
        <f>IF('5-4 支出'!D57="","",'5-4 支出'!D57)</f>
        <v/>
      </c>
      <c r="E57" s="514" t="str">
        <f>IF('5-4 支出'!E57="","",'5-4 支出'!E57)</f>
        <v/>
      </c>
      <c r="F57" s="515" t="str">
        <f>IF('5-4 支出'!F57="","",'5-4 支出'!F57)</f>
        <v/>
      </c>
      <c r="G57" s="515" t="str">
        <f>IF('5-4 支出'!G57="","",'5-4 支出'!G57)</f>
        <v/>
      </c>
      <c r="H57" s="515" t="str">
        <f>IF('5-4 支出'!H57="","",'5-4 支出'!H57)</f>
        <v/>
      </c>
      <c r="I57" s="515" t="str">
        <f>IF('5-4 支出'!I57="","",'5-4 支出'!I57)</f>
        <v/>
      </c>
      <c r="J57" s="515" t="str">
        <f>IF('5-4 支出'!J57="","",'5-4 支出'!J57)</f>
        <v/>
      </c>
      <c r="K57" s="102" t="str">
        <f t="shared" si="4"/>
        <v/>
      </c>
      <c r="L57" s="18"/>
    </row>
    <row r="58" spans="1:13" ht="24.75" thickBot="1" x14ac:dyDescent="0.45">
      <c r="A58" s="38"/>
      <c r="B58" s="74"/>
      <c r="C58" s="53" t="s">
        <v>83</v>
      </c>
      <c r="D58" s="78" t="s">
        <v>78</v>
      </c>
      <c r="E58" s="42" t="s">
        <v>62</v>
      </c>
      <c r="F58" s="79" t="s">
        <v>49</v>
      </c>
      <c r="G58" s="80" t="s">
        <v>330</v>
      </c>
      <c r="H58" s="45" t="s">
        <v>331</v>
      </c>
      <c r="I58" s="44" t="s">
        <v>332</v>
      </c>
      <c r="J58" s="45" t="s">
        <v>331</v>
      </c>
      <c r="K58" s="43" t="s">
        <v>29</v>
      </c>
      <c r="L58" s="46" t="s">
        <v>74</v>
      </c>
    </row>
    <row r="59" spans="1:13" s="15" customFormat="1" ht="25.5" x14ac:dyDescent="0.4">
      <c r="A59"/>
      <c r="B59" s="40" t="str">
        <f>IF($E$8=C59,$D$8,IF($E$9=C59,$D$9,IF($E$10=C59,$D$10,"")))</f>
        <v/>
      </c>
      <c r="C59" s="55" t="s">
        <v>146</v>
      </c>
      <c r="D59" s="91"/>
      <c r="E59" s="48"/>
      <c r="F59" s="41"/>
      <c r="G59" s="41"/>
      <c r="H59" s="49"/>
      <c r="I59" s="49"/>
      <c r="J59" s="49"/>
      <c r="K59" s="52" t="str">
        <f>IF(ISNUMBER(F59),(PRODUCT(F59,G59,I59)),"")</f>
        <v/>
      </c>
      <c r="L59" s="54">
        <f>ROUNDDOWN(SUM(K60:K79),-3)/1000</f>
        <v>0</v>
      </c>
    </row>
    <row r="60" spans="1:13" x14ac:dyDescent="0.4">
      <c r="A60">
        <v>1</v>
      </c>
      <c r="B60" s="76"/>
      <c r="C60" s="57" t="str">
        <f>IF(D60="","",".")</f>
        <v/>
      </c>
      <c r="D60" s="511" t="str">
        <f>IF('5-4 支出'!D60="","",'5-4 支出'!D60)</f>
        <v/>
      </c>
      <c r="E60" s="507" t="str">
        <f>IF('5-4 支出'!E60="","",'5-4 支出'!E60)</f>
        <v/>
      </c>
      <c r="F60" s="512" t="str">
        <f>IF('5-4 支出'!F60="","",'5-4 支出'!F60)</f>
        <v/>
      </c>
      <c r="G60" s="512" t="str">
        <f>IF('5-4 支出'!G60="","",'5-4 支出'!G60)</f>
        <v/>
      </c>
      <c r="H60" s="512" t="str">
        <f>IF('5-4 支出'!H60="","",'5-4 支出'!H60)</f>
        <v/>
      </c>
      <c r="I60" s="512" t="str">
        <f>IF('5-4 支出'!I60="","",'5-4 支出'!I60)</f>
        <v/>
      </c>
      <c r="J60" s="512" t="str">
        <f>IF('5-4 支出'!J60="","",'5-4 支出'!J60)</f>
        <v/>
      </c>
      <c r="K60" s="101" t="str">
        <f t="shared" ref="K60:K101" si="6">IF(ISNUMBER(F60),(PRODUCT(F60,G60,I60)),"")</f>
        <v/>
      </c>
      <c r="L60" s="18"/>
    </row>
    <row r="61" spans="1:13" x14ac:dyDescent="0.4">
      <c r="A61">
        <v>2</v>
      </c>
      <c r="B61" s="76"/>
      <c r="C61" s="57" t="str">
        <f t="shared" ref="C61:C79" si="7">IF(D61="","",".")</f>
        <v/>
      </c>
      <c r="D61" s="513" t="str">
        <f>IF('5-4 支出'!D61="","",'5-4 支出'!D61)</f>
        <v/>
      </c>
      <c r="E61" s="514" t="str">
        <f>IF('5-4 支出'!E61="","",'5-4 支出'!E61)</f>
        <v/>
      </c>
      <c r="F61" s="515" t="str">
        <f>IF('5-4 支出'!F61="","",'5-4 支出'!F61)</f>
        <v/>
      </c>
      <c r="G61" s="515" t="str">
        <f>IF('5-4 支出'!G61="","",'5-4 支出'!G61)</f>
        <v/>
      </c>
      <c r="H61" s="515" t="str">
        <f>IF('5-4 支出'!H61="","",'5-4 支出'!H61)</f>
        <v/>
      </c>
      <c r="I61" s="515" t="str">
        <f>IF('5-4 支出'!I61="","",'5-4 支出'!I61)</f>
        <v/>
      </c>
      <c r="J61" s="515" t="str">
        <f>IF('5-4 支出'!J61="","",'5-4 支出'!J61)</f>
        <v/>
      </c>
      <c r="K61" s="102" t="str">
        <f t="shared" si="6"/>
        <v/>
      </c>
      <c r="L61" s="18"/>
    </row>
    <row r="62" spans="1:13" x14ac:dyDescent="0.4">
      <c r="A62">
        <v>3</v>
      </c>
      <c r="B62" s="76"/>
      <c r="C62" s="57" t="str">
        <f t="shared" si="7"/>
        <v/>
      </c>
      <c r="D62" s="513" t="str">
        <f>IF('5-4 支出'!D62="","",'5-4 支出'!D62)</f>
        <v/>
      </c>
      <c r="E62" s="514" t="str">
        <f>IF('5-4 支出'!E62="","",'5-4 支出'!E62)</f>
        <v/>
      </c>
      <c r="F62" s="515" t="str">
        <f>IF('5-4 支出'!F62="","",'5-4 支出'!F62)</f>
        <v/>
      </c>
      <c r="G62" s="515" t="str">
        <f>IF('5-4 支出'!G62="","",'5-4 支出'!G62)</f>
        <v/>
      </c>
      <c r="H62" s="515" t="str">
        <f>IF('5-4 支出'!H62="","",'5-4 支出'!H62)</f>
        <v/>
      </c>
      <c r="I62" s="515" t="str">
        <f>IF('5-4 支出'!I62="","",'5-4 支出'!I62)</f>
        <v/>
      </c>
      <c r="J62" s="515" t="str">
        <f>IF('5-4 支出'!J62="","",'5-4 支出'!J62)</f>
        <v/>
      </c>
      <c r="K62" s="102" t="str">
        <f t="shared" si="6"/>
        <v/>
      </c>
      <c r="L62" s="18"/>
    </row>
    <row r="63" spans="1:13" x14ac:dyDescent="0.4">
      <c r="A63">
        <v>4</v>
      </c>
      <c r="B63" s="76"/>
      <c r="C63" s="57" t="str">
        <f t="shared" si="7"/>
        <v/>
      </c>
      <c r="D63" s="513" t="str">
        <f>IF('5-4 支出'!D63="","",'5-4 支出'!D63)</f>
        <v/>
      </c>
      <c r="E63" s="514" t="str">
        <f>IF('5-4 支出'!E63="","",'5-4 支出'!E63)</f>
        <v/>
      </c>
      <c r="F63" s="515" t="str">
        <f>IF('5-4 支出'!F63="","",'5-4 支出'!F63)</f>
        <v/>
      </c>
      <c r="G63" s="515" t="str">
        <f>IF('5-4 支出'!G63="","",'5-4 支出'!G63)</f>
        <v/>
      </c>
      <c r="H63" s="515" t="str">
        <f>IF('5-4 支出'!H63="","",'5-4 支出'!H63)</f>
        <v/>
      </c>
      <c r="I63" s="515" t="str">
        <f>IF('5-4 支出'!I63="","",'5-4 支出'!I63)</f>
        <v/>
      </c>
      <c r="J63" s="515" t="str">
        <f>IF('5-4 支出'!J63="","",'5-4 支出'!J63)</f>
        <v/>
      </c>
      <c r="K63" s="102" t="str">
        <f t="shared" si="6"/>
        <v/>
      </c>
      <c r="L63" s="18"/>
    </row>
    <row r="64" spans="1:13" x14ac:dyDescent="0.4">
      <c r="A64">
        <v>5</v>
      </c>
      <c r="B64" s="76"/>
      <c r="C64" s="57" t="str">
        <f t="shared" si="7"/>
        <v/>
      </c>
      <c r="D64" s="513" t="str">
        <f>IF('5-4 支出'!D64="","",'5-4 支出'!D64)</f>
        <v/>
      </c>
      <c r="E64" s="514" t="str">
        <f>IF('5-4 支出'!E64="","",'5-4 支出'!E64)</f>
        <v/>
      </c>
      <c r="F64" s="515" t="str">
        <f>IF('5-4 支出'!F64="","",'5-4 支出'!F64)</f>
        <v/>
      </c>
      <c r="G64" s="515" t="str">
        <f>IF('5-4 支出'!G64="","",'5-4 支出'!G64)</f>
        <v/>
      </c>
      <c r="H64" s="515" t="str">
        <f>IF('5-4 支出'!H64="","",'5-4 支出'!H64)</f>
        <v/>
      </c>
      <c r="I64" s="515" t="str">
        <f>IF('5-4 支出'!I64="","",'5-4 支出'!I64)</f>
        <v/>
      </c>
      <c r="J64" s="515" t="str">
        <f>IF('5-4 支出'!J64="","",'5-4 支出'!J64)</f>
        <v/>
      </c>
      <c r="K64" s="102" t="str">
        <f t="shared" si="6"/>
        <v/>
      </c>
      <c r="L64" s="18"/>
    </row>
    <row r="65" spans="1:12" x14ac:dyDescent="0.4">
      <c r="A65">
        <v>6</v>
      </c>
      <c r="B65" s="76"/>
      <c r="C65" s="57" t="str">
        <f t="shared" si="7"/>
        <v/>
      </c>
      <c r="D65" s="513" t="str">
        <f>IF('5-4 支出'!D65="","",'5-4 支出'!D65)</f>
        <v/>
      </c>
      <c r="E65" s="514" t="str">
        <f>IF('5-4 支出'!E65="","",'5-4 支出'!E65)</f>
        <v/>
      </c>
      <c r="F65" s="515" t="str">
        <f>IF('5-4 支出'!F65="","",'5-4 支出'!F65)</f>
        <v/>
      </c>
      <c r="G65" s="515" t="str">
        <f>IF('5-4 支出'!G65="","",'5-4 支出'!G65)</f>
        <v/>
      </c>
      <c r="H65" s="515" t="str">
        <f>IF('5-4 支出'!H65="","",'5-4 支出'!H65)</f>
        <v/>
      </c>
      <c r="I65" s="515" t="str">
        <f>IF('5-4 支出'!I65="","",'5-4 支出'!I65)</f>
        <v/>
      </c>
      <c r="J65" s="515" t="str">
        <f>IF('5-4 支出'!J65="","",'5-4 支出'!J65)</f>
        <v/>
      </c>
      <c r="K65" s="102" t="str">
        <f t="shared" si="6"/>
        <v/>
      </c>
      <c r="L65" s="18"/>
    </row>
    <row r="66" spans="1:12" x14ac:dyDescent="0.4">
      <c r="A66">
        <v>7</v>
      </c>
      <c r="B66" s="76"/>
      <c r="C66" s="57" t="str">
        <f t="shared" si="7"/>
        <v/>
      </c>
      <c r="D66" s="513" t="str">
        <f>IF('5-4 支出'!D66="","",'5-4 支出'!D66)</f>
        <v/>
      </c>
      <c r="E66" s="514" t="str">
        <f>IF('5-4 支出'!E66="","",'5-4 支出'!E66)</f>
        <v/>
      </c>
      <c r="F66" s="515" t="str">
        <f>IF('5-4 支出'!F66="","",'5-4 支出'!F66)</f>
        <v/>
      </c>
      <c r="G66" s="515" t="str">
        <f>IF('5-4 支出'!G66="","",'5-4 支出'!G66)</f>
        <v/>
      </c>
      <c r="H66" s="515" t="str">
        <f>IF('5-4 支出'!H66="","",'5-4 支出'!H66)</f>
        <v/>
      </c>
      <c r="I66" s="515" t="str">
        <f>IF('5-4 支出'!I66="","",'5-4 支出'!I66)</f>
        <v/>
      </c>
      <c r="J66" s="515" t="str">
        <f>IF('5-4 支出'!J66="","",'5-4 支出'!J66)</f>
        <v/>
      </c>
      <c r="K66" s="102" t="str">
        <f t="shared" si="6"/>
        <v/>
      </c>
      <c r="L66" s="18"/>
    </row>
    <row r="67" spans="1:12" x14ac:dyDescent="0.4">
      <c r="A67">
        <v>8</v>
      </c>
      <c r="B67" s="76"/>
      <c r="C67" s="57" t="str">
        <f t="shared" si="7"/>
        <v/>
      </c>
      <c r="D67" s="513" t="str">
        <f>IF('5-4 支出'!D67="","",'5-4 支出'!D67)</f>
        <v/>
      </c>
      <c r="E67" s="514" t="str">
        <f>IF('5-4 支出'!E67="","",'5-4 支出'!E67)</f>
        <v/>
      </c>
      <c r="F67" s="515" t="str">
        <f>IF('5-4 支出'!F67="","",'5-4 支出'!F67)</f>
        <v/>
      </c>
      <c r="G67" s="515" t="str">
        <f>IF('5-4 支出'!G67="","",'5-4 支出'!G67)</f>
        <v/>
      </c>
      <c r="H67" s="515" t="str">
        <f>IF('5-4 支出'!H67="","",'5-4 支出'!H67)</f>
        <v/>
      </c>
      <c r="I67" s="515" t="str">
        <f>IF('5-4 支出'!I67="","",'5-4 支出'!I67)</f>
        <v/>
      </c>
      <c r="J67" s="515" t="str">
        <f>IF('5-4 支出'!J67="","",'5-4 支出'!J67)</f>
        <v/>
      </c>
      <c r="K67" s="102" t="str">
        <f t="shared" si="6"/>
        <v/>
      </c>
      <c r="L67" s="18"/>
    </row>
    <row r="68" spans="1:12" x14ac:dyDescent="0.4">
      <c r="A68">
        <v>9</v>
      </c>
      <c r="B68" s="76"/>
      <c r="C68" s="57" t="str">
        <f t="shared" si="7"/>
        <v/>
      </c>
      <c r="D68" s="513" t="str">
        <f>IF('5-4 支出'!D68="","",'5-4 支出'!D68)</f>
        <v/>
      </c>
      <c r="E68" s="514" t="str">
        <f>IF('5-4 支出'!E68="","",'5-4 支出'!E68)</f>
        <v/>
      </c>
      <c r="F68" s="515" t="str">
        <f>IF('5-4 支出'!F68="","",'5-4 支出'!F68)</f>
        <v/>
      </c>
      <c r="G68" s="515" t="str">
        <f>IF('5-4 支出'!G68="","",'5-4 支出'!G68)</f>
        <v/>
      </c>
      <c r="H68" s="515" t="str">
        <f>IF('5-4 支出'!H68="","",'5-4 支出'!H68)</f>
        <v/>
      </c>
      <c r="I68" s="515" t="str">
        <f>IF('5-4 支出'!I68="","",'5-4 支出'!I68)</f>
        <v/>
      </c>
      <c r="J68" s="515" t="str">
        <f>IF('5-4 支出'!J68="","",'5-4 支出'!J68)</f>
        <v/>
      </c>
      <c r="K68" s="102" t="str">
        <f t="shared" si="6"/>
        <v/>
      </c>
      <c r="L68" s="18"/>
    </row>
    <row r="69" spans="1:12" x14ac:dyDescent="0.4">
      <c r="A69">
        <v>10</v>
      </c>
      <c r="B69" s="76"/>
      <c r="C69" s="57" t="str">
        <f t="shared" si="7"/>
        <v/>
      </c>
      <c r="D69" s="513" t="str">
        <f>IF('5-4 支出'!D69="","",'5-4 支出'!D69)</f>
        <v/>
      </c>
      <c r="E69" s="514" t="str">
        <f>IF('5-4 支出'!E69="","",'5-4 支出'!E69)</f>
        <v/>
      </c>
      <c r="F69" s="515" t="str">
        <f>IF('5-4 支出'!F69="","",'5-4 支出'!F69)</f>
        <v/>
      </c>
      <c r="G69" s="515" t="str">
        <f>IF('5-4 支出'!G69="","",'5-4 支出'!G69)</f>
        <v/>
      </c>
      <c r="H69" s="515" t="str">
        <f>IF('5-4 支出'!H69="","",'5-4 支出'!H69)</f>
        <v/>
      </c>
      <c r="I69" s="515" t="str">
        <f>IF('5-4 支出'!I69="","",'5-4 支出'!I69)</f>
        <v/>
      </c>
      <c r="J69" s="515" t="str">
        <f>IF('5-4 支出'!J69="","",'5-4 支出'!J69)</f>
        <v/>
      </c>
      <c r="K69" s="102" t="str">
        <f t="shared" si="6"/>
        <v/>
      </c>
      <c r="L69" s="18"/>
    </row>
    <row r="70" spans="1:12" x14ac:dyDescent="0.4">
      <c r="A70">
        <v>11</v>
      </c>
      <c r="B70" s="76"/>
      <c r="C70" s="57" t="str">
        <f t="shared" si="7"/>
        <v/>
      </c>
      <c r="D70" s="513" t="str">
        <f>IF('5-4 支出'!D70="","",'5-4 支出'!D70)</f>
        <v/>
      </c>
      <c r="E70" s="514" t="str">
        <f>IF('5-4 支出'!E70="","",'5-4 支出'!E70)</f>
        <v/>
      </c>
      <c r="F70" s="515" t="str">
        <f>IF('5-4 支出'!F70="","",'5-4 支出'!F70)</f>
        <v/>
      </c>
      <c r="G70" s="515" t="str">
        <f>IF('5-4 支出'!G70="","",'5-4 支出'!G70)</f>
        <v/>
      </c>
      <c r="H70" s="515" t="str">
        <f>IF('5-4 支出'!H70="","",'5-4 支出'!H70)</f>
        <v/>
      </c>
      <c r="I70" s="515" t="str">
        <f>IF('5-4 支出'!I70="","",'5-4 支出'!I70)</f>
        <v/>
      </c>
      <c r="J70" s="515" t="str">
        <f>IF('5-4 支出'!J70="","",'5-4 支出'!J70)</f>
        <v/>
      </c>
      <c r="K70" s="102" t="str">
        <f t="shared" si="6"/>
        <v/>
      </c>
      <c r="L70" s="18"/>
    </row>
    <row r="71" spans="1:12" x14ac:dyDescent="0.4">
      <c r="A71">
        <v>12</v>
      </c>
      <c r="B71" s="76"/>
      <c r="C71" s="57" t="str">
        <f t="shared" si="7"/>
        <v/>
      </c>
      <c r="D71" s="513" t="str">
        <f>IF('5-4 支出'!D71="","",'5-4 支出'!D71)</f>
        <v/>
      </c>
      <c r="E71" s="514" t="str">
        <f>IF('5-4 支出'!E71="","",'5-4 支出'!E71)</f>
        <v/>
      </c>
      <c r="F71" s="515" t="str">
        <f>IF('5-4 支出'!F71="","",'5-4 支出'!F71)</f>
        <v/>
      </c>
      <c r="G71" s="515" t="str">
        <f>IF('5-4 支出'!G71="","",'5-4 支出'!G71)</f>
        <v/>
      </c>
      <c r="H71" s="515" t="str">
        <f>IF('5-4 支出'!H71="","",'5-4 支出'!H71)</f>
        <v/>
      </c>
      <c r="I71" s="515" t="str">
        <f>IF('5-4 支出'!I71="","",'5-4 支出'!I71)</f>
        <v/>
      </c>
      <c r="J71" s="515" t="str">
        <f>IF('5-4 支出'!J71="","",'5-4 支出'!J71)</f>
        <v/>
      </c>
      <c r="K71" s="102" t="str">
        <f t="shared" si="6"/>
        <v/>
      </c>
      <c r="L71" s="18"/>
    </row>
    <row r="72" spans="1:12" x14ac:dyDescent="0.4">
      <c r="A72">
        <v>13</v>
      </c>
      <c r="B72" s="76"/>
      <c r="C72" s="57" t="str">
        <f t="shared" si="7"/>
        <v/>
      </c>
      <c r="D72" s="513" t="str">
        <f>IF('5-4 支出'!D72="","",'5-4 支出'!D72)</f>
        <v/>
      </c>
      <c r="E72" s="514" t="str">
        <f>IF('5-4 支出'!E72="","",'5-4 支出'!E72)</f>
        <v/>
      </c>
      <c r="F72" s="515" t="str">
        <f>IF('5-4 支出'!F72="","",'5-4 支出'!F72)</f>
        <v/>
      </c>
      <c r="G72" s="515" t="str">
        <f>IF('5-4 支出'!G72="","",'5-4 支出'!G72)</f>
        <v/>
      </c>
      <c r="H72" s="515" t="str">
        <f>IF('5-4 支出'!H72="","",'5-4 支出'!H72)</f>
        <v/>
      </c>
      <c r="I72" s="515" t="str">
        <f>IF('5-4 支出'!I72="","",'5-4 支出'!I72)</f>
        <v/>
      </c>
      <c r="J72" s="515" t="str">
        <f>IF('5-4 支出'!J72="","",'5-4 支出'!J72)</f>
        <v/>
      </c>
      <c r="K72" s="102" t="str">
        <f t="shared" si="6"/>
        <v/>
      </c>
      <c r="L72" s="18"/>
    </row>
    <row r="73" spans="1:12" x14ac:dyDescent="0.4">
      <c r="A73">
        <v>14</v>
      </c>
      <c r="B73" s="76"/>
      <c r="C73" s="57" t="str">
        <f t="shared" si="7"/>
        <v/>
      </c>
      <c r="D73" s="513" t="str">
        <f>IF('5-4 支出'!D73="","",'5-4 支出'!D73)</f>
        <v/>
      </c>
      <c r="E73" s="514" t="str">
        <f>IF('5-4 支出'!E73="","",'5-4 支出'!E73)</f>
        <v/>
      </c>
      <c r="F73" s="515" t="str">
        <f>IF('5-4 支出'!F73="","",'5-4 支出'!F73)</f>
        <v/>
      </c>
      <c r="G73" s="515" t="str">
        <f>IF('5-4 支出'!G73="","",'5-4 支出'!G73)</f>
        <v/>
      </c>
      <c r="H73" s="515" t="str">
        <f>IF('5-4 支出'!H73="","",'5-4 支出'!H73)</f>
        <v/>
      </c>
      <c r="I73" s="515" t="str">
        <f>IF('5-4 支出'!I73="","",'5-4 支出'!I73)</f>
        <v/>
      </c>
      <c r="J73" s="515" t="str">
        <f>IF('5-4 支出'!J73="","",'5-4 支出'!J73)</f>
        <v/>
      </c>
      <c r="K73" s="102" t="str">
        <f t="shared" si="6"/>
        <v/>
      </c>
      <c r="L73" s="18"/>
    </row>
    <row r="74" spans="1:12" x14ac:dyDescent="0.4">
      <c r="A74">
        <v>15</v>
      </c>
      <c r="B74" s="76"/>
      <c r="C74" s="57" t="str">
        <f t="shared" si="7"/>
        <v/>
      </c>
      <c r="D74" s="513" t="str">
        <f>IF('5-4 支出'!D74="","",'5-4 支出'!D74)</f>
        <v/>
      </c>
      <c r="E74" s="514" t="str">
        <f>IF('5-4 支出'!E74="","",'5-4 支出'!E74)</f>
        <v/>
      </c>
      <c r="F74" s="515" t="str">
        <f>IF('5-4 支出'!F74="","",'5-4 支出'!F74)</f>
        <v/>
      </c>
      <c r="G74" s="515" t="str">
        <f>IF('5-4 支出'!G74="","",'5-4 支出'!G74)</f>
        <v/>
      </c>
      <c r="H74" s="515" t="str">
        <f>IF('5-4 支出'!H74="","",'5-4 支出'!H74)</f>
        <v/>
      </c>
      <c r="I74" s="515" t="str">
        <f>IF('5-4 支出'!I74="","",'5-4 支出'!I74)</f>
        <v/>
      </c>
      <c r="J74" s="515" t="str">
        <f>IF('5-4 支出'!J74="","",'5-4 支出'!J74)</f>
        <v/>
      </c>
      <c r="K74" s="102" t="str">
        <f t="shared" si="6"/>
        <v/>
      </c>
      <c r="L74" s="18"/>
    </row>
    <row r="75" spans="1:12" x14ac:dyDescent="0.4">
      <c r="A75">
        <v>16</v>
      </c>
      <c r="B75" s="76"/>
      <c r="C75" s="57" t="str">
        <f t="shared" si="7"/>
        <v/>
      </c>
      <c r="D75" s="513" t="str">
        <f>IF('5-4 支出'!D75="","",'5-4 支出'!D75)</f>
        <v/>
      </c>
      <c r="E75" s="514" t="str">
        <f>IF('5-4 支出'!E75="","",'5-4 支出'!E75)</f>
        <v/>
      </c>
      <c r="F75" s="515" t="str">
        <f>IF('5-4 支出'!F75="","",'5-4 支出'!F75)</f>
        <v/>
      </c>
      <c r="G75" s="515" t="str">
        <f>IF('5-4 支出'!G75="","",'5-4 支出'!G75)</f>
        <v/>
      </c>
      <c r="H75" s="515" t="str">
        <f>IF('5-4 支出'!H75="","",'5-4 支出'!H75)</f>
        <v/>
      </c>
      <c r="I75" s="515" t="str">
        <f>IF('5-4 支出'!I75="","",'5-4 支出'!I75)</f>
        <v/>
      </c>
      <c r="J75" s="515" t="str">
        <f>IF('5-4 支出'!J75="","",'5-4 支出'!J75)</f>
        <v/>
      </c>
      <c r="K75" s="102" t="str">
        <f t="shared" si="6"/>
        <v/>
      </c>
      <c r="L75" s="18"/>
    </row>
    <row r="76" spans="1:12" x14ac:dyDescent="0.4">
      <c r="A76">
        <v>17</v>
      </c>
      <c r="B76" s="76"/>
      <c r="C76" s="57" t="str">
        <f t="shared" si="7"/>
        <v/>
      </c>
      <c r="D76" s="513" t="str">
        <f>IF('5-4 支出'!D76="","",'5-4 支出'!D76)</f>
        <v/>
      </c>
      <c r="E76" s="514" t="str">
        <f>IF('5-4 支出'!E76="","",'5-4 支出'!E76)</f>
        <v/>
      </c>
      <c r="F76" s="515" t="str">
        <f>IF('5-4 支出'!F76="","",'5-4 支出'!F76)</f>
        <v/>
      </c>
      <c r="G76" s="515" t="str">
        <f>IF('5-4 支出'!G76="","",'5-4 支出'!G76)</f>
        <v/>
      </c>
      <c r="H76" s="515" t="str">
        <f>IF('5-4 支出'!H76="","",'5-4 支出'!H76)</f>
        <v/>
      </c>
      <c r="I76" s="515" t="str">
        <f>IF('5-4 支出'!I76="","",'5-4 支出'!I76)</f>
        <v/>
      </c>
      <c r="J76" s="515" t="str">
        <f>IF('5-4 支出'!J76="","",'5-4 支出'!J76)</f>
        <v/>
      </c>
      <c r="K76" s="102" t="str">
        <f t="shared" si="6"/>
        <v/>
      </c>
      <c r="L76" s="19"/>
    </row>
    <row r="77" spans="1:12" x14ac:dyDescent="0.4">
      <c r="A77">
        <v>18</v>
      </c>
      <c r="B77" s="76"/>
      <c r="C77" s="57" t="str">
        <f t="shared" si="7"/>
        <v/>
      </c>
      <c r="D77" s="513" t="str">
        <f>IF('5-4 支出'!D77="","",'5-4 支出'!D77)</f>
        <v/>
      </c>
      <c r="E77" s="514" t="str">
        <f>IF('5-4 支出'!E77="","",'5-4 支出'!E77)</f>
        <v/>
      </c>
      <c r="F77" s="515" t="str">
        <f>IF('5-4 支出'!F77="","",'5-4 支出'!F77)</f>
        <v/>
      </c>
      <c r="G77" s="515" t="str">
        <f>IF('5-4 支出'!G77="","",'5-4 支出'!G77)</f>
        <v/>
      </c>
      <c r="H77" s="515" t="str">
        <f>IF('5-4 支出'!H77="","",'5-4 支出'!H77)</f>
        <v/>
      </c>
      <c r="I77" s="515" t="str">
        <f>IF('5-4 支出'!I77="","",'5-4 支出'!I77)</f>
        <v/>
      </c>
      <c r="J77" s="515" t="str">
        <f>IF('5-4 支出'!J77="","",'5-4 支出'!J77)</f>
        <v/>
      </c>
      <c r="K77" s="102" t="str">
        <f t="shared" si="6"/>
        <v/>
      </c>
      <c r="L77" s="19"/>
    </row>
    <row r="78" spans="1:12" x14ac:dyDescent="0.4">
      <c r="A78">
        <v>19</v>
      </c>
      <c r="B78" s="76"/>
      <c r="C78" s="57" t="str">
        <f t="shared" si="7"/>
        <v/>
      </c>
      <c r="D78" s="513" t="str">
        <f>IF('5-4 支出'!D78="","",'5-4 支出'!D78)</f>
        <v/>
      </c>
      <c r="E78" s="514" t="str">
        <f>IF('5-4 支出'!E78="","",'5-4 支出'!E78)</f>
        <v/>
      </c>
      <c r="F78" s="515" t="str">
        <f>IF('5-4 支出'!F78="","",'5-4 支出'!F78)</f>
        <v/>
      </c>
      <c r="G78" s="515" t="str">
        <f>IF('5-4 支出'!G78="","",'5-4 支出'!G78)</f>
        <v/>
      </c>
      <c r="H78" s="515" t="str">
        <f>IF('5-4 支出'!H78="","",'5-4 支出'!H78)</f>
        <v/>
      </c>
      <c r="I78" s="515" t="str">
        <f>IF('5-4 支出'!I78="","",'5-4 支出'!I78)</f>
        <v/>
      </c>
      <c r="J78" s="515" t="str">
        <f>IF('5-4 支出'!J78="","",'5-4 支出'!J78)</f>
        <v/>
      </c>
      <c r="K78" s="102" t="str">
        <f t="shared" si="6"/>
        <v/>
      </c>
      <c r="L78" s="19"/>
    </row>
    <row r="79" spans="1:12" ht="19.5" thickBot="1" x14ac:dyDescent="0.45">
      <c r="A79">
        <v>20</v>
      </c>
      <c r="B79" s="77"/>
      <c r="C79" s="58" t="str">
        <f t="shared" si="7"/>
        <v/>
      </c>
      <c r="D79" s="516" t="str">
        <f>IF('5-4 支出'!D79="","",'5-4 支出'!D79)</f>
        <v/>
      </c>
      <c r="E79" s="517" t="str">
        <f>IF('5-4 支出'!E79="","",'5-4 支出'!E79)</f>
        <v/>
      </c>
      <c r="F79" s="518" t="str">
        <f>IF('5-4 支出'!F79="","",'5-4 支出'!F79)</f>
        <v/>
      </c>
      <c r="G79" s="518" t="str">
        <f>IF('5-4 支出'!G79="","",'5-4 支出'!G79)</f>
        <v/>
      </c>
      <c r="H79" s="518" t="str">
        <f>IF('5-4 支出'!H79="","",'5-4 支出'!H79)</f>
        <v/>
      </c>
      <c r="I79" s="518" t="str">
        <f>IF('5-4 支出'!I79="","",'5-4 支出'!I79)</f>
        <v/>
      </c>
      <c r="J79" s="518" t="str">
        <f>IF('5-4 支出'!J79="","",'5-4 支出'!J79)</f>
        <v/>
      </c>
      <c r="K79" s="103" t="str">
        <f t="shared" si="6"/>
        <v/>
      </c>
      <c r="L79" s="20"/>
    </row>
    <row r="80" spans="1:12" ht="24.75" thickBot="1" x14ac:dyDescent="0.45">
      <c r="A80" s="38"/>
      <c r="B80" s="74"/>
      <c r="C80" s="53" t="s">
        <v>83</v>
      </c>
      <c r="D80" s="78" t="s">
        <v>78</v>
      </c>
      <c r="E80" s="42" t="s">
        <v>62</v>
      </c>
      <c r="F80" s="79" t="s">
        <v>49</v>
      </c>
      <c r="G80" s="80" t="s">
        <v>330</v>
      </c>
      <c r="H80" s="45" t="s">
        <v>331</v>
      </c>
      <c r="I80" s="44" t="s">
        <v>332</v>
      </c>
      <c r="J80" s="45" t="s">
        <v>331</v>
      </c>
      <c r="K80" s="43" t="s">
        <v>29</v>
      </c>
      <c r="L80" s="46" t="s">
        <v>74</v>
      </c>
    </row>
    <row r="81" spans="1:12" s="15" customFormat="1" ht="25.5" x14ac:dyDescent="0.4">
      <c r="A81"/>
      <c r="B81" s="40" t="str">
        <f>IF($E$8=C81,$D$8,IF($E$9=C81,$D$9,IF($E$10=C81,$D$10,"")))</f>
        <v/>
      </c>
      <c r="C81" s="56" t="s">
        <v>25</v>
      </c>
      <c r="D81" s="91"/>
      <c r="E81" s="48"/>
      <c r="F81" s="41"/>
      <c r="G81" s="41"/>
      <c r="H81" s="49"/>
      <c r="I81" s="49"/>
      <c r="J81" s="49"/>
      <c r="K81" s="52" t="str">
        <f>IF(ISNUMBER(F81),(PRODUCT(F81,G81,I81)),"")</f>
        <v/>
      </c>
      <c r="L81" s="54">
        <f>ROUNDDOWN(SUM(K82:K101),-3)/1000</f>
        <v>0</v>
      </c>
    </row>
    <row r="82" spans="1:12" x14ac:dyDescent="0.4">
      <c r="A82">
        <v>1</v>
      </c>
      <c r="B82" s="76"/>
      <c r="C82" s="57" t="str">
        <f>IF(D82="","",".")</f>
        <v/>
      </c>
      <c r="D82" s="511" t="str">
        <f>IF('5-4 支出'!D82="","",'5-4 支出'!D82)</f>
        <v/>
      </c>
      <c r="E82" s="507" t="str">
        <f>IF('5-4 支出'!E82="","",'5-4 支出'!E82)</f>
        <v/>
      </c>
      <c r="F82" s="512" t="str">
        <f>IF('5-4 支出'!F82="","",'5-4 支出'!F82)</f>
        <v/>
      </c>
      <c r="G82" s="512" t="str">
        <f>IF('5-4 支出'!G82="","",'5-4 支出'!G82)</f>
        <v/>
      </c>
      <c r="H82" s="512" t="str">
        <f>IF('5-4 支出'!H82="","",'5-4 支出'!H82)</f>
        <v/>
      </c>
      <c r="I82" s="512" t="str">
        <f>IF('5-4 支出'!I82="","",'5-4 支出'!I82)</f>
        <v/>
      </c>
      <c r="J82" s="512" t="str">
        <f>IF('5-4 支出'!J82="","",'5-4 支出'!J82)</f>
        <v/>
      </c>
      <c r="K82" s="101" t="str">
        <f t="shared" si="6"/>
        <v/>
      </c>
      <c r="L82" s="18"/>
    </row>
    <row r="83" spans="1:12" x14ac:dyDescent="0.4">
      <c r="A83">
        <v>2</v>
      </c>
      <c r="B83" s="76"/>
      <c r="C83" s="57" t="str">
        <f t="shared" ref="C83:C101" si="8">IF(D83="","",".")</f>
        <v/>
      </c>
      <c r="D83" s="513" t="str">
        <f>IF('5-4 支出'!D83="","",'5-4 支出'!D83)</f>
        <v/>
      </c>
      <c r="E83" s="514" t="str">
        <f>IF('5-4 支出'!E83="","",'5-4 支出'!E83)</f>
        <v/>
      </c>
      <c r="F83" s="515" t="str">
        <f>IF('5-4 支出'!F83="","",'5-4 支出'!F83)</f>
        <v/>
      </c>
      <c r="G83" s="515" t="str">
        <f>IF('5-4 支出'!G83="","",'5-4 支出'!G83)</f>
        <v/>
      </c>
      <c r="H83" s="515" t="str">
        <f>IF('5-4 支出'!H83="","",'5-4 支出'!H83)</f>
        <v/>
      </c>
      <c r="I83" s="515" t="str">
        <f>IF('5-4 支出'!I83="","",'5-4 支出'!I83)</f>
        <v/>
      </c>
      <c r="J83" s="515" t="str">
        <f>IF('5-4 支出'!J83="","",'5-4 支出'!J83)</f>
        <v/>
      </c>
      <c r="K83" s="102" t="str">
        <f t="shared" si="6"/>
        <v/>
      </c>
      <c r="L83" s="18"/>
    </row>
    <row r="84" spans="1:12" x14ac:dyDescent="0.4">
      <c r="A84">
        <v>3</v>
      </c>
      <c r="B84" s="76"/>
      <c r="C84" s="57" t="str">
        <f t="shared" si="8"/>
        <v/>
      </c>
      <c r="D84" s="513" t="str">
        <f>IF('5-4 支出'!D84="","",'5-4 支出'!D84)</f>
        <v/>
      </c>
      <c r="E84" s="514" t="str">
        <f>IF('5-4 支出'!E84="","",'5-4 支出'!E84)</f>
        <v/>
      </c>
      <c r="F84" s="515" t="str">
        <f>IF('5-4 支出'!F84="","",'5-4 支出'!F84)</f>
        <v/>
      </c>
      <c r="G84" s="515" t="str">
        <f>IF('5-4 支出'!G84="","",'5-4 支出'!G84)</f>
        <v/>
      </c>
      <c r="H84" s="515" t="str">
        <f>IF('5-4 支出'!H84="","",'5-4 支出'!H84)</f>
        <v/>
      </c>
      <c r="I84" s="515" t="str">
        <f>IF('5-4 支出'!I84="","",'5-4 支出'!I84)</f>
        <v/>
      </c>
      <c r="J84" s="515" t="str">
        <f>IF('5-4 支出'!J84="","",'5-4 支出'!J84)</f>
        <v/>
      </c>
      <c r="K84" s="102" t="str">
        <f t="shared" si="6"/>
        <v/>
      </c>
      <c r="L84" s="18"/>
    </row>
    <row r="85" spans="1:12" x14ac:dyDescent="0.4">
      <c r="A85">
        <v>4</v>
      </c>
      <c r="B85" s="76"/>
      <c r="C85" s="57" t="str">
        <f t="shared" si="8"/>
        <v/>
      </c>
      <c r="D85" s="513" t="str">
        <f>IF('5-4 支出'!D85="","",'5-4 支出'!D85)</f>
        <v/>
      </c>
      <c r="E85" s="514" t="str">
        <f>IF('5-4 支出'!E85="","",'5-4 支出'!E85)</f>
        <v/>
      </c>
      <c r="F85" s="515" t="str">
        <f>IF('5-4 支出'!F85="","",'5-4 支出'!F85)</f>
        <v/>
      </c>
      <c r="G85" s="515" t="str">
        <f>IF('5-4 支出'!G85="","",'5-4 支出'!G85)</f>
        <v/>
      </c>
      <c r="H85" s="515" t="str">
        <f>IF('5-4 支出'!H85="","",'5-4 支出'!H85)</f>
        <v/>
      </c>
      <c r="I85" s="515" t="str">
        <f>IF('5-4 支出'!I85="","",'5-4 支出'!I85)</f>
        <v/>
      </c>
      <c r="J85" s="515" t="str">
        <f>IF('5-4 支出'!J85="","",'5-4 支出'!J85)</f>
        <v/>
      </c>
      <c r="K85" s="102" t="str">
        <f t="shared" si="6"/>
        <v/>
      </c>
      <c r="L85" s="18"/>
    </row>
    <row r="86" spans="1:12" x14ac:dyDescent="0.4">
      <c r="A86">
        <v>5</v>
      </c>
      <c r="B86" s="76"/>
      <c r="C86" s="57" t="str">
        <f t="shared" si="8"/>
        <v/>
      </c>
      <c r="D86" s="513" t="str">
        <f>IF('5-4 支出'!D86="","",'5-4 支出'!D86)</f>
        <v/>
      </c>
      <c r="E86" s="514" t="str">
        <f>IF('5-4 支出'!E86="","",'5-4 支出'!E86)</f>
        <v/>
      </c>
      <c r="F86" s="515" t="str">
        <f>IF('5-4 支出'!F86="","",'5-4 支出'!F86)</f>
        <v/>
      </c>
      <c r="G86" s="515" t="str">
        <f>IF('5-4 支出'!G86="","",'5-4 支出'!G86)</f>
        <v/>
      </c>
      <c r="H86" s="515" t="str">
        <f>IF('5-4 支出'!H86="","",'5-4 支出'!H86)</f>
        <v/>
      </c>
      <c r="I86" s="515" t="str">
        <f>IF('5-4 支出'!I86="","",'5-4 支出'!I86)</f>
        <v/>
      </c>
      <c r="J86" s="515" t="str">
        <f>IF('5-4 支出'!J86="","",'5-4 支出'!J86)</f>
        <v/>
      </c>
      <c r="K86" s="102" t="str">
        <f t="shared" si="6"/>
        <v/>
      </c>
      <c r="L86" s="18"/>
    </row>
    <row r="87" spans="1:12" x14ac:dyDescent="0.4">
      <c r="A87">
        <v>6</v>
      </c>
      <c r="B87" s="76"/>
      <c r="C87" s="57" t="str">
        <f t="shared" si="8"/>
        <v/>
      </c>
      <c r="D87" s="513" t="str">
        <f>IF('5-4 支出'!D87="","",'5-4 支出'!D87)</f>
        <v/>
      </c>
      <c r="E87" s="514" t="str">
        <f>IF('5-4 支出'!E87="","",'5-4 支出'!E87)</f>
        <v/>
      </c>
      <c r="F87" s="515" t="str">
        <f>IF('5-4 支出'!F87="","",'5-4 支出'!F87)</f>
        <v/>
      </c>
      <c r="G87" s="515" t="str">
        <f>IF('5-4 支出'!G87="","",'5-4 支出'!G87)</f>
        <v/>
      </c>
      <c r="H87" s="515" t="str">
        <f>IF('5-4 支出'!H87="","",'5-4 支出'!H87)</f>
        <v/>
      </c>
      <c r="I87" s="515" t="str">
        <f>IF('5-4 支出'!I87="","",'5-4 支出'!I87)</f>
        <v/>
      </c>
      <c r="J87" s="515" t="str">
        <f>IF('5-4 支出'!J87="","",'5-4 支出'!J87)</f>
        <v/>
      </c>
      <c r="K87" s="102" t="str">
        <f t="shared" si="6"/>
        <v/>
      </c>
      <c r="L87" s="18"/>
    </row>
    <row r="88" spans="1:12" x14ac:dyDescent="0.4">
      <c r="A88">
        <v>7</v>
      </c>
      <c r="B88" s="76"/>
      <c r="C88" s="57" t="str">
        <f t="shared" si="8"/>
        <v/>
      </c>
      <c r="D88" s="513" t="str">
        <f>IF('5-4 支出'!D88="","",'5-4 支出'!D88)</f>
        <v/>
      </c>
      <c r="E88" s="514" t="str">
        <f>IF('5-4 支出'!E88="","",'5-4 支出'!E88)</f>
        <v/>
      </c>
      <c r="F88" s="515" t="str">
        <f>IF('5-4 支出'!F88="","",'5-4 支出'!F88)</f>
        <v/>
      </c>
      <c r="G88" s="515" t="str">
        <f>IF('5-4 支出'!G88="","",'5-4 支出'!G88)</f>
        <v/>
      </c>
      <c r="H88" s="515" t="str">
        <f>IF('5-4 支出'!H88="","",'5-4 支出'!H88)</f>
        <v/>
      </c>
      <c r="I88" s="515" t="str">
        <f>IF('5-4 支出'!I88="","",'5-4 支出'!I88)</f>
        <v/>
      </c>
      <c r="J88" s="515" t="str">
        <f>IF('5-4 支出'!J88="","",'5-4 支出'!J88)</f>
        <v/>
      </c>
      <c r="K88" s="102" t="str">
        <f t="shared" si="6"/>
        <v/>
      </c>
      <c r="L88" s="18"/>
    </row>
    <row r="89" spans="1:12" x14ac:dyDescent="0.4">
      <c r="A89">
        <v>8</v>
      </c>
      <c r="B89" s="76"/>
      <c r="C89" s="57" t="str">
        <f t="shared" si="8"/>
        <v/>
      </c>
      <c r="D89" s="513" t="str">
        <f>IF('5-4 支出'!D89="","",'5-4 支出'!D89)</f>
        <v/>
      </c>
      <c r="E89" s="514" t="str">
        <f>IF('5-4 支出'!E89="","",'5-4 支出'!E89)</f>
        <v/>
      </c>
      <c r="F89" s="515" t="str">
        <f>IF('5-4 支出'!F89="","",'5-4 支出'!F89)</f>
        <v/>
      </c>
      <c r="G89" s="515" t="str">
        <f>IF('5-4 支出'!G89="","",'5-4 支出'!G89)</f>
        <v/>
      </c>
      <c r="H89" s="515" t="str">
        <f>IF('5-4 支出'!H89="","",'5-4 支出'!H89)</f>
        <v/>
      </c>
      <c r="I89" s="515" t="str">
        <f>IF('5-4 支出'!I89="","",'5-4 支出'!I89)</f>
        <v/>
      </c>
      <c r="J89" s="515" t="str">
        <f>IF('5-4 支出'!J89="","",'5-4 支出'!J89)</f>
        <v/>
      </c>
      <c r="K89" s="102" t="str">
        <f t="shared" si="6"/>
        <v/>
      </c>
      <c r="L89" s="18"/>
    </row>
    <row r="90" spans="1:12" x14ac:dyDescent="0.4">
      <c r="A90">
        <v>9</v>
      </c>
      <c r="B90" s="76"/>
      <c r="C90" s="57" t="str">
        <f t="shared" si="8"/>
        <v/>
      </c>
      <c r="D90" s="513" t="str">
        <f>IF('5-4 支出'!D90="","",'5-4 支出'!D90)</f>
        <v/>
      </c>
      <c r="E90" s="514" t="str">
        <f>IF('5-4 支出'!E90="","",'5-4 支出'!E90)</f>
        <v/>
      </c>
      <c r="F90" s="515" t="str">
        <f>IF('5-4 支出'!F90="","",'5-4 支出'!F90)</f>
        <v/>
      </c>
      <c r="G90" s="515" t="str">
        <f>IF('5-4 支出'!G90="","",'5-4 支出'!G90)</f>
        <v/>
      </c>
      <c r="H90" s="515" t="str">
        <f>IF('5-4 支出'!H90="","",'5-4 支出'!H90)</f>
        <v/>
      </c>
      <c r="I90" s="515" t="str">
        <f>IF('5-4 支出'!I90="","",'5-4 支出'!I90)</f>
        <v/>
      </c>
      <c r="J90" s="515" t="str">
        <f>IF('5-4 支出'!J90="","",'5-4 支出'!J90)</f>
        <v/>
      </c>
      <c r="K90" s="102" t="str">
        <f t="shared" si="6"/>
        <v/>
      </c>
      <c r="L90" s="18"/>
    </row>
    <row r="91" spans="1:12" x14ac:dyDescent="0.4">
      <c r="A91">
        <v>10</v>
      </c>
      <c r="B91" s="76"/>
      <c r="C91" s="57" t="str">
        <f t="shared" si="8"/>
        <v/>
      </c>
      <c r="D91" s="513" t="str">
        <f>IF('5-4 支出'!D91="","",'5-4 支出'!D91)</f>
        <v/>
      </c>
      <c r="E91" s="514" t="str">
        <f>IF('5-4 支出'!E91="","",'5-4 支出'!E91)</f>
        <v/>
      </c>
      <c r="F91" s="515" t="str">
        <f>IF('5-4 支出'!F91="","",'5-4 支出'!F91)</f>
        <v/>
      </c>
      <c r="G91" s="515" t="str">
        <f>IF('5-4 支出'!G91="","",'5-4 支出'!G91)</f>
        <v/>
      </c>
      <c r="H91" s="515" t="str">
        <f>IF('5-4 支出'!H91="","",'5-4 支出'!H91)</f>
        <v/>
      </c>
      <c r="I91" s="515" t="str">
        <f>IF('5-4 支出'!I91="","",'5-4 支出'!I91)</f>
        <v/>
      </c>
      <c r="J91" s="515" t="str">
        <f>IF('5-4 支出'!J91="","",'5-4 支出'!J91)</f>
        <v/>
      </c>
      <c r="K91" s="102" t="str">
        <f t="shared" si="6"/>
        <v/>
      </c>
      <c r="L91" s="18"/>
    </row>
    <row r="92" spans="1:12" x14ac:dyDescent="0.4">
      <c r="A92">
        <v>11</v>
      </c>
      <c r="B92" s="76"/>
      <c r="C92" s="57" t="str">
        <f t="shared" si="8"/>
        <v/>
      </c>
      <c r="D92" s="513" t="str">
        <f>IF('5-4 支出'!D92="","",'5-4 支出'!D92)</f>
        <v/>
      </c>
      <c r="E92" s="514" t="str">
        <f>IF('5-4 支出'!E92="","",'5-4 支出'!E92)</f>
        <v/>
      </c>
      <c r="F92" s="515" t="str">
        <f>IF('5-4 支出'!F92="","",'5-4 支出'!F92)</f>
        <v/>
      </c>
      <c r="G92" s="515" t="str">
        <f>IF('5-4 支出'!G92="","",'5-4 支出'!G92)</f>
        <v/>
      </c>
      <c r="H92" s="515" t="str">
        <f>IF('5-4 支出'!H92="","",'5-4 支出'!H92)</f>
        <v/>
      </c>
      <c r="I92" s="515" t="str">
        <f>IF('5-4 支出'!I92="","",'5-4 支出'!I92)</f>
        <v/>
      </c>
      <c r="J92" s="515" t="str">
        <f>IF('5-4 支出'!J92="","",'5-4 支出'!J92)</f>
        <v/>
      </c>
      <c r="K92" s="102" t="str">
        <f t="shared" si="6"/>
        <v/>
      </c>
      <c r="L92" s="18"/>
    </row>
    <row r="93" spans="1:12" x14ac:dyDescent="0.4">
      <c r="A93">
        <v>12</v>
      </c>
      <c r="B93" s="76"/>
      <c r="C93" s="57" t="str">
        <f t="shared" si="8"/>
        <v/>
      </c>
      <c r="D93" s="513" t="str">
        <f>IF('5-4 支出'!D93="","",'5-4 支出'!D93)</f>
        <v/>
      </c>
      <c r="E93" s="514" t="str">
        <f>IF('5-4 支出'!E93="","",'5-4 支出'!E93)</f>
        <v/>
      </c>
      <c r="F93" s="515" t="str">
        <f>IF('5-4 支出'!F93="","",'5-4 支出'!F93)</f>
        <v/>
      </c>
      <c r="G93" s="515" t="str">
        <f>IF('5-4 支出'!G93="","",'5-4 支出'!G93)</f>
        <v/>
      </c>
      <c r="H93" s="515" t="str">
        <f>IF('5-4 支出'!H93="","",'5-4 支出'!H93)</f>
        <v/>
      </c>
      <c r="I93" s="515" t="str">
        <f>IF('5-4 支出'!I93="","",'5-4 支出'!I93)</f>
        <v/>
      </c>
      <c r="J93" s="515" t="str">
        <f>IF('5-4 支出'!J93="","",'5-4 支出'!J93)</f>
        <v/>
      </c>
      <c r="K93" s="102" t="str">
        <f t="shared" si="6"/>
        <v/>
      </c>
      <c r="L93" s="19"/>
    </row>
    <row r="94" spans="1:12" x14ac:dyDescent="0.4">
      <c r="A94">
        <v>13</v>
      </c>
      <c r="B94" s="76"/>
      <c r="C94" s="57" t="str">
        <f t="shared" si="8"/>
        <v/>
      </c>
      <c r="D94" s="513" t="str">
        <f>IF('5-4 支出'!D94="","",'5-4 支出'!D94)</f>
        <v/>
      </c>
      <c r="E94" s="514" t="str">
        <f>IF('5-4 支出'!E94="","",'5-4 支出'!E94)</f>
        <v/>
      </c>
      <c r="F94" s="515" t="str">
        <f>IF('5-4 支出'!F94="","",'5-4 支出'!F94)</f>
        <v/>
      </c>
      <c r="G94" s="515" t="str">
        <f>IF('5-4 支出'!G94="","",'5-4 支出'!G94)</f>
        <v/>
      </c>
      <c r="H94" s="515" t="str">
        <f>IF('5-4 支出'!H94="","",'5-4 支出'!H94)</f>
        <v/>
      </c>
      <c r="I94" s="515" t="str">
        <f>IF('5-4 支出'!I94="","",'5-4 支出'!I94)</f>
        <v/>
      </c>
      <c r="J94" s="515" t="str">
        <f>IF('5-4 支出'!J94="","",'5-4 支出'!J94)</f>
        <v/>
      </c>
      <c r="K94" s="102" t="str">
        <f t="shared" si="6"/>
        <v/>
      </c>
      <c r="L94" s="19"/>
    </row>
    <row r="95" spans="1:12" x14ac:dyDescent="0.4">
      <c r="A95">
        <v>14</v>
      </c>
      <c r="B95" s="76"/>
      <c r="C95" s="57" t="str">
        <f t="shared" si="8"/>
        <v/>
      </c>
      <c r="D95" s="513" t="str">
        <f>IF('5-4 支出'!D95="","",'5-4 支出'!D95)</f>
        <v/>
      </c>
      <c r="E95" s="514" t="str">
        <f>IF('5-4 支出'!E95="","",'5-4 支出'!E95)</f>
        <v/>
      </c>
      <c r="F95" s="515" t="str">
        <f>IF('5-4 支出'!F95="","",'5-4 支出'!F95)</f>
        <v/>
      </c>
      <c r="G95" s="515" t="str">
        <f>IF('5-4 支出'!G95="","",'5-4 支出'!G95)</f>
        <v/>
      </c>
      <c r="H95" s="515" t="str">
        <f>IF('5-4 支出'!H95="","",'5-4 支出'!H95)</f>
        <v/>
      </c>
      <c r="I95" s="515" t="str">
        <f>IF('5-4 支出'!I95="","",'5-4 支出'!I95)</f>
        <v/>
      </c>
      <c r="J95" s="515" t="str">
        <f>IF('5-4 支出'!J95="","",'5-4 支出'!J95)</f>
        <v/>
      </c>
      <c r="K95" s="102" t="str">
        <f t="shared" si="6"/>
        <v/>
      </c>
      <c r="L95" s="18"/>
    </row>
    <row r="96" spans="1:12" x14ac:dyDescent="0.4">
      <c r="A96">
        <v>15</v>
      </c>
      <c r="B96" s="76"/>
      <c r="C96" s="57" t="str">
        <f t="shared" si="8"/>
        <v/>
      </c>
      <c r="D96" s="513" t="str">
        <f>IF('5-4 支出'!D96="","",'5-4 支出'!D96)</f>
        <v/>
      </c>
      <c r="E96" s="514" t="str">
        <f>IF('5-4 支出'!E96="","",'5-4 支出'!E96)</f>
        <v/>
      </c>
      <c r="F96" s="515" t="str">
        <f>IF('5-4 支出'!F96="","",'5-4 支出'!F96)</f>
        <v/>
      </c>
      <c r="G96" s="515" t="str">
        <f>IF('5-4 支出'!G96="","",'5-4 支出'!G96)</f>
        <v/>
      </c>
      <c r="H96" s="515" t="str">
        <f>IF('5-4 支出'!H96="","",'5-4 支出'!H96)</f>
        <v/>
      </c>
      <c r="I96" s="515" t="str">
        <f>IF('5-4 支出'!I96="","",'5-4 支出'!I96)</f>
        <v/>
      </c>
      <c r="J96" s="515" t="str">
        <f>IF('5-4 支出'!J96="","",'5-4 支出'!J96)</f>
        <v/>
      </c>
      <c r="K96" s="102" t="str">
        <f t="shared" si="6"/>
        <v/>
      </c>
      <c r="L96" s="18"/>
    </row>
    <row r="97" spans="1:12" x14ac:dyDescent="0.4">
      <c r="A97">
        <v>16</v>
      </c>
      <c r="B97" s="76"/>
      <c r="C97" s="57" t="str">
        <f t="shared" si="8"/>
        <v/>
      </c>
      <c r="D97" s="513" t="str">
        <f>IF('5-4 支出'!D97="","",'5-4 支出'!D97)</f>
        <v/>
      </c>
      <c r="E97" s="514" t="str">
        <f>IF('5-4 支出'!E97="","",'5-4 支出'!E97)</f>
        <v/>
      </c>
      <c r="F97" s="515" t="str">
        <f>IF('5-4 支出'!F97="","",'5-4 支出'!F97)</f>
        <v/>
      </c>
      <c r="G97" s="515" t="str">
        <f>IF('5-4 支出'!G97="","",'5-4 支出'!G97)</f>
        <v/>
      </c>
      <c r="H97" s="515" t="str">
        <f>IF('5-4 支出'!H97="","",'5-4 支出'!H97)</f>
        <v/>
      </c>
      <c r="I97" s="515" t="str">
        <f>IF('5-4 支出'!I97="","",'5-4 支出'!I97)</f>
        <v/>
      </c>
      <c r="J97" s="515" t="str">
        <f>IF('5-4 支出'!J97="","",'5-4 支出'!J97)</f>
        <v/>
      </c>
      <c r="K97" s="102" t="str">
        <f t="shared" si="6"/>
        <v/>
      </c>
      <c r="L97" s="18"/>
    </row>
    <row r="98" spans="1:12" x14ac:dyDescent="0.4">
      <c r="A98">
        <v>17</v>
      </c>
      <c r="B98" s="76"/>
      <c r="C98" s="57" t="str">
        <f t="shared" si="8"/>
        <v/>
      </c>
      <c r="D98" s="513" t="str">
        <f>IF('5-4 支出'!D98="","",'5-4 支出'!D98)</f>
        <v/>
      </c>
      <c r="E98" s="514" t="str">
        <f>IF('5-4 支出'!E98="","",'5-4 支出'!E98)</f>
        <v/>
      </c>
      <c r="F98" s="515" t="str">
        <f>IF('5-4 支出'!F98="","",'5-4 支出'!F98)</f>
        <v/>
      </c>
      <c r="G98" s="515" t="str">
        <f>IF('5-4 支出'!G98="","",'5-4 支出'!G98)</f>
        <v/>
      </c>
      <c r="H98" s="515" t="str">
        <f>IF('5-4 支出'!H98="","",'5-4 支出'!H98)</f>
        <v/>
      </c>
      <c r="I98" s="515" t="str">
        <f>IF('5-4 支出'!I98="","",'5-4 支出'!I98)</f>
        <v/>
      </c>
      <c r="J98" s="515" t="str">
        <f>IF('5-4 支出'!J98="","",'5-4 支出'!J98)</f>
        <v/>
      </c>
      <c r="K98" s="102" t="str">
        <f t="shared" si="6"/>
        <v/>
      </c>
      <c r="L98" s="18"/>
    </row>
    <row r="99" spans="1:12" x14ac:dyDescent="0.4">
      <c r="A99">
        <v>18</v>
      </c>
      <c r="B99" s="76"/>
      <c r="C99" s="57" t="str">
        <f t="shared" si="8"/>
        <v/>
      </c>
      <c r="D99" s="513" t="str">
        <f>IF('5-4 支出'!D99="","",'5-4 支出'!D99)</f>
        <v/>
      </c>
      <c r="E99" s="514" t="str">
        <f>IF('5-4 支出'!E99="","",'5-4 支出'!E99)</f>
        <v/>
      </c>
      <c r="F99" s="515" t="str">
        <f>IF('5-4 支出'!F99="","",'5-4 支出'!F99)</f>
        <v/>
      </c>
      <c r="G99" s="515" t="str">
        <f>IF('5-4 支出'!G99="","",'5-4 支出'!G99)</f>
        <v/>
      </c>
      <c r="H99" s="515" t="str">
        <f>IF('5-4 支出'!H99="","",'5-4 支出'!H99)</f>
        <v/>
      </c>
      <c r="I99" s="515" t="str">
        <f>IF('5-4 支出'!I99="","",'5-4 支出'!I99)</f>
        <v/>
      </c>
      <c r="J99" s="515" t="str">
        <f>IF('5-4 支出'!J99="","",'5-4 支出'!J99)</f>
        <v/>
      </c>
      <c r="K99" s="102" t="str">
        <f t="shared" si="6"/>
        <v/>
      </c>
      <c r="L99" s="18"/>
    </row>
    <row r="100" spans="1:12" x14ac:dyDescent="0.4">
      <c r="A100">
        <v>19</v>
      </c>
      <c r="B100" s="76"/>
      <c r="C100" s="57" t="str">
        <f t="shared" si="8"/>
        <v/>
      </c>
      <c r="D100" s="513" t="str">
        <f>IF('5-4 支出'!D100="","",'5-4 支出'!D100)</f>
        <v/>
      </c>
      <c r="E100" s="514" t="str">
        <f>IF('5-4 支出'!E100="","",'5-4 支出'!E100)</f>
        <v/>
      </c>
      <c r="F100" s="515" t="str">
        <f>IF('5-4 支出'!F100="","",'5-4 支出'!F100)</f>
        <v/>
      </c>
      <c r="G100" s="515" t="str">
        <f>IF('5-4 支出'!G100="","",'5-4 支出'!G100)</f>
        <v/>
      </c>
      <c r="H100" s="515" t="str">
        <f>IF('5-4 支出'!H100="","",'5-4 支出'!H100)</f>
        <v/>
      </c>
      <c r="I100" s="515" t="str">
        <f>IF('5-4 支出'!I100="","",'5-4 支出'!I100)</f>
        <v/>
      </c>
      <c r="J100" s="515" t="str">
        <f>IF('5-4 支出'!J100="","",'5-4 支出'!J100)</f>
        <v/>
      </c>
      <c r="K100" s="102" t="str">
        <f t="shared" si="6"/>
        <v/>
      </c>
      <c r="L100" s="19"/>
    </row>
    <row r="101" spans="1:12" ht="19.5" thickBot="1" x14ac:dyDescent="0.45">
      <c r="A101">
        <v>20</v>
      </c>
      <c r="B101" s="77"/>
      <c r="C101" s="58" t="str">
        <f t="shared" si="8"/>
        <v/>
      </c>
      <c r="D101" s="516" t="str">
        <f>IF('5-4 支出'!D101="","",'5-4 支出'!D101)</f>
        <v/>
      </c>
      <c r="E101" s="517" t="str">
        <f>IF('5-4 支出'!E101="","",'5-4 支出'!E101)</f>
        <v/>
      </c>
      <c r="F101" s="518" t="str">
        <f>IF('5-4 支出'!F101="","",'5-4 支出'!F101)</f>
        <v/>
      </c>
      <c r="G101" s="518" t="str">
        <f>IF('5-4 支出'!G101="","",'5-4 支出'!G101)</f>
        <v/>
      </c>
      <c r="H101" s="518" t="str">
        <f>IF('5-4 支出'!H101="","",'5-4 支出'!H101)</f>
        <v/>
      </c>
      <c r="I101" s="518" t="str">
        <f>IF('5-4 支出'!I101="","",'5-4 支出'!I101)</f>
        <v/>
      </c>
      <c r="J101" s="518" t="str">
        <f>IF('5-4 支出'!J101="","",'5-4 支出'!J101)</f>
        <v/>
      </c>
      <c r="K101" s="103" t="str">
        <f t="shared" si="6"/>
        <v/>
      </c>
      <c r="L101" s="20"/>
    </row>
    <row r="102" spans="1:12" ht="24.75" thickBot="1" x14ac:dyDescent="0.45">
      <c r="A102" s="38"/>
      <c r="B102" s="74"/>
      <c r="C102" s="53" t="s">
        <v>83</v>
      </c>
      <c r="D102" s="78" t="s">
        <v>78</v>
      </c>
      <c r="E102" s="42" t="s">
        <v>62</v>
      </c>
      <c r="F102" s="79" t="s">
        <v>49</v>
      </c>
      <c r="G102" s="80" t="s">
        <v>330</v>
      </c>
      <c r="H102" s="45" t="s">
        <v>331</v>
      </c>
      <c r="I102" s="44" t="s">
        <v>332</v>
      </c>
      <c r="J102" s="45" t="s">
        <v>331</v>
      </c>
      <c r="K102" s="43" t="s">
        <v>29</v>
      </c>
      <c r="L102" s="46" t="s">
        <v>74</v>
      </c>
    </row>
    <row r="103" spans="1:12" s="15" customFormat="1" ht="25.5" x14ac:dyDescent="0.4">
      <c r="A103"/>
      <c r="B103" s="40" t="str">
        <f>IF($E$8=C103,$D$8,IF($E$9=C103,$D$9,IF($E$10=C103,$D$10,"")))</f>
        <v/>
      </c>
      <c r="C103" s="55" t="s">
        <v>147</v>
      </c>
      <c r="D103" s="91"/>
      <c r="E103" s="48"/>
      <c r="F103" s="41"/>
      <c r="G103" s="41"/>
      <c r="H103" s="49"/>
      <c r="I103" s="49"/>
      <c r="J103" s="49"/>
      <c r="K103" s="52" t="str">
        <f>IF(ISNUMBER(F103),(PRODUCT(F103,G103,I103)),"")</f>
        <v/>
      </c>
      <c r="L103" s="54">
        <f>ROUNDDOWN(SUM(K104:K123),-3)/1000</f>
        <v>0</v>
      </c>
    </row>
    <row r="104" spans="1:12" x14ac:dyDescent="0.4">
      <c r="A104">
        <v>1</v>
      </c>
      <c r="B104" s="76"/>
      <c r="C104" s="57" t="str">
        <f>IF(D104="","",".")</f>
        <v/>
      </c>
      <c r="D104" s="511" t="str">
        <f>IF('5-4 支出'!D104="","",'5-4 支出'!D104)</f>
        <v/>
      </c>
      <c r="E104" s="507" t="str">
        <f>IF('5-4 支出'!E104="","",'5-4 支出'!E104)</f>
        <v/>
      </c>
      <c r="F104" s="512" t="str">
        <f>IF('5-4 支出'!F104="","",'5-4 支出'!F104)</f>
        <v/>
      </c>
      <c r="G104" s="512" t="str">
        <f>IF('5-4 支出'!G104="","",'5-4 支出'!G104)</f>
        <v/>
      </c>
      <c r="H104" s="512" t="str">
        <f>IF('5-4 支出'!H104="","",'5-4 支出'!H104)</f>
        <v/>
      </c>
      <c r="I104" s="512" t="str">
        <f>IF('5-4 支出'!I104="","",'5-4 支出'!I104)</f>
        <v/>
      </c>
      <c r="J104" s="512" t="str">
        <f>IF('5-4 支出'!J104="","",'5-4 支出'!J104)</f>
        <v/>
      </c>
      <c r="K104" s="101" t="str">
        <f t="shared" ref="K104:K123" si="9">IF(ISNUMBER(F104),(PRODUCT(F104,G104,I104)),"")</f>
        <v/>
      </c>
      <c r="L104" s="18"/>
    </row>
    <row r="105" spans="1:12" x14ac:dyDescent="0.4">
      <c r="A105">
        <v>2</v>
      </c>
      <c r="B105" s="76"/>
      <c r="C105" s="57" t="str">
        <f t="shared" ref="C105:C123" si="10">IF(D105="","",".")</f>
        <v/>
      </c>
      <c r="D105" s="513" t="str">
        <f>IF('5-4 支出'!D105="","",'5-4 支出'!D105)</f>
        <v/>
      </c>
      <c r="E105" s="514" t="str">
        <f>IF('5-4 支出'!E105="","",'5-4 支出'!E105)</f>
        <v/>
      </c>
      <c r="F105" s="515" t="str">
        <f>IF('5-4 支出'!F105="","",'5-4 支出'!F105)</f>
        <v/>
      </c>
      <c r="G105" s="515" t="str">
        <f>IF('5-4 支出'!G105="","",'5-4 支出'!G105)</f>
        <v/>
      </c>
      <c r="H105" s="515" t="str">
        <f>IF('5-4 支出'!H105="","",'5-4 支出'!H105)</f>
        <v/>
      </c>
      <c r="I105" s="515" t="str">
        <f>IF('5-4 支出'!I105="","",'5-4 支出'!I105)</f>
        <v/>
      </c>
      <c r="J105" s="515" t="str">
        <f>IF('5-4 支出'!J105="","",'5-4 支出'!J105)</f>
        <v/>
      </c>
      <c r="K105" s="102" t="str">
        <f t="shared" si="9"/>
        <v/>
      </c>
      <c r="L105" s="18"/>
    </row>
    <row r="106" spans="1:12" x14ac:dyDescent="0.4">
      <c r="A106">
        <v>3</v>
      </c>
      <c r="B106" s="76"/>
      <c r="C106" s="57" t="str">
        <f t="shared" si="10"/>
        <v/>
      </c>
      <c r="D106" s="513" t="str">
        <f>IF('5-4 支出'!D106="","",'5-4 支出'!D106)</f>
        <v/>
      </c>
      <c r="E106" s="514" t="str">
        <f>IF('5-4 支出'!E106="","",'5-4 支出'!E106)</f>
        <v/>
      </c>
      <c r="F106" s="515" t="str">
        <f>IF('5-4 支出'!F106="","",'5-4 支出'!F106)</f>
        <v/>
      </c>
      <c r="G106" s="515" t="str">
        <f>IF('5-4 支出'!G106="","",'5-4 支出'!G106)</f>
        <v/>
      </c>
      <c r="H106" s="515" t="str">
        <f>IF('5-4 支出'!H106="","",'5-4 支出'!H106)</f>
        <v/>
      </c>
      <c r="I106" s="515" t="str">
        <f>IF('5-4 支出'!I106="","",'5-4 支出'!I106)</f>
        <v/>
      </c>
      <c r="J106" s="515" t="str">
        <f>IF('5-4 支出'!J106="","",'5-4 支出'!J106)</f>
        <v/>
      </c>
      <c r="K106" s="102" t="str">
        <f t="shared" si="9"/>
        <v/>
      </c>
      <c r="L106" s="18"/>
    </row>
    <row r="107" spans="1:12" x14ac:dyDescent="0.4">
      <c r="A107">
        <v>4</v>
      </c>
      <c r="B107" s="76"/>
      <c r="C107" s="57" t="str">
        <f t="shared" si="10"/>
        <v/>
      </c>
      <c r="D107" s="513" t="str">
        <f>IF('5-4 支出'!D107="","",'5-4 支出'!D107)</f>
        <v/>
      </c>
      <c r="E107" s="514" t="str">
        <f>IF('5-4 支出'!E107="","",'5-4 支出'!E107)</f>
        <v/>
      </c>
      <c r="F107" s="515" t="str">
        <f>IF('5-4 支出'!F107="","",'5-4 支出'!F107)</f>
        <v/>
      </c>
      <c r="G107" s="515" t="str">
        <f>IF('5-4 支出'!G107="","",'5-4 支出'!G107)</f>
        <v/>
      </c>
      <c r="H107" s="515" t="str">
        <f>IF('5-4 支出'!H107="","",'5-4 支出'!H107)</f>
        <v/>
      </c>
      <c r="I107" s="515" t="str">
        <f>IF('5-4 支出'!I107="","",'5-4 支出'!I107)</f>
        <v/>
      </c>
      <c r="J107" s="515" t="str">
        <f>IF('5-4 支出'!J107="","",'5-4 支出'!J107)</f>
        <v/>
      </c>
      <c r="K107" s="102" t="str">
        <f t="shared" si="9"/>
        <v/>
      </c>
      <c r="L107" s="18"/>
    </row>
    <row r="108" spans="1:12" x14ac:dyDescent="0.4">
      <c r="A108">
        <v>5</v>
      </c>
      <c r="B108" s="76"/>
      <c r="C108" s="57" t="str">
        <f t="shared" si="10"/>
        <v/>
      </c>
      <c r="D108" s="513" t="str">
        <f>IF('5-4 支出'!D108="","",'5-4 支出'!D108)</f>
        <v/>
      </c>
      <c r="E108" s="514" t="str">
        <f>IF('5-4 支出'!E108="","",'5-4 支出'!E108)</f>
        <v/>
      </c>
      <c r="F108" s="515" t="str">
        <f>IF('5-4 支出'!F108="","",'5-4 支出'!F108)</f>
        <v/>
      </c>
      <c r="G108" s="515" t="str">
        <f>IF('5-4 支出'!G108="","",'5-4 支出'!G108)</f>
        <v/>
      </c>
      <c r="H108" s="515" t="str">
        <f>IF('5-4 支出'!H108="","",'5-4 支出'!H108)</f>
        <v/>
      </c>
      <c r="I108" s="515" t="str">
        <f>IF('5-4 支出'!I108="","",'5-4 支出'!I108)</f>
        <v/>
      </c>
      <c r="J108" s="515" t="str">
        <f>IF('5-4 支出'!J108="","",'5-4 支出'!J108)</f>
        <v/>
      </c>
      <c r="K108" s="102" t="str">
        <f t="shared" si="9"/>
        <v/>
      </c>
      <c r="L108" s="18"/>
    </row>
    <row r="109" spans="1:12" x14ac:dyDescent="0.4">
      <c r="A109">
        <v>6</v>
      </c>
      <c r="B109" s="76"/>
      <c r="C109" s="57" t="str">
        <f t="shared" si="10"/>
        <v/>
      </c>
      <c r="D109" s="513" t="str">
        <f>IF('5-4 支出'!D109="","",'5-4 支出'!D109)</f>
        <v/>
      </c>
      <c r="E109" s="514" t="str">
        <f>IF('5-4 支出'!E109="","",'5-4 支出'!E109)</f>
        <v/>
      </c>
      <c r="F109" s="515" t="str">
        <f>IF('5-4 支出'!F109="","",'5-4 支出'!F109)</f>
        <v/>
      </c>
      <c r="G109" s="515" t="str">
        <f>IF('5-4 支出'!G109="","",'5-4 支出'!G109)</f>
        <v/>
      </c>
      <c r="H109" s="515" t="str">
        <f>IF('5-4 支出'!H109="","",'5-4 支出'!H109)</f>
        <v/>
      </c>
      <c r="I109" s="515" t="str">
        <f>IF('5-4 支出'!I109="","",'5-4 支出'!I109)</f>
        <v/>
      </c>
      <c r="J109" s="515" t="str">
        <f>IF('5-4 支出'!J109="","",'5-4 支出'!J109)</f>
        <v/>
      </c>
      <c r="K109" s="102" t="str">
        <f t="shared" si="9"/>
        <v/>
      </c>
      <c r="L109" s="18"/>
    </row>
    <row r="110" spans="1:12" x14ac:dyDescent="0.4">
      <c r="A110">
        <v>7</v>
      </c>
      <c r="B110" s="76"/>
      <c r="C110" s="57" t="str">
        <f t="shared" si="10"/>
        <v/>
      </c>
      <c r="D110" s="513" t="str">
        <f>IF('5-4 支出'!D110="","",'5-4 支出'!D110)</f>
        <v/>
      </c>
      <c r="E110" s="514" t="str">
        <f>IF('5-4 支出'!E110="","",'5-4 支出'!E110)</f>
        <v/>
      </c>
      <c r="F110" s="515" t="str">
        <f>IF('5-4 支出'!F110="","",'5-4 支出'!F110)</f>
        <v/>
      </c>
      <c r="G110" s="515" t="str">
        <f>IF('5-4 支出'!G110="","",'5-4 支出'!G110)</f>
        <v/>
      </c>
      <c r="H110" s="515" t="str">
        <f>IF('5-4 支出'!H110="","",'5-4 支出'!H110)</f>
        <v/>
      </c>
      <c r="I110" s="515" t="str">
        <f>IF('5-4 支出'!I110="","",'5-4 支出'!I110)</f>
        <v/>
      </c>
      <c r="J110" s="515" t="str">
        <f>IF('5-4 支出'!J110="","",'5-4 支出'!J110)</f>
        <v/>
      </c>
      <c r="K110" s="102" t="str">
        <f t="shared" si="9"/>
        <v/>
      </c>
      <c r="L110" s="18"/>
    </row>
    <row r="111" spans="1:12" x14ac:dyDescent="0.4">
      <c r="A111">
        <v>8</v>
      </c>
      <c r="B111" s="76"/>
      <c r="C111" s="57" t="str">
        <f t="shared" si="10"/>
        <v/>
      </c>
      <c r="D111" s="513" t="str">
        <f>IF('5-4 支出'!D111="","",'5-4 支出'!D111)</f>
        <v/>
      </c>
      <c r="E111" s="514" t="str">
        <f>IF('5-4 支出'!E111="","",'5-4 支出'!E111)</f>
        <v/>
      </c>
      <c r="F111" s="515" t="str">
        <f>IF('5-4 支出'!F111="","",'5-4 支出'!F111)</f>
        <v/>
      </c>
      <c r="G111" s="515" t="str">
        <f>IF('5-4 支出'!G111="","",'5-4 支出'!G111)</f>
        <v/>
      </c>
      <c r="H111" s="515" t="str">
        <f>IF('5-4 支出'!H111="","",'5-4 支出'!H111)</f>
        <v/>
      </c>
      <c r="I111" s="515" t="str">
        <f>IF('5-4 支出'!I111="","",'5-4 支出'!I111)</f>
        <v/>
      </c>
      <c r="J111" s="515" t="str">
        <f>IF('5-4 支出'!J111="","",'5-4 支出'!J111)</f>
        <v/>
      </c>
      <c r="K111" s="102" t="str">
        <f t="shared" si="9"/>
        <v/>
      </c>
      <c r="L111" s="18"/>
    </row>
    <row r="112" spans="1:12" x14ac:dyDescent="0.4">
      <c r="A112">
        <v>9</v>
      </c>
      <c r="B112" s="76"/>
      <c r="C112" s="57" t="str">
        <f t="shared" si="10"/>
        <v/>
      </c>
      <c r="D112" s="513" t="str">
        <f>IF('5-4 支出'!D112="","",'5-4 支出'!D112)</f>
        <v/>
      </c>
      <c r="E112" s="514" t="str">
        <f>IF('5-4 支出'!E112="","",'5-4 支出'!E112)</f>
        <v/>
      </c>
      <c r="F112" s="515" t="str">
        <f>IF('5-4 支出'!F112="","",'5-4 支出'!F112)</f>
        <v/>
      </c>
      <c r="G112" s="515" t="str">
        <f>IF('5-4 支出'!G112="","",'5-4 支出'!G112)</f>
        <v/>
      </c>
      <c r="H112" s="515" t="str">
        <f>IF('5-4 支出'!H112="","",'5-4 支出'!H112)</f>
        <v/>
      </c>
      <c r="I112" s="515" t="str">
        <f>IF('5-4 支出'!I112="","",'5-4 支出'!I112)</f>
        <v/>
      </c>
      <c r="J112" s="515" t="str">
        <f>IF('5-4 支出'!J112="","",'5-4 支出'!J112)</f>
        <v/>
      </c>
      <c r="K112" s="102" t="str">
        <f t="shared" si="9"/>
        <v/>
      </c>
      <c r="L112" s="18"/>
    </row>
    <row r="113" spans="1:12" x14ac:dyDescent="0.4">
      <c r="A113">
        <v>10</v>
      </c>
      <c r="B113" s="76"/>
      <c r="C113" s="57" t="str">
        <f t="shared" si="10"/>
        <v/>
      </c>
      <c r="D113" s="513" t="str">
        <f>IF('5-4 支出'!D113="","",'5-4 支出'!D113)</f>
        <v/>
      </c>
      <c r="E113" s="514" t="str">
        <f>IF('5-4 支出'!E113="","",'5-4 支出'!E113)</f>
        <v/>
      </c>
      <c r="F113" s="515" t="str">
        <f>IF('5-4 支出'!F113="","",'5-4 支出'!F113)</f>
        <v/>
      </c>
      <c r="G113" s="515" t="str">
        <f>IF('5-4 支出'!G113="","",'5-4 支出'!G113)</f>
        <v/>
      </c>
      <c r="H113" s="515" t="str">
        <f>IF('5-4 支出'!H113="","",'5-4 支出'!H113)</f>
        <v/>
      </c>
      <c r="I113" s="515" t="str">
        <f>IF('5-4 支出'!I113="","",'5-4 支出'!I113)</f>
        <v/>
      </c>
      <c r="J113" s="515" t="str">
        <f>IF('5-4 支出'!J113="","",'5-4 支出'!J113)</f>
        <v/>
      </c>
      <c r="K113" s="102" t="str">
        <f t="shared" si="9"/>
        <v/>
      </c>
      <c r="L113" s="18"/>
    </row>
    <row r="114" spans="1:12" x14ac:dyDescent="0.4">
      <c r="A114">
        <v>11</v>
      </c>
      <c r="B114" s="76"/>
      <c r="C114" s="57" t="str">
        <f t="shared" si="10"/>
        <v/>
      </c>
      <c r="D114" s="513" t="str">
        <f>IF('5-4 支出'!D114="","",'5-4 支出'!D114)</f>
        <v/>
      </c>
      <c r="E114" s="514" t="str">
        <f>IF('5-4 支出'!E114="","",'5-4 支出'!E114)</f>
        <v/>
      </c>
      <c r="F114" s="515" t="str">
        <f>IF('5-4 支出'!F114="","",'5-4 支出'!F114)</f>
        <v/>
      </c>
      <c r="G114" s="515" t="str">
        <f>IF('5-4 支出'!G114="","",'5-4 支出'!G114)</f>
        <v/>
      </c>
      <c r="H114" s="515" t="str">
        <f>IF('5-4 支出'!H114="","",'5-4 支出'!H114)</f>
        <v/>
      </c>
      <c r="I114" s="515" t="str">
        <f>IF('5-4 支出'!I114="","",'5-4 支出'!I114)</f>
        <v/>
      </c>
      <c r="J114" s="515" t="str">
        <f>IF('5-4 支出'!J114="","",'5-4 支出'!J114)</f>
        <v/>
      </c>
      <c r="K114" s="102" t="str">
        <f t="shared" si="9"/>
        <v/>
      </c>
      <c r="L114" s="18"/>
    </row>
    <row r="115" spans="1:12" x14ac:dyDescent="0.4">
      <c r="A115">
        <v>12</v>
      </c>
      <c r="B115" s="76"/>
      <c r="C115" s="57" t="str">
        <f t="shared" si="10"/>
        <v/>
      </c>
      <c r="D115" s="513" t="str">
        <f>IF('5-4 支出'!D115="","",'5-4 支出'!D115)</f>
        <v/>
      </c>
      <c r="E115" s="514" t="str">
        <f>IF('5-4 支出'!E115="","",'5-4 支出'!E115)</f>
        <v/>
      </c>
      <c r="F115" s="515" t="str">
        <f>IF('5-4 支出'!F115="","",'5-4 支出'!F115)</f>
        <v/>
      </c>
      <c r="G115" s="515" t="str">
        <f>IF('5-4 支出'!G115="","",'5-4 支出'!G115)</f>
        <v/>
      </c>
      <c r="H115" s="515" t="str">
        <f>IF('5-4 支出'!H115="","",'5-4 支出'!H115)</f>
        <v/>
      </c>
      <c r="I115" s="515" t="str">
        <f>IF('5-4 支出'!I115="","",'5-4 支出'!I115)</f>
        <v/>
      </c>
      <c r="J115" s="515" t="str">
        <f>IF('5-4 支出'!J115="","",'5-4 支出'!J115)</f>
        <v/>
      </c>
      <c r="K115" s="102" t="str">
        <f t="shared" si="9"/>
        <v/>
      </c>
      <c r="L115" s="19"/>
    </row>
    <row r="116" spans="1:12" x14ac:dyDescent="0.4">
      <c r="A116">
        <v>13</v>
      </c>
      <c r="B116" s="76"/>
      <c r="C116" s="57" t="str">
        <f t="shared" si="10"/>
        <v/>
      </c>
      <c r="D116" s="513" t="str">
        <f>IF('5-4 支出'!D116="","",'5-4 支出'!D116)</f>
        <v/>
      </c>
      <c r="E116" s="514" t="str">
        <f>IF('5-4 支出'!E116="","",'5-4 支出'!E116)</f>
        <v/>
      </c>
      <c r="F116" s="515" t="str">
        <f>IF('5-4 支出'!F116="","",'5-4 支出'!F116)</f>
        <v/>
      </c>
      <c r="G116" s="515" t="str">
        <f>IF('5-4 支出'!G116="","",'5-4 支出'!G116)</f>
        <v/>
      </c>
      <c r="H116" s="515" t="str">
        <f>IF('5-4 支出'!H116="","",'5-4 支出'!H116)</f>
        <v/>
      </c>
      <c r="I116" s="515" t="str">
        <f>IF('5-4 支出'!I116="","",'5-4 支出'!I116)</f>
        <v/>
      </c>
      <c r="J116" s="515" t="str">
        <f>IF('5-4 支出'!J116="","",'5-4 支出'!J116)</f>
        <v/>
      </c>
      <c r="K116" s="102" t="str">
        <f t="shared" si="9"/>
        <v/>
      </c>
      <c r="L116" s="19"/>
    </row>
    <row r="117" spans="1:12" x14ac:dyDescent="0.4">
      <c r="A117">
        <v>14</v>
      </c>
      <c r="B117" s="76"/>
      <c r="C117" s="57" t="str">
        <f t="shared" si="10"/>
        <v/>
      </c>
      <c r="D117" s="513" t="str">
        <f>IF('5-4 支出'!D117="","",'5-4 支出'!D117)</f>
        <v/>
      </c>
      <c r="E117" s="514" t="str">
        <f>IF('5-4 支出'!E117="","",'5-4 支出'!E117)</f>
        <v/>
      </c>
      <c r="F117" s="515" t="str">
        <f>IF('5-4 支出'!F117="","",'5-4 支出'!F117)</f>
        <v/>
      </c>
      <c r="G117" s="515" t="str">
        <f>IF('5-4 支出'!G117="","",'5-4 支出'!G117)</f>
        <v/>
      </c>
      <c r="H117" s="515" t="str">
        <f>IF('5-4 支出'!H117="","",'5-4 支出'!H117)</f>
        <v/>
      </c>
      <c r="I117" s="515" t="str">
        <f>IF('5-4 支出'!I117="","",'5-4 支出'!I117)</f>
        <v/>
      </c>
      <c r="J117" s="515" t="str">
        <f>IF('5-4 支出'!J117="","",'5-4 支出'!J117)</f>
        <v/>
      </c>
      <c r="K117" s="102" t="str">
        <f t="shared" si="9"/>
        <v/>
      </c>
      <c r="L117" s="18"/>
    </row>
    <row r="118" spans="1:12" x14ac:dyDescent="0.4">
      <c r="A118">
        <v>15</v>
      </c>
      <c r="B118" s="76"/>
      <c r="C118" s="57" t="str">
        <f t="shared" si="10"/>
        <v/>
      </c>
      <c r="D118" s="513" t="str">
        <f>IF('5-4 支出'!D118="","",'5-4 支出'!D118)</f>
        <v/>
      </c>
      <c r="E118" s="514" t="str">
        <f>IF('5-4 支出'!E118="","",'5-4 支出'!E118)</f>
        <v/>
      </c>
      <c r="F118" s="515" t="str">
        <f>IF('5-4 支出'!F118="","",'5-4 支出'!F118)</f>
        <v/>
      </c>
      <c r="G118" s="515" t="str">
        <f>IF('5-4 支出'!G118="","",'5-4 支出'!G118)</f>
        <v/>
      </c>
      <c r="H118" s="515" t="str">
        <f>IF('5-4 支出'!H118="","",'5-4 支出'!H118)</f>
        <v/>
      </c>
      <c r="I118" s="515" t="str">
        <f>IF('5-4 支出'!I118="","",'5-4 支出'!I118)</f>
        <v/>
      </c>
      <c r="J118" s="515" t="str">
        <f>IF('5-4 支出'!J118="","",'5-4 支出'!J118)</f>
        <v/>
      </c>
      <c r="K118" s="102" t="str">
        <f t="shared" si="9"/>
        <v/>
      </c>
      <c r="L118" s="18"/>
    </row>
    <row r="119" spans="1:12" x14ac:dyDescent="0.4">
      <c r="A119">
        <v>16</v>
      </c>
      <c r="B119" s="76"/>
      <c r="C119" s="57" t="str">
        <f t="shared" si="10"/>
        <v/>
      </c>
      <c r="D119" s="513" t="str">
        <f>IF('5-4 支出'!D119="","",'5-4 支出'!D119)</f>
        <v/>
      </c>
      <c r="E119" s="514" t="str">
        <f>IF('5-4 支出'!E119="","",'5-4 支出'!E119)</f>
        <v/>
      </c>
      <c r="F119" s="515" t="str">
        <f>IF('5-4 支出'!F119="","",'5-4 支出'!F119)</f>
        <v/>
      </c>
      <c r="G119" s="515" t="str">
        <f>IF('5-4 支出'!G119="","",'5-4 支出'!G119)</f>
        <v/>
      </c>
      <c r="H119" s="515" t="str">
        <f>IF('5-4 支出'!H119="","",'5-4 支出'!H119)</f>
        <v/>
      </c>
      <c r="I119" s="515" t="str">
        <f>IF('5-4 支出'!I119="","",'5-4 支出'!I119)</f>
        <v/>
      </c>
      <c r="J119" s="515" t="str">
        <f>IF('5-4 支出'!J119="","",'5-4 支出'!J119)</f>
        <v/>
      </c>
      <c r="K119" s="102" t="str">
        <f t="shared" si="9"/>
        <v/>
      </c>
      <c r="L119" s="18"/>
    </row>
    <row r="120" spans="1:12" x14ac:dyDescent="0.4">
      <c r="A120">
        <v>17</v>
      </c>
      <c r="B120" s="76"/>
      <c r="C120" s="57" t="str">
        <f t="shared" si="10"/>
        <v/>
      </c>
      <c r="D120" s="513" t="str">
        <f>IF('5-4 支出'!D120="","",'5-4 支出'!D120)</f>
        <v/>
      </c>
      <c r="E120" s="514" t="str">
        <f>IF('5-4 支出'!E120="","",'5-4 支出'!E120)</f>
        <v/>
      </c>
      <c r="F120" s="515" t="str">
        <f>IF('5-4 支出'!F120="","",'5-4 支出'!F120)</f>
        <v/>
      </c>
      <c r="G120" s="515" t="str">
        <f>IF('5-4 支出'!G120="","",'5-4 支出'!G120)</f>
        <v/>
      </c>
      <c r="H120" s="515" t="str">
        <f>IF('5-4 支出'!H120="","",'5-4 支出'!H120)</f>
        <v/>
      </c>
      <c r="I120" s="515" t="str">
        <f>IF('5-4 支出'!I120="","",'5-4 支出'!I120)</f>
        <v/>
      </c>
      <c r="J120" s="515" t="str">
        <f>IF('5-4 支出'!J120="","",'5-4 支出'!J120)</f>
        <v/>
      </c>
      <c r="K120" s="102" t="str">
        <f t="shared" si="9"/>
        <v/>
      </c>
      <c r="L120" s="18"/>
    </row>
    <row r="121" spans="1:12" x14ac:dyDescent="0.4">
      <c r="A121">
        <v>18</v>
      </c>
      <c r="B121" s="76"/>
      <c r="C121" s="57" t="str">
        <f t="shared" si="10"/>
        <v/>
      </c>
      <c r="D121" s="513" t="str">
        <f>IF('5-4 支出'!D121="","",'5-4 支出'!D121)</f>
        <v/>
      </c>
      <c r="E121" s="514" t="str">
        <f>IF('5-4 支出'!E121="","",'5-4 支出'!E121)</f>
        <v/>
      </c>
      <c r="F121" s="515" t="str">
        <f>IF('5-4 支出'!F121="","",'5-4 支出'!F121)</f>
        <v/>
      </c>
      <c r="G121" s="515" t="str">
        <f>IF('5-4 支出'!G121="","",'5-4 支出'!G121)</f>
        <v/>
      </c>
      <c r="H121" s="515" t="str">
        <f>IF('5-4 支出'!H121="","",'5-4 支出'!H121)</f>
        <v/>
      </c>
      <c r="I121" s="515" t="str">
        <f>IF('5-4 支出'!I121="","",'5-4 支出'!I121)</f>
        <v/>
      </c>
      <c r="J121" s="515" t="str">
        <f>IF('5-4 支出'!J121="","",'5-4 支出'!J121)</f>
        <v/>
      </c>
      <c r="K121" s="102" t="str">
        <f t="shared" si="9"/>
        <v/>
      </c>
      <c r="L121" s="18"/>
    </row>
    <row r="122" spans="1:12" x14ac:dyDescent="0.4">
      <c r="A122">
        <v>19</v>
      </c>
      <c r="B122" s="76"/>
      <c r="C122" s="57" t="str">
        <f t="shared" si="10"/>
        <v/>
      </c>
      <c r="D122" s="513" t="str">
        <f>IF('5-4 支出'!D122="","",'5-4 支出'!D122)</f>
        <v/>
      </c>
      <c r="E122" s="514" t="str">
        <f>IF('5-4 支出'!E122="","",'5-4 支出'!E122)</f>
        <v/>
      </c>
      <c r="F122" s="515" t="str">
        <f>IF('5-4 支出'!F122="","",'5-4 支出'!F122)</f>
        <v/>
      </c>
      <c r="G122" s="515" t="str">
        <f>IF('5-4 支出'!G122="","",'5-4 支出'!G122)</f>
        <v/>
      </c>
      <c r="H122" s="515" t="str">
        <f>IF('5-4 支出'!H122="","",'5-4 支出'!H122)</f>
        <v/>
      </c>
      <c r="I122" s="515" t="str">
        <f>IF('5-4 支出'!I122="","",'5-4 支出'!I122)</f>
        <v/>
      </c>
      <c r="J122" s="515" t="str">
        <f>IF('5-4 支出'!J122="","",'5-4 支出'!J122)</f>
        <v/>
      </c>
      <c r="K122" s="102" t="str">
        <f t="shared" si="9"/>
        <v/>
      </c>
      <c r="L122" s="19"/>
    </row>
    <row r="123" spans="1:12" ht="19.5" thickBot="1" x14ac:dyDescent="0.45">
      <c r="A123">
        <v>20</v>
      </c>
      <c r="B123" s="77"/>
      <c r="C123" s="58" t="str">
        <f t="shared" si="10"/>
        <v/>
      </c>
      <c r="D123" s="516" t="str">
        <f>IF('5-4 支出'!D123="","",'5-4 支出'!D123)</f>
        <v/>
      </c>
      <c r="E123" s="517" t="str">
        <f>IF('5-4 支出'!E123="","",'5-4 支出'!E123)</f>
        <v/>
      </c>
      <c r="F123" s="518" t="str">
        <f>IF('5-4 支出'!F123="","",'5-4 支出'!F123)</f>
        <v/>
      </c>
      <c r="G123" s="518" t="str">
        <f>IF('5-4 支出'!G123="","",'5-4 支出'!G123)</f>
        <v/>
      </c>
      <c r="H123" s="518" t="str">
        <f>IF('5-4 支出'!H123="","",'5-4 支出'!H123)</f>
        <v/>
      </c>
      <c r="I123" s="518" t="str">
        <f>IF('5-4 支出'!I123="","",'5-4 支出'!I123)</f>
        <v/>
      </c>
      <c r="J123" s="518" t="str">
        <f>IF('5-4 支出'!J123="","",'5-4 支出'!J123)</f>
        <v/>
      </c>
      <c r="K123" s="103" t="str">
        <f t="shared" si="9"/>
        <v/>
      </c>
      <c r="L123" s="20"/>
    </row>
    <row r="124" spans="1:12" ht="24.75" thickBot="1" x14ac:dyDescent="0.45">
      <c r="A124" s="38"/>
      <c r="B124" s="74"/>
      <c r="C124" s="53" t="s">
        <v>83</v>
      </c>
      <c r="D124" s="78" t="s">
        <v>78</v>
      </c>
      <c r="E124" s="42" t="s">
        <v>62</v>
      </c>
      <c r="F124" s="79" t="s">
        <v>49</v>
      </c>
      <c r="G124" s="80" t="s">
        <v>330</v>
      </c>
      <c r="H124" s="45" t="s">
        <v>331</v>
      </c>
      <c r="I124" s="44" t="s">
        <v>332</v>
      </c>
      <c r="J124" s="45" t="s">
        <v>331</v>
      </c>
      <c r="K124" s="43" t="s">
        <v>29</v>
      </c>
      <c r="L124" s="46" t="s">
        <v>74</v>
      </c>
    </row>
    <row r="125" spans="1:12" s="15" customFormat="1" ht="25.5" x14ac:dyDescent="0.4">
      <c r="A125"/>
      <c r="B125" s="40" t="str">
        <f>IF($E$8=C125,$D$8,IF($E$9=C125,$D$9,IF($E$10=C125,$D$10,"")))</f>
        <v/>
      </c>
      <c r="C125" s="55" t="s">
        <v>148</v>
      </c>
      <c r="D125" s="91"/>
      <c r="E125" s="48"/>
      <c r="F125" s="41"/>
      <c r="G125" s="41"/>
      <c r="H125" s="49"/>
      <c r="I125" s="49"/>
      <c r="J125" s="49"/>
      <c r="K125" s="52" t="str">
        <f>IF(ISNUMBER(F125),(PRODUCT(F125,G125,I125)),"")</f>
        <v/>
      </c>
      <c r="L125" s="54">
        <f>ROUNDDOWN(SUM(K126:K145),-3)/1000</f>
        <v>0</v>
      </c>
    </row>
    <row r="126" spans="1:12" x14ac:dyDescent="0.4">
      <c r="A126">
        <v>1</v>
      </c>
      <c r="B126" s="76"/>
      <c r="C126" s="59" t="str">
        <f>IF(D126="","",".")</f>
        <v/>
      </c>
      <c r="D126" s="511" t="str">
        <f>IF('5-4 支出'!D126="","",'5-4 支出'!D126)</f>
        <v/>
      </c>
      <c r="E126" s="507" t="str">
        <f>IF('5-4 支出'!E126="","",'5-4 支出'!E126)</f>
        <v/>
      </c>
      <c r="F126" s="512" t="str">
        <f>IF('5-4 支出'!F126="","",'5-4 支出'!F126)</f>
        <v/>
      </c>
      <c r="G126" s="512" t="str">
        <f>IF('5-4 支出'!G126="","",'5-4 支出'!G126)</f>
        <v/>
      </c>
      <c r="H126" s="512" t="str">
        <f>IF('5-4 支出'!H126="","",'5-4 支出'!H126)</f>
        <v/>
      </c>
      <c r="I126" s="512" t="str">
        <f>IF('5-4 支出'!I126="","",'5-4 支出'!I126)</f>
        <v/>
      </c>
      <c r="J126" s="512" t="str">
        <f>IF('5-4 支出'!J126="","",'5-4 支出'!J126)</f>
        <v/>
      </c>
      <c r="K126" s="101" t="str">
        <f>IF(ISNUMBER(F126),(PRODUCT(F126,G126,I126)),"")</f>
        <v/>
      </c>
      <c r="L126" s="18"/>
    </row>
    <row r="127" spans="1:12" x14ac:dyDescent="0.4">
      <c r="A127">
        <v>2</v>
      </c>
      <c r="B127" s="76"/>
      <c r="C127" s="59" t="str">
        <f t="shared" ref="C127:C145" si="11">IF(D127="","",".")</f>
        <v/>
      </c>
      <c r="D127" s="513" t="str">
        <f>IF('5-4 支出'!D127="","",'5-4 支出'!D127)</f>
        <v/>
      </c>
      <c r="E127" s="514" t="str">
        <f>IF('5-4 支出'!E127="","",'5-4 支出'!E127)</f>
        <v/>
      </c>
      <c r="F127" s="515" t="str">
        <f>IF('5-4 支出'!F127="","",'5-4 支出'!F127)</f>
        <v/>
      </c>
      <c r="G127" s="515" t="str">
        <f>IF('5-4 支出'!G127="","",'5-4 支出'!G127)</f>
        <v/>
      </c>
      <c r="H127" s="515" t="str">
        <f>IF('5-4 支出'!H127="","",'5-4 支出'!H127)</f>
        <v/>
      </c>
      <c r="I127" s="515" t="str">
        <f>IF('5-4 支出'!I127="","",'5-4 支出'!I127)</f>
        <v/>
      </c>
      <c r="J127" s="515" t="str">
        <f>IF('5-4 支出'!J127="","",'5-4 支出'!J127)</f>
        <v/>
      </c>
      <c r="K127" s="102" t="str">
        <f t="shared" ref="K127:K167" si="12">IF(ISNUMBER(F127),(PRODUCT(F127,G127,I127)),"")</f>
        <v/>
      </c>
      <c r="L127" s="18"/>
    </row>
    <row r="128" spans="1:12" x14ac:dyDescent="0.4">
      <c r="A128">
        <v>3</v>
      </c>
      <c r="B128" s="76"/>
      <c r="C128" s="59" t="str">
        <f t="shared" si="11"/>
        <v/>
      </c>
      <c r="D128" s="513" t="str">
        <f>IF('5-4 支出'!D128="","",'5-4 支出'!D128)</f>
        <v/>
      </c>
      <c r="E128" s="514" t="str">
        <f>IF('5-4 支出'!E128="","",'5-4 支出'!E128)</f>
        <v/>
      </c>
      <c r="F128" s="515" t="str">
        <f>IF('5-4 支出'!F128="","",'5-4 支出'!F128)</f>
        <v/>
      </c>
      <c r="G128" s="515" t="str">
        <f>IF('5-4 支出'!G128="","",'5-4 支出'!G128)</f>
        <v/>
      </c>
      <c r="H128" s="515" t="str">
        <f>IF('5-4 支出'!H128="","",'5-4 支出'!H128)</f>
        <v/>
      </c>
      <c r="I128" s="515" t="str">
        <f>IF('5-4 支出'!I128="","",'5-4 支出'!I128)</f>
        <v/>
      </c>
      <c r="J128" s="515" t="str">
        <f>IF('5-4 支出'!J128="","",'5-4 支出'!J128)</f>
        <v/>
      </c>
      <c r="K128" s="102" t="str">
        <f t="shared" si="12"/>
        <v/>
      </c>
      <c r="L128" s="18"/>
    </row>
    <row r="129" spans="1:12" x14ac:dyDescent="0.4">
      <c r="A129">
        <v>4</v>
      </c>
      <c r="B129" s="76"/>
      <c r="C129" s="59" t="str">
        <f t="shared" si="11"/>
        <v/>
      </c>
      <c r="D129" s="513" t="str">
        <f>IF('5-4 支出'!D129="","",'5-4 支出'!D129)</f>
        <v/>
      </c>
      <c r="E129" s="514" t="str">
        <f>IF('5-4 支出'!E129="","",'5-4 支出'!E129)</f>
        <v/>
      </c>
      <c r="F129" s="515" t="str">
        <f>IF('5-4 支出'!F129="","",'5-4 支出'!F129)</f>
        <v/>
      </c>
      <c r="G129" s="515" t="str">
        <f>IF('5-4 支出'!G129="","",'5-4 支出'!G129)</f>
        <v/>
      </c>
      <c r="H129" s="515" t="str">
        <f>IF('5-4 支出'!H129="","",'5-4 支出'!H129)</f>
        <v/>
      </c>
      <c r="I129" s="515" t="str">
        <f>IF('5-4 支出'!I129="","",'5-4 支出'!I129)</f>
        <v/>
      </c>
      <c r="J129" s="515" t="str">
        <f>IF('5-4 支出'!J129="","",'5-4 支出'!J129)</f>
        <v/>
      </c>
      <c r="K129" s="102" t="str">
        <f t="shared" si="12"/>
        <v/>
      </c>
      <c r="L129" s="18"/>
    </row>
    <row r="130" spans="1:12" x14ac:dyDescent="0.4">
      <c r="A130">
        <v>5</v>
      </c>
      <c r="B130" s="76"/>
      <c r="C130" s="59" t="str">
        <f t="shared" si="11"/>
        <v/>
      </c>
      <c r="D130" s="513" t="str">
        <f>IF('5-4 支出'!D130="","",'5-4 支出'!D130)</f>
        <v/>
      </c>
      <c r="E130" s="514" t="str">
        <f>IF('5-4 支出'!E130="","",'5-4 支出'!E130)</f>
        <v/>
      </c>
      <c r="F130" s="515" t="str">
        <f>IF('5-4 支出'!F130="","",'5-4 支出'!F130)</f>
        <v/>
      </c>
      <c r="G130" s="515" t="str">
        <f>IF('5-4 支出'!G130="","",'5-4 支出'!G130)</f>
        <v/>
      </c>
      <c r="H130" s="515" t="str">
        <f>IF('5-4 支出'!H130="","",'5-4 支出'!H130)</f>
        <v/>
      </c>
      <c r="I130" s="515" t="str">
        <f>IF('5-4 支出'!I130="","",'5-4 支出'!I130)</f>
        <v/>
      </c>
      <c r="J130" s="515" t="str">
        <f>IF('5-4 支出'!J130="","",'5-4 支出'!J130)</f>
        <v/>
      </c>
      <c r="K130" s="102" t="str">
        <f t="shared" si="12"/>
        <v/>
      </c>
      <c r="L130" s="18"/>
    </row>
    <row r="131" spans="1:12" x14ac:dyDescent="0.4">
      <c r="A131">
        <v>6</v>
      </c>
      <c r="B131" s="76"/>
      <c r="C131" s="59" t="str">
        <f t="shared" si="11"/>
        <v/>
      </c>
      <c r="D131" s="513" t="str">
        <f>IF('5-4 支出'!D131="","",'5-4 支出'!D131)</f>
        <v/>
      </c>
      <c r="E131" s="514" t="str">
        <f>IF('5-4 支出'!E131="","",'5-4 支出'!E131)</f>
        <v/>
      </c>
      <c r="F131" s="515" t="str">
        <f>IF('5-4 支出'!F131="","",'5-4 支出'!F131)</f>
        <v/>
      </c>
      <c r="G131" s="515" t="str">
        <f>IF('5-4 支出'!G131="","",'5-4 支出'!G131)</f>
        <v/>
      </c>
      <c r="H131" s="515" t="str">
        <f>IF('5-4 支出'!H131="","",'5-4 支出'!H131)</f>
        <v/>
      </c>
      <c r="I131" s="515" t="str">
        <f>IF('5-4 支出'!I131="","",'5-4 支出'!I131)</f>
        <v/>
      </c>
      <c r="J131" s="515" t="str">
        <f>IF('5-4 支出'!J131="","",'5-4 支出'!J131)</f>
        <v/>
      </c>
      <c r="K131" s="102" t="str">
        <f t="shared" si="12"/>
        <v/>
      </c>
      <c r="L131" s="18"/>
    </row>
    <row r="132" spans="1:12" x14ac:dyDescent="0.4">
      <c r="A132">
        <v>7</v>
      </c>
      <c r="B132" s="76"/>
      <c r="C132" s="59" t="str">
        <f t="shared" si="11"/>
        <v/>
      </c>
      <c r="D132" s="513" t="str">
        <f>IF('5-4 支出'!D132="","",'5-4 支出'!D132)</f>
        <v/>
      </c>
      <c r="E132" s="514" t="str">
        <f>IF('5-4 支出'!E132="","",'5-4 支出'!E132)</f>
        <v/>
      </c>
      <c r="F132" s="515" t="str">
        <f>IF('5-4 支出'!F132="","",'5-4 支出'!F132)</f>
        <v/>
      </c>
      <c r="G132" s="515" t="str">
        <f>IF('5-4 支出'!G132="","",'5-4 支出'!G132)</f>
        <v/>
      </c>
      <c r="H132" s="515" t="str">
        <f>IF('5-4 支出'!H132="","",'5-4 支出'!H132)</f>
        <v/>
      </c>
      <c r="I132" s="515" t="str">
        <f>IF('5-4 支出'!I132="","",'5-4 支出'!I132)</f>
        <v/>
      </c>
      <c r="J132" s="515" t="str">
        <f>IF('5-4 支出'!J132="","",'5-4 支出'!J132)</f>
        <v/>
      </c>
      <c r="K132" s="102" t="str">
        <f t="shared" si="12"/>
        <v/>
      </c>
      <c r="L132" s="18"/>
    </row>
    <row r="133" spans="1:12" x14ac:dyDescent="0.4">
      <c r="A133">
        <v>8</v>
      </c>
      <c r="B133" s="76"/>
      <c r="C133" s="59" t="str">
        <f t="shared" si="11"/>
        <v/>
      </c>
      <c r="D133" s="513" t="str">
        <f>IF('5-4 支出'!D133="","",'5-4 支出'!D133)</f>
        <v/>
      </c>
      <c r="E133" s="514" t="str">
        <f>IF('5-4 支出'!E133="","",'5-4 支出'!E133)</f>
        <v/>
      </c>
      <c r="F133" s="515" t="str">
        <f>IF('5-4 支出'!F133="","",'5-4 支出'!F133)</f>
        <v/>
      </c>
      <c r="G133" s="515" t="str">
        <f>IF('5-4 支出'!G133="","",'5-4 支出'!G133)</f>
        <v/>
      </c>
      <c r="H133" s="515" t="str">
        <f>IF('5-4 支出'!H133="","",'5-4 支出'!H133)</f>
        <v/>
      </c>
      <c r="I133" s="515" t="str">
        <f>IF('5-4 支出'!I133="","",'5-4 支出'!I133)</f>
        <v/>
      </c>
      <c r="J133" s="515" t="str">
        <f>IF('5-4 支出'!J133="","",'5-4 支出'!J133)</f>
        <v/>
      </c>
      <c r="K133" s="102" t="str">
        <f t="shared" si="12"/>
        <v/>
      </c>
      <c r="L133" s="18"/>
    </row>
    <row r="134" spans="1:12" x14ac:dyDescent="0.4">
      <c r="A134">
        <v>9</v>
      </c>
      <c r="B134" s="76"/>
      <c r="C134" s="59" t="str">
        <f t="shared" si="11"/>
        <v/>
      </c>
      <c r="D134" s="513" t="str">
        <f>IF('5-4 支出'!D134="","",'5-4 支出'!D134)</f>
        <v/>
      </c>
      <c r="E134" s="514" t="str">
        <f>IF('5-4 支出'!E134="","",'5-4 支出'!E134)</f>
        <v/>
      </c>
      <c r="F134" s="515" t="str">
        <f>IF('5-4 支出'!F134="","",'5-4 支出'!F134)</f>
        <v/>
      </c>
      <c r="G134" s="515" t="str">
        <f>IF('5-4 支出'!G134="","",'5-4 支出'!G134)</f>
        <v/>
      </c>
      <c r="H134" s="515" t="str">
        <f>IF('5-4 支出'!H134="","",'5-4 支出'!H134)</f>
        <v/>
      </c>
      <c r="I134" s="515" t="str">
        <f>IF('5-4 支出'!I134="","",'5-4 支出'!I134)</f>
        <v/>
      </c>
      <c r="J134" s="515" t="str">
        <f>IF('5-4 支出'!J134="","",'5-4 支出'!J134)</f>
        <v/>
      </c>
      <c r="K134" s="102" t="str">
        <f t="shared" si="12"/>
        <v/>
      </c>
      <c r="L134" s="18"/>
    </row>
    <row r="135" spans="1:12" x14ac:dyDescent="0.4">
      <c r="A135">
        <v>10</v>
      </c>
      <c r="B135" s="76"/>
      <c r="C135" s="59" t="str">
        <f t="shared" si="11"/>
        <v/>
      </c>
      <c r="D135" s="513" t="str">
        <f>IF('5-4 支出'!D135="","",'5-4 支出'!D135)</f>
        <v/>
      </c>
      <c r="E135" s="514" t="str">
        <f>IF('5-4 支出'!E135="","",'5-4 支出'!E135)</f>
        <v/>
      </c>
      <c r="F135" s="515" t="str">
        <f>IF('5-4 支出'!F135="","",'5-4 支出'!F135)</f>
        <v/>
      </c>
      <c r="G135" s="515" t="str">
        <f>IF('5-4 支出'!G135="","",'5-4 支出'!G135)</f>
        <v/>
      </c>
      <c r="H135" s="515" t="str">
        <f>IF('5-4 支出'!H135="","",'5-4 支出'!H135)</f>
        <v/>
      </c>
      <c r="I135" s="515" t="str">
        <f>IF('5-4 支出'!I135="","",'5-4 支出'!I135)</f>
        <v/>
      </c>
      <c r="J135" s="515" t="str">
        <f>IF('5-4 支出'!J135="","",'5-4 支出'!J135)</f>
        <v/>
      </c>
      <c r="K135" s="102" t="str">
        <f t="shared" si="12"/>
        <v/>
      </c>
      <c r="L135" s="18"/>
    </row>
    <row r="136" spans="1:12" x14ac:dyDescent="0.4">
      <c r="A136">
        <v>11</v>
      </c>
      <c r="B136" s="76"/>
      <c r="C136" s="59" t="str">
        <f t="shared" si="11"/>
        <v/>
      </c>
      <c r="D136" s="513" t="str">
        <f>IF('5-4 支出'!D136="","",'5-4 支出'!D136)</f>
        <v/>
      </c>
      <c r="E136" s="514" t="str">
        <f>IF('5-4 支出'!E136="","",'5-4 支出'!E136)</f>
        <v/>
      </c>
      <c r="F136" s="515" t="str">
        <f>IF('5-4 支出'!F136="","",'5-4 支出'!F136)</f>
        <v/>
      </c>
      <c r="G136" s="515" t="str">
        <f>IF('5-4 支出'!G136="","",'5-4 支出'!G136)</f>
        <v/>
      </c>
      <c r="H136" s="515" t="str">
        <f>IF('5-4 支出'!H136="","",'5-4 支出'!H136)</f>
        <v/>
      </c>
      <c r="I136" s="515" t="str">
        <f>IF('5-4 支出'!I136="","",'5-4 支出'!I136)</f>
        <v/>
      </c>
      <c r="J136" s="515" t="str">
        <f>IF('5-4 支出'!J136="","",'5-4 支出'!J136)</f>
        <v/>
      </c>
      <c r="K136" s="102" t="str">
        <f t="shared" si="12"/>
        <v/>
      </c>
      <c r="L136" s="18"/>
    </row>
    <row r="137" spans="1:12" x14ac:dyDescent="0.4">
      <c r="A137">
        <v>12</v>
      </c>
      <c r="B137" s="76"/>
      <c r="C137" s="59" t="str">
        <f t="shared" si="11"/>
        <v/>
      </c>
      <c r="D137" s="513" t="str">
        <f>IF('5-4 支出'!D137="","",'5-4 支出'!D137)</f>
        <v/>
      </c>
      <c r="E137" s="514" t="str">
        <f>IF('5-4 支出'!E137="","",'5-4 支出'!E137)</f>
        <v/>
      </c>
      <c r="F137" s="515" t="str">
        <f>IF('5-4 支出'!F137="","",'5-4 支出'!F137)</f>
        <v/>
      </c>
      <c r="G137" s="515" t="str">
        <f>IF('5-4 支出'!G137="","",'5-4 支出'!G137)</f>
        <v/>
      </c>
      <c r="H137" s="515" t="str">
        <f>IF('5-4 支出'!H137="","",'5-4 支出'!H137)</f>
        <v/>
      </c>
      <c r="I137" s="515" t="str">
        <f>IF('5-4 支出'!I137="","",'5-4 支出'!I137)</f>
        <v/>
      </c>
      <c r="J137" s="515" t="str">
        <f>IF('5-4 支出'!J137="","",'5-4 支出'!J137)</f>
        <v/>
      </c>
      <c r="K137" s="102" t="str">
        <f t="shared" si="12"/>
        <v/>
      </c>
      <c r="L137" s="19"/>
    </row>
    <row r="138" spans="1:12" x14ac:dyDescent="0.4">
      <c r="A138">
        <v>13</v>
      </c>
      <c r="B138" s="76"/>
      <c r="C138" s="59" t="str">
        <f t="shared" si="11"/>
        <v/>
      </c>
      <c r="D138" s="513" t="str">
        <f>IF('5-4 支出'!D138="","",'5-4 支出'!D138)</f>
        <v/>
      </c>
      <c r="E138" s="514" t="str">
        <f>IF('5-4 支出'!E138="","",'5-4 支出'!E138)</f>
        <v/>
      </c>
      <c r="F138" s="515" t="str">
        <f>IF('5-4 支出'!F138="","",'5-4 支出'!F138)</f>
        <v/>
      </c>
      <c r="G138" s="515" t="str">
        <f>IF('5-4 支出'!G138="","",'5-4 支出'!G138)</f>
        <v/>
      </c>
      <c r="H138" s="515" t="str">
        <f>IF('5-4 支出'!H138="","",'5-4 支出'!H138)</f>
        <v/>
      </c>
      <c r="I138" s="515" t="str">
        <f>IF('5-4 支出'!I138="","",'5-4 支出'!I138)</f>
        <v/>
      </c>
      <c r="J138" s="515" t="str">
        <f>IF('5-4 支出'!J138="","",'5-4 支出'!J138)</f>
        <v/>
      </c>
      <c r="K138" s="102" t="str">
        <f t="shared" si="12"/>
        <v/>
      </c>
      <c r="L138" s="19"/>
    </row>
    <row r="139" spans="1:12" x14ac:dyDescent="0.4">
      <c r="A139">
        <v>14</v>
      </c>
      <c r="B139" s="76"/>
      <c r="C139" s="59" t="str">
        <f t="shared" si="11"/>
        <v/>
      </c>
      <c r="D139" s="513" t="str">
        <f>IF('5-4 支出'!D139="","",'5-4 支出'!D139)</f>
        <v/>
      </c>
      <c r="E139" s="514" t="str">
        <f>IF('5-4 支出'!E139="","",'5-4 支出'!E139)</f>
        <v/>
      </c>
      <c r="F139" s="515" t="str">
        <f>IF('5-4 支出'!F139="","",'5-4 支出'!F139)</f>
        <v/>
      </c>
      <c r="G139" s="515" t="str">
        <f>IF('5-4 支出'!G139="","",'5-4 支出'!G139)</f>
        <v/>
      </c>
      <c r="H139" s="515" t="str">
        <f>IF('5-4 支出'!H139="","",'5-4 支出'!H139)</f>
        <v/>
      </c>
      <c r="I139" s="515" t="str">
        <f>IF('5-4 支出'!I139="","",'5-4 支出'!I139)</f>
        <v/>
      </c>
      <c r="J139" s="515" t="str">
        <f>IF('5-4 支出'!J139="","",'5-4 支出'!J139)</f>
        <v/>
      </c>
      <c r="K139" s="102" t="str">
        <f t="shared" si="12"/>
        <v/>
      </c>
      <c r="L139" s="18"/>
    </row>
    <row r="140" spans="1:12" x14ac:dyDescent="0.4">
      <c r="A140">
        <v>15</v>
      </c>
      <c r="B140" s="76"/>
      <c r="C140" s="59" t="str">
        <f t="shared" si="11"/>
        <v/>
      </c>
      <c r="D140" s="513" t="str">
        <f>IF('5-4 支出'!D140="","",'5-4 支出'!D140)</f>
        <v/>
      </c>
      <c r="E140" s="514" t="str">
        <f>IF('5-4 支出'!E140="","",'5-4 支出'!E140)</f>
        <v/>
      </c>
      <c r="F140" s="515" t="str">
        <f>IF('5-4 支出'!F140="","",'5-4 支出'!F140)</f>
        <v/>
      </c>
      <c r="G140" s="515" t="str">
        <f>IF('5-4 支出'!G140="","",'5-4 支出'!G140)</f>
        <v/>
      </c>
      <c r="H140" s="515" t="str">
        <f>IF('5-4 支出'!H140="","",'5-4 支出'!H140)</f>
        <v/>
      </c>
      <c r="I140" s="515" t="str">
        <f>IF('5-4 支出'!I140="","",'5-4 支出'!I140)</f>
        <v/>
      </c>
      <c r="J140" s="515" t="str">
        <f>IF('5-4 支出'!J140="","",'5-4 支出'!J140)</f>
        <v/>
      </c>
      <c r="K140" s="102" t="str">
        <f t="shared" si="12"/>
        <v/>
      </c>
      <c r="L140" s="18"/>
    </row>
    <row r="141" spans="1:12" x14ac:dyDescent="0.4">
      <c r="A141">
        <v>16</v>
      </c>
      <c r="B141" s="76"/>
      <c r="C141" s="59" t="str">
        <f t="shared" si="11"/>
        <v/>
      </c>
      <c r="D141" s="513" t="str">
        <f>IF('5-4 支出'!D141="","",'5-4 支出'!D141)</f>
        <v/>
      </c>
      <c r="E141" s="514" t="str">
        <f>IF('5-4 支出'!E141="","",'5-4 支出'!E141)</f>
        <v/>
      </c>
      <c r="F141" s="515" t="str">
        <f>IF('5-4 支出'!F141="","",'5-4 支出'!F141)</f>
        <v/>
      </c>
      <c r="G141" s="515" t="str">
        <f>IF('5-4 支出'!G141="","",'5-4 支出'!G141)</f>
        <v/>
      </c>
      <c r="H141" s="515" t="str">
        <f>IF('5-4 支出'!H141="","",'5-4 支出'!H141)</f>
        <v/>
      </c>
      <c r="I141" s="515" t="str">
        <f>IF('5-4 支出'!I141="","",'5-4 支出'!I141)</f>
        <v/>
      </c>
      <c r="J141" s="515" t="str">
        <f>IF('5-4 支出'!J141="","",'5-4 支出'!J141)</f>
        <v/>
      </c>
      <c r="K141" s="102" t="str">
        <f t="shared" si="12"/>
        <v/>
      </c>
      <c r="L141" s="18"/>
    </row>
    <row r="142" spans="1:12" x14ac:dyDescent="0.4">
      <c r="A142">
        <v>17</v>
      </c>
      <c r="B142" s="76"/>
      <c r="C142" s="59" t="str">
        <f t="shared" si="11"/>
        <v/>
      </c>
      <c r="D142" s="513" t="str">
        <f>IF('5-4 支出'!D142="","",'5-4 支出'!D142)</f>
        <v/>
      </c>
      <c r="E142" s="514" t="str">
        <f>IF('5-4 支出'!E142="","",'5-4 支出'!E142)</f>
        <v/>
      </c>
      <c r="F142" s="515" t="str">
        <f>IF('5-4 支出'!F142="","",'5-4 支出'!F142)</f>
        <v/>
      </c>
      <c r="G142" s="515" t="str">
        <f>IF('5-4 支出'!G142="","",'5-4 支出'!G142)</f>
        <v/>
      </c>
      <c r="H142" s="515" t="str">
        <f>IF('5-4 支出'!H142="","",'5-4 支出'!H142)</f>
        <v/>
      </c>
      <c r="I142" s="515" t="str">
        <f>IF('5-4 支出'!I142="","",'5-4 支出'!I142)</f>
        <v/>
      </c>
      <c r="J142" s="515" t="str">
        <f>IF('5-4 支出'!J142="","",'5-4 支出'!J142)</f>
        <v/>
      </c>
      <c r="K142" s="102" t="str">
        <f t="shared" si="12"/>
        <v/>
      </c>
      <c r="L142" s="19"/>
    </row>
    <row r="143" spans="1:12" x14ac:dyDescent="0.4">
      <c r="A143">
        <v>18</v>
      </c>
      <c r="B143" s="76"/>
      <c r="C143" s="59" t="str">
        <f t="shared" si="11"/>
        <v/>
      </c>
      <c r="D143" s="513" t="str">
        <f>IF('5-4 支出'!D143="","",'5-4 支出'!D143)</f>
        <v/>
      </c>
      <c r="E143" s="514" t="str">
        <f>IF('5-4 支出'!E143="","",'5-4 支出'!E143)</f>
        <v/>
      </c>
      <c r="F143" s="515" t="str">
        <f>IF('5-4 支出'!F143="","",'5-4 支出'!F143)</f>
        <v/>
      </c>
      <c r="G143" s="515" t="str">
        <f>IF('5-4 支出'!G143="","",'5-4 支出'!G143)</f>
        <v/>
      </c>
      <c r="H143" s="515" t="str">
        <f>IF('5-4 支出'!H143="","",'5-4 支出'!H143)</f>
        <v/>
      </c>
      <c r="I143" s="515" t="str">
        <f>IF('5-4 支出'!I143="","",'5-4 支出'!I143)</f>
        <v/>
      </c>
      <c r="J143" s="515" t="str">
        <f>IF('5-4 支出'!J143="","",'5-4 支出'!J143)</f>
        <v/>
      </c>
      <c r="K143" s="102" t="str">
        <f t="shared" si="12"/>
        <v/>
      </c>
      <c r="L143" s="19"/>
    </row>
    <row r="144" spans="1:12" x14ac:dyDescent="0.4">
      <c r="A144">
        <v>19</v>
      </c>
      <c r="B144" s="76"/>
      <c r="C144" s="59" t="str">
        <f t="shared" si="11"/>
        <v/>
      </c>
      <c r="D144" s="513" t="str">
        <f>IF('5-4 支出'!D144="","",'5-4 支出'!D144)</f>
        <v/>
      </c>
      <c r="E144" s="514" t="str">
        <f>IF('5-4 支出'!E144="","",'5-4 支出'!E144)</f>
        <v/>
      </c>
      <c r="F144" s="515" t="str">
        <f>IF('5-4 支出'!F144="","",'5-4 支出'!F144)</f>
        <v/>
      </c>
      <c r="G144" s="515" t="str">
        <f>IF('5-4 支出'!G144="","",'5-4 支出'!G144)</f>
        <v/>
      </c>
      <c r="H144" s="515" t="str">
        <f>IF('5-4 支出'!H144="","",'5-4 支出'!H144)</f>
        <v/>
      </c>
      <c r="I144" s="515" t="str">
        <f>IF('5-4 支出'!I144="","",'5-4 支出'!I144)</f>
        <v/>
      </c>
      <c r="J144" s="515" t="str">
        <f>IF('5-4 支出'!J144="","",'5-4 支出'!J144)</f>
        <v/>
      </c>
      <c r="K144" s="102" t="str">
        <f t="shared" si="12"/>
        <v/>
      </c>
      <c r="L144" s="19"/>
    </row>
    <row r="145" spans="1:12" ht="19.5" thickBot="1" x14ac:dyDescent="0.45">
      <c r="A145">
        <v>20</v>
      </c>
      <c r="B145" s="77"/>
      <c r="C145" s="60" t="str">
        <f t="shared" si="11"/>
        <v/>
      </c>
      <c r="D145" s="516" t="str">
        <f>IF('5-4 支出'!D145="","",'5-4 支出'!D145)</f>
        <v/>
      </c>
      <c r="E145" s="517" t="str">
        <f>IF('5-4 支出'!E145="","",'5-4 支出'!E145)</f>
        <v/>
      </c>
      <c r="F145" s="518" t="str">
        <f>IF('5-4 支出'!F145="","",'5-4 支出'!F145)</f>
        <v/>
      </c>
      <c r="G145" s="518" t="str">
        <f>IF('5-4 支出'!G145="","",'5-4 支出'!G145)</f>
        <v/>
      </c>
      <c r="H145" s="518" t="str">
        <f>IF('5-4 支出'!H145="","",'5-4 支出'!H145)</f>
        <v/>
      </c>
      <c r="I145" s="518" t="str">
        <f>IF('5-4 支出'!I145="","",'5-4 支出'!I145)</f>
        <v/>
      </c>
      <c r="J145" s="518" t="str">
        <f>IF('5-4 支出'!J145="","",'5-4 支出'!J145)</f>
        <v/>
      </c>
      <c r="K145" s="103" t="str">
        <f t="shared" si="12"/>
        <v/>
      </c>
      <c r="L145" s="20"/>
    </row>
    <row r="146" spans="1:12" ht="24.75" thickBot="1" x14ac:dyDescent="0.45">
      <c r="A146" s="38"/>
      <c r="B146" s="74"/>
      <c r="C146" s="53" t="s">
        <v>83</v>
      </c>
      <c r="D146" s="78" t="s">
        <v>78</v>
      </c>
      <c r="E146" s="42" t="s">
        <v>62</v>
      </c>
      <c r="F146" s="79" t="s">
        <v>49</v>
      </c>
      <c r="G146" s="80" t="s">
        <v>330</v>
      </c>
      <c r="H146" s="45" t="s">
        <v>331</v>
      </c>
      <c r="I146" s="44" t="s">
        <v>332</v>
      </c>
      <c r="J146" s="45" t="s">
        <v>331</v>
      </c>
      <c r="K146" s="43" t="s">
        <v>29</v>
      </c>
      <c r="L146" s="46" t="s">
        <v>74</v>
      </c>
    </row>
    <row r="147" spans="1:12" s="15" customFormat="1" ht="25.5" x14ac:dyDescent="0.4">
      <c r="A147"/>
      <c r="B147" s="40" t="str">
        <f>IF($E$8=C147,$D$8,IF($E$9=C147,$D$9,IF($E$10=C147,$D$10,"")))</f>
        <v/>
      </c>
      <c r="C147" s="55" t="s">
        <v>149</v>
      </c>
      <c r="D147" s="91"/>
      <c r="E147" s="48"/>
      <c r="F147" s="41"/>
      <c r="G147" s="41"/>
      <c r="H147" s="49"/>
      <c r="I147" s="49"/>
      <c r="J147" s="49"/>
      <c r="K147" s="52" t="str">
        <f>IF(ISNUMBER(F147),(PRODUCT(F147,G147,I147)),"")</f>
        <v/>
      </c>
      <c r="L147" s="54">
        <f>ROUNDDOWN(SUM(K148:K167),-3)/1000</f>
        <v>0</v>
      </c>
    </row>
    <row r="148" spans="1:12" x14ac:dyDescent="0.4">
      <c r="A148">
        <v>1</v>
      </c>
      <c r="B148" s="76"/>
      <c r="C148" s="59" t="str">
        <f>IF(D148="","",".")</f>
        <v/>
      </c>
      <c r="D148" s="513" t="str">
        <f>IF('5-4 支出'!D148="","",'5-4 支出'!D148)</f>
        <v/>
      </c>
      <c r="E148" s="514" t="str">
        <f>IF('5-4 支出'!E148="","",'5-4 支出'!E148)</f>
        <v/>
      </c>
      <c r="F148" s="515" t="str">
        <f>IF('5-4 支出'!F148="","",'5-4 支出'!F148)</f>
        <v/>
      </c>
      <c r="G148" s="515" t="str">
        <f>IF('5-4 支出'!G148="","",'5-4 支出'!G148)</f>
        <v/>
      </c>
      <c r="H148" s="515" t="str">
        <f>IF('5-4 支出'!H148="","",'5-4 支出'!H148)</f>
        <v/>
      </c>
      <c r="I148" s="515" t="str">
        <f>IF('5-4 支出'!I148="","",'5-4 支出'!I148)</f>
        <v/>
      </c>
      <c r="J148" s="515" t="str">
        <f>IF('5-4 支出'!J148="","",'5-4 支出'!J148)</f>
        <v/>
      </c>
      <c r="K148" s="102" t="str">
        <f>IF(ISNUMBER(F148),(PRODUCT(F148,G148,I148)),"")</f>
        <v/>
      </c>
      <c r="L148" s="18"/>
    </row>
    <row r="149" spans="1:12" x14ac:dyDescent="0.4">
      <c r="A149">
        <v>2</v>
      </c>
      <c r="B149" s="76"/>
      <c r="C149" s="59" t="str">
        <f t="shared" ref="C149:C167" si="13">IF(D149="","",".")</f>
        <v/>
      </c>
      <c r="D149" s="513" t="str">
        <f>IF('5-4 支出'!D149="","",'5-4 支出'!D149)</f>
        <v/>
      </c>
      <c r="E149" s="514" t="str">
        <f>IF('5-4 支出'!E149="","",'5-4 支出'!E149)</f>
        <v/>
      </c>
      <c r="F149" s="515" t="str">
        <f>IF('5-4 支出'!F149="","",'5-4 支出'!F149)</f>
        <v/>
      </c>
      <c r="G149" s="515" t="str">
        <f>IF('5-4 支出'!G149="","",'5-4 支出'!G149)</f>
        <v/>
      </c>
      <c r="H149" s="515" t="str">
        <f>IF('5-4 支出'!H149="","",'5-4 支出'!H149)</f>
        <v/>
      </c>
      <c r="I149" s="515" t="str">
        <f>IF('5-4 支出'!I149="","",'5-4 支出'!I149)</f>
        <v/>
      </c>
      <c r="J149" s="515" t="str">
        <f>IF('5-4 支出'!J149="","",'5-4 支出'!J149)</f>
        <v/>
      </c>
      <c r="K149" s="102" t="str">
        <f t="shared" si="12"/>
        <v/>
      </c>
      <c r="L149" s="18"/>
    </row>
    <row r="150" spans="1:12" x14ac:dyDescent="0.4">
      <c r="A150">
        <v>3</v>
      </c>
      <c r="B150" s="76"/>
      <c r="C150" s="59" t="str">
        <f t="shared" si="13"/>
        <v/>
      </c>
      <c r="D150" s="513" t="str">
        <f>IF('5-4 支出'!D150="","",'5-4 支出'!D150)</f>
        <v/>
      </c>
      <c r="E150" s="514" t="str">
        <f>IF('5-4 支出'!E150="","",'5-4 支出'!E150)</f>
        <v/>
      </c>
      <c r="F150" s="515" t="str">
        <f>IF('5-4 支出'!F150="","",'5-4 支出'!F150)</f>
        <v/>
      </c>
      <c r="G150" s="515" t="str">
        <f>IF('5-4 支出'!G150="","",'5-4 支出'!G150)</f>
        <v/>
      </c>
      <c r="H150" s="515" t="str">
        <f>IF('5-4 支出'!H150="","",'5-4 支出'!H150)</f>
        <v/>
      </c>
      <c r="I150" s="515" t="str">
        <f>IF('5-4 支出'!I150="","",'5-4 支出'!I150)</f>
        <v/>
      </c>
      <c r="J150" s="515" t="str">
        <f>IF('5-4 支出'!J150="","",'5-4 支出'!J150)</f>
        <v/>
      </c>
      <c r="K150" s="102" t="str">
        <f t="shared" si="12"/>
        <v/>
      </c>
      <c r="L150" s="18"/>
    </row>
    <row r="151" spans="1:12" x14ac:dyDescent="0.4">
      <c r="A151">
        <v>4</v>
      </c>
      <c r="B151" s="76"/>
      <c r="C151" s="59" t="str">
        <f t="shared" si="13"/>
        <v/>
      </c>
      <c r="D151" s="513" t="str">
        <f>IF('5-4 支出'!D151="","",'5-4 支出'!D151)</f>
        <v/>
      </c>
      <c r="E151" s="514" t="str">
        <f>IF('5-4 支出'!E151="","",'5-4 支出'!E151)</f>
        <v/>
      </c>
      <c r="F151" s="515" t="str">
        <f>IF('5-4 支出'!F151="","",'5-4 支出'!F151)</f>
        <v/>
      </c>
      <c r="G151" s="515" t="str">
        <f>IF('5-4 支出'!G151="","",'5-4 支出'!G151)</f>
        <v/>
      </c>
      <c r="H151" s="515" t="str">
        <f>IF('5-4 支出'!H151="","",'5-4 支出'!H151)</f>
        <v/>
      </c>
      <c r="I151" s="515" t="str">
        <f>IF('5-4 支出'!I151="","",'5-4 支出'!I151)</f>
        <v/>
      </c>
      <c r="J151" s="515" t="str">
        <f>IF('5-4 支出'!J151="","",'5-4 支出'!J151)</f>
        <v/>
      </c>
      <c r="K151" s="102" t="str">
        <f t="shared" si="12"/>
        <v/>
      </c>
      <c r="L151" s="18"/>
    </row>
    <row r="152" spans="1:12" x14ac:dyDescent="0.4">
      <c r="A152">
        <v>5</v>
      </c>
      <c r="B152" s="76"/>
      <c r="C152" s="59" t="str">
        <f t="shared" si="13"/>
        <v/>
      </c>
      <c r="D152" s="513" t="str">
        <f>IF('5-4 支出'!D152="","",'5-4 支出'!D152)</f>
        <v/>
      </c>
      <c r="E152" s="514" t="str">
        <f>IF('5-4 支出'!E152="","",'5-4 支出'!E152)</f>
        <v/>
      </c>
      <c r="F152" s="515" t="str">
        <f>IF('5-4 支出'!F152="","",'5-4 支出'!F152)</f>
        <v/>
      </c>
      <c r="G152" s="515" t="str">
        <f>IF('5-4 支出'!G152="","",'5-4 支出'!G152)</f>
        <v/>
      </c>
      <c r="H152" s="515" t="str">
        <f>IF('5-4 支出'!H152="","",'5-4 支出'!H152)</f>
        <v/>
      </c>
      <c r="I152" s="515" t="str">
        <f>IF('5-4 支出'!I152="","",'5-4 支出'!I152)</f>
        <v/>
      </c>
      <c r="J152" s="515" t="str">
        <f>IF('5-4 支出'!J152="","",'5-4 支出'!J152)</f>
        <v/>
      </c>
      <c r="K152" s="102" t="str">
        <f t="shared" si="12"/>
        <v/>
      </c>
      <c r="L152" s="18"/>
    </row>
    <row r="153" spans="1:12" x14ac:dyDescent="0.4">
      <c r="A153">
        <v>6</v>
      </c>
      <c r="B153" s="76"/>
      <c r="C153" s="59" t="str">
        <f t="shared" si="13"/>
        <v/>
      </c>
      <c r="D153" s="513" t="str">
        <f>IF('5-4 支出'!D153="","",'5-4 支出'!D153)</f>
        <v/>
      </c>
      <c r="E153" s="514" t="str">
        <f>IF('5-4 支出'!E153="","",'5-4 支出'!E153)</f>
        <v/>
      </c>
      <c r="F153" s="515" t="str">
        <f>IF('5-4 支出'!F153="","",'5-4 支出'!F153)</f>
        <v/>
      </c>
      <c r="G153" s="515" t="str">
        <f>IF('5-4 支出'!G153="","",'5-4 支出'!G153)</f>
        <v/>
      </c>
      <c r="H153" s="515" t="str">
        <f>IF('5-4 支出'!H153="","",'5-4 支出'!H153)</f>
        <v/>
      </c>
      <c r="I153" s="515" t="str">
        <f>IF('5-4 支出'!I153="","",'5-4 支出'!I153)</f>
        <v/>
      </c>
      <c r="J153" s="515" t="str">
        <f>IF('5-4 支出'!J153="","",'5-4 支出'!J153)</f>
        <v/>
      </c>
      <c r="K153" s="102" t="str">
        <f t="shared" si="12"/>
        <v/>
      </c>
      <c r="L153" s="18"/>
    </row>
    <row r="154" spans="1:12" x14ac:dyDescent="0.4">
      <c r="A154">
        <v>7</v>
      </c>
      <c r="B154" s="76"/>
      <c r="C154" s="59" t="str">
        <f t="shared" si="13"/>
        <v/>
      </c>
      <c r="D154" s="513" t="str">
        <f>IF('5-4 支出'!D154="","",'5-4 支出'!D154)</f>
        <v/>
      </c>
      <c r="E154" s="514" t="str">
        <f>IF('5-4 支出'!E154="","",'5-4 支出'!E154)</f>
        <v/>
      </c>
      <c r="F154" s="515" t="str">
        <f>IF('5-4 支出'!F154="","",'5-4 支出'!F154)</f>
        <v/>
      </c>
      <c r="G154" s="515" t="str">
        <f>IF('5-4 支出'!G154="","",'5-4 支出'!G154)</f>
        <v/>
      </c>
      <c r="H154" s="515" t="str">
        <f>IF('5-4 支出'!H154="","",'5-4 支出'!H154)</f>
        <v/>
      </c>
      <c r="I154" s="515" t="str">
        <f>IF('5-4 支出'!I154="","",'5-4 支出'!I154)</f>
        <v/>
      </c>
      <c r="J154" s="515" t="str">
        <f>IF('5-4 支出'!J154="","",'5-4 支出'!J154)</f>
        <v/>
      </c>
      <c r="K154" s="102" t="str">
        <f t="shared" si="12"/>
        <v/>
      </c>
      <c r="L154" s="18"/>
    </row>
    <row r="155" spans="1:12" x14ac:dyDescent="0.4">
      <c r="A155">
        <v>8</v>
      </c>
      <c r="B155" s="76"/>
      <c r="C155" s="59" t="str">
        <f t="shared" si="13"/>
        <v/>
      </c>
      <c r="D155" s="513" t="str">
        <f>IF('5-4 支出'!D155="","",'5-4 支出'!D155)</f>
        <v/>
      </c>
      <c r="E155" s="514" t="str">
        <f>IF('5-4 支出'!E155="","",'5-4 支出'!E155)</f>
        <v/>
      </c>
      <c r="F155" s="515" t="str">
        <f>IF('5-4 支出'!F155="","",'5-4 支出'!F155)</f>
        <v/>
      </c>
      <c r="G155" s="515" t="str">
        <f>IF('5-4 支出'!G155="","",'5-4 支出'!G155)</f>
        <v/>
      </c>
      <c r="H155" s="515" t="str">
        <f>IF('5-4 支出'!H155="","",'5-4 支出'!H155)</f>
        <v/>
      </c>
      <c r="I155" s="515" t="str">
        <f>IF('5-4 支出'!I155="","",'5-4 支出'!I155)</f>
        <v/>
      </c>
      <c r="J155" s="515" t="str">
        <f>IF('5-4 支出'!J155="","",'5-4 支出'!J155)</f>
        <v/>
      </c>
      <c r="K155" s="102" t="str">
        <f t="shared" si="12"/>
        <v/>
      </c>
      <c r="L155" s="18"/>
    </row>
    <row r="156" spans="1:12" x14ac:dyDescent="0.4">
      <c r="A156">
        <v>9</v>
      </c>
      <c r="B156" s="76"/>
      <c r="C156" s="59" t="str">
        <f t="shared" si="13"/>
        <v/>
      </c>
      <c r="D156" s="513" t="str">
        <f>IF('5-4 支出'!D156="","",'5-4 支出'!D156)</f>
        <v/>
      </c>
      <c r="E156" s="514" t="str">
        <f>IF('5-4 支出'!E156="","",'5-4 支出'!E156)</f>
        <v/>
      </c>
      <c r="F156" s="515" t="str">
        <f>IF('5-4 支出'!F156="","",'5-4 支出'!F156)</f>
        <v/>
      </c>
      <c r="G156" s="515" t="str">
        <f>IF('5-4 支出'!G156="","",'5-4 支出'!G156)</f>
        <v/>
      </c>
      <c r="H156" s="515" t="str">
        <f>IF('5-4 支出'!H156="","",'5-4 支出'!H156)</f>
        <v/>
      </c>
      <c r="I156" s="515" t="str">
        <f>IF('5-4 支出'!I156="","",'5-4 支出'!I156)</f>
        <v/>
      </c>
      <c r="J156" s="515" t="str">
        <f>IF('5-4 支出'!J156="","",'5-4 支出'!J156)</f>
        <v/>
      </c>
      <c r="K156" s="102" t="str">
        <f t="shared" si="12"/>
        <v/>
      </c>
      <c r="L156" s="18"/>
    </row>
    <row r="157" spans="1:12" x14ac:dyDescent="0.4">
      <c r="A157">
        <v>10</v>
      </c>
      <c r="B157" s="76"/>
      <c r="C157" s="59" t="str">
        <f t="shared" si="13"/>
        <v/>
      </c>
      <c r="D157" s="513" t="str">
        <f>IF('5-4 支出'!D157="","",'5-4 支出'!D157)</f>
        <v/>
      </c>
      <c r="E157" s="514" t="str">
        <f>IF('5-4 支出'!E157="","",'5-4 支出'!E157)</f>
        <v/>
      </c>
      <c r="F157" s="515" t="str">
        <f>IF('5-4 支出'!F157="","",'5-4 支出'!F157)</f>
        <v/>
      </c>
      <c r="G157" s="515" t="str">
        <f>IF('5-4 支出'!G157="","",'5-4 支出'!G157)</f>
        <v/>
      </c>
      <c r="H157" s="515" t="str">
        <f>IF('5-4 支出'!H157="","",'5-4 支出'!H157)</f>
        <v/>
      </c>
      <c r="I157" s="515" t="str">
        <f>IF('5-4 支出'!I157="","",'5-4 支出'!I157)</f>
        <v/>
      </c>
      <c r="J157" s="515" t="str">
        <f>IF('5-4 支出'!J157="","",'5-4 支出'!J157)</f>
        <v/>
      </c>
      <c r="K157" s="102" t="str">
        <f t="shared" si="12"/>
        <v/>
      </c>
      <c r="L157" s="18"/>
    </row>
    <row r="158" spans="1:12" x14ac:dyDescent="0.4">
      <c r="A158">
        <v>11</v>
      </c>
      <c r="B158" s="76"/>
      <c r="C158" s="59" t="str">
        <f t="shared" si="13"/>
        <v/>
      </c>
      <c r="D158" s="513" t="str">
        <f>IF('5-4 支出'!D158="","",'5-4 支出'!D158)</f>
        <v/>
      </c>
      <c r="E158" s="514" t="str">
        <f>IF('5-4 支出'!E158="","",'5-4 支出'!E158)</f>
        <v/>
      </c>
      <c r="F158" s="515" t="str">
        <f>IF('5-4 支出'!F158="","",'5-4 支出'!F158)</f>
        <v/>
      </c>
      <c r="G158" s="515" t="str">
        <f>IF('5-4 支出'!G158="","",'5-4 支出'!G158)</f>
        <v/>
      </c>
      <c r="H158" s="515" t="str">
        <f>IF('5-4 支出'!H158="","",'5-4 支出'!H158)</f>
        <v/>
      </c>
      <c r="I158" s="515" t="str">
        <f>IF('5-4 支出'!I158="","",'5-4 支出'!I158)</f>
        <v/>
      </c>
      <c r="J158" s="515" t="str">
        <f>IF('5-4 支出'!J158="","",'5-4 支出'!J158)</f>
        <v/>
      </c>
      <c r="K158" s="102" t="str">
        <f t="shared" si="12"/>
        <v/>
      </c>
      <c r="L158" s="18"/>
    </row>
    <row r="159" spans="1:12" x14ac:dyDescent="0.4">
      <c r="A159">
        <v>12</v>
      </c>
      <c r="B159" s="76"/>
      <c r="C159" s="59" t="str">
        <f t="shared" si="13"/>
        <v/>
      </c>
      <c r="D159" s="513" t="str">
        <f>IF('5-4 支出'!D159="","",'5-4 支出'!D159)</f>
        <v/>
      </c>
      <c r="E159" s="514" t="str">
        <f>IF('5-4 支出'!E159="","",'5-4 支出'!E159)</f>
        <v/>
      </c>
      <c r="F159" s="515" t="str">
        <f>IF('5-4 支出'!F159="","",'5-4 支出'!F159)</f>
        <v/>
      </c>
      <c r="G159" s="515" t="str">
        <f>IF('5-4 支出'!G159="","",'5-4 支出'!G159)</f>
        <v/>
      </c>
      <c r="H159" s="515" t="str">
        <f>IF('5-4 支出'!H159="","",'5-4 支出'!H159)</f>
        <v/>
      </c>
      <c r="I159" s="515" t="str">
        <f>IF('5-4 支出'!I159="","",'5-4 支出'!I159)</f>
        <v/>
      </c>
      <c r="J159" s="515" t="str">
        <f>IF('5-4 支出'!J159="","",'5-4 支出'!J159)</f>
        <v/>
      </c>
      <c r="K159" s="102" t="str">
        <f t="shared" si="12"/>
        <v/>
      </c>
      <c r="L159" s="18"/>
    </row>
    <row r="160" spans="1:12" x14ac:dyDescent="0.4">
      <c r="A160">
        <v>13</v>
      </c>
      <c r="B160" s="76"/>
      <c r="C160" s="59" t="str">
        <f t="shared" si="13"/>
        <v/>
      </c>
      <c r="D160" s="513" t="str">
        <f>IF('5-4 支出'!D160="","",'5-4 支出'!D160)</f>
        <v/>
      </c>
      <c r="E160" s="514" t="str">
        <f>IF('5-4 支出'!E160="","",'5-4 支出'!E160)</f>
        <v/>
      </c>
      <c r="F160" s="515" t="str">
        <f>IF('5-4 支出'!F160="","",'5-4 支出'!F160)</f>
        <v/>
      </c>
      <c r="G160" s="515" t="str">
        <f>IF('5-4 支出'!G160="","",'5-4 支出'!G160)</f>
        <v/>
      </c>
      <c r="H160" s="515" t="str">
        <f>IF('5-4 支出'!H160="","",'5-4 支出'!H160)</f>
        <v/>
      </c>
      <c r="I160" s="515" t="str">
        <f>IF('5-4 支出'!I160="","",'5-4 支出'!I160)</f>
        <v/>
      </c>
      <c r="J160" s="515" t="str">
        <f>IF('5-4 支出'!J160="","",'5-4 支出'!J160)</f>
        <v/>
      </c>
      <c r="K160" s="102" t="str">
        <f t="shared" si="12"/>
        <v/>
      </c>
      <c r="L160" s="18"/>
    </row>
    <row r="161" spans="1:12" x14ac:dyDescent="0.4">
      <c r="A161">
        <v>14</v>
      </c>
      <c r="B161" s="76"/>
      <c r="C161" s="59" t="str">
        <f t="shared" si="13"/>
        <v/>
      </c>
      <c r="D161" s="513" t="str">
        <f>IF('5-4 支出'!D161="","",'5-4 支出'!D161)</f>
        <v/>
      </c>
      <c r="E161" s="514" t="str">
        <f>IF('5-4 支出'!E161="","",'5-4 支出'!E161)</f>
        <v/>
      </c>
      <c r="F161" s="515" t="str">
        <f>IF('5-4 支出'!F161="","",'5-4 支出'!F161)</f>
        <v/>
      </c>
      <c r="G161" s="515" t="str">
        <f>IF('5-4 支出'!G161="","",'5-4 支出'!G161)</f>
        <v/>
      </c>
      <c r="H161" s="515" t="str">
        <f>IF('5-4 支出'!H161="","",'5-4 支出'!H161)</f>
        <v/>
      </c>
      <c r="I161" s="515" t="str">
        <f>IF('5-4 支出'!I161="","",'5-4 支出'!I161)</f>
        <v/>
      </c>
      <c r="J161" s="515" t="str">
        <f>IF('5-4 支出'!J161="","",'5-4 支出'!J161)</f>
        <v/>
      </c>
      <c r="K161" s="102" t="str">
        <f t="shared" si="12"/>
        <v/>
      </c>
      <c r="L161" s="18"/>
    </row>
    <row r="162" spans="1:12" x14ac:dyDescent="0.4">
      <c r="A162">
        <v>15</v>
      </c>
      <c r="B162" s="76"/>
      <c r="C162" s="59" t="str">
        <f t="shared" si="13"/>
        <v/>
      </c>
      <c r="D162" s="513" t="str">
        <f>IF('5-4 支出'!D162="","",'5-4 支出'!D162)</f>
        <v/>
      </c>
      <c r="E162" s="514" t="str">
        <f>IF('5-4 支出'!E162="","",'5-4 支出'!E162)</f>
        <v/>
      </c>
      <c r="F162" s="515" t="str">
        <f>IF('5-4 支出'!F162="","",'5-4 支出'!F162)</f>
        <v/>
      </c>
      <c r="G162" s="515" t="str">
        <f>IF('5-4 支出'!G162="","",'5-4 支出'!G162)</f>
        <v/>
      </c>
      <c r="H162" s="515" t="str">
        <f>IF('5-4 支出'!H162="","",'5-4 支出'!H162)</f>
        <v/>
      </c>
      <c r="I162" s="515" t="str">
        <f>IF('5-4 支出'!I162="","",'5-4 支出'!I162)</f>
        <v/>
      </c>
      <c r="J162" s="515" t="str">
        <f>IF('5-4 支出'!J162="","",'5-4 支出'!J162)</f>
        <v/>
      </c>
      <c r="K162" s="102" t="str">
        <f t="shared" si="12"/>
        <v/>
      </c>
      <c r="L162" s="18"/>
    </row>
    <row r="163" spans="1:12" x14ac:dyDescent="0.4">
      <c r="A163">
        <v>16</v>
      </c>
      <c r="B163" s="76"/>
      <c r="C163" s="59" t="str">
        <f t="shared" si="13"/>
        <v/>
      </c>
      <c r="D163" s="513" t="str">
        <f>IF('5-4 支出'!D163="","",'5-4 支出'!D163)</f>
        <v/>
      </c>
      <c r="E163" s="514" t="str">
        <f>IF('5-4 支出'!E163="","",'5-4 支出'!E163)</f>
        <v/>
      </c>
      <c r="F163" s="515" t="str">
        <f>IF('5-4 支出'!F163="","",'5-4 支出'!F163)</f>
        <v/>
      </c>
      <c r="G163" s="515" t="str">
        <f>IF('5-4 支出'!G163="","",'5-4 支出'!G163)</f>
        <v/>
      </c>
      <c r="H163" s="515" t="str">
        <f>IF('5-4 支出'!H163="","",'5-4 支出'!H163)</f>
        <v/>
      </c>
      <c r="I163" s="515" t="str">
        <f>IF('5-4 支出'!I163="","",'5-4 支出'!I163)</f>
        <v/>
      </c>
      <c r="J163" s="515" t="str">
        <f>IF('5-4 支出'!J163="","",'5-4 支出'!J163)</f>
        <v/>
      </c>
      <c r="K163" s="102" t="str">
        <f t="shared" si="12"/>
        <v/>
      </c>
      <c r="L163" s="18"/>
    </row>
    <row r="164" spans="1:12" x14ac:dyDescent="0.4">
      <c r="A164">
        <v>17</v>
      </c>
      <c r="B164" s="76"/>
      <c r="C164" s="59" t="str">
        <f t="shared" si="13"/>
        <v/>
      </c>
      <c r="D164" s="513" t="str">
        <f>IF('5-4 支出'!D164="","",'5-4 支出'!D164)</f>
        <v/>
      </c>
      <c r="E164" s="514" t="str">
        <f>IF('5-4 支出'!E164="","",'5-4 支出'!E164)</f>
        <v/>
      </c>
      <c r="F164" s="515" t="str">
        <f>IF('5-4 支出'!F164="","",'5-4 支出'!F164)</f>
        <v/>
      </c>
      <c r="G164" s="515" t="str">
        <f>IF('5-4 支出'!G164="","",'5-4 支出'!G164)</f>
        <v/>
      </c>
      <c r="H164" s="515" t="str">
        <f>IF('5-4 支出'!H164="","",'5-4 支出'!H164)</f>
        <v/>
      </c>
      <c r="I164" s="515" t="str">
        <f>IF('5-4 支出'!I164="","",'5-4 支出'!I164)</f>
        <v/>
      </c>
      <c r="J164" s="515" t="str">
        <f>IF('5-4 支出'!J164="","",'5-4 支出'!J164)</f>
        <v/>
      </c>
      <c r="K164" s="102" t="str">
        <f t="shared" si="12"/>
        <v/>
      </c>
      <c r="L164" s="19"/>
    </row>
    <row r="165" spans="1:12" x14ac:dyDescent="0.4">
      <c r="A165">
        <v>18</v>
      </c>
      <c r="B165" s="76"/>
      <c r="C165" s="59" t="str">
        <f t="shared" si="13"/>
        <v/>
      </c>
      <c r="D165" s="513" t="str">
        <f>IF('5-4 支出'!D165="","",'5-4 支出'!D165)</f>
        <v/>
      </c>
      <c r="E165" s="514" t="str">
        <f>IF('5-4 支出'!E165="","",'5-4 支出'!E165)</f>
        <v/>
      </c>
      <c r="F165" s="515" t="str">
        <f>IF('5-4 支出'!F165="","",'5-4 支出'!F165)</f>
        <v/>
      </c>
      <c r="G165" s="515" t="str">
        <f>IF('5-4 支出'!G165="","",'5-4 支出'!G165)</f>
        <v/>
      </c>
      <c r="H165" s="515" t="str">
        <f>IF('5-4 支出'!H165="","",'5-4 支出'!H165)</f>
        <v/>
      </c>
      <c r="I165" s="515" t="str">
        <f>IF('5-4 支出'!I165="","",'5-4 支出'!I165)</f>
        <v/>
      </c>
      <c r="J165" s="515" t="str">
        <f>IF('5-4 支出'!J165="","",'5-4 支出'!J165)</f>
        <v/>
      </c>
      <c r="K165" s="102" t="str">
        <f t="shared" si="12"/>
        <v/>
      </c>
      <c r="L165" s="19"/>
    </row>
    <row r="166" spans="1:12" x14ac:dyDescent="0.4">
      <c r="A166">
        <v>19</v>
      </c>
      <c r="B166" s="76"/>
      <c r="C166" s="59" t="str">
        <f t="shared" si="13"/>
        <v/>
      </c>
      <c r="D166" s="513" t="str">
        <f>IF('5-4 支出'!D166="","",'5-4 支出'!D166)</f>
        <v/>
      </c>
      <c r="E166" s="514" t="str">
        <f>IF('5-4 支出'!E166="","",'5-4 支出'!E166)</f>
        <v/>
      </c>
      <c r="F166" s="515" t="str">
        <f>IF('5-4 支出'!F166="","",'5-4 支出'!F166)</f>
        <v/>
      </c>
      <c r="G166" s="515" t="str">
        <f>IF('5-4 支出'!G166="","",'5-4 支出'!G166)</f>
        <v/>
      </c>
      <c r="H166" s="515" t="str">
        <f>IF('5-4 支出'!H166="","",'5-4 支出'!H166)</f>
        <v/>
      </c>
      <c r="I166" s="515" t="str">
        <f>IF('5-4 支出'!I166="","",'5-4 支出'!I166)</f>
        <v/>
      </c>
      <c r="J166" s="515" t="str">
        <f>IF('5-4 支出'!J166="","",'5-4 支出'!J166)</f>
        <v/>
      </c>
      <c r="K166" s="102" t="str">
        <f t="shared" si="12"/>
        <v/>
      </c>
      <c r="L166" s="19"/>
    </row>
    <row r="167" spans="1:12" ht="19.5" thickBot="1" x14ac:dyDescent="0.45">
      <c r="A167">
        <v>20</v>
      </c>
      <c r="B167" s="77"/>
      <c r="C167" s="60" t="str">
        <f t="shared" si="13"/>
        <v/>
      </c>
      <c r="D167" s="516" t="str">
        <f>IF('5-4 支出'!D167="","",'5-4 支出'!D167)</f>
        <v/>
      </c>
      <c r="E167" s="517" t="str">
        <f>IF('5-4 支出'!E167="","",'5-4 支出'!E167)</f>
        <v/>
      </c>
      <c r="F167" s="518" t="str">
        <f>IF('5-4 支出'!F167="","",'5-4 支出'!F167)</f>
        <v/>
      </c>
      <c r="G167" s="518" t="str">
        <f>IF('5-4 支出'!G167="","",'5-4 支出'!G167)</f>
        <v/>
      </c>
      <c r="H167" s="518" t="str">
        <f>IF('5-4 支出'!H167="","",'5-4 支出'!H167)</f>
        <v/>
      </c>
      <c r="I167" s="518" t="str">
        <f>IF('5-4 支出'!I167="","",'5-4 支出'!I167)</f>
        <v/>
      </c>
      <c r="J167" s="518" t="str">
        <f>IF('5-4 支出'!J167="","",'5-4 支出'!J167)</f>
        <v/>
      </c>
      <c r="K167" s="103" t="str">
        <f t="shared" si="12"/>
        <v/>
      </c>
      <c r="L167" s="20"/>
    </row>
    <row r="168" spans="1:12" ht="8.25" customHeight="1" x14ac:dyDescent="0.4">
      <c r="B168" s="730"/>
      <c r="C168" s="731"/>
      <c r="D168" s="732"/>
      <c r="E168" s="733"/>
      <c r="F168" s="731"/>
      <c r="G168" s="731"/>
      <c r="H168" s="734"/>
      <c r="I168" s="734"/>
      <c r="J168" s="735"/>
      <c r="K168" s="734"/>
      <c r="L168" s="736"/>
    </row>
  </sheetData>
  <sheetProtection algorithmName="SHA-512" hashValue="5rnypL3MabxBvDoBUb/PD+DOQ5j+/fm3De4Q+7PkwstmqAL+o70asCYbiRbH0yomUuXc+q/PqpHFxlYGjO0eUw==" saltValue="N4XLKefRtnh7xmBiz6T49g==" spinCount="100000" sheet="1" autoFilter="0"/>
  <autoFilter ref="B12:L167" xr:uid="{00000000-0009-0000-0000-000011000000}"/>
  <mergeCells count="18">
    <mergeCell ref="F8:G8"/>
    <mergeCell ref="H8:J8"/>
    <mergeCell ref="F9:G9"/>
    <mergeCell ref="H9:J9"/>
    <mergeCell ref="F10:G10"/>
    <mergeCell ref="H10:J10"/>
    <mergeCell ref="F5:G5"/>
    <mergeCell ref="H5:J5"/>
    <mergeCell ref="F6:G6"/>
    <mergeCell ref="H6:J6"/>
    <mergeCell ref="F7:G7"/>
    <mergeCell ref="H7:J7"/>
    <mergeCell ref="B2:D2"/>
    <mergeCell ref="E2:L2"/>
    <mergeCell ref="B3:D3"/>
    <mergeCell ref="E3:L3"/>
    <mergeCell ref="F4:G4"/>
    <mergeCell ref="H4:J4"/>
  </mergeCells>
  <phoneticPr fontId="21"/>
  <printOptions horizontalCentered="1"/>
  <pageMargins left="0.70866141732283472" right="0.70866141732283472" top="0.35433070866141736" bottom="0.35433070866141736" header="0.31496062992125984" footer="0.31496062992125984"/>
  <pageSetup paperSize="9" scale="2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7C1D4"/>
    <pageSetUpPr fitToPage="1"/>
  </sheetPr>
  <dimension ref="A1:AH77"/>
  <sheetViews>
    <sheetView view="pageBreakPreview" zoomScale="70" zoomScaleNormal="70" zoomScaleSheetLayoutView="70" workbookViewId="0">
      <selection activeCell="D14" sqref="D14:H14"/>
    </sheetView>
  </sheetViews>
  <sheetFormatPr defaultColWidth="9" defaultRowHeight="18.75" x14ac:dyDescent="0.4"/>
  <cols>
    <col min="1" max="1" width="5.625" customWidth="1"/>
    <col min="2" max="2" width="19.625" customWidth="1"/>
    <col min="3" max="3" width="14.625" customWidth="1"/>
    <col min="4" max="4" width="5.625" customWidth="1"/>
    <col min="5" max="6" width="14.625" customWidth="1"/>
    <col min="7" max="7" width="11.5" customWidth="1"/>
    <col min="8" max="8" width="11.875" customWidth="1"/>
    <col min="9" max="10" width="13.875" customWidth="1"/>
    <col min="11" max="11" width="1" customWidth="1"/>
    <col min="13" max="13" width="9" customWidth="1"/>
    <col min="27" max="27" width="9" customWidth="1"/>
  </cols>
  <sheetData>
    <row r="1" spans="1:34" s="264" customFormat="1" ht="35.450000000000003" customHeight="1" x14ac:dyDescent="0.4">
      <c r="A1" s="836" t="s">
        <v>207</v>
      </c>
      <c r="B1" s="836"/>
      <c r="C1" s="836"/>
      <c r="D1"/>
      <c r="E1"/>
      <c r="F1"/>
      <c r="G1" s="528"/>
      <c r="H1"/>
      <c r="I1"/>
      <c r="J1"/>
      <c r="K1"/>
      <c r="L1" s="1263"/>
      <c r="M1" s="1263"/>
      <c r="N1"/>
      <c r="O1"/>
      <c r="P1"/>
      <c r="Q1"/>
      <c r="R1"/>
      <c r="S1"/>
      <c r="T1"/>
      <c r="U1"/>
      <c r="V1"/>
      <c r="W1"/>
      <c r="X1"/>
      <c r="Y1"/>
      <c r="Z1"/>
      <c r="AA1"/>
      <c r="AB1"/>
      <c r="AC1"/>
      <c r="AD1"/>
      <c r="AE1" s="262"/>
      <c r="AF1" s="262"/>
      <c r="AG1" s="262"/>
    </row>
    <row r="2" spans="1:34" s="263" customFormat="1" ht="21.95" customHeight="1" x14ac:dyDescent="0.4">
      <c r="A2" s="774" t="s">
        <v>383</v>
      </c>
      <c r="B2" s="774"/>
      <c r="C2" s="774"/>
      <c r="D2" s="774"/>
      <c r="E2" s="774"/>
      <c r="F2" s="774"/>
      <c r="G2" s="774"/>
      <c r="H2" s="774"/>
      <c r="I2" s="774"/>
      <c r="J2" s="774"/>
      <c r="K2" s="677"/>
      <c r="L2" s="1263"/>
      <c r="M2" s="1263"/>
      <c r="N2" s="261"/>
      <c r="O2" s="262"/>
      <c r="Z2"/>
      <c r="AA2"/>
      <c r="AB2"/>
      <c r="AC2"/>
      <c r="AD2"/>
      <c r="AE2" s="261"/>
      <c r="AF2" s="261"/>
      <c r="AG2" s="262"/>
    </row>
    <row r="3" spans="1:34" s="263" customFormat="1" ht="21.95" customHeight="1" x14ac:dyDescent="0.4">
      <c r="A3" s="774" t="s">
        <v>208</v>
      </c>
      <c r="B3" s="774"/>
      <c r="C3" s="774"/>
      <c r="D3" s="774"/>
      <c r="E3" s="774"/>
      <c r="F3" s="774"/>
      <c r="G3" s="774"/>
      <c r="H3" s="774"/>
      <c r="I3" s="774"/>
      <c r="J3" s="774"/>
      <c r="K3" s="677"/>
      <c r="L3" s="343"/>
      <c r="M3" s="344"/>
      <c r="N3" s="261"/>
      <c r="Z3"/>
      <c r="AA3"/>
      <c r="AB3"/>
      <c r="AC3"/>
      <c r="AD3"/>
      <c r="AE3" s="261"/>
      <c r="AF3" s="261"/>
    </row>
    <row r="4" spans="1:34" s="263" customFormat="1" ht="6.6" customHeight="1" x14ac:dyDescent="0.4">
      <c r="A4" s="529"/>
      <c r="B4" s="529"/>
      <c r="C4" s="529"/>
      <c r="D4" s="529"/>
      <c r="E4" s="529"/>
      <c r="F4" s="529"/>
      <c r="G4" s="529"/>
      <c r="H4" s="529"/>
      <c r="I4" s="529"/>
      <c r="J4" s="530"/>
      <c r="K4"/>
      <c r="L4" s="343"/>
      <c r="M4" s="344"/>
      <c r="Z4"/>
      <c r="AA4"/>
      <c r="AB4"/>
      <c r="AC4"/>
      <c r="AD4"/>
    </row>
    <row r="5" spans="1:34" s="264" customFormat="1" ht="21.95" customHeight="1" x14ac:dyDescent="0.4">
      <c r="A5" s="837" t="s">
        <v>190</v>
      </c>
      <c r="B5" s="837"/>
      <c r="C5" s="837"/>
      <c r="D5" s="837"/>
      <c r="E5" s="837"/>
      <c r="F5" s="837"/>
      <c r="G5" s="837"/>
      <c r="H5" s="837"/>
      <c r="I5" s="837"/>
      <c r="J5" s="837"/>
      <c r="K5"/>
      <c r="L5" s="343"/>
      <c r="M5" s="344"/>
      <c r="Z5"/>
      <c r="AA5"/>
      <c r="AB5"/>
      <c r="AC5"/>
      <c r="AD5"/>
    </row>
    <row r="6" spans="1:34" s="264" customFormat="1" ht="8.25" customHeight="1" x14ac:dyDescent="0.4">
      <c r="A6"/>
      <c r="B6"/>
      <c r="C6"/>
      <c r="D6"/>
      <c r="E6"/>
      <c r="F6"/>
      <c r="G6"/>
      <c r="H6"/>
      <c r="I6"/>
      <c r="J6"/>
      <c r="K6"/>
      <c r="L6"/>
      <c r="M6" s="260"/>
      <c r="Z6"/>
      <c r="AA6"/>
      <c r="AB6"/>
      <c r="AC6"/>
      <c r="AD6"/>
    </row>
    <row r="7" spans="1:34" s="264" customFormat="1" ht="21.95" customHeight="1" x14ac:dyDescent="0.4">
      <c r="A7" s="380"/>
      <c r="B7" s="351">
        <f>C11</f>
        <v>0</v>
      </c>
      <c r="C7" s="15">
        <f>G11</f>
        <v>0</v>
      </c>
      <c r="D7" s="837" t="s">
        <v>353</v>
      </c>
      <c r="E7" s="837"/>
      <c r="F7" s="837"/>
      <c r="G7" s="837"/>
      <c r="H7" s="837"/>
      <c r="I7" s="837"/>
      <c r="J7"/>
      <c r="K7" s="678"/>
      <c r="L7"/>
      <c r="M7" s="260"/>
      <c r="N7"/>
      <c r="O7"/>
      <c r="Z7"/>
      <c r="AA7"/>
      <c r="AB7"/>
      <c r="AC7"/>
      <c r="AD7"/>
    </row>
    <row r="8" spans="1:34" s="264" customFormat="1" ht="21.95" customHeight="1" x14ac:dyDescent="0.4">
      <c r="A8" s="364"/>
      <c r="B8" s="836" t="s">
        <v>352</v>
      </c>
      <c r="C8" s="836"/>
      <c r="D8" s="836"/>
      <c r="E8" s="836"/>
      <c r="F8" s="836"/>
      <c r="G8" s="836"/>
      <c r="H8" s="836"/>
      <c r="I8" s="836"/>
      <c r="J8"/>
      <c r="K8"/>
      <c r="L8"/>
      <c r="M8" s="260"/>
      <c r="N8"/>
      <c r="O8"/>
      <c r="Z8"/>
      <c r="AA8"/>
      <c r="AB8"/>
      <c r="AC8"/>
      <c r="AD8"/>
    </row>
    <row r="9" spans="1:34" s="264" customFormat="1" ht="4.5" customHeight="1" thickBot="1" x14ac:dyDescent="0.45">
      <c r="A9" s="111"/>
      <c r="B9" s="111"/>
      <c r="C9" s="111"/>
      <c r="D9" s="111"/>
      <c r="E9" s="111"/>
      <c r="F9" s="111"/>
      <c r="G9"/>
      <c r="H9"/>
      <c r="I9"/>
      <c r="J9" s="110"/>
      <c r="K9" s="679"/>
      <c r="L9"/>
      <c r="M9"/>
      <c r="N9"/>
      <c r="O9"/>
      <c r="P9"/>
      <c r="Q9"/>
      <c r="R9"/>
      <c r="S9"/>
      <c r="T9"/>
      <c r="U9"/>
      <c r="V9"/>
      <c r="W9"/>
      <c r="X9"/>
      <c r="Y9"/>
      <c r="Z9"/>
      <c r="AA9"/>
      <c r="AB9"/>
      <c r="AC9"/>
      <c r="AD9"/>
    </row>
    <row r="10" spans="1:34" ht="30.75" customHeight="1" thickBot="1" x14ac:dyDescent="0.45">
      <c r="A10" s="814" t="s">
        <v>48</v>
      </c>
      <c r="B10" s="1107"/>
      <c r="C10" s="1108"/>
      <c r="D10" s="813"/>
      <c r="E10" s="643"/>
      <c r="F10" s="644"/>
      <c r="G10" s="644"/>
      <c r="H10" s="644"/>
      <c r="I10" s="644"/>
      <c r="J10" s="644"/>
      <c r="K10" s="312"/>
      <c r="L10" s="343"/>
      <c r="M10" s="343"/>
      <c r="N10" s="343"/>
      <c r="O10" s="343"/>
      <c r="P10" s="343"/>
      <c r="Q10" s="343"/>
      <c r="R10" s="343"/>
      <c r="S10" s="343"/>
      <c r="T10" s="343"/>
      <c r="U10" s="343"/>
      <c r="V10" s="343"/>
      <c r="W10" s="343"/>
      <c r="AE10" s="264"/>
      <c r="AF10" s="264"/>
      <c r="AG10" s="264"/>
      <c r="AH10" s="264"/>
    </row>
    <row r="11" spans="1:34" ht="30.75" customHeight="1" thickBot="1" x14ac:dyDescent="0.45">
      <c r="A11" s="814" t="s">
        <v>212</v>
      </c>
      <c r="B11" s="1107"/>
      <c r="C11" s="1108"/>
      <c r="D11" s="1265"/>
      <c r="E11" s="1111" t="s">
        <v>300</v>
      </c>
      <c r="F11" s="1112"/>
      <c r="G11" s="1266"/>
      <c r="H11" s="1267"/>
      <c r="I11" s="1267"/>
      <c r="J11" s="1268"/>
      <c r="K11" s="680"/>
      <c r="L11" s="112"/>
      <c r="M11" s="112"/>
      <c r="N11" s="112"/>
      <c r="O11" s="112"/>
      <c r="P11" s="112"/>
      <c r="Q11" s="112"/>
      <c r="R11" s="112"/>
      <c r="S11" s="112"/>
      <c r="Z11" s="112"/>
      <c r="AA11" s="112"/>
      <c r="AB11" s="112"/>
      <c r="AC11" s="112"/>
      <c r="AD11" s="112"/>
      <c r="AE11" s="112"/>
      <c r="AF11" s="112"/>
      <c r="AG11" s="112"/>
    </row>
    <row r="12" spans="1:34" ht="45.6" customHeight="1" thickBot="1" x14ac:dyDescent="0.45">
      <c r="A12" s="814" t="s">
        <v>81</v>
      </c>
      <c r="B12" s="840"/>
      <c r="C12" s="857" t="s">
        <v>355</v>
      </c>
      <c r="D12" s="858"/>
      <c r="E12" s="858"/>
      <c r="F12" s="858"/>
      <c r="G12" s="858"/>
      <c r="H12" s="858"/>
      <c r="I12" s="858"/>
      <c r="J12" s="859"/>
      <c r="K12" s="128"/>
      <c r="L12" s="1264"/>
      <c r="M12" s="1264"/>
      <c r="N12" s="1264"/>
      <c r="O12" s="1264"/>
      <c r="P12" s="1264"/>
      <c r="Q12" s="1264"/>
      <c r="R12" s="1264"/>
      <c r="S12" s="1264"/>
      <c r="T12" s="1264"/>
      <c r="U12" s="1264"/>
      <c r="V12" s="1264"/>
      <c r="W12" s="1264"/>
      <c r="Z12" s="112"/>
      <c r="AA12" s="112"/>
      <c r="AB12" s="112"/>
      <c r="AC12" s="112"/>
      <c r="AD12" s="112"/>
      <c r="AE12" s="112"/>
      <c r="AF12" s="112"/>
      <c r="AG12" s="112"/>
    </row>
    <row r="13" spans="1:34" ht="32.1" customHeight="1" x14ac:dyDescent="0.4">
      <c r="A13" s="843" t="s">
        <v>0</v>
      </c>
      <c r="B13" s="113" t="s">
        <v>162</v>
      </c>
      <c r="C13" s="627">
        <f>'1-1 総表'!C11</f>
        <v>0</v>
      </c>
      <c r="D13" s="114" t="s">
        <v>6</v>
      </c>
      <c r="E13" s="628">
        <f>'1-1 総表'!E11</f>
        <v>0</v>
      </c>
      <c r="F13" s="848"/>
      <c r="G13" s="849"/>
      <c r="H13" s="849"/>
      <c r="I13" s="849"/>
      <c r="J13" s="850"/>
      <c r="K13" s="681"/>
      <c r="L13" s="1261" t="s">
        <v>365</v>
      </c>
      <c r="M13" s="1261"/>
      <c r="N13" s="1261"/>
      <c r="O13" s="1261"/>
      <c r="P13" s="1261"/>
      <c r="Q13" s="541"/>
      <c r="R13" s="349"/>
      <c r="S13" s="349"/>
      <c r="T13" s="349"/>
      <c r="U13" s="349"/>
      <c r="V13" s="349"/>
      <c r="W13" s="349"/>
    </row>
    <row r="14" spans="1:34" ht="12" customHeight="1" x14ac:dyDescent="0.4">
      <c r="A14" s="844"/>
      <c r="B14" s="846" t="s">
        <v>7</v>
      </c>
      <c r="C14" s="357" t="s">
        <v>41</v>
      </c>
      <c r="D14" s="841" t="s">
        <v>79</v>
      </c>
      <c r="E14" s="842"/>
      <c r="F14" s="851" t="s">
        <v>286</v>
      </c>
      <c r="G14" s="852"/>
      <c r="H14" s="852"/>
      <c r="I14" s="852"/>
      <c r="J14" s="853"/>
      <c r="K14" s="676"/>
      <c r="L14" s="756"/>
      <c r="M14" s="756"/>
      <c r="N14" s="756"/>
      <c r="O14" s="756"/>
      <c r="P14" s="756"/>
      <c r="Q14" s="541"/>
      <c r="R14" s="349"/>
      <c r="S14" s="349"/>
      <c r="T14" s="349"/>
      <c r="U14" s="349"/>
      <c r="V14" s="349"/>
      <c r="W14" s="349"/>
      <c r="Z14" s="218"/>
      <c r="AA14" s="218"/>
      <c r="AB14" s="218"/>
      <c r="AC14" s="218"/>
      <c r="AD14" s="218"/>
      <c r="AE14" s="218"/>
      <c r="AF14" s="119"/>
      <c r="AG14" s="119"/>
    </row>
    <row r="15" spans="1:34" ht="40.5" customHeight="1" x14ac:dyDescent="0.4">
      <c r="A15" s="844"/>
      <c r="B15" s="847"/>
      <c r="C15" s="536">
        <f>'1-1 総表'!C13</f>
        <v>0</v>
      </c>
      <c r="D15" s="909">
        <f>'1-1 総表'!D13:E13</f>
        <v>0</v>
      </c>
      <c r="E15" s="910"/>
      <c r="F15" s="816">
        <f>'1-1 総表'!F13:J13</f>
        <v>0</v>
      </c>
      <c r="G15" s="821"/>
      <c r="H15" s="821"/>
      <c r="I15" s="821"/>
      <c r="J15" s="822"/>
      <c r="K15" s="676"/>
      <c r="L15" s="756"/>
      <c r="M15" s="756"/>
      <c r="N15" s="756"/>
      <c r="O15" s="756"/>
      <c r="P15" s="756"/>
      <c r="Q15" s="541"/>
      <c r="R15" s="349"/>
      <c r="S15" s="349"/>
      <c r="T15" s="349"/>
      <c r="U15" s="349"/>
      <c r="V15" s="349"/>
      <c r="W15" s="349"/>
      <c r="Z15" s="218"/>
      <c r="AA15" s="218"/>
      <c r="AB15" s="218"/>
      <c r="AC15" s="218"/>
      <c r="AD15" s="218"/>
      <c r="AE15" s="218"/>
      <c r="AF15" s="119"/>
      <c r="AG15" s="119"/>
    </row>
    <row r="16" spans="1:34" ht="22.5" customHeight="1" x14ac:dyDescent="0.4">
      <c r="A16" s="844"/>
      <c r="B16" s="115" t="s">
        <v>73</v>
      </c>
      <c r="C16" s="820">
        <f>'1-1 総表'!C14:J14</f>
        <v>0</v>
      </c>
      <c r="D16" s="821"/>
      <c r="E16" s="821"/>
      <c r="F16" s="821"/>
      <c r="G16" s="821"/>
      <c r="H16" s="821"/>
      <c r="I16" s="821"/>
      <c r="J16" s="822"/>
      <c r="K16" s="676"/>
      <c r="L16" s="756"/>
      <c r="M16" s="756"/>
      <c r="N16" s="756"/>
      <c r="O16" s="756"/>
      <c r="P16" s="756"/>
      <c r="Q16" s="541"/>
      <c r="R16" s="349"/>
      <c r="S16" s="349"/>
      <c r="T16" s="349"/>
      <c r="U16" s="349"/>
      <c r="V16" s="349"/>
      <c r="W16" s="349"/>
      <c r="Z16" s="218"/>
      <c r="AA16" s="218"/>
      <c r="AB16" s="218"/>
      <c r="AC16" s="218"/>
      <c r="AD16" s="218"/>
      <c r="AE16" s="218"/>
      <c r="AF16" s="119"/>
      <c r="AG16" s="119"/>
    </row>
    <row r="17" spans="1:34" ht="44.25" customHeight="1" x14ac:dyDescent="0.4">
      <c r="A17" s="844"/>
      <c r="B17" s="116" t="s">
        <v>64</v>
      </c>
      <c r="C17" s="820">
        <f>'1-1 総表'!C15:J15</f>
        <v>0</v>
      </c>
      <c r="D17" s="821"/>
      <c r="E17" s="821"/>
      <c r="F17" s="821"/>
      <c r="G17" s="821"/>
      <c r="H17" s="821"/>
      <c r="I17" s="821"/>
      <c r="J17" s="822"/>
      <c r="K17" s="676"/>
      <c r="L17" s="756"/>
      <c r="M17" s="756"/>
      <c r="N17" s="756"/>
      <c r="O17" s="756"/>
      <c r="P17" s="756"/>
      <c r="Q17" s="541"/>
      <c r="R17" s="349"/>
      <c r="S17" s="349"/>
      <c r="T17" s="349"/>
      <c r="U17" s="349"/>
      <c r="V17" s="349"/>
      <c r="W17" s="349"/>
      <c r="Z17" s="218"/>
      <c r="AA17" s="218"/>
      <c r="AB17" s="218"/>
      <c r="AC17" s="218"/>
      <c r="AD17" s="218"/>
      <c r="AE17" s="218"/>
      <c r="AF17" s="119"/>
      <c r="AG17" s="119"/>
    </row>
    <row r="18" spans="1:34" ht="42" customHeight="1" x14ac:dyDescent="0.4">
      <c r="A18" s="844"/>
      <c r="B18" s="116" t="s">
        <v>8</v>
      </c>
      <c r="C18" s="820">
        <f>'1-1 総表'!C16:J16</f>
        <v>0</v>
      </c>
      <c r="D18" s="821"/>
      <c r="E18" s="821"/>
      <c r="F18" s="821"/>
      <c r="G18" s="821"/>
      <c r="H18" s="821"/>
      <c r="I18" s="821"/>
      <c r="J18" s="822"/>
      <c r="K18" s="676"/>
      <c r="L18" s="756"/>
      <c r="M18" s="756"/>
      <c r="N18" s="756"/>
      <c r="O18" s="756"/>
      <c r="P18" s="756"/>
      <c r="Q18" s="541"/>
      <c r="R18" s="349"/>
      <c r="S18" s="349"/>
      <c r="T18" s="349"/>
      <c r="U18" s="349"/>
      <c r="V18" s="349"/>
      <c r="W18" s="349"/>
      <c r="Z18" s="218"/>
      <c r="AA18" s="218"/>
      <c r="AB18" s="218"/>
      <c r="AC18" s="218"/>
      <c r="AD18" s="218"/>
      <c r="AE18" s="218"/>
      <c r="AF18" s="119"/>
      <c r="AG18" s="119"/>
    </row>
    <row r="19" spans="1:34" ht="39.75" customHeight="1" x14ac:dyDescent="0.4">
      <c r="A19" s="844"/>
      <c r="B19" s="117" t="s">
        <v>9</v>
      </c>
      <c r="C19" s="820">
        <f>'1-1 総表'!C17:J17</f>
        <v>0</v>
      </c>
      <c r="D19" s="821"/>
      <c r="E19" s="821"/>
      <c r="F19" s="821"/>
      <c r="G19" s="821"/>
      <c r="H19" s="821"/>
      <c r="I19" s="821"/>
      <c r="J19" s="822"/>
      <c r="K19" s="128"/>
      <c r="L19" s="756"/>
      <c r="M19" s="756"/>
      <c r="N19" s="756"/>
      <c r="O19" s="756"/>
      <c r="P19" s="756"/>
      <c r="Q19" s="541"/>
      <c r="R19" s="349"/>
      <c r="S19" s="349"/>
      <c r="T19" s="349"/>
      <c r="U19" s="349"/>
      <c r="V19" s="349"/>
      <c r="W19" s="349"/>
      <c r="Z19" s="218"/>
      <c r="AA19" s="218"/>
      <c r="AB19" s="218"/>
      <c r="AC19" s="218"/>
      <c r="AD19" s="218"/>
      <c r="AE19" s="218"/>
      <c r="AF19" s="119"/>
      <c r="AG19" s="119"/>
    </row>
    <row r="20" spans="1:34" ht="32.1" customHeight="1" thickBot="1" x14ac:dyDescent="0.45">
      <c r="A20" s="844"/>
      <c r="B20" s="645" t="s">
        <v>87</v>
      </c>
      <c r="C20" s="782">
        <f>'1-1 総表'!C18:J18</f>
        <v>0</v>
      </c>
      <c r="D20" s="783"/>
      <c r="E20" s="783"/>
      <c r="F20" s="783"/>
      <c r="G20" s="783"/>
      <c r="H20" s="783"/>
      <c r="I20" s="783"/>
      <c r="J20" s="784"/>
      <c r="K20" s="570"/>
      <c r="L20" s="756"/>
      <c r="M20" s="756"/>
      <c r="N20" s="756"/>
      <c r="O20" s="756"/>
      <c r="P20" s="756"/>
      <c r="Q20" s="541"/>
      <c r="R20" s="349"/>
      <c r="S20" s="349"/>
      <c r="T20" s="349"/>
      <c r="U20" s="349"/>
      <c r="V20" s="349"/>
      <c r="W20" s="349"/>
      <c r="Z20" s="218"/>
      <c r="AA20" s="218"/>
      <c r="AB20" s="218"/>
      <c r="AC20" s="218"/>
      <c r="AD20" s="218"/>
      <c r="AE20" s="218"/>
      <c r="AF20" s="119"/>
      <c r="AG20" s="119"/>
    </row>
    <row r="21" spans="1:34" ht="32.1" customHeight="1" x14ac:dyDescent="0.4">
      <c r="A21" s="843" t="s">
        <v>156</v>
      </c>
      <c r="B21" s="113" t="s">
        <v>181</v>
      </c>
      <c r="C21" s="646">
        <f>'1-1 総表'!C19</f>
        <v>0</v>
      </c>
      <c r="D21" s="114" t="s">
        <v>6</v>
      </c>
      <c r="E21" s="647">
        <f>'1-1 総表'!E19</f>
        <v>0</v>
      </c>
      <c r="F21" s="911"/>
      <c r="G21" s="912"/>
      <c r="H21" s="912"/>
      <c r="I21" s="912"/>
      <c r="J21" s="913"/>
      <c r="K21" s="681"/>
      <c r="L21" s="756"/>
      <c r="M21" s="756"/>
      <c r="N21" s="756"/>
      <c r="O21" s="756"/>
      <c r="P21" s="756"/>
      <c r="Q21" s="541"/>
      <c r="R21" s="349"/>
      <c r="S21" s="349"/>
      <c r="T21" s="349"/>
      <c r="U21" s="349"/>
      <c r="V21" s="349"/>
      <c r="W21" s="349"/>
      <c r="Z21" s="218"/>
      <c r="AA21" s="218"/>
      <c r="AB21" s="218"/>
      <c r="AC21" s="218"/>
      <c r="AD21" s="218"/>
      <c r="AE21" s="218"/>
      <c r="AF21" s="119"/>
      <c r="AG21" s="119"/>
    </row>
    <row r="22" spans="1:34" ht="12" customHeight="1" x14ac:dyDescent="0.4">
      <c r="A22" s="844"/>
      <c r="B22" s="846" t="s">
        <v>182</v>
      </c>
      <c r="C22" s="357" t="s">
        <v>41</v>
      </c>
      <c r="D22" s="841" t="s">
        <v>79</v>
      </c>
      <c r="E22" s="842"/>
      <c r="F22" s="851" t="s">
        <v>286</v>
      </c>
      <c r="G22" s="852"/>
      <c r="H22" s="852"/>
      <c r="I22" s="852"/>
      <c r="J22" s="853"/>
      <c r="K22" s="682"/>
      <c r="L22" s="756"/>
      <c r="M22" s="756"/>
      <c r="N22" s="756"/>
      <c r="O22" s="756"/>
      <c r="P22" s="756"/>
      <c r="Q22" s="541"/>
      <c r="R22" s="349"/>
      <c r="S22" s="349"/>
      <c r="T22" s="349"/>
      <c r="U22" s="349"/>
      <c r="V22" s="349"/>
      <c r="W22" s="349"/>
      <c r="Z22" s="219"/>
      <c r="AA22" s="219"/>
      <c r="AB22" s="219"/>
      <c r="AC22" s="219"/>
      <c r="AD22" s="219"/>
      <c r="AE22" s="219"/>
      <c r="AF22" s="217"/>
      <c r="AG22" s="217"/>
    </row>
    <row r="23" spans="1:34" ht="40.5" customHeight="1" x14ac:dyDescent="0.4">
      <c r="A23" s="844"/>
      <c r="B23" s="847"/>
      <c r="C23" s="536">
        <f>'1-1 総表'!C21</f>
        <v>0</v>
      </c>
      <c r="D23" s="909">
        <f>'1-1 総表'!D21:E21</f>
        <v>0</v>
      </c>
      <c r="E23" s="910"/>
      <c r="F23" s="816">
        <f>'1-1 総表'!F21:J21</f>
        <v>0</v>
      </c>
      <c r="G23" s="821"/>
      <c r="H23" s="821"/>
      <c r="I23" s="821"/>
      <c r="J23" s="822"/>
      <c r="K23" s="676"/>
      <c r="L23" s="756"/>
      <c r="M23" s="756"/>
      <c r="N23" s="756"/>
      <c r="O23" s="756"/>
      <c r="P23" s="756"/>
      <c r="Q23" s="541"/>
      <c r="R23" s="349"/>
      <c r="S23" s="349"/>
      <c r="T23" s="349"/>
      <c r="U23" s="349"/>
      <c r="V23" s="349"/>
      <c r="W23" s="349"/>
      <c r="Z23" s="219"/>
      <c r="AA23" s="219"/>
      <c r="AB23" s="219"/>
      <c r="AC23" s="219"/>
      <c r="AD23" s="219"/>
      <c r="AE23" s="219"/>
      <c r="AF23" s="217"/>
      <c r="AG23" s="217"/>
    </row>
    <row r="24" spans="1:34" ht="32.1" customHeight="1" x14ac:dyDescent="0.4">
      <c r="A24" s="844"/>
      <c r="B24" s="187" t="s">
        <v>72</v>
      </c>
      <c r="C24" s="902">
        <f>'1-1 総表'!C22:J22</f>
        <v>0</v>
      </c>
      <c r="D24" s="902"/>
      <c r="E24" s="902"/>
      <c r="F24" s="902"/>
      <c r="G24" s="902"/>
      <c r="H24" s="902"/>
      <c r="I24" s="902"/>
      <c r="J24" s="903"/>
      <c r="K24" s="676"/>
      <c r="L24" s="756"/>
      <c r="M24" s="756"/>
      <c r="N24" s="756"/>
      <c r="O24" s="756"/>
      <c r="P24" s="756"/>
      <c r="Q24" s="541"/>
      <c r="R24" s="349"/>
      <c r="S24" s="349"/>
      <c r="T24" s="349"/>
      <c r="U24" s="349"/>
      <c r="V24" s="349"/>
      <c r="W24" s="349"/>
      <c r="Z24" s="219"/>
      <c r="AA24" s="219"/>
      <c r="AB24" s="219"/>
      <c r="AC24" s="219"/>
      <c r="AD24" s="219"/>
      <c r="AE24" s="219"/>
      <c r="AF24" s="217"/>
      <c r="AG24" s="217"/>
    </row>
    <row r="25" spans="1:34" ht="32.1" customHeight="1" x14ac:dyDescent="0.4">
      <c r="A25" s="844"/>
      <c r="B25" s="188" t="s">
        <v>57</v>
      </c>
      <c r="C25" s="902">
        <f>'1-1 総表'!C23:J23</f>
        <v>0</v>
      </c>
      <c r="D25" s="902"/>
      <c r="E25" s="902"/>
      <c r="F25" s="902"/>
      <c r="G25" s="902"/>
      <c r="H25" s="902"/>
      <c r="I25" s="902"/>
      <c r="J25" s="903"/>
      <c r="K25" s="682"/>
      <c r="L25" s="756"/>
      <c r="M25" s="756"/>
      <c r="N25" s="756"/>
      <c r="O25" s="756"/>
      <c r="P25" s="756"/>
      <c r="Q25" s="541"/>
      <c r="R25" s="349"/>
      <c r="S25" s="349"/>
      <c r="T25" s="349"/>
      <c r="U25" s="349"/>
      <c r="V25" s="349"/>
      <c r="W25" s="349"/>
      <c r="Z25" s="112"/>
      <c r="AA25" s="112"/>
      <c r="AB25" s="112"/>
      <c r="AC25" s="112"/>
      <c r="AD25" s="112"/>
      <c r="AE25" s="112"/>
      <c r="AF25" s="112"/>
      <c r="AG25" s="112"/>
    </row>
    <row r="26" spans="1:34" ht="32.1" customHeight="1" x14ac:dyDescent="0.4">
      <c r="A26" s="844"/>
      <c r="B26" s="188" t="s">
        <v>58</v>
      </c>
      <c r="C26" s="902">
        <f>'1-1 総表'!C24:J24</f>
        <v>0</v>
      </c>
      <c r="D26" s="902"/>
      <c r="E26" s="902"/>
      <c r="F26" s="902"/>
      <c r="G26" s="902"/>
      <c r="H26" s="902"/>
      <c r="I26" s="902"/>
      <c r="J26" s="903"/>
      <c r="K26" s="676"/>
      <c r="L26" s="756"/>
      <c r="M26" s="756"/>
      <c r="N26" s="756"/>
      <c r="O26" s="756"/>
      <c r="P26" s="756"/>
      <c r="Q26" s="541"/>
      <c r="R26" s="349"/>
      <c r="S26" s="349"/>
      <c r="T26" s="349"/>
      <c r="U26" s="349"/>
      <c r="V26" s="349"/>
      <c r="W26" s="349"/>
      <c r="Z26" s="112"/>
      <c r="AA26" s="112"/>
      <c r="AB26" s="112"/>
      <c r="AC26" s="112"/>
      <c r="AD26" s="112"/>
      <c r="AE26" s="112"/>
      <c r="AF26" s="112"/>
      <c r="AG26" s="112"/>
    </row>
    <row r="27" spans="1:34" ht="32.1" customHeight="1" thickBot="1" x14ac:dyDescent="0.45">
      <c r="A27" s="845"/>
      <c r="B27" s="189" t="s">
        <v>59</v>
      </c>
      <c r="C27" s="1269">
        <f>'1-1 総表'!C25:J25</f>
        <v>0</v>
      </c>
      <c r="D27" s="1269"/>
      <c r="E27" s="1269"/>
      <c r="F27" s="1269"/>
      <c r="G27" s="1269"/>
      <c r="H27" s="1269"/>
      <c r="I27" s="1269"/>
      <c r="J27" s="1270"/>
      <c r="K27" s="676"/>
      <c r="L27" s="756"/>
      <c r="M27" s="756"/>
      <c r="N27" s="756"/>
      <c r="O27" s="756"/>
      <c r="P27" s="756"/>
      <c r="Q27" s="541"/>
      <c r="R27" s="349"/>
      <c r="S27" s="349"/>
      <c r="T27" s="349"/>
      <c r="U27" s="349"/>
      <c r="V27" s="349"/>
      <c r="W27" s="349"/>
      <c r="Z27" s="112"/>
      <c r="AA27" s="112"/>
      <c r="AB27" s="112"/>
      <c r="AC27" s="112"/>
      <c r="AD27" s="112"/>
      <c r="AE27" s="112"/>
      <c r="AF27" s="112"/>
      <c r="AG27" s="112"/>
    </row>
    <row r="28" spans="1:34" ht="36" customHeight="1" x14ac:dyDescent="0.4">
      <c r="A28" s="829" t="s">
        <v>195</v>
      </c>
      <c r="B28" s="120" t="s">
        <v>1</v>
      </c>
      <c r="C28" s="776">
        <f>'1-1 総表'!C26:J26</f>
        <v>0</v>
      </c>
      <c r="D28" s="777"/>
      <c r="E28" s="777"/>
      <c r="F28" s="777"/>
      <c r="G28" s="777"/>
      <c r="H28" s="777"/>
      <c r="I28" s="777"/>
      <c r="J28" s="778"/>
      <c r="K28" s="128"/>
      <c r="L28" s="756"/>
      <c r="M28" s="756"/>
      <c r="N28" s="756"/>
      <c r="O28" s="756"/>
      <c r="P28" s="756"/>
      <c r="Q28" s="541"/>
      <c r="R28" s="349"/>
      <c r="S28" s="349"/>
      <c r="T28" s="349"/>
      <c r="U28" s="349"/>
      <c r="V28" s="349"/>
      <c r="W28" s="349"/>
      <c r="X28" s="110"/>
      <c r="Y28" s="110"/>
      <c r="Z28" s="112"/>
      <c r="AA28" s="112"/>
      <c r="AB28" s="112"/>
      <c r="AC28" s="112"/>
      <c r="AD28" s="112"/>
      <c r="AE28" s="112"/>
      <c r="AF28" s="112"/>
      <c r="AG28" s="112"/>
    </row>
    <row r="29" spans="1:34" s="110" customFormat="1" ht="60.75" customHeight="1" x14ac:dyDescent="0.4">
      <c r="A29" s="830"/>
      <c r="B29" s="121" t="s">
        <v>2</v>
      </c>
      <c r="C29" s="779">
        <f>'1-1 総表'!C27:J27</f>
        <v>0</v>
      </c>
      <c r="D29" s="780"/>
      <c r="E29" s="780"/>
      <c r="F29" s="780"/>
      <c r="G29" s="780"/>
      <c r="H29" s="780"/>
      <c r="I29" s="780"/>
      <c r="J29" s="781"/>
      <c r="K29" s="574"/>
      <c r="L29" s="756"/>
      <c r="M29" s="756"/>
      <c r="N29" s="756"/>
      <c r="O29" s="756"/>
      <c r="P29" s="756"/>
      <c r="Q29" s="541"/>
      <c r="R29" s="349"/>
      <c r="S29" s="349"/>
      <c r="T29" s="349"/>
      <c r="U29" s="349"/>
      <c r="V29" s="349"/>
      <c r="W29" s="349"/>
      <c r="Z29" s="218"/>
      <c r="AA29" s="218"/>
      <c r="AB29" s="218"/>
      <c r="AC29" s="218"/>
      <c r="AD29" s="218"/>
      <c r="AE29" s="218"/>
      <c r="AF29" s="119"/>
      <c r="AG29" s="119"/>
      <c r="AH29"/>
    </row>
    <row r="30" spans="1:34" s="110" customFormat="1" ht="21" customHeight="1" x14ac:dyDescent="0.4">
      <c r="A30" s="830"/>
      <c r="B30" s="1145" t="s">
        <v>337</v>
      </c>
      <c r="C30" s="393" t="s">
        <v>157</v>
      </c>
      <c r="D30" s="394"/>
      <c r="E30" s="394" t="s">
        <v>158</v>
      </c>
      <c r="F30" s="904" t="s">
        <v>159</v>
      </c>
      <c r="G30" s="904"/>
      <c r="H30" s="208" t="s">
        <v>179</v>
      </c>
      <c r="I30" s="823" t="s">
        <v>180</v>
      </c>
      <c r="J30" s="824"/>
      <c r="K30" s="676"/>
      <c r="L30" s="756"/>
      <c r="M30" s="756"/>
      <c r="N30" s="756"/>
      <c r="O30" s="756"/>
      <c r="P30" s="756"/>
      <c r="Q30" s="541"/>
      <c r="R30" s="349"/>
      <c r="S30" s="349"/>
      <c r="T30" s="349"/>
      <c r="U30" s="349"/>
      <c r="V30" s="349"/>
      <c r="W30" s="349"/>
      <c r="X30"/>
      <c r="Y30"/>
      <c r="Z30" s="218"/>
      <c r="AA30" s="218"/>
      <c r="AB30" s="218"/>
      <c r="AC30" s="218"/>
      <c r="AD30" s="218"/>
      <c r="AE30" s="218"/>
      <c r="AF30" s="119"/>
      <c r="AG30" s="119"/>
    </row>
    <row r="31" spans="1:34" ht="37.5" customHeight="1" x14ac:dyDescent="0.4">
      <c r="A31" s="830"/>
      <c r="B31" s="1146"/>
      <c r="C31" s="209" t="str">
        <f>IF(MIN(C32:C37),MIN(C32:C37),"")</f>
        <v/>
      </c>
      <c r="D31" s="180" t="s">
        <v>31</v>
      </c>
      <c r="E31" s="210" t="str">
        <f>IF(MAX(E32:E37),MAX(E32:E37),"")</f>
        <v/>
      </c>
      <c r="F31" s="905" t="str">
        <f>IF(F32="","",F32)</f>
        <v/>
      </c>
      <c r="G31" s="905"/>
      <c r="H31" s="259" t="str">
        <f>IF(H32="","","（"&amp;H32)</f>
        <v/>
      </c>
      <c r="I31" s="211" t="str">
        <f>IF(I32="","",I32&amp;")")</f>
        <v>0)</v>
      </c>
      <c r="J31" s="696">
        <f>COUNTIF(F33:G37,"?*")</f>
        <v>0</v>
      </c>
      <c r="K31" s="676"/>
      <c r="L31" s="756"/>
      <c r="M31" s="756"/>
      <c r="N31" s="756"/>
      <c r="O31" s="756"/>
      <c r="P31" s="756"/>
      <c r="Q31" s="541"/>
      <c r="R31" s="349"/>
      <c r="S31" s="349"/>
      <c r="T31" s="349"/>
      <c r="U31" s="349"/>
      <c r="V31" s="349"/>
      <c r="W31" s="349"/>
      <c r="Z31" s="219"/>
      <c r="AA31" s="219"/>
      <c r="AB31" s="219"/>
      <c r="AC31" s="219"/>
      <c r="AD31" s="219"/>
      <c r="AE31" s="219"/>
      <c r="AF31" s="217"/>
      <c r="AG31" s="217"/>
      <c r="AH31" s="110"/>
    </row>
    <row r="32" spans="1:34" ht="24.95" customHeight="1" x14ac:dyDescent="0.4">
      <c r="A32" s="830"/>
      <c r="B32" s="1147"/>
      <c r="C32" s="181" t="str">
        <f>IF('1-1 総表'!C30="","",'1-1 総表'!C30)</f>
        <v/>
      </c>
      <c r="D32" s="505" t="s">
        <v>161</v>
      </c>
      <c r="E32" s="182" t="str">
        <f>IF('1-1 総表'!E30="","",'1-1 総表'!E30)</f>
        <v/>
      </c>
      <c r="F32" s="1271" t="str">
        <f>IF('1-1 総表'!F30="","",'1-1 総表'!F30)</f>
        <v/>
      </c>
      <c r="G32" s="1272"/>
      <c r="H32" s="537" t="str">
        <f>IF('1-1 総表'!H30="","",'1-1 総表'!H30)</f>
        <v/>
      </c>
      <c r="I32" s="1292">
        <f>'1-1 総表'!I30</f>
        <v>0</v>
      </c>
      <c r="J32" s="1293"/>
      <c r="K32" s="676"/>
      <c r="L32" s="756"/>
      <c r="M32" s="756"/>
      <c r="N32" s="756"/>
      <c r="O32" s="756"/>
      <c r="P32" s="756"/>
      <c r="Q32" s="541"/>
      <c r="R32" s="349"/>
      <c r="S32" s="349"/>
      <c r="T32" s="349"/>
      <c r="U32" s="349"/>
      <c r="V32" s="349"/>
      <c r="W32" s="349"/>
      <c r="Z32" s="112"/>
      <c r="AA32" s="112"/>
      <c r="AB32" s="112"/>
      <c r="AC32" s="112"/>
      <c r="AD32" s="112"/>
      <c r="AE32" s="112"/>
      <c r="AF32" s="112"/>
      <c r="AG32" s="112"/>
    </row>
    <row r="33" spans="1:34" ht="24.95" customHeight="1" x14ac:dyDescent="0.4">
      <c r="A33" s="830"/>
      <c r="B33" s="1147"/>
      <c r="C33" s="183" t="str">
        <f>IF('1-1 総表'!C31="","",'1-1 総表'!C31)</f>
        <v/>
      </c>
      <c r="D33" s="505" t="str">
        <f>IF(C33="","","～")</f>
        <v/>
      </c>
      <c r="E33" s="184" t="str">
        <f>IF('1-1 総表'!E31="","",'1-1 総表'!E31)</f>
        <v/>
      </c>
      <c r="F33" s="1271" t="str">
        <f>IF('1-1 総表'!F31="","",'1-1 総表'!F31)</f>
        <v/>
      </c>
      <c r="G33" s="1272"/>
      <c r="H33" s="537" t="str">
        <f>IF('1-1 総表'!H31="","",'1-1 総表'!H31)</f>
        <v/>
      </c>
      <c r="I33" s="1273">
        <f>'1-1 総表'!I31</f>
        <v>0</v>
      </c>
      <c r="J33" s="1274"/>
      <c r="K33" s="676"/>
      <c r="L33" s="756"/>
      <c r="M33" s="756"/>
      <c r="N33" s="756"/>
      <c r="O33" s="756"/>
      <c r="P33" s="756"/>
      <c r="Q33" s="541"/>
      <c r="R33" s="349"/>
      <c r="S33" s="349"/>
      <c r="T33" s="349"/>
      <c r="U33" s="349"/>
      <c r="V33" s="349"/>
      <c r="W33" s="349"/>
      <c r="Z33" s="112"/>
      <c r="AA33" s="112"/>
      <c r="AB33" s="112"/>
      <c r="AC33" s="112"/>
      <c r="AD33" s="112"/>
      <c r="AE33" s="112"/>
      <c r="AF33" s="112"/>
      <c r="AG33" s="112"/>
    </row>
    <row r="34" spans="1:34" ht="24.95" customHeight="1" x14ac:dyDescent="0.4">
      <c r="A34" s="830"/>
      <c r="B34" s="1147"/>
      <c r="C34" s="183" t="str">
        <f>IF('1-1 総表'!C32="","",'1-1 総表'!C32)</f>
        <v/>
      </c>
      <c r="D34" s="505" t="str">
        <f>IF(C34="","","～")</f>
        <v/>
      </c>
      <c r="E34" s="184" t="str">
        <f>IF('1-1 総表'!E32="","",'1-1 総表'!E32)</f>
        <v/>
      </c>
      <c r="F34" s="1271" t="str">
        <f>IF('1-1 総表'!F32="","",'1-1 総表'!F32)</f>
        <v/>
      </c>
      <c r="G34" s="1272"/>
      <c r="H34" s="537" t="str">
        <f>IF('1-1 総表'!H32="","",'1-1 総表'!H32)</f>
        <v/>
      </c>
      <c r="I34" s="1273">
        <f>'1-1 総表'!I32</f>
        <v>0</v>
      </c>
      <c r="J34" s="1274"/>
      <c r="K34" s="676"/>
      <c r="L34" s="756"/>
      <c r="M34" s="756"/>
      <c r="N34" s="756"/>
      <c r="O34" s="756"/>
      <c r="P34" s="756"/>
      <c r="Q34" s="541"/>
      <c r="R34" s="349"/>
      <c r="S34" s="349"/>
      <c r="T34" s="349"/>
      <c r="U34" s="349"/>
      <c r="V34" s="349"/>
      <c r="W34" s="349"/>
      <c r="Z34" s="112"/>
      <c r="AA34" s="112"/>
      <c r="AB34" s="112"/>
      <c r="AC34" s="112"/>
      <c r="AD34" s="112"/>
      <c r="AE34" s="112"/>
      <c r="AF34" s="112"/>
      <c r="AG34" s="112"/>
    </row>
    <row r="35" spans="1:34" ht="24.95" customHeight="1" x14ac:dyDescent="0.4">
      <c r="A35" s="830"/>
      <c r="B35" s="1147"/>
      <c r="C35" s="183" t="str">
        <f>IF('1-1 総表'!C33="","",'1-1 総表'!C33)</f>
        <v/>
      </c>
      <c r="D35" s="505" t="str">
        <f>IF(C35="","","～")</f>
        <v/>
      </c>
      <c r="E35" s="184" t="str">
        <f>IF('1-1 総表'!E33="","",'1-1 総表'!E33)</f>
        <v/>
      </c>
      <c r="F35" s="1271" t="str">
        <f>IF('1-1 総表'!F33="","",'1-1 総表'!F33)</f>
        <v/>
      </c>
      <c r="G35" s="1272"/>
      <c r="H35" s="537" t="str">
        <f>IF('1-1 総表'!H33="","",'1-1 総表'!H33)</f>
        <v/>
      </c>
      <c r="I35" s="1273">
        <f>'1-1 総表'!I33</f>
        <v>0</v>
      </c>
      <c r="J35" s="1274"/>
      <c r="K35" s="676"/>
      <c r="L35" s="756"/>
      <c r="M35" s="756"/>
      <c r="N35" s="756"/>
      <c r="O35" s="756"/>
      <c r="P35" s="756"/>
      <c r="Q35" s="541"/>
      <c r="R35" s="349"/>
      <c r="S35" s="349"/>
      <c r="T35" s="349"/>
      <c r="U35" s="349"/>
      <c r="V35" s="349"/>
      <c r="W35" s="349"/>
      <c r="Z35" s="112"/>
      <c r="AA35" s="112"/>
      <c r="AB35" s="112"/>
      <c r="AC35" s="112"/>
      <c r="AD35" s="112"/>
      <c r="AE35" s="112"/>
      <c r="AF35" s="112"/>
      <c r="AG35" s="112"/>
    </row>
    <row r="36" spans="1:34" ht="24.95" customHeight="1" x14ac:dyDescent="0.4">
      <c r="A36" s="830"/>
      <c r="B36" s="1147"/>
      <c r="C36" s="183" t="str">
        <f>IF('1-1 総表'!C34="","",'1-1 総表'!C34)</f>
        <v/>
      </c>
      <c r="D36" s="505" t="str">
        <f>IF(C36="","","～")</f>
        <v/>
      </c>
      <c r="E36" s="184" t="str">
        <f>IF('1-1 総表'!E34="","",'1-1 総表'!E34)</f>
        <v/>
      </c>
      <c r="F36" s="1271" t="str">
        <f>IF('1-1 総表'!F34="","",'1-1 総表'!F34)</f>
        <v/>
      </c>
      <c r="G36" s="1272"/>
      <c r="H36" s="537" t="str">
        <f>IF('1-1 総表'!H34="","",'1-1 総表'!H34)</f>
        <v/>
      </c>
      <c r="I36" s="1273">
        <f>'1-1 総表'!I34</f>
        <v>0</v>
      </c>
      <c r="J36" s="1274"/>
      <c r="K36" s="676"/>
      <c r="L36" s="756"/>
      <c r="M36" s="756"/>
      <c r="N36" s="756"/>
      <c r="O36" s="756"/>
      <c r="P36" s="756"/>
      <c r="Q36" s="541"/>
      <c r="R36" s="349"/>
      <c r="S36" s="349"/>
      <c r="T36" s="349"/>
      <c r="U36" s="349"/>
      <c r="V36" s="349"/>
      <c r="W36" s="349"/>
      <c r="Z36" s="112"/>
      <c r="AA36" s="112"/>
      <c r="AB36" s="112"/>
      <c r="AC36" s="112"/>
      <c r="AD36" s="112"/>
      <c r="AE36" s="112"/>
      <c r="AF36" s="112"/>
      <c r="AG36" s="112"/>
    </row>
    <row r="37" spans="1:34" ht="24.95" customHeight="1" x14ac:dyDescent="0.4">
      <c r="A37" s="830"/>
      <c r="B37" s="1148"/>
      <c r="C37" s="185" t="str">
        <f>IF('1-1 総表'!C35="","",'1-1 総表'!C35)</f>
        <v/>
      </c>
      <c r="D37" s="505" t="str">
        <f>IF(C37="","","～")</f>
        <v/>
      </c>
      <c r="E37" s="186" t="str">
        <f>IF('1-1 総表'!E35="","",'1-1 総表'!E35)</f>
        <v/>
      </c>
      <c r="F37" s="1294" t="str">
        <f>IF('1-1 総表'!F35="","",'1-1 総表'!F35)</f>
        <v/>
      </c>
      <c r="G37" s="1295"/>
      <c r="H37" s="538" t="str">
        <f>IF('1-1 総表'!H35="","",'1-1 総表'!H35)</f>
        <v/>
      </c>
      <c r="I37" s="1296">
        <f>'1-1 総表'!I35</f>
        <v>0</v>
      </c>
      <c r="J37" s="1297"/>
      <c r="K37" s="345"/>
      <c r="L37" s="1262"/>
      <c r="M37" s="1262"/>
      <c r="N37" s="1262"/>
      <c r="O37" s="1262"/>
      <c r="P37" s="1262"/>
      <c r="Q37" s="541"/>
      <c r="R37" s="349"/>
      <c r="S37" s="349"/>
      <c r="T37" s="349"/>
      <c r="U37" s="349"/>
      <c r="V37" s="348"/>
      <c r="W37" s="348"/>
      <c r="Z37" s="112"/>
      <c r="AA37" s="112"/>
      <c r="AB37" s="112"/>
      <c r="AC37" s="112"/>
      <c r="AD37" s="112"/>
      <c r="AE37" s="112"/>
      <c r="AF37" s="112"/>
      <c r="AG37" s="112"/>
    </row>
    <row r="38" spans="1:34" ht="15.75" customHeight="1" x14ac:dyDescent="0.4">
      <c r="A38" s="830"/>
      <c r="B38" s="881" t="s">
        <v>284</v>
      </c>
      <c r="C38" s="1288" t="s">
        <v>209</v>
      </c>
      <c r="D38" s="1289"/>
      <c r="E38" s="289" t="str">
        <f>IF('4-1 総表'!C10="","申請金額","計画変更金額")</f>
        <v>申請金額</v>
      </c>
      <c r="F38" s="290" t="s">
        <v>210</v>
      </c>
      <c r="G38" s="1298" t="s">
        <v>211</v>
      </c>
      <c r="H38" s="1299"/>
      <c r="I38" s="567" t="str">
        <f>IF('4-1 総表'!C10="","申請金額","計画変更金額")</f>
        <v>申請金額</v>
      </c>
      <c r="J38" s="568" t="s">
        <v>210</v>
      </c>
      <c r="K38" s="576"/>
      <c r="L38" s="665"/>
      <c r="M38" s="665"/>
      <c r="N38" s="665"/>
      <c r="O38" s="665"/>
      <c r="P38" s="665"/>
      <c r="Q38" s="343"/>
      <c r="R38" s="343"/>
      <c r="S38" s="343"/>
      <c r="T38" s="343"/>
      <c r="U38" s="343"/>
      <c r="V38" s="343"/>
      <c r="W38" s="343"/>
      <c r="Z38" s="112"/>
      <c r="AA38" s="112"/>
      <c r="AB38" s="112"/>
      <c r="AC38" s="112"/>
      <c r="AD38" s="112"/>
      <c r="AE38" s="112"/>
      <c r="AF38" s="112"/>
      <c r="AG38" s="112"/>
    </row>
    <row r="39" spans="1:34" ht="22.5" customHeight="1" x14ac:dyDescent="0.4">
      <c r="A39" s="830"/>
      <c r="B39" s="882"/>
      <c r="C39" s="765" t="s">
        <v>10</v>
      </c>
      <c r="D39" s="766"/>
      <c r="E39" s="632">
        <f>'5-3 収入'!H6</f>
        <v>0</v>
      </c>
      <c r="F39" s="636">
        <f>'5-3 収入'!E6</f>
        <v>0</v>
      </c>
      <c r="G39" s="1277" t="s">
        <v>68</v>
      </c>
      <c r="H39" s="890" t="str">
        <f>IF('1-4 支出'!E8="","",'1-4 支出'!E8)</f>
        <v/>
      </c>
      <c r="I39" s="1286">
        <f>'5-4 支出'!H8</f>
        <v>0</v>
      </c>
      <c r="J39" s="1284" t="str">
        <f>'5-4 支出'!F8</f>
        <v>0</v>
      </c>
      <c r="K39" s="577"/>
      <c r="L39" s="343"/>
      <c r="M39" s="343"/>
      <c r="N39" s="343"/>
      <c r="O39" s="343"/>
      <c r="P39" s="343"/>
      <c r="Q39" s="343"/>
      <c r="R39" s="343"/>
      <c r="S39" s="343"/>
      <c r="T39" s="343"/>
      <c r="U39" s="343"/>
      <c r="V39" s="343"/>
      <c r="W39" s="343"/>
      <c r="Z39" s="112"/>
      <c r="AA39" s="112"/>
      <c r="AB39" s="112"/>
    </row>
    <row r="40" spans="1:34" ht="22.5" customHeight="1" x14ac:dyDescent="0.4">
      <c r="A40" s="830"/>
      <c r="B40" s="882"/>
      <c r="C40" s="765" t="s">
        <v>11</v>
      </c>
      <c r="D40" s="766"/>
      <c r="E40" s="632">
        <f>'5-3 収入'!H8</f>
        <v>0</v>
      </c>
      <c r="F40" s="636">
        <f>'5-3 収入'!E8</f>
        <v>0</v>
      </c>
      <c r="G40" s="1278"/>
      <c r="H40" s="892"/>
      <c r="I40" s="1287"/>
      <c r="J40" s="1285"/>
      <c r="K40" s="577"/>
      <c r="L40" s="343"/>
      <c r="M40" s="343"/>
      <c r="N40" s="343"/>
      <c r="O40" s="343"/>
      <c r="P40" s="343"/>
      <c r="Q40" s="343"/>
      <c r="R40" s="343"/>
      <c r="S40" s="343"/>
      <c r="T40" s="343"/>
      <c r="U40" s="343"/>
      <c r="V40" s="343"/>
      <c r="W40" s="343"/>
      <c r="Z40" s="112"/>
      <c r="AA40" s="112"/>
      <c r="AB40" s="112"/>
      <c r="AC40" s="112"/>
      <c r="AD40" s="112"/>
      <c r="AE40" s="112"/>
      <c r="AF40" s="112"/>
      <c r="AG40" s="112"/>
      <c r="AH40" s="112"/>
    </row>
    <row r="41" spans="1:34" ht="22.5" customHeight="1" x14ac:dyDescent="0.4">
      <c r="A41" s="830"/>
      <c r="B41" s="882"/>
      <c r="C41" s="769" t="s">
        <v>38</v>
      </c>
      <c r="D41" s="770"/>
      <c r="E41" s="632">
        <f>'5-3 収入'!H9</f>
        <v>0</v>
      </c>
      <c r="F41" s="637">
        <f>'5-3 収入'!E9</f>
        <v>0</v>
      </c>
      <c r="G41" s="1277" t="s">
        <v>69</v>
      </c>
      <c r="H41" s="890" t="str">
        <f>IF('1-4 支出'!E9="","",'1-4 支出'!E9)</f>
        <v/>
      </c>
      <c r="I41" s="1286">
        <f>'5-4 支出'!H9</f>
        <v>0</v>
      </c>
      <c r="J41" s="1284" t="str">
        <f>'5-4 支出'!F9</f>
        <v>0</v>
      </c>
      <c r="K41" s="577"/>
      <c r="L41" s="343"/>
      <c r="M41" s="343"/>
      <c r="N41" s="343"/>
      <c r="O41" s="343"/>
      <c r="P41" s="343"/>
      <c r="Q41" s="343"/>
      <c r="R41" s="343"/>
      <c r="S41" s="343"/>
      <c r="T41" s="343"/>
      <c r="U41" s="343"/>
      <c r="V41" s="343"/>
      <c r="W41" s="343"/>
      <c r="Z41" s="112"/>
      <c r="AA41" s="112"/>
      <c r="AB41" s="112"/>
      <c r="AC41" s="112"/>
      <c r="AD41" s="112"/>
      <c r="AE41" s="112"/>
      <c r="AF41" s="112"/>
      <c r="AG41" s="112"/>
      <c r="AH41" s="112"/>
    </row>
    <row r="42" spans="1:34" ht="22.5" customHeight="1" x14ac:dyDescent="0.4">
      <c r="A42" s="830"/>
      <c r="B42" s="882"/>
      <c r="C42" s="769" t="s">
        <v>39</v>
      </c>
      <c r="D42" s="770"/>
      <c r="E42" s="632">
        <f>'5-3 収入'!H10</f>
        <v>0</v>
      </c>
      <c r="F42" s="637">
        <f>'5-3 収入'!E10</f>
        <v>0</v>
      </c>
      <c r="G42" s="1279"/>
      <c r="H42" s="892"/>
      <c r="I42" s="1287"/>
      <c r="J42" s="1285"/>
      <c r="K42" s="577"/>
      <c r="L42" s="343"/>
      <c r="M42" s="343"/>
      <c r="N42" s="343"/>
      <c r="O42" s="343"/>
      <c r="P42" s="343"/>
      <c r="Q42" s="343"/>
      <c r="R42" s="343"/>
      <c r="S42" s="343"/>
      <c r="T42" s="343"/>
      <c r="U42" s="343"/>
      <c r="V42" s="343"/>
      <c r="W42" s="343"/>
      <c r="Z42" s="112"/>
      <c r="AA42" s="112"/>
      <c r="AB42" s="112"/>
      <c r="AC42" s="112"/>
      <c r="AD42" s="112"/>
      <c r="AE42" s="112"/>
      <c r="AF42" s="112"/>
      <c r="AG42" s="112"/>
      <c r="AH42" s="112"/>
    </row>
    <row r="43" spans="1:34" ht="22.5" customHeight="1" x14ac:dyDescent="0.4">
      <c r="A43" s="830"/>
      <c r="B43" s="882"/>
      <c r="C43" s="769" t="s">
        <v>169</v>
      </c>
      <c r="D43" s="770"/>
      <c r="E43" s="632">
        <f>'5-3 収入'!H11</f>
        <v>0</v>
      </c>
      <c r="F43" s="637">
        <f>'5-3 収入'!E11</f>
        <v>0</v>
      </c>
      <c r="G43" s="871" t="s">
        <v>70</v>
      </c>
      <c r="H43" s="890" t="str">
        <f>IF('1-4 支出'!E10="","",'1-4 支出'!E10)</f>
        <v/>
      </c>
      <c r="I43" s="1286">
        <f>'5-4 支出'!H10</f>
        <v>0</v>
      </c>
      <c r="J43" s="1284" t="str">
        <f>'5-4 支出'!F10</f>
        <v>0</v>
      </c>
      <c r="K43" s="577"/>
      <c r="L43" s="343"/>
      <c r="M43" s="343"/>
      <c r="N43" s="343"/>
      <c r="O43" s="343"/>
      <c r="P43" s="343"/>
      <c r="Q43" s="343"/>
      <c r="R43" s="343"/>
      <c r="S43" s="343"/>
      <c r="T43" s="343"/>
      <c r="U43" s="343"/>
      <c r="V43" s="343"/>
      <c r="W43" s="343"/>
      <c r="Z43" s="112"/>
      <c r="AA43" s="112"/>
      <c r="AB43" s="112"/>
      <c r="AC43" s="112"/>
      <c r="AD43" s="112"/>
      <c r="AE43" s="112"/>
      <c r="AF43" s="112"/>
      <c r="AG43" s="112"/>
      <c r="AH43" s="112"/>
    </row>
    <row r="44" spans="1:34" ht="22.5" customHeight="1" x14ac:dyDescent="0.4">
      <c r="A44" s="830"/>
      <c r="B44" s="882"/>
      <c r="C44" s="769" t="s">
        <v>192</v>
      </c>
      <c r="D44" s="770"/>
      <c r="E44" s="632">
        <f>'5-3 収入'!H12</f>
        <v>0</v>
      </c>
      <c r="F44" s="637">
        <f>'5-3 収入'!E12</f>
        <v>0</v>
      </c>
      <c r="G44" s="872"/>
      <c r="H44" s="892"/>
      <c r="I44" s="1287"/>
      <c r="J44" s="1285"/>
      <c r="K44" s="577"/>
      <c r="L44" s="343"/>
      <c r="M44" s="343"/>
      <c r="N44" s="343"/>
      <c r="O44" s="343"/>
      <c r="P44" s="343"/>
      <c r="Q44" s="343"/>
      <c r="R44" s="343"/>
      <c r="S44" s="343"/>
      <c r="T44" s="343"/>
      <c r="U44" s="343"/>
      <c r="V44" s="343"/>
      <c r="W44" s="343"/>
      <c r="Z44" s="112"/>
      <c r="AA44" s="112"/>
      <c r="AB44" s="112"/>
      <c r="AC44" s="112"/>
      <c r="AD44" s="112"/>
      <c r="AE44" s="112"/>
      <c r="AF44" s="112"/>
      <c r="AG44" s="112"/>
      <c r="AH44" s="112"/>
    </row>
    <row r="45" spans="1:34" ht="22.5" customHeight="1" x14ac:dyDescent="0.4">
      <c r="A45" s="830"/>
      <c r="B45" s="882"/>
      <c r="C45" s="765" t="s">
        <v>5</v>
      </c>
      <c r="D45" s="766"/>
      <c r="E45" s="632">
        <f>'5-3 収入'!H5</f>
        <v>0</v>
      </c>
      <c r="F45" s="636">
        <f>'5-3 収入'!E5</f>
        <v>0</v>
      </c>
      <c r="G45" s="1280"/>
      <c r="H45" s="1280"/>
      <c r="I45" s="1280"/>
      <c r="J45" s="1281"/>
      <c r="K45" s="578"/>
      <c r="L45" s="343"/>
      <c r="M45" s="343"/>
      <c r="N45" s="343"/>
      <c r="O45" s="343"/>
      <c r="P45" s="343"/>
      <c r="Q45" s="343"/>
      <c r="R45" s="343"/>
      <c r="S45" s="343"/>
      <c r="T45" s="343"/>
      <c r="U45" s="343"/>
      <c r="V45" s="343"/>
      <c r="W45" s="343"/>
      <c r="Z45" s="112"/>
      <c r="AA45" s="112"/>
      <c r="AB45" s="112"/>
      <c r="AC45" s="112"/>
      <c r="AD45" s="112"/>
      <c r="AE45" s="112"/>
      <c r="AF45" s="112"/>
      <c r="AG45" s="112"/>
      <c r="AH45" s="112"/>
    </row>
    <row r="46" spans="1:34" ht="22.5" customHeight="1" x14ac:dyDescent="0.4">
      <c r="A46" s="830"/>
      <c r="B46" s="882"/>
      <c r="C46" s="803" t="s">
        <v>12</v>
      </c>
      <c r="D46" s="804"/>
      <c r="E46" s="638">
        <f>I48-(E45+E47)</f>
        <v>0</v>
      </c>
      <c r="F46" s="637">
        <f>J48-(F45+F47)</f>
        <v>0</v>
      </c>
      <c r="G46" s="1282"/>
      <c r="H46" s="1282"/>
      <c r="I46" s="1282"/>
      <c r="J46" s="1283"/>
      <c r="K46" s="578"/>
      <c r="L46" s="343"/>
      <c r="M46" s="343"/>
      <c r="N46" s="343"/>
      <c r="O46" s="343"/>
      <c r="P46" s="343"/>
      <c r="Q46" s="343"/>
      <c r="R46" s="343"/>
      <c r="S46" s="343"/>
      <c r="T46" s="343"/>
      <c r="U46" s="343"/>
      <c r="V46" s="343"/>
      <c r="W46" s="343"/>
      <c r="Z46" s="112"/>
      <c r="AA46" s="112"/>
      <c r="AB46" s="112"/>
      <c r="AC46" s="112"/>
      <c r="AD46" s="112"/>
      <c r="AE46" s="112"/>
      <c r="AF46" s="112"/>
      <c r="AG46" s="112"/>
      <c r="AH46" s="112"/>
    </row>
    <row r="47" spans="1:34" ht="22.5" customHeight="1" x14ac:dyDescent="0.4">
      <c r="A47" s="830"/>
      <c r="B47" s="882"/>
      <c r="C47" s="1275" t="s">
        <v>193</v>
      </c>
      <c r="D47" s="1276"/>
      <c r="E47" s="639">
        <f>IF('4-1 総表'!C10="",'1-1 総表'!E47*1000,MIN('1-1 総表'!E47*1000,ROUNDDOWN(J47,-3)))</f>
        <v>0</v>
      </c>
      <c r="F47" s="636">
        <f>ROUNDDOWN(MIN(E47,J47),-3)</f>
        <v>0</v>
      </c>
      <c r="G47" s="863" t="s">
        <v>160</v>
      </c>
      <c r="H47" s="864"/>
      <c r="I47" s="632">
        <f>'5-4 支出'!H6</f>
        <v>0</v>
      </c>
      <c r="J47" s="633">
        <f>'5-4 支出'!F6</f>
        <v>0</v>
      </c>
      <c r="K47" s="578"/>
      <c r="L47" s="343"/>
      <c r="M47" s="343"/>
      <c r="N47" s="343"/>
      <c r="O47" s="343"/>
      <c r="P47" s="343"/>
      <c r="Q47" s="343"/>
      <c r="R47" s="343"/>
      <c r="S47" s="343"/>
      <c r="T47" s="343"/>
      <c r="U47" s="343"/>
      <c r="V47" s="343"/>
      <c r="W47" s="343"/>
      <c r="Z47" s="112"/>
      <c r="AA47" s="112"/>
      <c r="AB47" s="112"/>
      <c r="AC47" s="112"/>
      <c r="AD47" s="112"/>
      <c r="AE47" s="112"/>
      <c r="AF47" s="112"/>
      <c r="AG47" s="112"/>
      <c r="AH47" s="112"/>
    </row>
    <row r="48" spans="1:34" ht="22.5" customHeight="1" thickBot="1" x14ac:dyDescent="0.45">
      <c r="A48" s="831"/>
      <c r="B48" s="883"/>
      <c r="C48" s="832" t="s">
        <v>13</v>
      </c>
      <c r="D48" s="833"/>
      <c r="E48" s="640">
        <f>SUM(E45:E47)</f>
        <v>0</v>
      </c>
      <c r="F48" s="641">
        <f>SUM(F45:F47)</f>
        <v>0</v>
      </c>
      <c r="G48" s="1300" t="s">
        <v>154</v>
      </c>
      <c r="H48" s="811"/>
      <c r="I48" s="634">
        <f>'5-4 支出'!H5</f>
        <v>0</v>
      </c>
      <c r="J48" s="635">
        <f>'5-4 支出'!F5</f>
        <v>0</v>
      </c>
      <c r="K48" s="579"/>
      <c r="L48" s="343"/>
      <c r="M48" s="343"/>
      <c r="N48" s="343"/>
      <c r="O48" s="343"/>
      <c r="P48" s="343"/>
      <c r="Q48" s="343"/>
      <c r="R48" s="343"/>
      <c r="S48" s="343"/>
      <c r="T48" s="343"/>
      <c r="U48" s="343"/>
      <c r="V48" s="343"/>
      <c r="W48" s="343"/>
      <c r="Z48" s="112"/>
      <c r="AA48" s="112"/>
      <c r="AB48" s="112"/>
      <c r="AC48" s="112"/>
      <c r="AD48" s="112"/>
      <c r="AE48" s="112"/>
      <c r="AF48" s="112"/>
      <c r="AG48" s="112"/>
      <c r="AH48" s="112"/>
    </row>
    <row r="49" spans="1:34" ht="4.5" customHeight="1" x14ac:dyDescent="0.4">
      <c r="K49" s="579"/>
      <c r="L49" s="1290"/>
      <c r="M49" s="1290"/>
      <c r="N49" s="1290"/>
      <c r="O49" s="1290"/>
      <c r="P49" s="1290"/>
      <c r="Q49" s="1290"/>
      <c r="R49" s="359"/>
      <c r="S49" s="359"/>
      <c r="T49" s="359"/>
      <c r="U49" s="359"/>
      <c r="V49" s="359"/>
      <c r="W49" s="359"/>
      <c r="Z49" s="112"/>
      <c r="AA49" s="112"/>
      <c r="AB49" s="112"/>
      <c r="AC49" s="112"/>
      <c r="AD49" s="112"/>
      <c r="AE49" s="112"/>
      <c r="AF49" s="112"/>
      <c r="AG49" s="112"/>
      <c r="AH49" s="112"/>
    </row>
    <row r="50" spans="1:34" ht="18" customHeight="1" x14ac:dyDescent="0.4">
      <c r="A50" s="383"/>
      <c r="B50" s="122"/>
      <c r="F50" s="123"/>
      <c r="G50" s="1291" t="str">
        <f>IF('4-1 総表'!C10="","助成対象経費の総額　申請時からの増減：","")</f>
        <v>助成対象経費の総額　申請時からの増減：</v>
      </c>
      <c r="H50" s="1291"/>
      <c r="I50" s="1291"/>
      <c r="J50" s="684" t="e">
        <f>IF('4-1 総表'!C10="",(J48/I48)-1,"")</f>
        <v>#DIV/0!</v>
      </c>
      <c r="L50" s="1290"/>
      <c r="M50" s="1290"/>
      <c r="N50" s="1290"/>
      <c r="O50" s="1290"/>
      <c r="P50" s="1290"/>
      <c r="Q50" s="1290"/>
      <c r="R50" s="359"/>
      <c r="S50" s="359"/>
      <c r="T50" s="359"/>
      <c r="U50" s="359"/>
      <c r="V50" s="359"/>
      <c r="W50" s="359"/>
      <c r="Z50" s="218"/>
      <c r="AA50" s="218"/>
      <c r="AB50" s="218"/>
      <c r="AC50" s="218"/>
      <c r="AD50" s="218"/>
      <c r="AE50" s="218"/>
      <c r="AF50" s="119"/>
      <c r="AG50" s="119"/>
    </row>
    <row r="51" spans="1:34" ht="18" customHeight="1" x14ac:dyDescent="0.4">
      <c r="B51" s="122" t="e">
        <f>IF((J48/I48)&lt;0.8,"助成対象経費の総額に2割を超える減額があります。計画変更承認が必要な場合があります。","")</f>
        <v>#DIV/0!</v>
      </c>
      <c r="K51" s="125"/>
      <c r="L51" s="1290"/>
      <c r="M51" s="1290"/>
      <c r="N51" s="1290"/>
      <c r="O51" s="1290"/>
      <c r="P51" s="1290"/>
      <c r="Q51" s="1290"/>
      <c r="R51" s="359"/>
      <c r="S51" s="359"/>
      <c r="T51" s="359"/>
      <c r="U51" s="359"/>
      <c r="V51" s="359"/>
      <c r="W51" s="359"/>
    </row>
    <row r="52" spans="1:34" x14ac:dyDescent="0.4">
      <c r="B52" s="122"/>
    </row>
    <row r="53" spans="1:34" x14ac:dyDescent="0.4">
      <c r="B53" s="122"/>
    </row>
    <row r="63" spans="1:34" x14ac:dyDescent="0.4">
      <c r="L63" s="110"/>
      <c r="M63" s="110"/>
      <c r="N63" s="110"/>
    </row>
    <row r="64" spans="1:34" x14ac:dyDescent="0.4">
      <c r="L64" s="110"/>
      <c r="M64" s="110"/>
      <c r="N64" s="110"/>
      <c r="Z64" s="110"/>
      <c r="AA64" s="110"/>
      <c r="AB64" s="110"/>
    </row>
    <row r="65" spans="12:28" x14ac:dyDescent="0.4">
      <c r="L65" s="110"/>
      <c r="M65" s="110"/>
      <c r="N65" s="110"/>
      <c r="Z65" s="110"/>
      <c r="AA65" s="110"/>
      <c r="AB65" s="110"/>
    </row>
    <row r="66" spans="12:28" x14ac:dyDescent="0.4">
      <c r="L66" s="110"/>
      <c r="M66" s="110"/>
      <c r="N66" s="110"/>
      <c r="Z66" s="110"/>
      <c r="AA66" s="110"/>
      <c r="AB66" s="110"/>
    </row>
    <row r="67" spans="12:28" x14ac:dyDescent="0.4">
      <c r="L67" s="110"/>
      <c r="M67" s="110"/>
      <c r="N67" s="110"/>
      <c r="Z67" s="110"/>
      <c r="AA67" s="110"/>
      <c r="AB67" s="110"/>
    </row>
    <row r="68" spans="12:28" x14ac:dyDescent="0.4">
      <c r="L68" s="110"/>
      <c r="M68" s="110"/>
      <c r="N68" s="110"/>
      <c r="Z68" s="110"/>
      <c r="AA68" s="110"/>
      <c r="AB68" s="110"/>
    </row>
    <row r="69" spans="12:28" x14ac:dyDescent="0.4">
      <c r="L69" s="110"/>
      <c r="M69" s="110"/>
      <c r="N69" s="110"/>
      <c r="Z69" s="110"/>
      <c r="AA69" s="110"/>
      <c r="AB69" s="110"/>
    </row>
    <row r="70" spans="12:28" x14ac:dyDescent="0.4">
      <c r="L70" s="110"/>
      <c r="M70" s="110"/>
      <c r="N70" s="110"/>
      <c r="Z70" s="110"/>
      <c r="AA70" s="110"/>
      <c r="AB70" s="110"/>
    </row>
    <row r="71" spans="12:28" x14ac:dyDescent="0.4">
      <c r="L71" s="110"/>
      <c r="M71" s="110"/>
      <c r="N71" s="110"/>
      <c r="Z71" s="110"/>
      <c r="AA71" s="110"/>
      <c r="AB71" s="110"/>
    </row>
    <row r="72" spans="12:28" x14ac:dyDescent="0.4">
      <c r="L72" s="110"/>
      <c r="M72" s="110"/>
      <c r="N72" s="110"/>
      <c r="Z72" s="110"/>
      <c r="AA72" s="110"/>
      <c r="AB72" s="110"/>
    </row>
    <row r="73" spans="12:28" x14ac:dyDescent="0.4">
      <c r="L73" s="110"/>
      <c r="M73" s="110"/>
      <c r="N73" s="110"/>
      <c r="Z73" s="110"/>
      <c r="AA73" s="110"/>
      <c r="AB73" s="110"/>
    </row>
    <row r="74" spans="12:28" x14ac:dyDescent="0.4">
      <c r="L74" s="110"/>
      <c r="M74" s="110"/>
      <c r="N74" s="110"/>
      <c r="Z74" s="110"/>
      <c r="AA74" s="110"/>
      <c r="AB74" s="110"/>
    </row>
    <row r="75" spans="12:28" x14ac:dyDescent="0.4">
      <c r="L75" s="110"/>
      <c r="M75" s="110"/>
      <c r="N75" s="110"/>
      <c r="Z75" s="110"/>
      <c r="AA75" s="110"/>
      <c r="AB75" s="110"/>
    </row>
    <row r="76" spans="12:28" x14ac:dyDescent="0.4">
      <c r="L76" s="110"/>
      <c r="M76" s="110"/>
      <c r="N76" s="110"/>
      <c r="Z76" s="110"/>
      <c r="AA76" s="110"/>
      <c r="AB76" s="110"/>
    </row>
    <row r="77" spans="12:28" x14ac:dyDescent="0.4">
      <c r="Z77" s="110"/>
      <c r="AA77" s="110"/>
      <c r="AB77" s="110"/>
    </row>
  </sheetData>
  <sheetProtection algorithmName="SHA-512" hashValue="crvhTEUXTL/hYRk0Bl8qlak25QH/PaoYo/IPR2Q0LxK+T2bHo6D4wfzumhrsJAIJWKS2pirNDnOUU1MchIyB6A==" saltValue="XaRHJYe34n64AL0x1djxvg==" spinCount="100000" sheet="1" objects="1" scenarios="1"/>
  <mergeCells count="89">
    <mergeCell ref="C38:D38"/>
    <mergeCell ref="A28:A48"/>
    <mergeCell ref="L49:Q51"/>
    <mergeCell ref="B38:B48"/>
    <mergeCell ref="G50:I50"/>
    <mergeCell ref="I32:J32"/>
    <mergeCell ref="F33:G33"/>
    <mergeCell ref="F36:G36"/>
    <mergeCell ref="I36:J36"/>
    <mergeCell ref="F37:G37"/>
    <mergeCell ref="I37:J37"/>
    <mergeCell ref="G43:G44"/>
    <mergeCell ref="H43:H44"/>
    <mergeCell ref="G38:H38"/>
    <mergeCell ref="C48:D48"/>
    <mergeCell ref="G48:H48"/>
    <mergeCell ref="J41:J42"/>
    <mergeCell ref="J43:J44"/>
    <mergeCell ref="I39:I40"/>
    <mergeCell ref="I41:I42"/>
    <mergeCell ref="I43:I44"/>
    <mergeCell ref="A1:C1"/>
    <mergeCell ref="A2:J2"/>
    <mergeCell ref="A3:J3"/>
    <mergeCell ref="A5:J5"/>
    <mergeCell ref="D7:I7"/>
    <mergeCell ref="C47:D47"/>
    <mergeCell ref="G47:H47"/>
    <mergeCell ref="C43:D43"/>
    <mergeCell ref="C39:D39"/>
    <mergeCell ref="G39:G40"/>
    <mergeCell ref="H39:H40"/>
    <mergeCell ref="C40:D40"/>
    <mergeCell ref="C42:D42"/>
    <mergeCell ref="C41:D41"/>
    <mergeCell ref="G41:G42"/>
    <mergeCell ref="H41:H42"/>
    <mergeCell ref="C45:D45"/>
    <mergeCell ref="G45:J46"/>
    <mergeCell ref="C46:D46"/>
    <mergeCell ref="C44:D44"/>
    <mergeCell ref="J39:J40"/>
    <mergeCell ref="C28:J28"/>
    <mergeCell ref="C29:J29"/>
    <mergeCell ref="B30:B37"/>
    <mergeCell ref="F30:G30"/>
    <mergeCell ref="I30:J30"/>
    <mergeCell ref="F31:G31"/>
    <mergeCell ref="F32:G32"/>
    <mergeCell ref="I33:J33"/>
    <mergeCell ref="F34:G34"/>
    <mergeCell ref="I34:J34"/>
    <mergeCell ref="F35:G35"/>
    <mergeCell ref="I35:J35"/>
    <mergeCell ref="C17:J17"/>
    <mergeCell ref="C18:J18"/>
    <mergeCell ref="C20:J20"/>
    <mergeCell ref="A21:A27"/>
    <mergeCell ref="F21:J21"/>
    <mergeCell ref="B22:B23"/>
    <mergeCell ref="D22:E22"/>
    <mergeCell ref="F22:J22"/>
    <mergeCell ref="D23:E23"/>
    <mergeCell ref="F23:J23"/>
    <mergeCell ref="C24:J24"/>
    <mergeCell ref="C25:J25"/>
    <mergeCell ref="C26:J26"/>
    <mergeCell ref="C27:J27"/>
    <mergeCell ref="D14:E14"/>
    <mergeCell ref="F14:J14"/>
    <mergeCell ref="D15:E15"/>
    <mergeCell ref="F15:J15"/>
    <mergeCell ref="C16:J16"/>
    <mergeCell ref="L13:P37"/>
    <mergeCell ref="L1:M2"/>
    <mergeCell ref="L12:W12"/>
    <mergeCell ref="A11:B11"/>
    <mergeCell ref="C11:D11"/>
    <mergeCell ref="E11:F11"/>
    <mergeCell ref="G11:J11"/>
    <mergeCell ref="B8:I8"/>
    <mergeCell ref="A10:B10"/>
    <mergeCell ref="C10:D10"/>
    <mergeCell ref="C19:J19"/>
    <mergeCell ref="A12:B12"/>
    <mergeCell ref="C12:J12"/>
    <mergeCell ref="A13:A20"/>
    <mergeCell ref="F13:J13"/>
    <mergeCell ref="B14:B15"/>
  </mergeCells>
  <phoneticPr fontId="21"/>
  <conditionalFormatting sqref="J50">
    <cfRule type="expression" dxfId="2" priority="1">
      <formula>OR((J48/I48)&lt;0.8)</formula>
    </cfRule>
  </conditionalFormatting>
  <conditionalFormatting sqref="K16">
    <cfRule type="expression" dxfId="1" priority="3">
      <formula>$C$11="個人"</formula>
    </cfRule>
  </conditionalFormatting>
  <dataValidations count="1">
    <dataValidation type="date" allowBlank="1" showErrorMessage="1" error="この値は、このセルに定義されているデータ入力規則の制限を満たしていません。_x000a_2025/4/1～2026/3/31" sqref="C32:C37 E32:E37" xr:uid="{26061B8F-9F8D-4E94-8FF6-5BA4DD00AFD4}">
      <formula1>45748</formula1>
      <formula2>46112</formula2>
    </dataValidation>
  </dataValidations>
  <printOptions horizontalCentered="1"/>
  <pageMargins left="0.70866141732283472" right="0.70866141732283472" top="0.35433070866141736" bottom="0.15748031496062992" header="0.31496062992125984" footer="0.11811023622047245"/>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F7C1D4"/>
    <pageSetUpPr fitToPage="1"/>
  </sheetPr>
  <dimension ref="A1:Y90"/>
  <sheetViews>
    <sheetView view="pageBreakPreview" zoomScale="60" zoomScaleNormal="70" zoomScalePageLayoutView="55" workbookViewId="0">
      <selection activeCell="D14" sqref="D14:H14"/>
    </sheetView>
  </sheetViews>
  <sheetFormatPr defaultColWidth="9" defaultRowHeight="18.75" x14ac:dyDescent="0.4"/>
  <cols>
    <col min="1" max="1" width="4.375" bestFit="1" customWidth="1"/>
    <col min="2" max="2" width="14.125" customWidth="1"/>
    <col min="3" max="3" width="7.625" customWidth="1"/>
    <col min="4" max="11" width="21.875" customWidth="1"/>
    <col min="12" max="12" width="1.625" customWidth="1"/>
  </cols>
  <sheetData>
    <row r="1" spans="1:23" s="21" customFormat="1" ht="20.100000000000001" customHeight="1" x14ac:dyDescent="0.4">
      <c r="B1" s="28" t="s">
        <v>390</v>
      </c>
      <c r="C1" s="28"/>
      <c r="D1" s="28"/>
      <c r="E1" s="28"/>
      <c r="F1" s="28"/>
      <c r="G1" s="28"/>
      <c r="H1" s="560"/>
      <c r="I1" s="560"/>
      <c r="J1" s="561"/>
    </row>
    <row r="2" spans="1:23" ht="20.100000000000001" customHeight="1" x14ac:dyDescent="0.4">
      <c r="B2" s="686" t="s">
        <v>294</v>
      </c>
      <c r="C2" s="971">
        <f>'5-1 総表'!C17</f>
        <v>0</v>
      </c>
      <c r="D2" s="971"/>
      <c r="E2" s="971"/>
      <c r="F2" s="971"/>
      <c r="G2" s="971"/>
      <c r="H2" s="971"/>
      <c r="I2" s="971"/>
      <c r="J2" s="971"/>
      <c r="K2" s="61"/>
    </row>
    <row r="3" spans="1:23" ht="19.5" customHeight="1" thickBot="1" x14ac:dyDescent="0.45">
      <c r="B3" s="562" t="s">
        <v>65</v>
      </c>
      <c r="C3" s="1301">
        <f>'5-1 総表'!C29</f>
        <v>0</v>
      </c>
      <c r="D3" s="1301"/>
      <c r="E3" s="1301"/>
      <c r="F3" s="1301"/>
      <c r="G3" s="1301"/>
      <c r="H3" s="1301"/>
      <c r="I3" s="1301"/>
      <c r="J3" s="1301"/>
      <c r="K3" s="61"/>
    </row>
    <row r="4" spans="1:23" ht="24" customHeight="1" x14ac:dyDescent="0.4">
      <c r="B4" s="1307" t="s">
        <v>88</v>
      </c>
      <c r="C4" s="1308"/>
      <c r="D4" s="1308"/>
      <c r="E4" s="1308"/>
      <c r="F4" s="1308"/>
      <c r="G4" s="1308"/>
      <c r="H4" s="1308"/>
      <c r="I4" s="1308"/>
      <c r="J4" s="1308"/>
      <c r="K4" s="1309"/>
      <c r="L4" s="1331"/>
      <c r="M4" s="1332"/>
      <c r="N4" s="1332"/>
      <c r="O4" s="1332"/>
      <c r="P4" s="1332"/>
      <c r="Q4" s="1332"/>
      <c r="R4" s="1332"/>
      <c r="S4" s="1332"/>
      <c r="T4" s="1332"/>
      <c r="U4" s="1332"/>
      <c r="V4" s="1332"/>
      <c r="W4" s="1332"/>
    </row>
    <row r="5" spans="1:23" ht="22.5" customHeight="1" x14ac:dyDescent="0.4">
      <c r="A5" s="29">
        <v>1</v>
      </c>
      <c r="B5" s="1310">
        <f>'1-2 個表'!B5:K10</f>
        <v>0</v>
      </c>
      <c r="C5" s="1311"/>
      <c r="D5" s="1311"/>
      <c r="E5" s="1311"/>
      <c r="F5" s="1311"/>
      <c r="G5" s="1311"/>
      <c r="H5" s="1311"/>
      <c r="I5" s="1311"/>
      <c r="J5" s="1311"/>
      <c r="K5" s="1312"/>
      <c r="L5" s="1332"/>
      <c r="M5" s="1332"/>
      <c r="N5" s="1332"/>
      <c r="O5" s="1332"/>
      <c r="P5" s="1332"/>
      <c r="Q5" s="1332"/>
      <c r="R5" s="1332"/>
      <c r="S5" s="1332"/>
      <c r="T5" s="1332"/>
      <c r="U5" s="1332"/>
      <c r="V5" s="1332"/>
      <c r="W5" s="1332"/>
    </row>
    <row r="6" spans="1:23" ht="22.5" customHeight="1" x14ac:dyDescent="0.4">
      <c r="A6" s="29">
        <v>2</v>
      </c>
      <c r="B6" s="1313"/>
      <c r="C6" s="1314"/>
      <c r="D6" s="1314"/>
      <c r="E6" s="1314"/>
      <c r="F6" s="1314"/>
      <c r="G6" s="1314"/>
      <c r="H6" s="1314"/>
      <c r="I6" s="1314"/>
      <c r="J6" s="1314"/>
      <c r="K6" s="1315"/>
      <c r="L6" s="1332"/>
      <c r="M6" s="1332"/>
      <c r="N6" s="1332"/>
      <c r="O6" s="1332"/>
      <c r="P6" s="1332"/>
      <c r="Q6" s="1332"/>
      <c r="R6" s="1332"/>
      <c r="S6" s="1332"/>
      <c r="T6" s="1332"/>
      <c r="U6" s="1332"/>
      <c r="V6" s="1332"/>
      <c r="W6" s="1332"/>
    </row>
    <row r="7" spans="1:23" ht="22.5" customHeight="1" x14ac:dyDescent="0.4">
      <c r="A7" s="29">
        <v>3</v>
      </c>
      <c r="B7" s="1313"/>
      <c r="C7" s="1314"/>
      <c r="D7" s="1314"/>
      <c r="E7" s="1314"/>
      <c r="F7" s="1314"/>
      <c r="G7" s="1314"/>
      <c r="H7" s="1314"/>
      <c r="I7" s="1314"/>
      <c r="J7" s="1314"/>
      <c r="K7" s="1315"/>
      <c r="L7" s="1332"/>
      <c r="M7" s="1332"/>
      <c r="N7" s="1332"/>
      <c r="O7" s="1332"/>
      <c r="P7" s="1332"/>
      <c r="Q7" s="1332"/>
      <c r="R7" s="1332"/>
      <c r="S7" s="1332"/>
      <c r="T7" s="1332"/>
      <c r="U7" s="1332"/>
      <c r="V7" s="1332"/>
      <c r="W7" s="1332"/>
    </row>
    <row r="8" spans="1:23" ht="22.5" customHeight="1" x14ac:dyDescent="0.4">
      <c r="A8" s="29">
        <v>4</v>
      </c>
      <c r="B8" s="1313"/>
      <c r="C8" s="1314"/>
      <c r="D8" s="1314"/>
      <c r="E8" s="1314"/>
      <c r="F8" s="1314"/>
      <c r="G8" s="1314"/>
      <c r="H8" s="1314"/>
      <c r="I8" s="1314"/>
      <c r="J8" s="1314"/>
      <c r="K8" s="1315"/>
      <c r="L8" s="1332"/>
      <c r="M8" s="1332"/>
      <c r="N8" s="1332"/>
      <c r="O8" s="1332"/>
      <c r="P8" s="1332"/>
      <c r="Q8" s="1332"/>
      <c r="R8" s="1332"/>
      <c r="S8" s="1332"/>
      <c r="T8" s="1332"/>
      <c r="U8" s="1332"/>
      <c r="V8" s="1332"/>
      <c r="W8" s="1332"/>
    </row>
    <row r="9" spans="1:23" ht="22.5" customHeight="1" x14ac:dyDescent="0.4">
      <c r="A9" s="29">
        <v>5</v>
      </c>
      <c r="B9" s="1313"/>
      <c r="C9" s="1314"/>
      <c r="D9" s="1314"/>
      <c r="E9" s="1314"/>
      <c r="F9" s="1314"/>
      <c r="G9" s="1314"/>
      <c r="H9" s="1314"/>
      <c r="I9" s="1314"/>
      <c r="J9" s="1314"/>
      <c r="K9" s="1315"/>
      <c r="L9" s="1332"/>
      <c r="M9" s="1332"/>
      <c r="N9" s="1332"/>
      <c r="O9" s="1332"/>
      <c r="P9" s="1332"/>
      <c r="Q9" s="1332"/>
      <c r="R9" s="1332"/>
      <c r="S9" s="1332"/>
      <c r="T9" s="1332"/>
      <c r="U9" s="1332"/>
      <c r="V9" s="1332"/>
      <c r="W9" s="1332"/>
    </row>
    <row r="10" spans="1:23" ht="22.5" customHeight="1" thickBot="1" x14ac:dyDescent="0.45">
      <c r="A10" s="29">
        <v>6</v>
      </c>
      <c r="B10" s="1316"/>
      <c r="C10" s="1317"/>
      <c r="D10" s="1317"/>
      <c r="E10" s="1317"/>
      <c r="F10" s="1317"/>
      <c r="G10" s="1317"/>
      <c r="H10" s="1317"/>
      <c r="I10" s="1317"/>
      <c r="J10" s="1317"/>
      <c r="K10" s="1318"/>
      <c r="L10" s="1332"/>
      <c r="M10" s="1332"/>
      <c r="N10" s="1332"/>
      <c r="O10" s="1332"/>
      <c r="P10" s="1332"/>
      <c r="Q10" s="1332"/>
      <c r="R10" s="1332"/>
      <c r="S10" s="1332"/>
      <c r="T10" s="1332"/>
      <c r="U10" s="1332"/>
      <c r="V10" s="1332"/>
      <c r="W10" s="1332"/>
    </row>
    <row r="11" spans="1:23" ht="24" customHeight="1" x14ac:dyDescent="0.4">
      <c r="A11" s="29"/>
      <c r="B11" s="565" t="s">
        <v>163</v>
      </c>
      <c r="C11" s="691"/>
      <c r="D11" s="563"/>
      <c r="E11" s="563"/>
      <c r="F11" s="563"/>
      <c r="G11" s="563"/>
      <c r="H11" s="563"/>
      <c r="I11" s="563"/>
      <c r="J11" s="563"/>
      <c r="K11" s="564"/>
      <c r="L11" s="1332"/>
      <c r="M11" s="1332"/>
      <c r="N11" s="1332"/>
      <c r="O11" s="1332"/>
      <c r="P11" s="1332"/>
      <c r="Q11" s="1332"/>
      <c r="R11" s="1332"/>
      <c r="S11" s="1332"/>
      <c r="T11" s="1332"/>
      <c r="U11" s="1332"/>
      <c r="V11" s="1332"/>
      <c r="W11" s="1332"/>
    </row>
    <row r="12" spans="1:23" ht="22.5" customHeight="1" x14ac:dyDescent="0.4">
      <c r="A12" s="29">
        <v>1</v>
      </c>
      <c r="B12" s="1310">
        <f>'1-2 個表'!B12:K17</f>
        <v>0</v>
      </c>
      <c r="C12" s="1311"/>
      <c r="D12" s="1311"/>
      <c r="E12" s="1311"/>
      <c r="F12" s="1311"/>
      <c r="G12" s="1311"/>
      <c r="H12" s="1311"/>
      <c r="I12" s="1311"/>
      <c r="J12" s="1311"/>
      <c r="K12" s="1312"/>
      <c r="L12" s="1332"/>
      <c r="M12" s="1332"/>
      <c r="N12" s="1332"/>
      <c r="O12" s="1332"/>
      <c r="P12" s="1332"/>
      <c r="Q12" s="1332"/>
      <c r="R12" s="1332"/>
      <c r="S12" s="1332"/>
      <c r="T12" s="1332"/>
      <c r="U12" s="1332"/>
      <c r="V12" s="1332"/>
      <c r="W12" s="1332"/>
    </row>
    <row r="13" spans="1:23" ht="22.5" customHeight="1" x14ac:dyDescent="0.4">
      <c r="A13" s="29">
        <v>2</v>
      </c>
      <c r="B13" s="1313"/>
      <c r="C13" s="1314"/>
      <c r="D13" s="1314"/>
      <c r="E13" s="1314"/>
      <c r="F13" s="1314"/>
      <c r="G13" s="1314"/>
      <c r="H13" s="1314"/>
      <c r="I13" s="1314"/>
      <c r="J13" s="1314"/>
      <c r="K13" s="1315"/>
      <c r="L13" s="1332"/>
      <c r="M13" s="1332"/>
      <c r="N13" s="1332"/>
      <c r="O13" s="1332"/>
      <c r="P13" s="1332"/>
      <c r="Q13" s="1332"/>
      <c r="R13" s="1332"/>
      <c r="S13" s="1332"/>
      <c r="T13" s="1332"/>
      <c r="U13" s="1332"/>
      <c r="V13" s="1332"/>
      <c r="W13" s="1332"/>
    </row>
    <row r="14" spans="1:23" ht="22.5" customHeight="1" x14ac:dyDescent="0.4">
      <c r="A14" s="29">
        <v>3</v>
      </c>
      <c r="B14" s="1313"/>
      <c r="C14" s="1314"/>
      <c r="D14" s="1314"/>
      <c r="E14" s="1314"/>
      <c r="F14" s="1314"/>
      <c r="G14" s="1314"/>
      <c r="H14" s="1314"/>
      <c r="I14" s="1314"/>
      <c r="J14" s="1314"/>
      <c r="K14" s="1315"/>
      <c r="L14" s="1332"/>
      <c r="M14" s="1332"/>
      <c r="N14" s="1332"/>
      <c r="O14" s="1332"/>
      <c r="P14" s="1332"/>
      <c r="Q14" s="1332"/>
      <c r="R14" s="1332"/>
      <c r="S14" s="1332"/>
      <c r="T14" s="1332"/>
      <c r="U14" s="1332"/>
      <c r="V14" s="1332"/>
      <c r="W14" s="1332"/>
    </row>
    <row r="15" spans="1:23" ht="22.5" customHeight="1" x14ac:dyDescent="0.4">
      <c r="A15" s="29">
        <v>4</v>
      </c>
      <c r="B15" s="1313"/>
      <c r="C15" s="1314"/>
      <c r="D15" s="1314"/>
      <c r="E15" s="1314"/>
      <c r="F15" s="1314"/>
      <c r="G15" s="1314"/>
      <c r="H15" s="1314"/>
      <c r="I15" s="1314"/>
      <c r="J15" s="1314"/>
      <c r="K15" s="1315"/>
      <c r="L15" s="1332"/>
      <c r="M15" s="1332"/>
      <c r="N15" s="1332"/>
      <c r="O15" s="1332"/>
      <c r="P15" s="1332"/>
      <c r="Q15" s="1332"/>
      <c r="R15" s="1332"/>
      <c r="S15" s="1332"/>
      <c r="T15" s="1332"/>
      <c r="U15" s="1332"/>
      <c r="V15" s="1332"/>
      <c r="W15" s="1332"/>
    </row>
    <row r="16" spans="1:23" ht="22.5" customHeight="1" x14ac:dyDescent="0.4">
      <c r="A16" s="29">
        <v>5</v>
      </c>
      <c r="B16" s="1313"/>
      <c r="C16" s="1314"/>
      <c r="D16" s="1314"/>
      <c r="E16" s="1314"/>
      <c r="F16" s="1314"/>
      <c r="G16" s="1314"/>
      <c r="H16" s="1314"/>
      <c r="I16" s="1314"/>
      <c r="J16" s="1314"/>
      <c r="K16" s="1315"/>
      <c r="L16" s="1332"/>
      <c r="M16" s="1332"/>
      <c r="N16" s="1332"/>
      <c r="O16" s="1332"/>
      <c r="P16" s="1332"/>
      <c r="Q16" s="1332"/>
      <c r="R16" s="1332"/>
      <c r="S16" s="1332"/>
      <c r="T16" s="1332"/>
      <c r="U16" s="1332"/>
      <c r="V16" s="1332"/>
      <c r="W16" s="1332"/>
    </row>
    <row r="17" spans="1:23" ht="22.5" customHeight="1" thickBot="1" x14ac:dyDescent="0.45">
      <c r="A17" s="29">
        <v>6</v>
      </c>
      <c r="B17" s="1316"/>
      <c r="C17" s="1317"/>
      <c r="D17" s="1317"/>
      <c r="E17" s="1317"/>
      <c r="F17" s="1317"/>
      <c r="G17" s="1317"/>
      <c r="H17" s="1317"/>
      <c r="I17" s="1317"/>
      <c r="J17" s="1317"/>
      <c r="K17" s="1318"/>
      <c r="L17" s="1332"/>
      <c r="M17" s="1332"/>
      <c r="N17" s="1332"/>
      <c r="O17" s="1332"/>
      <c r="P17" s="1332"/>
      <c r="Q17" s="1332"/>
      <c r="R17" s="1332"/>
      <c r="S17" s="1332"/>
      <c r="T17" s="1332"/>
      <c r="U17" s="1332"/>
      <c r="V17" s="1332"/>
      <c r="W17" s="1332"/>
    </row>
    <row r="18" spans="1:23" ht="21.95" customHeight="1" x14ac:dyDescent="0.4">
      <c r="A18" s="29"/>
      <c r="B18" s="935" t="s">
        <v>282</v>
      </c>
      <c r="C18" s="936"/>
      <c r="D18" s="992" t="s">
        <v>338</v>
      </c>
      <c r="E18" s="936"/>
      <c r="F18" s="966" t="s">
        <v>283</v>
      </c>
      <c r="G18" s="687" t="s">
        <v>360</v>
      </c>
      <c r="H18" s="977" t="s">
        <v>324</v>
      </c>
      <c r="I18" s="978"/>
      <c r="J18" s="979"/>
      <c r="K18" s="1322" t="s">
        <v>287</v>
      </c>
    </row>
    <row r="19" spans="1:23" ht="15.95" customHeight="1" x14ac:dyDescent="0.4">
      <c r="A19" s="29"/>
      <c r="B19" s="1302"/>
      <c r="C19" s="994"/>
      <c r="D19" s="1327"/>
      <c r="E19" s="938"/>
      <c r="F19" s="1328"/>
      <c r="G19" s="695" t="s">
        <v>361</v>
      </c>
      <c r="H19" s="980"/>
      <c r="I19" s="981"/>
      <c r="J19" s="982"/>
      <c r="K19" s="1323"/>
    </row>
    <row r="20" spans="1:23" ht="24" customHeight="1" x14ac:dyDescent="0.4">
      <c r="A20" s="29">
        <v>1</v>
      </c>
      <c r="B20" s="1303"/>
      <c r="C20" s="1304"/>
      <c r="D20" s="694" t="str">
        <f>'5-1 総表'!C32</f>
        <v/>
      </c>
      <c r="E20" s="662" t="str">
        <f>'5-1 総表'!E32</f>
        <v/>
      </c>
      <c r="F20" s="692"/>
      <c r="G20" s="668"/>
      <c r="H20" s="1324" t="str">
        <f>IF('5-1 総表'!H32="","",('5-1 総表'!F32&amp;"（"&amp;'5-1 総表'!H32&amp;'5-1 総表'!I32&amp;"）"))</f>
        <v/>
      </c>
      <c r="I20" s="1325"/>
      <c r="J20" s="1326"/>
      <c r="K20" s="673"/>
      <c r="L20" s="1331"/>
      <c r="M20" s="1332"/>
      <c r="N20" s="1332"/>
      <c r="O20" s="1332"/>
      <c r="P20" s="1332"/>
      <c r="Q20" s="1332"/>
      <c r="R20" s="1332"/>
      <c r="S20" s="1332"/>
      <c r="T20" s="1332"/>
      <c r="U20" s="1332"/>
      <c r="V20" s="1332"/>
      <c r="W20" s="1332"/>
    </row>
    <row r="21" spans="1:23" ht="24" customHeight="1" x14ac:dyDescent="0.4">
      <c r="A21" s="29">
        <v>2</v>
      </c>
      <c r="B21" s="1303"/>
      <c r="C21" s="1304"/>
      <c r="D21" s="658" t="str">
        <f>'5-1 総表'!C33</f>
        <v/>
      </c>
      <c r="E21" s="660" t="str">
        <f>'5-1 総表'!E33</f>
        <v/>
      </c>
      <c r="F21" s="692"/>
      <c r="G21" s="668"/>
      <c r="H21" s="1324" t="str">
        <f>IF('5-1 総表'!H33="","",('5-1 総表'!F33&amp;"（"&amp;'5-1 総表'!H33&amp;'5-1 総表'!I33&amp;"）"))</f>
        <v/>
      </c>
      <c r="I21" s="1325"/>
      <c r="J21" s="1326"/>
      <c r="K21" s="674"/>
      <c r="L21" s="1332"/>
      <c r="M21" s="1332"/>
      <c r="N21" s="1332"/>
      <c r="O21" s="1332"/>
      <c r="P21" s="1332"/>
      <c r="Q21" s="1332"/>
      <c r="R21" s="1332"/>
      <c r="S21" s="1332"/>
      <c r="T21" s="1332"/>
      <c r="U21" s="1332"/>
      <c r="V21" s="1332"/>
      <c r="W21" s="1332"/>
    </row>
    <row r="22" spans="1:23" ht="24" customHeight="1" x14ac:dyDescent="0.4">
      <c r="A22" s="29">
        <v>3</v>
      </c>
      <c r="B22" s="1303"/>
      <c r="C22" s="1304"/>
      <c r="D22" s="658" t="str">
        <f>'5-1 総表'!C34</f>
        <v/>
      </c>
      <c r="E22" s="660" t="str">
        <f>'5-1 総表'!E34</f>
        <v/>
      </c>
      <c r="F22" s="692"/>
      <c r="G22" s="668"/>
      <c r="H22" s="1324" t="str">
        <f>IF('5-1 総表'!H34="","",('5-1 総表'!F34&amp;"（"&amp;'5-1 総表'!H34&amp;'5-1 総表'!I34&amp;"）"))</f>
        <v/>
      </c>
      <c r="I22" s="1325"/>
      <c r="J22" s="1326"/>
      <c r="K22" s="674"/>
      <c r="L22" s="1332"/>
      <c r="M22" s="1332"/>
      <c r="N22" s="1332"/>
      <c r="O22" s="1332"/>
      <c r="P22" s="1332"/>
      <c r="Q22" s="1332"/>
      <c r="R22" s="1332"/>
      <c r="S22" s="1332"/>
      <c r="T22" s="1332"/>
      <c r="U22" s="1332"/>
      <c r="V22" s="1332"/>
      <c r="W22" s="1332"/>
    </row>
    <row r="23" spans="1:23" ht="24" customHeight="1" x14ac:dyDescent="0.4">
      <c r="A23" s="29">
        <v>4</v>
      </c>
      <c r="B23" s="1303"/>
      <c r="C23" s="1304"/>
      <c r="D23" s="658" t="str">
        <f>'5-1 総表'!C35</f>
        <v/>
      </c>
      <c r="E23" s="660" t="str">
        <f>'5-1 総表'!E35</f>
        <v/>
      </c>
      <c r="F23" s="692"/>
      <c r="G23" s="668"/>
      <c r="H23" s="1324" t="str">
        <f>IF('5-1 総表'!H35="","",('5-1 総表'!F35&amp;"（"&amp;'5-1 総表'!H35&amp;'5-1 総表'!I35&amp;"）"))</f>
        <v/>
      </c>
      <c r="I23" s="1325"/>
      <c r="J23" s="1326"/>
      <c r="K23" s="674"/>
      <c r="L23" s="1332"/>
      <c r="M23" s="1332"/>
      <c r="N23" s="1332"/>
      <c r="O23" s="1332"/>
      <c r="P23" s="1332"/>
      <c r="Q23" s="1332"/>
      <c r="R23" s="1332"/>
      <c r="S23" s="1332"/>
      <c r="T23" s="1332"/>
      <c r="U23" s="1332"/>
      <c r="V23" s="1332"/>
      <c r="W23" s="1332"/>
    </row>
    <row r="24" spans="1:23" ht="24" customHeight="1" x14ac:dyDescent="0.4">
      <c r="A24" s="29">
        <v>5</v>
      </c>
      <c r="B24" s="1303"/>
      <c r="C24" s="1304"/>
      <c r="D24" s="658" t="str">
        <f>'5-1 総表'!C36</f>
        <v/>
      </c>
      <c r="E24" s="660" t="str">
        <f>'5-1 総表'!E36</f>
        <v/>
      </c>
      <c r="F24" s="692"/>
      <c r="G24" s="668"/>
      <c r="H24" s="1324" t="str">
        <f>IF('5-1 総表'!H36="","",('5-1 総表'!F36&amp;"（"&amp;'5-1 総表'!H36&amp;'5-1 総表'!I36&amp;"）"))</f>
        <v/>
      </c>
      <c r="I24" s="1325"/>
      <c r="J24" s="1326"/>
      <c r="K24" s="674"/>
      <c r="L24" s="1332"/>
      <c r="M24" s="1332"/>
      <c r="N24" s="1332"/>
      <c r="O24" s="1332"/>
      <c r="P24" s="1332"/>
      <c r="Q24" s="1332"/>
      <c r="R24" s="1332"/>
      <c r="S24" s="1332"/>
      <c r="T24" s="1332"/>
      <c r="U24" s="1332"/>
      <c r="V24" s="1332"/>
      <c r="W24" s="1332"/>
    </row>
    <row r="25" spans="1:23" ht="24" customHeight="1" thickBot="1" x14ac:dyDescent="0.45">
      <c r="A25" s="29">
        <v>6</v>
      </c>
      <c r="B25" s="1305"/>
      <c r="C25" s="1306"/>
      <c r="D25" s="659" t="str">
        <f>'5-1 総表'!C37</f>
        <v/>
      </c>
      <c r="E25" s="661" t="str">
        <f>'5-1 総表'!E37</f>
        <v/>
      </c>
      <c r="F25" s="693"/>
      <c r="G25" s="669"/>
      <c r="H25" s="1319" t="str">
        <f>IF('5-1 総表'!H37="","",('5-1 総表'!F37&amp;"（"&amp;'5-1 総表'!H37&amp;'5-1 総表'!I37&amp;"）"))</f>
        <v/>
      </c>
      <c r="I25" s="1320"/>
      <c r="J25" s="1321"/>
      <c r="K25" s="675"/>
    </row>
    <row r="26" spans="1:23" ht="27.95" customHeight="1" x14ac:dyDescent="0.4">
      <c r="A26" s="29"/>
      <c r="B26" s="1337" t="s">
        <v>295</v>
      </c>
      <c r="C26" s="1338"/>
      <c r="D26" s="1338"/>
      <c r="E26" s="1338"/>
      <c r="F26" s="1338"/>
      <c r="G26" s="1338"/>
      <c r="H26" s="1338"/>
      <c r="I26" s="1338"/>
      <c r="J26" s="1338"/>
      <c r="K26" s="1339"/>
    </row>
    <row r="27" spans="1:23" ht="24" customHeight="1" x14ac:dyDescent="0.4">
      <c r="A27" s="29"/>
      <c r="B27" s="959" t="s">
        <v>313</v>
      </c>
      <c r="C27" s="960"/>
      <c r="D27" s="666" t="s">
        <v>299</v>
      </c>
      <c r="E27" s="559" t="s">
        <v>89</v>
      </c>
      <c r="F27" s="666" t="s">
        <v>299</v>
      </c>
      <c r="G27" s="559" t="s">
        <v>90</v>
      </c>
      <c r="H27" s="666" t="s">
        <v>299</v>
      </c>
      <c r="I27" s="400" t="s">
        <v>91</v>
      </c>
      <c r="J27" s="667" t="s">
        <v>299</v>
      </c>
      <c r="K27" s="401" t="s">
        <v>92</v>
      </c>
    </row>
    <row r="28" spans="1:23" ht="24" customHeight="1" x14ac:dyDescent="0.4">
      <c r="A28" s="29"/>
      <c r="B28" s="961"/>
      <c r="C28" s="962"/>
      <c r="D28" s="371" t="s">
        <v>299</v>
      </c>
      <c r="E28" s="372" t="s">
        <v>93</v>
      </c>
      <c r="F28" s="371" t="s">
        <v>299</v>
      </c>
      <c r="G28" s="372" t="s">
        <v>94</v>
      </c>
      <c r="H28" s="371" t="s">
        <v>299</v>
      </c>
      <c r="I28" s="372" t="s">
        <v>95</v>
      </c>
      <c r="J28" s="371" t="s">
        <v>299</v>
      </c>
      <c r="K28" s="373" t="s">
        <v>96</v>
      </c>
    </row>
    <row r="29" spans="1:23" ht="24" customHeight="1" x14ac:dyDescent="0.4">
      <c r="A29" s="29"/>
      <c r="B29" s="961"/>
      <c r="C29" s="962"/>
      <c r="D29" s="371" t="s">
        <v>299</v>
      </c>
      <c r="E29" s="372" t="s">
        <v>97</v>
      </c>
      <c r="F29" s="371" t="s">
        <v>299</v>
      </c>
      <c r="G29" s="372" t="s">
        <v>98</v>
      </c>
      <c r="H29" s="371" t="s">
        <v>299</v>
      </c>
      <c r="I29" s="372" t="s">
        <v>99</v>
      </c>
      <c r="J29" s="371" t="s">
        <v>299</v>
      </c>
      <c r="K29" s="373" t="s">
        <v>100</v>
      </c>
    </row>
    <row r="30" spans="1:23" ht="24" customHeight="1" x14ac:dyDescent="0.4">
      <c r="A30" s="29"/>
      <c r="B30" s="963"/>
      <c r="C30" s="964"/>
      <c r="D30" s="374" t="s">
        <v>299</v>
      </c>
      <c r="E30" s="965" t="s">
        <v>101</v>
      </c>
      <c r="F30" s="1340"/>
      <c r="G30" s="1344"/>
      <c r="H30" s="1345"/>
      <c r="I30" s="1345"/>
      <c r="J30" s="1345"/>
      <c r="K30" s="1346"/>
    </row>
    <row r="31" spans="1:23" ht="22.5" customHeight="1" x14ac:dyDescent="0.4">
      <c r="A31" s="29">
        <v>1</v>
      </c>
      <c r="B31" s="944"/>
      <c r="C31" s="945"/>
      <c r="D31" s="945"/>
      <c r="E31" s="945"/>
      <c r="F31" s="945"/>
      <c r="G31" s="945"/>
      <c r="H31" s="945"/>
      <c r="I31" s="945"/>
      <c r="J31" s="945"/>
      <c r="K31" s="946"/>
      <c r="L31" s="350"/>
      <c r="M31" s="1330" t="s">
        <v>402</v>
      </c>
      <c r="N31" s="1330"/>
      <c r="O31" s="1330"/>
      <c r="P31" s="1330"/>
      <c r="Q31" s="1330"/>
      <c r="R31" s="350"/>
      <c r="S31" s="350"/>
      <c r="T31" s="350"/>
      <c r="U31" s="350"/>
      <c r="V31" s="350"/>
      <c r="W31" s="350"/>
    </row>
    <row r="32" spans="1:23" ht="22.5" customHeight="1" x14ac:dyDescent="0.4">
      <c r="A32" s="29">
        <v>2</v>
      </c>
      <c r="B32" s="915"/>
      <c r="C32" s="916"/>
      <c r="D32" s="916"/>
      <c r="E32" s="916"/>
      <c r="F32" s="916"/>
      <c r="G32" s="916"/>
      <c r="H32" s="916"/>
      <c r="I32" s="916"/>
      <c r="J32" s="916"/>
      <c r="K32" s="917"/>
      <c r="L32" s="350"/>
      <c r="M32" s="1330"/>
      <c r="N32" s="1330"/>
      <c r="O32" s="1330"/>
      <c r="P32" s="1330"/>
      <c r="Q32" s="1330"/>
      <c r="R32" s="350"/>
      <c r="S32" s="350"/>
      <c r="T32" s="350"/>
      <c r="U32" s="350"/>
      <c r="V32" s="350"/>
      <c r="W32" s="350"/>
    </row>
    <row r="33" spans="1:23" ht="22.5" customHeight="1" x14ac:dyDescent="0.4">
      <c r="A33" s="29">
        <v>3</v>
      </c>
      <c r="B33" s="915"/>
      <c r="C33" s="916"/>
      <c r="D33" s="916"/>
      <c r="E33" s="916"/>
      <c r="F33" s="916"/>
      <c r="G33" s="916"/>
      <c r="H33" s="916"/>
      <c r="I33" s="916"/>
      <c r="J33" s="916"/>
      <c r="K33" s="917"/>
      <c r="L33" s="350"/>
      <c r="M33" s="1330"/>
      <c r="N33" s="1330"/>
      <c r="O33" s="1330"/>
      <c r="P33" s="1330"/>
      <c r="Q33" s="1330"/>
      <c r="R33" s="350"/>
      <c r="S33" s="350"/>
      <c r="T33" s="350"/>
      <c r="U33" s="350"/>
      <c r="V33" s="350"/>
      <c r="W33" s="350"/>
    </row>
    <row r="34" spans="1:23" ht="22.5" customHeight="1" x14ac:dyDescent="0.4">
      <c r="A34" s="29">
        <v>4</v>
      </c>
      <c r="B34" s="915"/>
      <c r="C34" s="916"/>
      <c r="D34" s="916"/>
      <c r="E34" s="916"/>
      <c r="F34" s="916"/>
      <c r="G34" s="916"/>
      <c r="H34" s="916"/>
      <c r="I34" s="916"/>
      <c r="J34" s="916"/>
      <c r="K34" s="917"/>
      <c r="L34" s="350"/>
      <c r="M34" s="1330"/>
      <c r="N34" s="1330"/>
      <c r="O34" s="1330"/>
      <c r="P34" s="1330"/>
      <c r="Q34" s="1330"/>
      <c r="R34" s="350"/>
      <c r="S34" s="350"/>
      <c r="T34" s="350"/>
      <c r="U34" s="350"/>
      <c r="V34" s="350"/>
      <c r="W34" s="350"/>
    </row>
    <row r="35" spans="1:23" ht="22.5" customHeight="1" x14ac:dyDescent="0.4">
      <c r="A35" s="29">
        <v>5</v>
      </c>
      <c r="B35" s="915"/>
      <c r="C35" s="916"/>
      <c r="D35" s="916"/>
      <c r="E35" s="916"/>
      <c r="F35" s="916"/>
      <c r="G35" s="916"/>
      <c r="H35" s="916"/>
      <c r="I35" s="916"/>
      <c r="J35" s="916"/>
      <c r="K35" s="917"/>
      <c r="L35" s="350"/>
      <c r="M35" s="1330"/>
      <c r="N35" s="1330"/>
      <c r="O35" s="1330"/>
      <c r="P35" s="1330"/>
      <c r="Q35" s="1330"/>
      <c r="R35" s="350"/>
      <c r="S35" s="350"/>
      <c r="T35" s="350"/>
      <c r="U35" s="350"/>
      <c r="V35" s="350"/>
      <c r="W35" s="350"/>
    </row>
    <row r="36" spans="1:23" ht="22.5" customHeight="1" x14ac:dyDescent="0.4">
      <c r="A36" s="29">
        <v>6</v>
      </c>
      <c r="B36" s="915"/>
      <c r="C36" s="916"/>
      <c r="D36" s="916"/>
      <c r="E36" s="916"/>
      <c r="F36" s="916"/>
      <c r="G36" s="916"/>
      <c r="H36" s="916"/>
      <c r="I36" s="916"/>
      <c r="J36" s="916"/>
      <c r="K36" s="917"/>
      <c r="L36" s="350"/>
      <c r="M36" s="1330"/>
      <c r="N36" s="1330"/>
      <c r="O36" s="1330"/>
      <c r="P36" s="1330"/>
      <c r="Q36" s="1330"/>
      <c r="R36" s="350"/>
      <c r="S36" s="350"/>
      <c r="T36" s="350"/>
      <c r="U36" s="350"/>
      <c r="V36" s="350"/>
      <c r="W36" s="350"/>
    </row>
    <row r="37" spans="1:23" ht="22.5" customHeight="1" x14ac:dyDescent="0.4">
      <c r="A37" s="29">
        <v>7</v>
      </c>
      <c r="B37" s="915"/>
      <c r="C37" s="916"/>
      <c r="D37" s="916"/>
      <c r="E37" s="916"/>
      <c r="F37" s="916"/>
      <c r="G37" s="916"/>
      <c r="H37" s="916"/>
      <c r="I37" s="916"/>
      <c r="J37" s="916"/>
      <c r="K37" s="917"/>
      <c r="L37" s="350"/>
      <c r="M37" s="1330"/>
      <c r="N37" s="1330"/>
      <c r="O37" s="1330"/>
      <c r="P37" s="1330"/>
      <c r="Q37" s="1330"/>
      <c r="R37" s="350"/>
      <c r="S37" s="350"/>
      <c r="T37" s="350"/>
      <c r="U37" s="350"/>
      <c r="V37" s="350"/>
      <c r="W37" s="350"/>
    </row>
    <row r="38" spans="1:23" ht="22.5" customHeight="1" x14ac:dyDescent="0.4">
      <c r="A38" s="29">
        <v>8</v>
      </c>
      <c r="B38" s="915"/>
      <c r="C38" s="916"/>
      <c r="D38" s="916"/>
      <c r="E38" s="916"/>
      <c r="F38" s="916"/>
      <c r="G38" s="916"/>
      <c r="H38" s="916"/>
      <c r="I38" s="916"/>
      <c r="J38" s="916"/>
      <c r="K38" s="917"/>
      <c r="L38" s="350"/>
      <c r="M38" s="1330"/>
      <c r="N38" s="1330"/>
      <c r="O38" s="1330"/>
      <c r="P38" s="1330"/>
      <c r="Q38" s="1330"/>
      <c r="R38" s="350"/>
      <c r="S38" s="350"/>
      <c r="T38" s="350"/>
      <c r="U38" s="350"/>
      <c r="V38" s="350"/>
      <c r="W38" s="350"/>
    </row>
    <row r="39" spans="1:23" ht="22.5" customHeight="1" x14ac:dyDescent="0.4">
      <c r="A39" s="29">
        <v>9</v>
      </c>
      <c r="B39" s="915"/>
      <c r="C39" s="916"/>
      <c r="D39" s="916"/>
      <c r="E39" s="916"/>
      <c r="F39" s="916"/>
      <c r="G39" s="916"/>
      <c r="H39" s="916"/>
      <c r="I39" s="916"/>
      <c r="J39" s="916"/>
      <c r="K39" s="917"/>
      <c r="L39" s="350"/>
      <c r="M39" s="1330"/>
      <c r="N39" s="1330"/>
      <c r="O39" s="1330"/>
      <c r="P39" s="1330"/>
      <c r="Q39" s="1330"/>
      <c r="R39" s="350"/>
      <c r="S39" s="350"/>
      <c r="T39" s="350"/>
      <c r="U39" s="350"/>
      <c r="V39" s="350"/>
      <c r="W39" s="350"/>
    </row>
    <row r="40" spans="1:23" ht="22.5" customHeight="1" x14ac:dyDescent="0.4">
      <c r="A40" s="29">
        <v>10</v>
      </c>
      <c r="B40" s="915"/>
      <c r="C40" s="916"/>
      <c r="D40" s="916"/>
      <c r="E40" s="916"/>
      <c r="F40" s="916"/>
      <c r="G40" s="916"/>
      <c r="H40" s="916"/>
      <c r="I40" s="916"/>
      <c r="J40" s="916"/>
      <c r="K40" s="917"/>
      <c r="L40" s="350"/>
      <c r="M40" s="1330"/>
      <c r="N40" s="1330"/>
      <c r="O40" s="1330"/>
      <c r="P40" s="1330"/>
      <c r="Q40" s="1330"/>
      <c r="R40" s="350"/>
      <c r="S40" s="350"/>
      <c r="T40" s="350"/>
      <c r="U40" s="350"/>
      <c r="V40" s="350"/>
      <c r="W40" s="350"/>
    </row>
    <row r="41" spans="1:23" ht="22.5" customHeight="1" x14ac:dyDescent="0.4">
      <c r="A41" s="29">
        <v>11</v>
      </c>
      <c r="B41" s="915"/>
      <c r="C41" s="916"/>
      <c r="D41" s="916"/>
      <c r="E41" s="916"/>
      <c r="F41" s="916"/>
      <c r="G41" s="916"/>
      <c r="H41" s="916"/>
      <c r="I41" s="916"/>
      <c r="J41" s="916"/>
      <c r="K41" s="917"/>
      <c r="L41" s="350"/>
      <c r="M41" s="1330"/>
      <c r="N41" s="1330"/>
      <c r="O41" s="1330"/>
      <c r="P41" s="1330"/>
      <c r="Q41" s="1330"/>
      <c r="R41" s="350"/>
      <c r="S41" s="350"/>
      <c r="T41" s="350"/>
      <c r="U41" s="350"/>
      <c r="V41" s="350"/>
      <c r="W41" s="350"/>
    </row>
    <row r="42" spans="1:23" ht="22.5" customHeight="1" x14ac:dyDescent="0.4">
      <c r="A42" s="29">
        <v>12</v>
      </c>
      <c r="B42" s="915"/>
      <c r="C42" s="916"/>
      <c r="D42" s="916"/>
      <c r="E42" s="916"/>
      <c r="F42" s="916"/>
      <c r="G42" s="916"/>
      <c r="H42" s="916"/>
      <c r="I42" s="916"/>
      <c r="J42" s="916"/>
      <c r="K42" s="917"/>
      <c r="L42" s="350"/>
      <c r="M42" s="1330"/>
      <c r="N42" s="1330"/>
      <c r="O42" s="1330"/>
      <c r="P42" s="1330"/>
      <c r="Q42" s="1330"/>
      <c r="R42" s="350"/>
      <c r="S42" s="350"/>
      <c r="T42" s="350"/>
      <c r="U42" s="350"/>
      <c r="V42" s="350"/>
      <c r="W42" s="350"/>
    </row>
    <row r="43" spans="1:23" ht="22.5" customHeight="1" x14ac:dyDescent="0.4">
      <c r="A43" s="29">
        <v>13</v>
      </c>
      <c r="B43" s="915"/>
      <c r="C43" s="916"/>
      <c r="D43" s="916"/>
      <c r="E43" s="916"/>
      <c r="F43" s="916"/>
      <c r="G43" s="916"/>
      <c r="H43" s="916"/>
      <c r="I43" s="916"/>
      <c r="J43" s="916"/>
      <c r="K43" s="917"/>
      <c r="L43" s="350"/>
      <c r="M43" s="1330"/>
      <c r="N43" s="1330"/>
      <c r="O43" s="1330"/>
      <c r="P43" s="1330"/>
      <c r="Q43" s="1330"/>
      <c r="R43" s="350"/>
      <c r="S43" s="350"/>
      <c r="T43" s="350"/>
      <c r="U43" s="350"/>
      <c r="V43" s="350"/>
      <c r="W43" s="350"/>
    </row>
    <row r="44" spans="1:23" ht="22.5" customHeight="1" x14ac:dyDescent="0.4">
      <c r="A44" s="29">
        <v>14</v>
      </c>
      <c r="B44" s="915"/>
      <c r="C44" s="916"/>
      <c r="D44" s="916"/>
      <c r="E44" s="916"/>
      <c r="F44" s="916"/>
      <c r="G44" s="916"/>
      <c r="H44" s="916"/>
      <c r="I44" s="916"/>
      <c r="J44" s="916"/>
      <c r="K44" s="917"/>
      <c r="L44" s="350"/>
      <c r="M44" s="1330"/>
      <c r="N44" s="1330"/>
      <c r="O44" s="1330"/>
      <c r="P44" s="1330"/>
      <c r="Q44" s="1330"/>
      <c r="R44" s="350"/>
      <c r="S44" s="350"/>
      <c r="T44" s="350"/>
      <c r="U44" s="350"/>
      <c r="V44" s="350"/>
      <c r="W44" s="350"/>
    </row>
    <row r="45" spans="1:23" ht="22.5" customHeight="1" x14ac:dyDescent="0.4">
      <c r="A45" s="29">
        <v>15</v>
      </c>
      <c r="B45" s="915"/>
      <c r="C45" s="916"/>
      <c r="D45" s="916"/>
      <c r="E45" s="916"/>
      <c r="F45" s="916"/>
      <c r="G45" s="916"/>
      <c r="H45" s="916"/>
      <c r="I45" s="916"/>
      <c r="J45" s="916"/>
      <c r="K45" s="917"/>
      <c r="L45" s="350"/>
      <c r="M45" s="1330"/>
      <c r="N45" s="1330"/>
      <c r="O45" s="1330"/>
      <c r="P45" s="1330"/>
      <c r="Q45" s="1330"/>
      <c r="R45" s="350"/>
      <c r="S45" s="350"/>
      <c r="T45" s="350"/>
      <c r="U45" s="350"/>
      <c r="V45" s="350"/>
      <c r="W45" s="350"/>
    </row>
    <row r="46" spans="1:23" ht="22.5" customHeight="1" x14ac:dyDescent="0.4">
      <c r="A46" s="29">
        <v>16</v>
      </c>
      <c r="B46" s="915"/>
      <c r="C46" s="916"/>
      <c r="D46" s="916"/>
      <c r="E46" s="916"/>
      <c r="F46" s="916"/>
      <c r="G46" s="916"/>
      <c r="H46" s="916"/>
      <c r="I46" s="916"/>
      <c r="J46" s="916"/>
      <c r="K46" s="917"/>
      <c r="L46" s="350"/>
      <c r="M46" s="1330"/>
      <c r="N46" s="1330"/>
      <c r="O46" s="1330"/>
      <c r="P46" s="1330"/>
      <c r="Q46" s="1330"/>
      <c r="R46" s="350"/>
      <c r="S46" s="350"/>
      <c r="T46" s="350"/>
      <c r="U46" s="350"/>
      <c r="V46" s="350"/>
      <c r="W46" s="350"/>
    </row>
    <row r="47" spans="1:23" ht="22.5" customHeight="1" x14ac:dyDescent="0.4">
      <c r="A47" s="29">
        <v>17</v>
      </c>
      <c r="B47" s="915"/>
      <c r="C47" s="916"/>
      <c r="D47" s="916"/>
      <c r="E47" s="916"/>
      <c r="F47" s="916"/>
      <c r="G47" s="916"/>
      <c r="H47" s="916"/>
      <c r="I47" s="916"/>
      <c r="J47" s="916"/>
      <c r="K47" s="917"/>
      <c r="L47" s="350"/>
      <c r="M47" s="1330"/>
      <c r="N47" s="1330"/>
      <c r="O47" s="1330"/>
      <c r="P47" s="1330"/>
      <c r="Q47" s="1330"/>
      <c r="R47" s="350"/>
      <c r="S47" s="350"/>
      <c r="T47" s="350"/>
      <c r="U47" s="350"/>
      <c r="V47" s="350"/>
      <c r="W47" s="350"/>
    </row>
    <row r="48" spans="1:23" ht="22.5" customHeight="1" x14ac:dyDescent="0.4">
      <c r="A48" s="29">
        <v>18</v>
      </c>
      <c r="B48" s="915"/>
      <c r="C48" s="916"/>
      <c r="D48" s="916"/>
      <c r="E48" s="916"/>
      <c r="F48" s="916"/>
      <c r="G48" s="916"/>
      <c r="H48" s="916"/>
      <c r="I48" s="916"/>
      <c r="J48" s="916"/>
      <c r="K48" s="917"/>
      <c r="L48" s="350"/>
      <c r="M48" s="1330"/>
      <c r="N48" s="1330"/>
      <c r="O48" s="1330"/>
      <c r="P48" s="1330"/>
      <c r="Q48" s="1330"/>
      <c r="R48" s="350"/>
      <c r="S48" s="350"/>
      <c r="T48" s="350"/>
      <c r="U48" s="350"/>
      <c r="V48" s="350"/>
      <c r="W48" s="350"/>
    </row>
    <row r="49" spans="1:23" ht="22.5" customHeight="1" x14ac:dyDescent="0.4">
      <c r="A49" s="29">
        <v>19</v>
      </c>
      <c r="B49" s="915"/>
      <c r="C49" s="916"/>
      <c r="D49" s="916"/>
      <c r="E49" s="916"/>
      <c r="F49" s="916"/>
      <c r="G49" s="916"/>
      <c r="H49" s="916"/>
      <c r="I49" s="916"/>
      <c r="J49" s="916"/>
      <c r="K49" s="917"/>
      <c r="L49" s="350"/>
      <c r="M49" s="1330"/>
      <c r="N49" s="1330"/>
      <c r="O49" s="1330"/>
      <c r="P49" s="1330"/>
      <c r="Q49" s="1330"/>
      <c r="R49" s="350"/>
      <c r="S49" s="350"/>
      <c r="T49" s="350"/>
      <c r="U49" s="350"/>
      <c r="V49" s="350"/>
      <c r="W49" s="350"/>
    </row>
    <row r="50" spans="1:23" ht="22.5" customHeight="1" x14ac:dyDescent="0.4">
      <c r="A50" s="29">
        <v>20</v>
      </c>
      <c r="B50" s="915"/>
      <c r="C50" s="916"/>
      <c r="D50" s="916"/>
      <c r="E50" s="916"/>
      <c r="F50" s="916"/>
      <c r="G50" s="916"/>
      <c r="H50" s="916"/>
      <c r="I50" s="916"/>
      <c r="J50" s="916"/>
      <c r="K50" s="917"/>
      <c r="L50" s="350"/>
      <c r="M50" s="1330"/>
      <c r="N50" s="1330"/>
      <c r="O50" s="1330"/>
      <c r="P50" s="1330"/>
      <c r="Q50" s="1330"/>
      <c r="R50" s="350"/>
      <c r="S50" s="350"/>
      <c r="T50" s="350"/>
      <c r="U50" s="350"/>
      <c r="V50" s="350"/>
      <c r="W50" s="350"/>
    </row>
    <row r="51" spans="1:23" ht="22.5" customHeight="1" x14ac:dyDescent="0.4">
      <c r="A51" s="29">
        <v>21</v>
      </c>
      <c r="B51" s="915"/>
      <c r="C51" s="916"/>
      <c r="D51" s="916"/>
      <c r="E51" s="916"/>
      <c r="F51" s="916"/>
      <c r="G51" s="916"/>
      <c r="H51" s="916"/>
      <c r="I51" s="916"/>
      <c r="J51" s="916"/>
      <c r="K51" s="917"/>
      <c r="L51" s="350"/>
      <c r="M51" s="1330"/>
      <c r="N51" s="1330"/>
      <c r="O51" s="1330"/>
      <c r="P51" s="1330"/>
      <c r="Q51" s="1330"/>
      <c r="R51" s="350"/>
      <c r="S51" s="350"/>
      <c r="T51" s="350"/>
      <c r="U51" s="350"/>
      <c r="V51" s="350"/>
      <c r="W51" s="350"/>
    </row>
    <row r="52" spans="1:23" ht="22.5" customHeight="1" x14ac:dyDescent="0.4">
      <c r="A52" s="29">
        <v>22</v>
      </c>
      <c r="B52" s="915"/>
      <c r="C52" s="916"/>
      <c r="D52" s="916"/>
      <c r="E52" s="916"/>
      <c r="F52" s="916"/>
      <c r="G52" s="916"/>
      <c r="H52" s="916"/>
      <c r="I52" s="916"/>
      <c r="J52" s="916"/>
      <c r="K52" s="917"/>
      <c r="L52" s="350"/>
      <c r="M52" s="1330"/>
      <c r="N52" s="1330"/>
      <c r="O52" s="1330"/>
      <c r="P52" s="1330"/>
      <c r="Q52" s="1330"/>
      <c r="R52" s="350"/>
      <c r="S52" s="350"/>
      <c r="T52" s="350"/>
      <c r="U52" s="350"/>
      <c r="V52" s="350"/>
      <c r="W52" s="350"/>
    </row>
    <row r="53" spans="1:23" ht="22.5" customHeight="1" x14ac:dyDescent="0.4">
      <c r="A53" s="29">
        <v>23</v>
      </c>
      <c r="B53" s="915"/>
      <c r="C53" s="916"/>
      <c r="D53" s="916"/>
      <c r="E53" s="916"/>
      <c r="F53" s="916"/>
      <c r="G53" s="916"/>
      <c r="H53" s="916"/>
      <c r="I53" s="916"/>
      <c r="J53" s="916"/>
      <c r="K53" s="917"/>
      <c r="L53" s="350"/>
      <c r="M53" s="1330"/>
      <c r="N53" s="1330"/>
      <c r="O53" s="1330"/>
      <c r="P53" s="1330"/>
      <c r="Q53" s="1330"/>
      <c r="R53" s="350"/>
      <c r="S53" s="350"/>
      <c r="T53" s="350"/>
      <c r="U53" s="350"/>
      <c r="V53" s="350"/>
      <c r="W53" s="350"/>
    </row>
    <row r="54" spans="1:23" ht="22.5" customHeight="1" x14ac:dyDescent="0.4">
      <c r="A54" s="29">
        <v>24</v>
      </c>
      <c r="B54" s="915"/>
      <c r="C54" s="916"/>
      <c r="D54" s="916"/>
      <c r="E54" s="916"/>
      <c r="F54" s="916"/>
      <c r="G54" s="916"/>
      <c r="H54" s="916"/>
      <c r="I54" s="916"/>
      <c r="J54" s="916"/>
      <c r="K54" s="917"/>
      <c r="L54" s="350"/>
      <c r="M54" s="1330"/>
      <c r="N54" s="1330"/>
      <c r="O54" s="1330"/>
      <c r="P54" s="1330"/>
      <c r="Q54" s="1330"/>
      <c r="R54" s="350"/>
      <c r="S54" s="350"/>
      <c r="T54" s="350"/>
      <c r="U54" s="350"/>
      <c r="V54" s="350"/>
      <c r="W54" s="350"/>
    </row>
    <row r="55" spans="1:23" ht="22.5" customHeight="1" x14ac:dyDescent="0.4">
      <c r="A55" s="29">
        <v>25</v>
      </c>
      <c r="B55" s="915"/>
      <c r="C55" s="916"/>
      <c r="D55" s="916"/>
      <c r="E55" s="916"/>
      <c r="F55" s="916"/>
      <c r="G55" s="916"/>
      <c r="H55" s="916"/>
      <c r="I55" s="916"/>
      <c r="J55" s="916"/>
      <c r="K55" s="917"/>
      <c r="L55" s="350"/>
      <c r="M55" s="1330"/>
      <c r="N55" s="1330"/>
      <c r="O55" s="1330"/>
      <c r="P55" s="1330"/>
      <c r="Q55" s="1330"/>
      <c r="R55" s="350"/>
      <c r="S55" s="350"/>
      <c r="T55" s="350"/>
      <c r="U55" s="350"/>
      <c r="V55" s="350"/>
      <c r="W55" s="350"/>
    </row>
    <row r="56" spans="1:23" ht="22.5" customHeight="1" x14ac:dyDescent="0.4">
      <c r="A56" s="29">
        <v>26</v>
      </c>
      <c r="B56" s="915"/>
      <c r="C56" s="916"/>
      <c r="D56" s="916"/>
      <c r="E56" s="916"/>
      <c r="F56" s="916"/>
      <c r="G56" s="916"/>
      <c r="H56" s="916"/>
      <c r="I56" s="916"/>
      <c r="J56" s="916"/>
      <c r="K56" s="917"/>
      <c r="L56" s="350"/>
      <c r="M56" s="1330"/>
      <c r="N56" s="1330"/>
      <c r="O56" s="1330"/>
      <c r="P56" s="1330"/>
      <c r="Q56" s="1330"/>
      <c r="R56" s="350"/>
      <c r="S56" s="350"/>
      <c r="T56" s="350"/>
      <c r="U56" s="350"/>
      <c r="V56" s="350"/>
      <c r="W56" s="350"/>
    </row>
    <row r="57" spans="1:23" ht="22.5" customHeight="1" x14ac:dyDescent="0.4">
      <c r="A57" s="29">
        <v>27</v>
      </c>
      <c r="B57" s="915"/>
      <c r="C57" s="916"/>
      <c r="D57" s="916"/>
      <c r="E57" s="916"/>
      <c r="F57" s="916"/>
      <c r="G57" s="916"/>
      <c r="H57" s="916"/>
      <c r="I57" s="916"/>
      <c r="J57" s="916"/>
      <c r="K57" s="917"/>
      <c r="L57" s="350"/>
      <c r="M57" s="1330"/>
      <c r="N57" s="1330"/>
      <c r="O57" s="1330"/>
      <c r="P57" s="1330"/>
      <c r="Q57" s="1330"/>
      <c r="R57" s="350"/>
      <c r="S57" s="350"/>
      <c r="T57" s="350"/>
      <c r="U57" s="350"/>
      <c r="V57" s="350"/>
      <c r="W57" s="350"/>
    </row>
    <row r="58" spans="1:23" ht="22.5" customHeight="1" x14ac:dyDescent="0.4">
      <c r="A58" s="29">
        <v>28</v>
      </c>
      <c r="B58" s="915"/>
      <c r="C58" s="916"/>
      <c r="D58" s="916"/>
      <c r="E58" s="916"/>
      <c r="F58" s="916"/>
      <c r="G58" s="916"/>
      <c r="H58" s="916"/>
      <c r="I58" s="916"/>
      <c r="J58" s="916"/>
      <c r="K58" s="917"/>
      <c r="L58" s="350"/>
      <c r="M58" s="1330"/>
      <c r="N58" s="1330"/>
      <c r="O58" s="1330"/>
      <c r="P58" s="1330"/>
      <c r="Q58" s="1330"/>
      <c r="R58" s="350"/>
      <c r="S58" s="350"/>
      <c r="T58" s="350"/>
      <c r="U58" s="350"/>
      <c r="V58" s="350"/>
      <c r="W58" s="350"/>
    </row>
    <row r="59" spans="1:23" ht="22.5" customHeight="1" x14ac:dyDescent="0.4">
      <c r="A59" s="29">
        <v>29</v>
      </c>
      <c r="B59" s="915"/>
      <c r="C59" s="916"/>
      <c r="D59" s="916"/>
      <c r="E59" s="916"/>
      <c r="F59" s="916"/>
      <c r="G59" s="916"/>
      <c r="H59" s="916"/>
      <c r="I59" s="916"/>
      <c r="J59" s="916"/>
      <c r="K59" s="917"/>
      <c r="L59" s="350"/>
      <c r="M59" s="1330"/>
      <c r="N59" s="1330"/>
      <c r="O59" s="1330"/>
      <c r="P59" s="1330"/>
      <c r="Q59" s="1330"/>
      <c r="R59" s="350"/>
      <c r="S59" s="350"/>
      <c r="T59" s="350"/>
      <c r="U59" s="350"/>
      <c r="V59" s="350"/>
      <c r="W59" s="350"/>
    </row>
    <row r="60" spans="1:23" ht="22.5" customHeight="1" x14ac:dyDescent="0.4">
      <c r="A60" s="29">
        <v>30</v>
      </c>
      <c r="B60" s="947"/>
      <c r="C60" s="948"/>
      <c r="D60" s="948"/>
      <c r="E60" s="948"/>
      <c r="F60" s="948"/>
      <c r="G60" s="948"/>
      <c r="H60" s="948"/>
      <c r="I60" s="948"/>
      <c r="J60" s="948"/>
      <c r="K60" s="949"/>
      <c r="L60" s="350"/>
      <c r="M60" s="1330"/>
      <c r="N60" s="1330"/>
      <c r="O60" s="1330"/>
      <c r="P60" s="1330"/>
      <c r="Q60" s="1330"/>
      <c r="R60" s="350"/>
      <c r="S60" s="350"/>
      <c r="T60" s="350"/>
      <c r="U60" s="350"/>
      <c r="V60" s="350"/>
      <c r="W60" s="350"/>
    </row>
    <row r="61" spans="1:23" ht="21.95" customHeight="1" x14ac:dyDescent="0.4">
      <c r="A61" s="29"/>
      <c r="B61" s="1333" t="s">
        <v>280</v>
      </c>
      <c r="C61" s="1334"/>
      <c r="D61" s="1335"/>
      <c r="E61" s="1335"/>
      <c r="F61" s="1335"/>
      <c r="G61" s="1335"/>
      <c r="H61" s="1335"/>
      <c r="I61" s="1335"/>
      <c r="J61" s="1335"/>
      <c r="K61" s="1336"/>
      <c r="L61" s="350"/>
      <c r="M61" s="350"/>
      <c r="N61" s="350"/>
      <c r="O61" s="350"/>
      <c r="P61" s="350"/>
      <c r="Q61" s="350"/>
      <c r="R61" s="350"/>
      <c r="S61" s="350"/>
      <c r="T61" s="350"/>
      <c r="U61" s="350"/>
      <c r="V61" s="350"/>
      <c r="W61" s="350"/>
    </row>
    <row r="62" spans="1:23" ht="20.100000000000001" customHeight="1" x14ac:dyDescent="0.4">
      <c r="A62" s="29"/>
      <c r="B62" s="968" t="s">
        <v>344</v>
      </c>
      <c r="C62" s="969"/>
      <c r="D62" s="969"/>
      <c r="E62" s="969"/>
      <c r="F62" s="969"/>
      <c r="G62" s="969"/>
      <c r="H62" s="969"/>
      <c r="I62" s="969"/>
      <c r="J62" s="969"/>
      <c r="K62" s="663"/>
      <c r="L62" s="350"/>
      <c r="M62" s="914" t="s">
        <v>343</v>
      </c>
      <c r="N62" s="914"/>
      <c r="O62" s="914"/>
      <c r="P62" s="914"/>
      <c r="Q62" s="914"/>
      <c r="R62" s="532"/>
      <c r="S62" s="350"/>
      <c r="T62" s="350"/>
      <c r="U62" s="350"/>
      <c r="V62" s="350"/>
      <c r="W62" s="350"/>
    </row>
    <row r="63" spans="1:23" ht="22.5" customHeight="1" x14ac:dyDescent="0.4">
      <c r="A63" s="29">
        <v>1</v>
      </c>
      <c r="B63" s="944"/>
      <c r="C63" s="945"/>
      <c r="D63" s="945"/>
      <c r="E63" s="945"/>
      <c r="F63" s="945"/>
      <c r="G63" s="945"/>
      <c r="H63" s="945"/>
      <c r="I63" s="945"/>
      <c r="J63" s="945"/>
      <c r="K63" s="946"/>
      <c r="L63" s="350"/>
      <c r="M63" s="914"/>
      <c r="N63" s="914"/>
      <c r="O63" s="914"/>
      <c r="P63" s="914"/>
      <c r="Q63" s="914"/>
      <c r="R63" s="532"/>
      <c r="S63" s="350"/>
      <c r="T63" s="350"/>
      <c r="U63" s="350"/>
      <c r="V63" s="350"/>
      <c r="W63" s="350"/>
    </row>
    <row r="64" spans="1:23" ht="22.5" customHeight="1" x14ac:dyDescent="0.4">
      <c r="A64" s="29">
        <v>2</v>
      </c>
      <c r="B64" s="915"/>
      <c r="C64" s="916"/>
      <c r="D64" s="916"/>
      <c r="E64" s="916"/>
      <c r="F64" s="916"/>
      <c r="G64" s="916"/>
      <c r="H64" s="916"/>
      <c r="I64" s="916"/>
      <c r="J64" s="916"/>
      <c r="K64" s="917"/>
      <c r="L64" s="350"/>
      <c r="M64" s="914"/>
      <c r="N64" s="914"/>
      <c r="O64" s="914"/>
      <c r="P64" s="914"/>
      <c r="Q64" s="914"/>
      <c r="R64" s="532"/>
      <c r="S64" s="350"/>
      <c r="T64" s="350"/>
      <c r="U64" s="350"/>
      <c r="V64" s="350"/>
      <c r="W64" s="350"/>
    </row>
    <row r="65" spans="1:25" ht="22.5" customHeight="1" x14ac:dyDescent="0.4">
      <c r="A65" s="29">
        <v>3</v>
      </c>
      <c r="B65" s="915"/>
      <c r="C65" s="916"/>
      <c r="D65" s="916"/>
      <c r="E65" s="916"/>
      <c r="F65" s="916"/>
      <c r="G65" s="916"/>
      <c r="H65" s="916"/>
      <c r="I65" s="916"/>
      <c r="J65" s="916"/>
      <c r="K65" s="917"/>
      <c r="L65" s="350"/>
      <c r="M65" s="914"/>
      <c r="N65" s="914"/>
      <c r="O65" s="914"/>
      <c r="P65" s="914"/>
      <c r="Q65" s="914"/>
      <c r="R65" s="532"/>
      <c r="S65" s="350"/>
      <c r="T65" s="350"/>
      <c r="U65" s="350"/>
      <c r="V65" s="350"/>
      <c r="W65" s="350"/>
    </row>
    <row r="66" spans="1:25" ht="22.5" customHeight="1" x14ac:dyDescent="0.4">
      <c r="A66" s="29">
        <v>4</v>
      </c>
      <c r="B66" s="915"/>
      <c r="C66" s="916"/>
      <c r="D66" s="916"/>
      <c r="E66" s="916"/>
      <c r="F66" s="916"/>
      <c r="G66" s="916"/>
      <c r="H66" s="916"/>
      <c r="I66" s="916"/>
      <c r="J66" s="916"/>
      <c r="K66" s="917"/>
      <c r="L66" s="350"/>
      <c r="M66" s="914"/>
      <c r="N66" s="914"/>
      <c r="O66" s="914"/>
      <c r="P66" s="914"/>
      <c r="Q66" s="914"/>
      <c r="R66" s="532"/>
      <c r="S66" s="350"/>
      <c r="T66" s="350"/>
      <c r="U66" s="350"/>
      <c r="V66" s="350"/>
      <c r="W66" s="350"/>
    </row>
    <row r="67" spans="1:25" ht="22.5" customHeight="1" x14ac:dyDescent="0.4">
      <c r="A67" s="29">
        <v>5</v>
      </c>
      <c r="B67" s="915"/>
      <c r="C67" s="916"/>
      <c r="D67" s="916"/>
      <c r="E67" s="916"/>
      <c r="F67" s="916"/>
      <c r="G67" s="916"/>
      <c r="H67" s="916"/>
      <c r="I67" s="916"/>
      <c r="J67" s="916"/>
      <c r="K67" s="917"/>
      <c r="L67" s="350"/>
      <c r="M67" s="914"/>
      <c r="N67" s="914"/>
      <c r="O67" s="914"/>
      <c r="P67" s="914"/>
      <c r="Q67" s="914"/>
      <c r="R67" s="532"/>
      <c r="S67" s="350"/>
      <c r="T67" s="350"/>
      <c r="U67" s="350"/>
      <c r="V67" s="350"/>
      <c r="W67" s="350"/>
    </row>
    <row r="68" spans="1:25" ht="22.5" customHeight="1" x14ac:dyDescent="0.4">
      <c r="A68" s="29">
        <v>6</v>
      </c>
      <c r="B68" s="915"/>
      <c r="C68" s="916"/>
      <c r="D68" s="916"/>
      <c r="E68" s="916"/>
      <c r="F68" s="916"/>
      <c r="G68" s="916"/>
      <c r="H68" s="916"/>
      <c r="I68" s="916"/>
      <c r="J68" s="916"/>
      <c r="K68" s="917"/>
      <c r="L68" s="350"/>
      <c r="M68" s="914"/>
      <c r="N68" s="914"/>
      <c r="O68" s="914"/>
      <c r="P68" s="914"/>
      <c r="Q68" s="914"/>
      <c r="R68" s="532"/>
      <c r="S68" s="350"/>
      <c r="T68" s="350"/>
      <c r="U68" s="350"/>
      <c r="V68" s="350"/>
      <c r="W68" s="350"/>
    </row>
    <row r="69" spans="1:25" ht="21.95" customHeight="1" x14ac:dyDescent="0.4">
      <c r="A69" s="29"/>
      <c r="B69" s="1333" t="s">
        <v>339</v>
      </c>
      <c r="C69" s="1334"/>
      <c r="D69" s="1335"/>
      <c r="E69" s="1335"/>
      <c r="F69" s="1335"/>
      <c r="G69" s="1335"/>
      <c r="H69" s="1335"/>
      <c r="I69" s="1335"/>
      <c r="J69" s="1335"/>
      <c r="K69" s="1336"/>
      <c r="L69" s="350"/>
      <c r="M69" s="914"/>
      <c r="N69" s="914"/>
      <c r="O69" s="914"/>
      <c r="P69" s="914"/>
      <c r="Q69" s="914"/>
      <c r="R69" s="350"/>
      <c r="S69" s="350"/>
      <c r="T69" s="350"/>
      <c r="U69" s="350"/>
      <c r="V69" s="350"/>
      <c r="W69" s="350"/>
    </row>
    <row r="70" spans="1:25" ht="20.100000000000001" customHeight="1" x14ac:dyDescent="0.4">
      <c r="A70" s="29"/>
      <c r="B70" s="940" t="s">
        <v>345</v>
      </c>
      <c r="C70" s="941"/>
      <c r="D70" s="941"/>
      <c r="E70" s="941"/>
      <c r="F70" s="941"/>
      <c r="G70" s="941"/>
      <c r="H70" s="941"/>
      <c r="I70" s="941"/>
      <c r="J70" s="941"/>
      <c r="K70" s="942"/>
    </row>
    <row r="71" spans="1:25" ht="22.5" customHeight="1" x14ac:dyDescent="0.4">
      <c r="A71" s="29">
        <v>1</v>
      </c>
      <c r="B71" s="944"/>
      <c r="C71" s="945"/>
      <c r="D71" s="945"/>
      <c r="E71" s="945"/>
      <c r="F71" s="945"/>
      <c r="G71" s="945"/>
      <c r="H71" s="945"/>
      <c r="I71" s="945"/>
      <c r="J71" s="945"/>
      <c r="K71" s="946"/>
    </row>
    <row r="72" spans="1:25" ht="22.5" customHeight="1" x14ac:dyDescent="0.4">
      <c r="A72" s="29">
        <v>2</v>
      </c>
      <c r="B72" s="915"/>
      <c r="C72" s="916"/>
      <c r="D72" s="916"/>
      <c r="E72" s="916"/>
      <c r="F72" s="916"/>
      <c r="G72" s="916"/>
      <c r="H72" s="916"/>
      <c r="I72" s="916"/>
      <c r="J72" s="916"/>
      <c r="K72" s="917"/>
    </row>
    <row r="73" spans="1:25" ht="22.5" customHeight="1" x14ac:dyDescent="0.4">
      <c r="A73" s="29">
        <v>3</v>
      </c>
      <c r="B73" s="915"/>
      <c r="C73" s="916"/>
      <c r="D73" s="916"/>
      <c r="E73" s="916"/>
      <c r="F73" s="916"/>
      <c r="G73" s="916"/>
      <c r="H73" s="916"/>
      <c r="I73" s="916"/>
      <c r="J73" s="916"/>
      <c r="K73" s="917"/>
    </row>
    <row r="74" spans="1:25" ht="22.5" customHeight="1" thickBot="1" x14ac:dyDescent="0.45">
      <c r="A74" s="29">
        <v>4</v>
      </c>
      <c r="B74" s="915"/>
      <c r="C74" s="916"/>
      <c r="D74" s="916"/>
      <c r="E74" s="916"/>
      <c r="F74" s="916"/>
      <c r="G74" s="916"/>
      <c r="H74" s="916"/>
      <c r="I74" s="916"/>
      <c r="J74" s="916"/>
      <c r="K74" s="917"/>
    </row>
    <row r="75" spans="1:25" ht="24" customHeight="1" x14ac:dyDescent="0.4">
      <c r="A75" s="29"/>
      <c r="B75" s="985" t="s">
        <v>285</v>
      </c>
      <c r="C75" s="986"/>
      <c r="D75" s="986"/>
      <c r="E75" s="986"/>
      <c r="F75" s="986"/>
      <c r="G75" s="986"/>
      <c r="H75" s="986"/>
      <c r="I75" s="986"/>
      <c r="J75" s="986"/>
      <c r="K75" s="987"/>
      <c r="M75" s="1329" t="s">
        <v>349</v>
      </c>
      <c r="N75" s="1330"/>
      <c r="O75" s="1330"/>
      <c r="P75" s="1330"/>
      <c r="Q75" s="1330"/>
      <c r="R75" s="350"/>
      <c r="S75" s="350"/>
      <c r="T75" s="350"/>
      <c r="U75" s="350"/>
      <c r="V75" s="350"/>
      <c r="W75" s="350"/>
      <c r="X75" s="350"/>
    </row>
    <row r="76" spans="1:25" ht="22.5" customHeight="1" x14ac:dyDescent="0.4">
      <c r="A76" s="29">
        <v>1</v>
      </c>
      <c r="B76" s="944"/>
      <c r="C76" s="945"/>
      <c r="D76" s="945"/>
      <c r="E76" s="945"/>
      <c r="F76" s="945"/>
      <c r="G76" s="945"/>
      <c r="H76" s="945"/>
      <c r="I76" s="945"/>
      <c r="J76" s="945"/>
      <c r="K76" s="946"/>
      <c r="M76" s="1330"/>
      <c r="N76" s="1330"/>
      <c r="O76" s="1330"/>
      <c r="P76" s="1330"/>
      <c r="Q76" s="1330"/>
      <c r="R76" s="350"/>
      <c r="S76" s="350"/>
      <c r="T76" s="350"/>
      <c r="U76" s="350"/>
      <c r="V76" s="350"/>
      <c r="W76" s="350"/>
      <c r="X76" s="350"/>
    </row>
    <row r="77" spans="1:25" ht="22.5" customHeight="1" x14ac:dyDescent="0.4">
      <c r="A77" s="29">
        <v>2</v>
      </c>
      <c r="B77" s="915"/>
      <c r="C77" s="916"/>
      <c r="D77" s="916"/>
      <c r="E77" s="916"/>
      <c r="F77" s="916"/>
      <c r="G77" s="916"/>
      <c r="H77" s="916"/>
      <c r="I77" s="916"/>
      <c r="J77" s="916"/>
      <c r="K77" s="917"/>
      <c r="M77" s="1330"/>
      <c r="N77" s="1330"/>
      <c r="O77" s="1330"/>
      <c r="P77" s="1330"/>
      <c r="Q77" s="1330"/>
      <c r="R77" s="350"/>
      <c r="S77" s="350"/>
      <c r="T77" s="350"/>
      <c r="U77" s="350"/>
      <c r="V77" s="350"/>
      <c r="W77" s="350"/>
      <c r="X77" s="350"/>
    </row>
    <row r="78" spans="1:25" ht="22.5" customHeight="1" x14ac:dyDescent="0.4">
      <c r="A78" s="29">
        <v>3</v>
      </c>
      <c r="B78" s="915"/>
      <c r="C78" s="916"/>
      <c r="D78" s="916"/>
      <c r="E78" s="916"/>
      <c r="F78" s="916"/>
      <c r="G78" s="916"/>
      <c r="H78" s="916"/>
      <c r="I78" s="916"/>
      <c r="J78" s="916"/>
      <c r="K78" s="917"/>
      <c r="M78" s="1330"/>
      <c r="N78" s="1330"/>
      <c r="O78" s="1330"/>
      <c r="P78" s="1330"/>
      <c r="Q78" s="1330"/>
      <c r="R78" s="350"/>
      <c r="S78" s="350"/>
      <c r="T78" s="350"/>
      <c r="U78" s="350"/>
      <c r="V78" s="350"/>
      <c r="W78" s="350"/>
      <c r="X78" s="350"/>
    </row>
    <row r="79" spans="1:25" ht="22.5" customHeight="1" thickBot="1" x14ac:dyDescent="0.45">
      <c r="A79" s="29">
        <v>4</v>
      </c>
      <c r="B79" s="918"/>
      <c r="C79" s="919"/>
      <c r="D79" s="919"/>
      <c r="E79" s="919"/>
      <c r="F79" s="919"/>
      <c r="G79" s="919"/>
      <c r="H79" s="919"/>
      <c r="I79" s="919"/>
      <c r="J79" s="919"/>
      <c r="K79" s="920"/>
      <c r="M79" s="1330"/>
      <c r="N79" s="1330"/>
      <c r="O79" s="1330"/>
      <c r="P79" s="1330"/>
      <c r="Q79" s="1330"/>
      <c r="R79" s="350"/>
      <c r="S79" s="350"/>
      <c r="T79" s="350"/>
      <c r="U79" s="350"/>
      <c r="V79" s="350"/>
      <c r="W79" s="350"/>
      <c r="X79" s="350"/>
      <c r="Y79" s="291"/>
    </row>
    <row r="80" spans="1:25" s="291" customFormat="1" ht="24" customHeight="1" x14ac:dyDescent="0.4">
      <c r="B80" s="1341" t="s">
        <v>372</v>
      </c>
      <c r="C80" s="1342"/>
      <c r="D80" s="1342"/>
      <c r="E80" s="1342"/>
      <c r="F80" s="1342"/>
      <c r="G80" s="1342"/>
      <c r="H80" s="1342"/>
      <c r="I80" s="1342"/>
      <c r="J80" s="1342"/>
      <c r="K80" s="1343"/>
      <c r="M80" s="350"/>
      <c r="N80" s="346"/>
      <c r="O80" s="346"/>
      <c r="P80" s="346"/>
      <c r="Q80" s="346"/>
      <c r="R80" s="346"/>
      <c r="S80" s="346"/>
      <c r="T80" s="346"/>
      <c r="U80" s="346"/>
      <c r="V80" s="346"/>
      <c r="W80" s="346"/>
      <c r="X80" s="346"/>
    </row>
    <row r="81" spans="1:25" s="291" customFormat="1" ht="22.5" customHeight="1" x14ac:dyDescent="0.4">
      <c r="A81" s="291">
        <v>1</v>
      </c>
      <c r="B81" s="915"/>
      <c r="C81" s="916"/>
      <c r="D81" s="916"/>
      <c r="E81" s="916"/>
      <c r="F81" s="916"/>
      <c r="G81" s="916"/>
      <c r="H81" s="916"/>
      <c r="I81" s="916"/>
      <c r="J81" s="916"/>
      <c r="K81" s="917"/>
      <c r="M81" s="1049"/>
      <c r="N81" s="1049"/>
      <c r="O81" s="1049"/>
      <c r="P81" s="1049"/>
      <c r="Q81" s="1049"/>
      <c r="R81" s="1049"/>
      <c r="S81" s="1049"/>
      <c r="T81" s="1049"/>
      <c r="U81" s="1049"/>
      <c r="V81" s="1049"/>
      <c r="W81" s="1049"/>
      <c r="X81" s="1049"/>
    </row>
    <row r="82" spans="1:25" s="291" customFormat="1" ht="22.5" customHeight="1" x14ac:dyDescent="0.4">
      <c r="A82" s="291">
        <v>2</v>
      </c>
      <c r="B82" s="915"/>
      <c r="C82" s="916"/>
      <c r="D82" s="916"/>
      <c r="E82" s="916"/>
      <c r="F82" s="916"/>
      <c r="G82" s="916"/>
      <c r="H82" s="916"/>
      <c r="I82" s="916"/>
      <c r="J82" s="916"/>
      <c r="K82" s="917"/>
      <c r="M82" s="1049"/>
      <c r="N82" s="1049"/>
      <c r="O82" s="1049"/>
      <c r="P82" s="1049"/>
      <c r="Q82" s="1049"/>
      <c r="R82" s="1049"/>
      <c r="S82" s="1049"/>
      <c r="T82" s="1049"/>
      <c r="U82" s="1049"/>
      <c r="V82" s="1049"/>
      <c r="W82" s="1049"/>
      <c r="X82" s="1049"/>
    </row>
    <row r="83" spans="1:25" s="291" customFormat="1" ht="22.5" customHeight="1" x14ac:dyDescent="0.4">
      <c r="A83" s="291">
        <v>3</v>
      </c>
      <c r="B83" s="915"/>
      <c r="C83" s="916"/>
      <c r="D83" s="916"/>
      <c r="E83" s="916"/>
      <c r="F83" s="916"/>
      <c r="G83" s="916"/>
      <c r="H83" s="916"/>
      <c r="I83" s="916"/>
      <c r="J83" s="916"/>
      <c r="K83" s="917"/>
      <c r="M83" s="1049"/>
      <c r="N83" s="1049"/>
      <c r="O83" s="1049"/>
      <c r="P83" s="1049"/>
      <c r="Q83" s="1049"/>
      <c r="R83" s="1049"/>
      <c r="S83" s="1049"/>
      <c r="T83" s="1049"/>
      <c r="U83" s="1049"/>
      <c r="V83" s="1049"/>
      <c r="W83" s="1049"/>
      <c r="X83" s="1049"/>
    </row>
    <row r="84" spans="1:25" s="291" customFormat="1" ht="22.5" customHeight="1" x14ac:dyDescent="0.4">
      <c r="A84" s="291">
        <v>4</v>
      </c>
      <c r="B84" s="915"/>
      <c r="C84" s="916"/>
      <c r="D84" s="916"/>
      <c r="E84" s="916"/>
      <c r="F84" s="916"/>
      <c r="G84" s="916"/>
      <c r="H84" s="916"/>
      <c r="I84" s="916"/>
      <c r="J84" s="916"/>
      <c r="K84" s="917"/>
      <c r="M84" s="1049"/>
      <c r="N84" s="1049"/>
      <c r="O84" s="1049"/>
      <c r="P84" s="1049"/>
      <c r="Q84" s="1049"/>
      <c r="R84" s="1049"/>
      <c r="S84" s="1049"/>
      <c r="T84" s="1049"/>
      <c r="U84" s="1049"/>
      <c r="V84" s="1049"/>
      <c r="W84" s="1049"/>
      <c r="X84" s="1049"/>
    </row>
    <row r="85" spans="1:25" s="291" customFormat="1" ht="22.5" customHeight="1" x14ac:dyDescent="0.4">
      <c r="A85" s="291">
        <v>5</v>
      </c>
      <c r="B85" s="915"/>
      <c r="C85" s="916"/>
      <c r="D85" s="916"/>
      <c r="E85" s="916"/>
      <c r="F85" s="916"/>
      <c r="G85" s="916"/>
      <c r="H85" s="916"/>
      <c r="I85" s="916"/>
      <c r="J85" s="916"/>
      <c r="K85" s="917"/>
    </row>
    <row r="86" spans="1:25" s="291" customFormat="1" ht="22.5" customHeight="1" thickBot="1" x14ac:dyDescent="0.45">
      <c r="A86" s="291">
        <v>6</v>
      </c>
      <c r="B86" s="918"/>
      <c r="C86" s="919"/>
      <c r="D86" s="919"/>
      <c r="E86" s="919"/>
      <c r="F86" s="919"/>
      <c r="G86" s="919"/>
      <c r="H86" s="919"/>
      <c r="I86" s="919"/>
      <c r="J86" s="919"/>
      <c r="K86" s="920"/>
      <c r="Y86"/>
    </row>
    <row r="87" spans="1:25" x14ac:dyDescent="0.4">
      <c r="B87" s="128"/>
      <c r="C87" s="128"/>
    </row>
    <row r="88" spans="1:25" x14ac:dyDescent="0.4">
      <c r="B88" s="128"/>
      <c r="C88" s="128"/>
    </row>
    <row r="89" spans="1:25" x14ac:dyDescent="0.4">
      <c r="B89" s="128"/>
      <c r="C89" s="128"/>
    </row>
    <row r="90" spans="1:25" x14ac:dyDescent="0.4">
      <c r="B90" s="128"/>
      <c r="C90" s="128"/>
    </row>
  </sheetData>
  <sheetProtection algorithmName="SHA-512" hashValue="2Cqa4mRdmPtBD8OVf4g6u0wPrG7tDxTgQa+yjQET1KDKThP//bytfxKPBvJAilmXhjy4Gg8jjbUCDW+auYvCZw==" saltValue="kK925Gp2FDxvxptCTKeU8A==" spinCount="100000" sheet="1" objects="1" scenarios="1"/>
  <mergeCells count="43">
    <mergeCell ref="B81:K86"/>
    <mergeCell ref="B71:K74"/>
    <mergeCell ref="B61:K61"/>
    <mergeCell ref="B26:K26"/>
    <mergeCell ref="B62:J62"/>
    <mergeCell ref="E30:F30"/>
    <mergeCell ref="B63:K68"/>
    <mergeCell ref="B69:K69"/>
    <mergeCell ref="B80:K80"/>
    <mergeCell ref="B70:K70"/>
    <mergeCell ref="G30:K30"/>
    <mergeCell ref="B31:K60"/>
    <mergeCell ref="B75:K75"/>
    <mergeCell ref="B76:K79"/>
    <mergeCell ref="M81:X84"/>
    <mergeCell ref="M75:Q79"/>
    <mergeCell ref="M62:Q69"/>
    <mergeCell ref="L4:W17"/>
    <mergeCell ref="L20:W24"/>
    <mergeCell ref="M31:Q60"/>
    <mergeCell ref="H24:J24"/>
    <mergeCell ref="H21:J21"/>
    <mergeCell ref="H22:J22"/>
    <mergeCell ref="H23:J23"/>
    <mergeCell ref="D18:E19"/>
    <mergeCell ref="F18:F19"/>
    <mergeCell ref="H18:J19"/>
    <mergeCell ref="C2:J2"/>
    <mergeCell ref="C3:J3"/>
    <mergeCell ref="B27:C30"/>
    <mergeCell ref="B18:C19"/>
    <mergeCell ref="B20:C20"/>
    <mergeCell ref="B21:C21"/>
    <mergeCell ref="B22:C22"/>
    <mergeCell ref="B23:C23"/>
    <mergeCell ref="B24:C24"/>
    <mergeCell ref="B25:C25"/>
    <mergeCell ref="B4:K4"/>
    <mergeCell ref="B5:K10"/>
    <mergeCell ref="B12:K17"/>
    <mergeCell ref="H25:J25"/>
    <mergeCell ref="K18:K19"/>
    <mergeCell ref="H20:J20"/>
  </mergeCells>
  <phoneticPr fontId="21"/>
  <dataValidations count="2">
    <dataValidation type="list" operator="lessThanOrEqual" allowBlank="1" showInputMessage="1" showErrorMessage="1" sqref="H27:H29 J27:J29 D27:D30 F27:F29" xr:uid="{00000000-0002-0000-0800-000000000000}">
      <formula1>"ー,〇"</formula1>
    </dataValidation>
    <dataValidation type="textLength" operator="lessThanOrEqual" allowBlank="1" showInputMessage="1" showErrorMessage="1" errorTitle="字数超過" error="300字・6行以内でご記入ください。" sqref="I27:I29 K27:K29 G27:G30 E27:E30" xr:uid="{00000000-0002-0000-0800-000001000000}">
      <formula1>300</formula1>
    </dataValidation>
  </dataValidations>
  <printOptions horizontalCentered="1" verticalCentered="1"/>
  <pageMargins left="0.70866141732283472" right="0.70866141732283472" top="0.15748031496062992" bottom="0.35433070866141736" header="0.31496062992125984" footer="0.31496062992125984"/>
  <pageSetup paperSize="9" scale="4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7C1D4"/>
    <pageSetUpPr fitToPage="1"/>
  </sheetPr>
  <dimension ref="A1:T107"/>
  <sheetViews>
    <sheetView view="pageBreakPreview" zoomScale="75" zoomScaleNormal="100" zoomScaleSheetLayoutView="75" workbookViewId="0">
      <selection activeCell="D14" sqref="D14:H14"/>
    </sheetView>
  </sheetViews>
  <sheetFormatPr defaultColWidth="9" defaultRowHeight="18.75" x14ac:dyDescent="0.4"/>
  <cols>
    <col min="1" max="2" width="6.875" style="126" customWidth="1"/>
    <col min="3" max="3" width="7.125" style="126" customWidth="1"/>
    <col min="4" max="4" width="39.5" style="193" customWidth="1"/>
    <col min="5" max="5" width="12" style="21" customWidth="1"/>
    <col min="6" max="6" width="3.5" style="21" bestFit="1" customWidth="1"/>
    <col min="7" max="7" width="11" style="21" customWidth="1"/>
    <col min="8" max="8" width="21.375" style="127" bestFit="1" customWidth="1"/>
    <col min="9" max="9" width="17.625" style="127" customWidth="1"/>
    <col min="10" max="10" width="2.375" style="21" customWidth="1"/>
    <col min="11" max="16384" width="9" style="21"/>
  </cols>
  <sheetData>
    <row r="1" spans="1:20" ht="19.5" x14ac:dyDescent="0.4">
      <c r="A1" s="418" t="s">
        <v>391</v>
      </c>
      <c r="B1" s="419"/>
      <c r="C1" s="419"/>
      <c r="D1" s="420"/>
      <c r="E1" s="418"/>
      <c r="F1" s="418"/>
      <c r="G1" s="418"/>
      <c r="H1" s="421"/>
      <c r="I1" s="421"/>
    </row>
    <row r="2" spans="1:20" customFormat="1" ht="20.100000000000001" customHeight="1" x14ac:dyDescent="0.4">
      <c r="A2" s="1050" t="s">
        <v>165</v>
      </c>
      <c r="B2" s="1050"/>
      <c r="C2" s="1051">
        <f>'5-1 総表'!C17:J17</f>
        <v>0</v>
      </c>
      <c r="D2" s="1051"/>
      <c r="E2" s="1051"/>
      <c r="F2" s="1051"/>
      <c r="G2" s="1051"/>
      <c r="H2" s="1051"/>
      <c r="I2" s="1051"/>
      <c r="J2" s="61"/>
      <c r="K2" s="17"/>
    </row>
    <row r="3" spans="1:20" customFormat="1" ht="20.100000000000001" customHeight="1" x14ac:dyDescent="0.4">
      <c r="A3" s="1050" t="s">
        <v>65</v>
      </c>
      <c r="B3" s="1050"/>
      <c r="C3" s="1051">
        <f>'5-1 総表'!C29:J29</f>
        <v>0</v>
      </c>
      <c r="D3" s="1051"/>
      <c r="E3" s="1051"/>
      <c r="F3" s="1051"/>
      <c r="G3" s="1051"/>
      <c r="H3" s="1051"/>
      <c r="I3" s="1051"/>
      <c r="J3" s="61"/>
      <c r="K3" s="17"/>
    </row>
    <row r="4" spans="1:20" ht="20.45" customHeight="1" thickBot="1" x14ac:dyDescent="0.45">
      <c r="G4" s="550" t="s">
        <v>310</v>
      </c>
      <c r="H4" s="426" t="str">
        <f>IF('4-1 総表'!C10="","申請時金額（円）","計画変更時金額(円)")</f>
        <v>申請時金額（円）</v>
      </c>
    </row>
    <row r="5" spans="1:20" customFormat="1" ht="20.100000000000001" customHeight="1" x14ac:dyDescent="0.4">
      <c r="A5" s="129"/>
      <c r="B5" s="130" t="s">
        <v>293</v>
      </c>
      <c r="C5" s="131"/>
      <c r="D5" s="194"/>
      <c r="E5" s="1189">
        <f>E6+E7</f>
        <v>0</v>
      </c>
      <c r="F5" s="1189"/>
      <c r="G5" s="1190"/>
      <c r="H5" s="598">
        <f>IF('4-1 総表'!$C$10="",'1-3 収入'!E5*1000,'4-3 収入'!E5*1000)</f>
        <v>0</v>
      </c>
      <c r="I5" s="132"/>
      <c r="K5" s="349"/>
      <c r="L5" s="343"/>
      <c r="M5" s="343"/>
      <c r="N5" s="343"/>
      <c r="O5" s="343"/>
      <c r="P5" s="343"/>
      <c r="Q5" s="343"/>
      <c r="R5" s="343"/>
      <c r="S5" s="343"/>
      <c r="T5" s="343"/>
    </row>
    <row r="6" spans="1:20" customFormat="1" ht="20.100000000000001" customHeight="1" x14ac:dyDescent="0.4">
      <c r="A6" s="129"/>
      <c r="B6" s="133"/>
      <c r="C6" s="1054" t="s">
        <v>35</v>
      </c>
      <c r="D6" s="1055"/>
      <c r="E6" s="1041">
        <f>I16</f>
        <v>0</v>
      </c>
      <c r="F6" s="1041"/>
      <c r="G6" s="1191"/>
      <c r="H6" s="599">
        <f>IF('4-1 総表'!$C$10="",'1-3 収入'!E6*1000,'4-3 収入'!E6*1000)</f>
        <v>0</v>
      </c>
      <c r="I6" s="134"/>
      <c r="K6" s="1049" t="s">
        <v>350</v>
      </c>
      <c r="L6" s="1049"/>
      <c r="M6" s="1049"/>
      <c r="N6" s="1049"/>
      <c r="O6" s="1049"/>
      <c r="P6" s="343"/>
      <c r="Q6" s="343"/>
      <c r="R6" s="343"/>
      <c r="S6" s="343"/>
      <c r="T6" s="343"/>
    </row>
    <row r="7" spans="1:20" customFormat="1" ht="20.100000000000001" customHeight="1" x14ac:dyDescent="0.4">
      <c r="A7" s="129"/>
      <c r="B7" s="133"/>
      <c r="C7" s="135" t="s">
        <v>36</v>
      </c>
      <c r="D7" s="195"/>
      <c r="E7" s="1041">
        <f>SUM(E8:G12)</f>
        <v>0</v>
      </c>
      <c r="F7" s="1041"/>
      <c r="G7" s="1191"/>
      <c r="H7" s="599">
        <f>IF('4-1 総表'!$C$10="",'1-3 収入'!E7*1000,'4-3 収入'!E7*1000)</f>
        <v>0</v>
      </c>
      <c r="I7" s="134"/>
      <c r="K7" s="1049"/>
      <c r="L7" s="1049"/>
      <c r="M7" s="1049"/>
      <c r="N7" s="1049"/>
      <c r="O7" s="1049"/>
      <c r="P7" s="343"/>
      <c r="Q7" s="343"/>
      <c r="R7" s="343"/>
      <c r="S7" s="343"/>
      <c r="T7" s="343"/>
    </row>
    <row r="8" spans="1:20" customFormat="1" ht="20.100000000000001" customHeight="1" x14ac:dyDescent="0.4">
      <c r="A8" s="129"/>
      <c r="B8" s="133"/>
      <c r="C8" s="136"/>
      <c r="D8" s="292" t="s">
        <v>37</v>
      </c>
      <c r="E8" s="1192">
        <f>I53</f>
        <v>0</v>
      </c>
      <c r="F8" s="1192"/>
      <c r="G8" s="1193"/>
      <c r="H8" s="600">
        <f>IF('4-1 総表'!$C$10="",'1-3 収入'!E8*1000,'4-3 収入'!E8*1000)</f>
        <v>0</v>
      </c>
      <c r="I8" s="134"/>
      <c r="K8" s="1049"/>
      <c r="L8" s="1049"/>
      <c r="M8" s="1049"/>
      <c r="N8" s="1049"/>
      <c r="O8" s="1049"/>
      <c r="P8" s="343"/>
      <c r="Q8" s="343"/>
      <c r="R8" s="343"/>
      <c r="S8" s="343"/>
      <c r="T8" s="343"/>
    </row>
    <row r="9" spans="1:20" customFormat="1" ht="20.100000000000001" customHeight="1" x14ac:dyDescent="0.4">
      <c r="A9" s="129"/>
      <c r="B9" s="133"/>
      <c r="C9" s="136"/>
      <c r="D9" s="197" t="s">
        <v>38</v>
      </c>
      <c r="E9" s="1192">
        <f>I62</f>
        <v>0</v>
      </c>
      <c r="F9" s="1192"/>
      <c r="G9" s="1193"/>
      <c r="H9" s="601">
        <f>IF('4-1 総表'!$C$10="",'1-3 収入'!E9*1000,'4-3 収入'!E9*1000)</f>
        <v>0</v>
      </c>
      <c r="I9" s="134"/>
      <c r="K9" s="1049"/>
      <c r="L9" s="1049"/>
      <c r="M9" s="1049"/>
      <c r="N9" s="1049"/>
      <c r="O9" s="1049"/>
      <c r="P9" s="343"/>
      <c r="Q9" s="343"/>
      <c r="R9" s="343"/>
      <c r="S9" s="343"/>
      <c r="T9" s="343"/>
    </row>
    <row r="10" spans="1:20" customFormat="1" ht="20.100000000000001" customHeight="1" x14ac:dyDescent="0.4">
      <c r="A10" s="129"/>
      <c r="B10" s="133"/>
      <c r="C10" s="136"/>
      <c r="D10" s="197" t="s">
        <v>39</v>
      </c>
      <c r="E10" s="1052">
        <f>I73</f>
        <v>0</v>
      </c>
      <c r="F10" s="1052"/>
      <c r="G10" s="1194"/>
      <c r="H10" s="602">
        <f>IF('4-1 総表'!$C$10="",'1-3 収入'!E10*1000,'4-3 収入'!E10*1000)</f>
        <v>0</v>
      </c>
      <c r="I10" s="134"/>
      <c r="K10" s="1049"/>
      <c r="L10" s="1049"/>
      <c r="M10" s="1049"/>
      <c r="N10" s="1049"/>
      <c r="O10" s="1049"/>
      <c r="P10" s="343"/>
      <c r="Q10" s="343"/>
      <c r="R10" s="343"/>
      <c r="S10" s="343"/>
      <c r="T10" s="343"/>
    </row>
    <row r="11" spans="1:20" customFormat="1" ht="20.100000000000001" customHeight="1" x14ac:dyDescent="0.4">
      <c r="A11" s="129"/>
      <c r="B11" s="133"/>
      <c r="C11" s="136"/>
      <c r="D11" s="198" t="s">
        <v>169</v>
      </c>
      <c r="E11" s="1052">
        <f>I85</f>
        <v>0</v>
      </c>
      <c r="F11" s="1052"/>
      <c r="G11" s="1194"/>
      <c r="H11" s="600">
        <f>IF('4-1 総表'!$C$10="",'1-3 収入'!E11*1000,'4-3 収入'!E11*1000)</f>
        <v>0</v>
      </c>
      <c r="I11" s="134"/>
      <c r="K11" s="1049"/>
      <c r="L11" s="1049"/>
      <c r="M11" s="1049"/>
      <c r="N11" s="1049"/>
      <c r="O11" s="1049"/>
      <c r="P11" s="343"/>
      <c r="Q11" s="343"/>
      <c r="R11" s="343"/>
      <c r="S11" s="343"/>
      <c r="T11" s="343"/>
    </row>
    <row r="12" spans="1:20" customFormat="1" ht="20.45" customHeight="1" thickBot="1" x14ac:dyDescent="0.45">
      <c r="A12" s="129"/>
      <c r="B12" s="137"/>
      <c r="C12" s="138"/>
      <c r="D12" s="199" t="s">
        <v>40</v>
      </c>
      <c r="E12" s="1064">
        <f>I97</f>
        <v>0</v>
      </c>
      <c r="F12" s="1064"/>
      <c r="G12" s="1188"/>
      <c r="H12" s="603">
        <f>IF('4-1 総表'!$C$10="",'1-3 収入'!E12*1000,'4-3 収入'!E12*1000)</f>
        <v>0</v>
      </c>
      <c r="I12" s="134"/>
      <c r="K12" s="1049"/>
      <c r="L12" s="1049"/>
      <c r="M12" s="1049"/>
      <c r="N12" s="1049"/>
      <c r="O12" s="1049"/>
      <c r="P12" s="343"/>
      <c r="Q12" s="343"/>
      <c r="R12" s="343"/>
      <c r="S12" s="343"/>
      <c r="T12" s="343"/>
    </row>
    <row r="13" spans="1:20" ht="18.600000000000001" customHeight="1" thickBot="1" x14ac:dyDescent="0.45">
      <c r="K13" s="1049"/>
      <c r="L13" s="1049"/>
      <c r="M13" s="1049"/>
      <c r="N13" s="1049"/>
      <c r="O13" s="1049"/>
      <c r="P13" s="343"/>
      <c r="Q13" s="343"/>
      <c r="R13" s="343"/>
      <c r="S13" s="343"/>
      <c r="T13" s="343"/>
    </row>
    <row r="14" spans="1:20" s="142" customFormat="1" ht="19.5" thickBot="1" x14ac:dyDescent="0.45">
      <c r="A14" s="139" t="s">
        <v>14</v>
      </c>
      <c r="B14" s="207" t="s">
        <v>15</v>
      </c>
      <c r="C14" s="207" t="s">
        <v>16</v>
      </c>
      <c r="D14" s="200" t="s">
        <v>17</v>
      </c>
      <c r="E14" s="1206" t="s">
        <v>18</v>
      </c>
      <c r="F14" s="1206"/>
      <c r="G14" s="1206"/>
      <c r="H14" s="140" t="s">
        <v>30</v>
      </c>
      <c r="I14" s="294" t="s">
        <v>227</v>
      </c>
      <c r="K14" s="1049"/>
      <c r="L14" s="1049"/>
      <c r="M14" s="1049"/>
      <c r="N14" s="1049"/>
      <c r="O14" s="1049"/>
    </row>
    <row r="15" spans="1:20" ht="30.75" thickBot="1" x14ac:dyDescent="0.45">
      <c r="A15" s="1031" t="s">
        <v>32</v>
      </c>
      <c r="B15" s="1032"/>
      <c r="C15" s="1032"/>
      <c r="D15" s="1032"/>
      <c r="E15" s="143"/>
      <c r="F15" s="143"/>
      <c r="G15" s="143"/>
      <c r="H15" s="616"/>
      <c r="I15" s="604">
        <f>SUM(I16,I53,I62,I73,I85,I97)</f>
        <v>0</v>
      </c>
      <c r="K15" s="1049"/>
      <c r="L15" s="1049"/>
      <c r="M15" s="1049"/>
      <c r="N15" s="1049"/>
      <c r="O15" s="1049"/>
    </row>
    <row r="16" spans="1:20" ht="30.75" thickBot="1" x14ac:dyDescent="0.45">
      <c r="A16" s="145" t="s">
        <v>77</v>
      </c>
      <c r="B16" s="146" t="s">
        <v>20</v>
      </c>
      <c r="C16" s="147"/>
      <c r="D16" s="201"/>
      <c r="E16" s="148"/>
      <c r="F16" s="148"/>
      <c r="G16" s="148"/>
      <c r="H16" s="617"/>
      <c r="I16" s="605">
        <f>SUM(I17+I42)</f>
        <v>0</v>
      </c>
    </row>
    <row r="17" spans="1:20" ht="18" customHeight="1" x14ac:dyDescent="0.4">
      <c r="A17" s="145" t="s">
        <v>77</v>
      </c>
      <c r="B17" s="150"/>
      <c r="C17" s="1350" t="s">
        <v>150</v>
      </c>
      <c r="D17" s="1351"/>
      <c r="E17" s="206" t="s">
        <v>151</v>
      </c>
      <c r="F17" s="206" t="s">
        <v>152</v>
      </c>
      <c r="G17" s="206" t="s">
        <v>153</v>
      </c>
      <c r="H17" s="618"/>
      <c r="I17" s="1044">
        <f>SUM(H18:H27)</f>
        <v>0</v>
      </c>
      <c r="K17" s="1047" t="s">
        <v>368</v>
      </c>
      <c r="L17" s="1047"/>
      <c r="M17" s="1047"/>
      <c r="N17" s="1047"/>
      <c r="O17" s="1047"/>
    </row>
    <row r="18" spans="1:20" ht="20.100000000000001" customHeight="1" x14ac:dyDescent="0.4">
      <c r="A18" s="145" t="s">
        <v>77</v>
      </c>
      <c r="B18" s="150"/>
      <c r="C18" s="1348"/>
      <c r="D18" s="1349"/>
      <c r="E18" s="548"/>
      <c r="F18" s="422" t="str">
        <f>IF(E18="","","×")</f>
        <v/>
      </c>
      <c r="G18" s="548"/>
      <c r="H18" s="423">
        <f t="shared" ref="H18:H25" si="0">E18*G18</f>
        <v>0</v>
      </c>
      <c r="I18" s="1045"/>
      <c r="K18" s="1047"/>
      <c r="L18" s="1047"/>
      <c r="M18" s="1047"/>
      <c r="N18" s="1047"/>
      <c r="O18" s="1047"/>
    </row>
    <row r="19" spans="1:20" ht="20.100000000000001" customHeight="1" x14ac:dyDescent="0.4">
      <c r="A19" s="145" t="str">
        <f>IF(AND(C19="",E19=""),"",".")</f>
        <v/>
      </c>
      <c r="B19" s="150"/>
      <c r="C19" s="1348"/>
      <c r="D19" s="1349"/>
      <c r="E19" s="548"/>
      <c r="F19" s="422" t="str">
        <f t="shared" ref="F19:F27" si="1">IF(E19="","","×")</f>
        <v/>
      </c>
      <c r="G19" s="548"/>
      <c r="H19" s="424">
        <f t="shared" si="0"/>
        <v>0</v>
      </c>
      <c r="I19" s="1045"/>
      <c r="J19" s="220"/>
      <c r="K19" s="1047"/>
      <c r="L19" s="1047"/>
      <c r="M19" s="1047"/>
      <c r="N19" s="1047"/>
      <c r="O19" s="1047"/>
    </row>
    <row r="20" spans="1:20" ht="20.100000000000001" customHeight="1" x14ac:dyDescent="0.4">
      <c r="A20" s="145" t="str">
        <f>IF(AND(C20="",E20=""),"",".")</f>
        <v/>
      </c>
      <c r="B20" s="150"/>
      <c r="C20" s="1348"/>
      <c r="D20" s="1349"/>
      <c r="E20" s="548"/>
      <c r="F20" s="422" t="str">
        <f t="shared" si="1"/>
        <v/>
      </c>
      <c r="G20" s="548"/>
      <c r="H20" s="424">
        <f t="shared" si="0"/>
        <v>0</v>
      </c>
      <c r="I20" s="1045"/>
      <c r="J20" s="220"/>
      <c r="K20" s="1047"/>
      <c r="L20" s="1047"/>
      <c r="M20" s="1047"/>
      <c r="N20" s="1047"/>
      <c r="O20" s="1047"/>
    </row>
    <row r="21" spans="1:20" ht="20.100000000000001" customHeight="1" x14ac:dyDescent="0.4">
      <c r="A21" s="145" t="str">
        <f t="shared" ref="A21:A27" si="2">IF(AND(C21="",E21=""),"",".")</f>
        <v/>
      </c>
      <c r="B21" s="150"/>
      <c r="C21" s="1348"/>
      <c r="D21" s="1349"/>
      <c r="E21" s="548"/>
      <c r="F21" s="422" t="str">
        <f t="shared" si="1"/>
        <v/>
      </c>
      <c r="G21" s="548"/>
      <c r="H21" s="424">
        <f t="shared" si="0"/>
        <v>0</v>
      </c>
      <c r="I21" s="1045"/>
      <c r="J21" s="220"/>
      <c r="K21" s="1047"/>
      <c r="L21" s="1047"/>
      <c r="M21" s="1047"/>
      <c r="N21" s="1047"/>
      <c r="O21" s="1047"/>
    </row>
    <row r="22" spans="1:20" ht="20.100000000000001" customHeight="1" x14ac:dyDescent="0.4">
      <c r="A22" s="145" t="str">
        <f t="shared" si="2"/>
        <v/>
      </c>
      <c r="B22" s="150"/>
      <c r="C22" s="1348"/>
      <c r="D22" s="1349"/>
      <c r="E22" s="548"/>
      <c r="F22" s="422" t="str">
        <f t="shared" si="1"/>
        <v/>
      </c>
      <c r="G22" s="548"/>
      <c r="H22" s="424">
        <f t="shared" si="0"/>
        <v>0</v>
      </c>
      <c r="I22" s="1045"/>
      <c r="J22" s="220"/>
      <c r="K22" s="485"/>
      <c r="L22" s="485"/>
      <c r="M22" s="485"/>
      <c r="N22" s="485"/>
      <c r="O22" s="485"/>
    </row>
    <row r="23" spans="1:20" ht="20.100000000000001" customHeight="1" x14ac:dyDescent="0.4">
      <c r="A23" s="145" t="str">
        <f t="shared" si="2"/>
        <v/>
      </c>
      <c r="B23" s="150"/>
      <c r="C23" s="1348"/>
      <c r="D23" s="1349"/>
      <c r="E23" s="548"/>
      <c r="F23" s="422" t="str">
        <f t="shared" si="1"/>
        <v/>
      </c>
      <c r="G23" s="548"/>
      <c r="H23" s="424">
        <f t="shared" si="0"/>
        <v>0</v>
      </c>
      <c r="I23" s="1045"/>
      <c r="J23" s="220"/>
      <c r="K23" s="485"/>
      <c r="L23" s="485"/>
      <c r="M23" s="485"/>
      <c r="N23" s="485"/>
      <c r="O23" s="485"/>
    </row>
    <row r="24" spans="1:20" ht="20.100000000000001" customHeight="1" x14ac:dyDescent="0.4">
      <c r="A24" s="145" t="str">
        <f>IF(AND(C24="",E24=""),"",".")</f>
        <v/>
      </c>
      <c r="B24" s="150"/>
      <c r="C24" s="1348"/>
      <c r="D24" s="1349"/>
      <c r="E24" s="548"/>
      <c r="F24" s="422" t="str">
        <f>IF(E24="","","×")</f>
        <v/>
      </c>
      <c r="G24" s="548"/>
      <c r="H24" s="424">
        <f t="shared" si="0"/>
        <v>0</v>
      </c>
      <c r="I24" s="1045"/>
      <c r="J24" s="220"/>
      <c r="K24" s="220"/>
      <c r="L24" s="220"/>
      <c r="M24" s="220"/>
      <c r="N24" s="220"/>
    </row>
    <row r="25" spans="1:20" ht="20.100000000000001" customHeight="1" x14ac:dyDescent="0.4">
      <c r="A25" s="145" t="str">
        <f>IF(AND(C25="",E25=""),"",".")</f>
        <v/>
      </c>
      <c r="B25" s="150"/>
      <c r="C25" s="1348"/>
      <c r="D25" s="1349"/>
      <c r="E25" s="548"/>
      <c r="F25" s="422" t="str">
        <f>IF(E25="","","×")</f>
        <v/>
      </c>
      <c r="G25" s="548"/>
      <c r="H25" s="424">
        <f t="shared" si="0"/>
        <v>0</v>
      </c>
      <c r="I25" s="1045"/>
      <c r="J25" s="220"/>
      <c r="K25" s="220"/>
      <c r="L25" s="220"/>
      <c r="M25" s="220"/>
      <c r="N25" s="220"/>
    </row>
    <row r="26" spans="1:20" ht="20.100000000000001" customHeight="1" x14ac:dyDescent="0.4">
      <c r="A26" s="145" t="str">
        <f>IF(AND(C26="",E26=""),"",".")</f>
        <v>.</v>
      </c>
      <c r="B26" s="150"/>
      <c r="C26" s="1033" t="s">
        <v>399</v>
      </c>
      <c r="D26" s="1034"/>
      <c r="E26" s="737">
        <v>0</v>
      </c>
      <c r="F26" s="422" t="str">
        <f t="shared" ref="F26" si="3">IF(E26="","","×")</f>
        <v>×</v>
      </c>
      <c r="G26" s="548"/>
      <c r="H26" s="739" t="str">
        <f>IF(G26="","",E26*G26)</f>
        <v/>
      </c>
      <c r="I26" s="1045"/>
      <c r="J26" s="220"/>
      <c r="K26" s="220"/>
      <c r="L26" s="220"/>
      <c r="M26" s="220"/>
      <c r="N26" s="220"/>
    </row>
    <row r="27" spans="1:20" ht="20.100000000000001" customHeight="1" x14ac:dyDescent="0.4">
      <c r="A27" s="145" t="str">
        <f t="shared" si="2"/>
        <v>.</v>
      </c>
      <c r="B27" s="150"/>
      <c r="C27" s="1195" t="s">
        <v>373</v>
      </c>
      <c r="D27" s="1196"/>
      <c r="E27" s="697">
        <v>0</v>
      </c>
      <c r="F27" s="425" t="str">
        <f t="shared" si="1"/>
        <v>×</v>
      </c>
      <c r="G27" s="549"/>
      <c r="H27" s="698" t="str">
        <f>IF(G27="","",E27*G27)</f>
        <v/>
      </c>
      <c r="I27" s="1046"/>
    </row>
    <row r="28" spans="1:20" ht="24" x14ac:dyDescent="0.4">
      <c r="A28" s="145" t="s">
        <v>77</v>
      </c>
      <c r="B28" s="150"/>
      <c r="C28" s="153" t="s">
        <v>33</v>
      </c>
      <c r="D28" s="202"/>
      <c r="E28" s="154"/>
      <c r="F28" s="154"/>
      <c r="G28" s="154"/>
      <c r="H28" s="154"/>
      <c r="I28" s="155"/>
    </row>
    <row r="29" spans="1:20" ht="18" customHeight="1" x14ac:dyDescent="0.4">
      <c r="A29" s="145" t="s">
        <v>77</v>
      </c>
      <c r="B29" s="150"/>
      <c r="C29" s="156"/>
      <c r="D29" s="1035"/>
      <c r="E29" s="1036"/>
      <c r="F29" s="1036"/>
      <c r="G29" s="1036"/>
      <c r="H29" s="1036"/>
      <c r="I29" s="1037"/>
      <c r="K29" s="347"/>
      <c r="L29" s="452"/>
      <c r="M29" s="452"/>
      <c r="N29" s="452"/>
      <c r="O29" s="452"/>
      <c r="P29" s="452"/>
      <c r="Q29" s="452"/>
      <c r="R29" s="452"/>
      <c r="S29" s="452"/>
      <c r="T29" s="452"/>
    </row>
    <row r="30" spans="1:20" ht="18" customHeight="1" x14ac:dyDescent="0.4">
      <c r="A30" s="145" t="s">
        <v>77</v>
      </c>
      <c r="B30" s="150"/>
      <c r="C30" s="156"/>
      <c r="D30" s="1011"/>
      <c r="E30" s="1012"/>
      <c r="F30" s="1012"/>
      <c r="G30" s="1012"/>
      <c r="H30" s="1012"/>
      <c r="I30" s="1013"/>
      <c r="K30" s="452"/>
      <c r="L30" s="452"/>
      <c r="M30" s="452"/>
      <c r="N30" s="452"/>
      <c r="O30" s="452"/>
      <c r="P30" s="452"/>
      <c r="Q30" s="452"/>
      <c r="R30" s="452"/>
      <c r="S30" s="452"/>
      <c r="T30" s="452"/>
    </row>
    <row r="31" spans="1:20" ht="18" customHeight="1" x14ac:dyDescent="0.4">
      <c r="A31" s="145" t="s">
        <v>77</v>
      </c>
      <c r="B31" s="150"/>
      <c r="C31" s="156"/>
      <c r="D31" s="1011"/>
      <c r="E31" s="1012"/>
      <c r="F31" s="1012"/>
      <c r="G31" s="1012"/>
      <c r="H31" s="1012"/>
      <c r="I31" s="1013"/>
      <c r="K31" s="452"/>
      <c r="L31" s="452"/>
      <c r="M31" s="452"/>
      <c r="N31" s="452"/>
      <c r="O31" s="452"/>
      <c r="P31" s="452"/>
      <c r="Q31" s="452"/>
      <c r="R31" s="452"/>
      <c r="S31" s="452"/>
      <c r="T31" s="452"/>
    </row>
    <row r="32" spans="1:20" ht="18" customHeight="1" x14ac:dyDescent="0.4">
      <c r="A32" s="145" t="s">
        <v>77</v>
      </c>
      <c r="B32" s="150"/>
      <c r="C32" s="156"/>
      <c r="D32" s="1011"/>
      <c r="E32" s="1012"/>
      <c r="F32" s="1012"/>
      <c r="G32" s="1012"/>
      <c r="H32" s="1012"/>
      <c r="I32" s="1013"/>
      <c r="K32" s="452"/>
      <c r="L32" s="452"/>
      <c r="M32" s="452"/>
      <c r="N32" s="452"/>
      <c r="O32" s="452"/>
      <c r="P32" s="452"/>
      <c r="Q32" s="452"/>
      <c r="R32" s="452"/>
      <c r="S32" s="452"/>
      <c r="T32" s="452"/>
    </row>
    <row r="33" spans="1:20" ht="18" customHeight="1" x14ac:dyDescent="0.4">
      <c r="A33" s="145" t="str">
        <f>IF(AND(C33="",E33=""),"",".")</f>
        <v/>
      </c>
      <c r="B33" s="157"/>
      <c r="C33" s="158"/>
      <c r="D33" s="1014"/>
      <c r="E33" s="1015"/>
      <c r="F33" s="1015"/>
      <c r="G33" s="1015"/>
      <c r="H33" s="1015"/>
      <c r="I33" s="1016"/>
      <c r="K33" s="452"/>
      <c r="L33" s="452"/>
      <c r="M33" s="452"/>
      <c r="N33" s="452"/>
      <c r="O33" s="452"/>
      <c r="P33" s="452"/>
      <c r="Q33" s="452"/>
      <c r="R33" s="452"/>
      <c r="S33" s="452"/>
      <c r="T33" s="452"/>
    </row>
    <row r="34" spans="1:20" ht="24" x14ac:dyDescent="0.4">
      <c r="A34" s="145" t="s">
        <v>77</v>
      </c>
      <c r="B34" s="150"/>
      <c r="C34" s="153" t="s">
        <v>375</v>
      </c>
      <c r="D34" s="202"/>
      <c r="E34" s="154"/>
      <c r="F34" s="154"/>
      <c r="G34" s="154"/>
      <c r="H34" s="154"/>
      <c r="I34" s="155"/>
    </row>
    <row r="35" spans="1:20" ht="18" customHeight="1" x14ac:dyDescent="0.4">
      <c r="A35" s="145" t="s">
        <v>77</v>
      </c>
      <c r="B35" s="150"/>
      <c r="C35" s="156"/>
      <c r="D35" s="1035"/>
      <c r="E35" s="1036"/>
      <c r="F35" s="1036"/>
      <c r="G35" s="1036"/>
      <c r="H35" s="1036"/>
      <c r="I35" s="1037"/>
      <c r="K35" s="347"/>
      <c r="L35" s="452"/>
      <c r="M35" s="452"/>
      <c r="N35" s="452"/>
      <c r="O35" s="452"/>
      <c r="P35" s="452"/>
      <c r="Q35" s="452"/>
      <c r="R35" s="452"/>
      <c r="S35" s="452"/>
      <c r="T35" s="452"/>
    </row>
    <row r="36" spans="1:20" ht="18" customHeight="1" x14ac:dyDescent="0.4">
      <c r="A36" s="145" t="s">
        <v>77</v>
      </c>
      <c r="B36" s="150"/>
      <c r="C36" s="156"/>
      <c r="D36" s="1011"/>
      <c r="E36" s="1012"/>
      <c r="F36" s="1012"/>
      <c r="G36" s="1012"/>
      <c r="H36" s="1012"/>
      <c r="I36" s="1013"/>
      <c r="K36" s="452"/>
      <c r="L36" s="452"/>
      <c r="M36" s="452"/>
      <c r="N36" s="452"/>
      <c r="O36" s="452"/>
      <c r="P36" s="452"/>
      <c r="Q36" s="452"/>
      <c r="R36" s="452"/>
      <c r="S36" s="452"/>
      <c r="T36" s="452"/>
    </row>
    <row r="37" spans="1:20" ht="18" customHeight="1" x14ac:dyDescent="0.4">
      <c r="A37" s="145" t="s">
        <v>77</v>
      </c>
      <c r="B37" s="150"/>
      <c r="C37" s="156"/>
      <c r="D37" s="1011"/>
      <c r="E37" s="1012"/>
      <c r="F37" s="1012"/>
      <c r="G37" s="1012"/>
      <c r="H37" s="1012"/>
      <c r="I37" s="1013"/>
      <c r="K37" s="452"/>
      <c r="L37" s="452"/>
      <c r="M37" s="452"/>
      <c r="N37" s="452"/>
      <c r="O37" s="452"/>
      <c r="P37" s="452"/>
      <c r="Q37" s="452"/>
      <c r="R37" s="452"/>
      <c r="S37" s="452"/>
      <c r="T37" s="452"/>
    </row>
    <row r="38" spans="1:20" ht="18" customHeight="1" x14ac:dyDescent="0.4">
      <c r="A38" s="145" t="s">
        <v>77</v>
      </c>
      <c r="B38" s="150"/>
      <c r="C38" s="156"/>
      <c r="D38" s="1011"/>
      <c r="E38" s="1012"/>
      <c r="F38" s="1012"/>
      <c r="G38" s="1012"/>
      <c r="H38" s="1012"/>
      <c r="I38" s="1013"/>
      <c r="K38" s="452"/>
      <c r="L38" s="452"/>
      <c r="M38" s="452"/>
      <c r="N38" s="452"/>
      <c r="O38" s="452"/>
      <c r="P38" s="452"/>
      <c r="Q38" s="452"/>
      <c r="R38" s="452"/>
      <c r="S38" s="452"/>
      <c r="T38" s="452"/>
    </row>
    <row r="39" spans="1:20" ht="18" customHeight="1" x14ac:dyDescent="0.4">
      <c r="A39" s="145" t="str">
        <f>IF(AND(C39="",E39=""),"",".")</f>
        <v/>
      </c>
      <c r="B39" s="157"/>
      <c r="C39" s="158"/>
      <c r="D39" s="1014"/>
      <c r="E39" s="1015"/>
      <c r="F39" s="1015"/>
      <c r="G39" s="1015"/>
      <c r="H39" s="1015"/>
      <c r="I39" s="1016"/>
      <c r="K39" s="452"/>
      <c r="L39" s="452"/>
      <c r="M39" s="452"/>
      <c r="N39" s="452"/>
      <c r="O39" s="452"/>
      <c r="P39" s="452"/>
      <c r="Q39" s="452"/>
      <c r="R39" s="452"/>
      <c r="S39" s="452"/>
      <c r="T39" s="452"/>
    </row>
    <row r="40" spans="1:20" ht="24" x14ac:dyDescent="0.4">
      <c r="A40" s="145" t="s">
        <v>77</v>
      </c>
      <c r="B40" s="212"/>
      <c r="C40" s="168" t="s">
        <v>166</v>
      </c>
      <c r="D40" s="204"/>
      <c r="E40" s="248"/>
      <c r="F40" s="248"/>
      <c r="G40" s="248"/>
      <c r="H40" s="213"/>
      <c r="I40" s="175"/>
      <c r="K40" s="452"/>
      <c r="L40" s="452"/>
      <c r="M40" s="452"/>
      <c r="N40" s="452"/>
      <c r="O40" s="452"/>
      <c r="P40" s="452"/>
      <c r="Q40" s="452"/>
      <c r="R40" s="452"/>
      <c r="S40" s="452"/>
      <c r="T40" s="452"/>
    </row>
    <row r="41" spans="1:20" ht="16.5" customHeight="1" x14ac:dyDescent="0.4">
      <c r="A41" s="145" t="s">
        <v>85</v>
      </c>
      <c r="B41" s="167"/>
      <c r="C41" s="395"/>
      <c r="D41" s="595" t="s">
        <v>296</v>
      </c>
      <c r="E41" s="469" t="s">
        <v>151</v>
      </c>
      <c r="F41" s="469" t="s">
        <v>152</v>
      </c>
      <c r="G41" s="470" t="s">
        <v>288</v>
      </c>
      <c r="H41" s="461"/>
      <c r="I41" s="414"/>
      <c r="K41" s="452"/>
      <c r="L41" s="452"/>
      <c r="M41" s="452"/>
      <c r="N41" s="452"/>
      <c r="O41" s="452"/>
      <c r="P41" s="452"/>
      <c r="Q41" s="452"/>
      <c r="R41" s="452"/>
      <c r="S41" s="452"/>
      <c r="T41" s="452"/>
    </row>
    <row r="42" spans="1:20" ht="19.5" x14ac:dyDescent="0.4">
      <c r="A42" s="145" t="s">
        <v>77</v>
      </c>
      <c r="B42" s="150"/>
      <c r="C42" s="156"/>
      <c r="D42" s="427"/>
      <c r="E42" s="467"/>
      <c r="F42" s="468" t="str">
        <f>IF(E42="","","×")</f>
        <v/>
      </c>
      <c r="G42" s="467"/>
      <c r="H42" s="466">
        <f t="shared" ref="H42:H49" si="4">E42*G42</f>
        <v>0</v>
      </c>
      <c r="I42" s="995">
        <f>SUM(H42:H49)</f>
        <v>0</v>
      </c>
    </row>
    <row r="43" spans="1:20" ht="19.5" x14ac:dyDescent="0.4">
      <c r="A43" s="462" t="str">
        <f t="shared" ref="A43:A49" si="5">IF(AND(D43="",E43=""),"",".")</f>
        <v/>
      </c>
      <c r="B43" s="150"/>
      <c r="C43" s="156"/>
      <c r="D43" s="428"/>
      <c r="E43" s="444"/>
      <c r="F43" s="434" t="str">
        <f t="shared" ref="F43:F48" si="6">IF(E43="","","×")</f>
        <v/>
      </c>
      <c r="G43" s="444"/>
      <c r="H43" s="436">
        <f t="shared" si="4"/>
        <v>0</v>
      </c>
      <c r="I43" s="996"/>
    </row>
    <row r="44" spans="1:20" ht="19.5" x14ac:dyDescent="0.4">
      <c r="A44" s="462" t="str">
        <f t="shared" si="5"/>
        <v/>
      </c>
      <c r="B44" s="150"/>
      <c r="C44" s="156"/>
      <c r="D44" s="428"/>
      <c r="E44" s="444"/>
      <c r="F44" s="434" t="str">
        <f t="shared" si="6"/>
        <v/>
      </c>
      <c r="G44" s="444"/>
      <c r="H44" s="436">
        <f t="shared" si="4"/>
        <v>0</v>
      </c>
      <c r="I44" s="996"/>
    </row>
    <row r="45" spans="1:20" ht="19.5" x14ac:dyDescent="0.4">
      <c r="A45" s="462" t="str">
        <f t="shared" si="5"/>
        <v/>
      </c>
      <c r="B45" s="150"/>
      <c r="C45" s="156"/>
      <c r="D45" s="428"/>
      <c r="E45" s="444"/>
      <c r="F45" s="434" t="str">
        <f t="shared" si="6"/>
        <v/>
      </c>
      <c r="G45" s="444"/>
      <c r="H45" s="436">
        <f t="shared" si="4"/>
        <v>0</v>
      </c>
      <c r="I45" s="996"/>
    </row>
    <row r="46" spans="1:20" ht="19.5" x14ac:dyDescent="0.4">
      <c r="A46" s="462" t="str">
        <f t="shared" si="5"/>
        <v/>
      </c>
      <c r="B46" s="150"/>
      <c r="C46" s="156"/>
      <c r="D46" s="428"/>
      <c r="E46" s="444"/>
      <c r="F46" s="434" t="str">
        <f t="shared" si="6"/>
        <v/>
      </c>
      <c r="G46" s="444"/>
      <c r="H46" s="436">
        <f t="shared" si="4"/>
        <v>0</v>
      </c>
      <c r="I46" s="996"/>
    </row>
    <row r="47" spans="1:20" ht="19.5" x14ac:dyDescent="0.4">
      <c r="A47" s="462" t="str">
        <f t="shared" si="5"/>
        <v/>
      </c>
      <c r="B47" s="150"/>
      <c r="C47" s="156"/>
      <c r="D47" s="428"/>
      <c r="E47" s="444"/>
      <c r="F47" s="434" t="str">
        <f t="shared" si="6"/>
        <v/>
      </c>
      <c r="G47" s="444"/>
      <c r="H47" s="436">
        <f t="shared" si="4"/>
        <v>0</v>
      </c>
      <c r="I47" s="996"/>
    </row>
    <row r="48" spans="1:20" ht="19.5" x14ac:dyDescent="0.4">
      <c r="A48" s="462" t="str">
        <f t="shared" si="5"/>
        <v/>
      </c>
      <c r="B48" s="150"/>
      <c r="C48" s="156"/>
      <c r="D48" s="428"/>
      <c r="E48" s="446"/>
      <c r="F48" s="465" t="str">
        <f t="shared" si="6"/>
        <v/>
      </c>
      <c r="G48" s="446"/>
      <c r="H48" s="436">
        <f t="shared" si="4"/>
        <v>0</v>
      </c>
      <c r="I48" s="996"/>
    </row>
    <row r="49" spans="1:9" ht="19.5" x14ac:dyDescent="0.4">
      <c r="A49" s="462" t="str">
        <f t="shared" si="5"/>
        <v/>
      </c>
      <c r="B49" s="150"/>
      <c r="C49" s="156"/>
      <c r="D49" s="428"/>
      <c r="E49" s="463"/>
      <c r="F49" s="464" t="str">
        <f>IF(E49="","","×")</f>
        <v/>
      </c>
      <c r="G49" s="463"/>
      <c r="H49" s="501">
        <f t="shared" si="4"/>
        <v>0</v>
      </c>
      <c r="I49" s="997"/>
    </row>
    <row r="50" spans="1:9" ht="24" customHeight="1" x14ac:dyDescent="0.4">
      <c r="A50" s="145" t="s">
        <v>77</v>
      </c>
      <c r="B50" s="159" t="s">
        <v>21</v>
      </c>
      <c r="C50" s="160"/>
      <c r="D50" s="203"/>
      <c r="E50" s="249"/>
      <c r="F50" s="250"/>
      <c r="G50" s="249"/>
      <c r="H50" s="161"/>
      <c r="I50" s="162"/>
    </row>
    <row r="51" spans="1:9" s="166" customFormat="1" ht="5.0999999999999996" customHeight="1" x14ac:dyDescent="0.4">
      <c r="A51" s="163" t="s">
        <v>85</v>
      </c>
      <c r="B51" s="164"/>
      <c r="C51" s="165"/>
      <c r="D51" s="403"/>
      <c r="E51" s="1213"/>
      <c r="F51" s="1214"/>
      <c r="G51" s="1215"/>
      <c r="H51" s="404"/>
      <c r="I51" s="405"/>
    </row>
    <row r="52" spans="1:9" ht="24" x14ac:dyDescent="0.4">
      <c r="A52" s="145" t="s">
        <v>77</v>
      </c>
      <c r="B52" s="167"/>
      <c r="C52" s="168" t="s">
        <v>4</v>
      </c>
      <c r="D52" s="204"/>
      <c r="E52" s="248"/>
      <c r="F52" s="251"/>
      <c r="G52" s="248"/>
      <c r="H52" s="169"/>
      <c r="I52" s="170"/>
    </row>
    <row r="53" spans="1:9" ht="19.5" x14ac:dyDescent="0.4">
      <c r="A53" s="145" t="s">
        <v>77</v>
      </c>
      <c r="B53" s="150"/>
      <c r="C53" s="156"/>
      <c r="D53" s="427"/>
      <c r="E53" s="1021"/>
      <c r="F53" s="1021"/>
      <c r="G53" s="1021"/>
      <c r="H53" s="619"/>
      <c r="I53" s="995">
        <f>SUM(H53:H60)</f>
        <v>0</v>
      </c>
    </row>
    <row r="54" spans="1:9" ht="19.5" x14ac:dyDescent="0.4">
      <c r="A54" s="145" t="str">
        <f>IF(AND(D54="",E54="",H54=""),"",".")</f>
        <v/>
      </c>
      <c r="B54" s="150"/>
      <c r="C54" s="156"/>
      <c r="D54" s="428"/>
      <c r="E54" s="1001"/>
      <c r="F54" s="1002"/>
      <c r="G54" s="1003"/>
      <c r="H54" s="620"/>
      <c r="I54" s="996"/>
    </row>
    <row r="55" spans="1:9" ht="19.5" x14ac:dyDescent="0.4">
      <c r="A55" s="145" t="str">
        <f t="shared" ref="A55:A106" si="7">IF(AND(D55="",E55="",H55=""),"",".")</f>
        <v/>
      </c>
      <c r="B55" s="150"/>
      <c r="C55" s="156"/>
      <c r="D55" s="428"/>
      <c r="E55" s="1001"/>
      <c r="F55" s="1002"/>
      <c r="G55" s="1003"/>
      <c r="H55" s="620"/>
      <c r="I55" s="996"/>
    </row>
    <row r="56" spans="1:9" ht="19.5" x14ac:dyDescent="0.4">
      <c r="A56" s="145" t="str">
        <f t="shared" si="7"/>
        <v/>
      </c>
      <c r="B56" s="150"/>
      <c r="C56" s="156"/>
      <c r="D56" s="428"/>
      <c r="E56" s="1001"/>
      <c r="F56" s="1002"/>
      <c r="G56" s="1003"/>
      <c r="H56" s="620"/>
      <c r="I56" s="996"/>
    </row>
    <row r="57" spans="1:9" ht="19.5" x14ac:dyDescent="0.4">
      <c r="A57" s="145" t="str">
        <f t="shared" si="7"/>
        <v/>
      </c>
      <c r="B57" s="150"/>
      <c r="C57" s="156"/>
      <c r="D57" s="428"/>
      <c r="E57" s="1001"/>
      <c r="F57" s="1002"/>
      <c r="G57" s="1003"/>
      <c r="H57" s="620"/>
      <c r="I57" s="996"/>
    </row>
    <row r="58" spans="1:9" ht="19.5" x14ac:dyDescent="0.4">
      <c r="A58" s="145" t="str">
        <f t="shared" si="7"/>
        <v/>
      </c>
      <c r="B58" s="150"/>
      <c r="C58" s="156"/>
      <c r="D58" s="428"/>
      <c r="E58" s="1001"/>
      <c r="F58" s="1002"/>
      <c r="G58" s="1003"/>
      <c r="H58" s="620"/>
      <c r="I58" s="996"/>
    </row>
    <row r="59" spans="1:9" ht="19.5" x14ac:dyDescent="0.4">
      <c r="A59" s="145" t="str">
        <f t="shared" si="7"/>
        <v/>
      </c>
      <c r="B59" s="150"/>
      <c r="C59" s="156"/>
      <c r="D59" s="428"/>
      <c r="E59" s="1001"/>
      <c r="F59" s="1002"/>
      <c r="G59" s="1003"/>
      <c r="H59" s="620"/>
      <c r="I59" s="996"/>
    </row>
    <row r="60" spans="1:9" ht="19.5" x14ac:dyDescent="0.4">
      <c r="A60" s="145" t="str">
        <f t="shared" si="7"/>
        <v/>
      </c>
      <c r="B60" s="150"/>
      <c r="C60" s="171"/>
      <c r="D60" s="429"/>
      <c r="E60" s="1022"/>
      <c r="F60" s="1023"/>
      <c r="G60" s="1024"/>
      <c r="H60" s="621"/>
      <c r="I60" s="997"/>
    </row>
    <row r="61" spans="1:9" ht="24" x14ac:dyDescent="0.4">
      <c r="A61" s="145" t="s">
        <v>77</v>
      </c>
      <c r="B61" s="1030"/>
      <c r="C61" s="153" t="s">
        <v>22</v>
      </c>
      <c r="D61" s="205"/>
      <c r="E61" s="248"/>
      <c r="F61" s="248"/>
      <c r="G61" s="248"/>
      <c r="H61" s="172"/>
      <c r="I61" s="170"/>
    </row>
    <row r="62" spans="1:9" ht="19.5" x14ac:dyDescent="0.4">
      <c r="A62" s="145" t="s">
        <v>77</v>
      </c>
      <c r="B62" s="1030"/>
      <c r="C62" s="173"/>
      <c r="D62" s="427"/>
      <c r="E62" s="1021"/>
      <c r="F62" s="1021"/>
      <c r="G62" s="1021"/>
      <c r="H62" s="622"/>
      <c r="I62" s="995">
        <f>SUM(H62:H71)</f>
        <v>0</v>
      </c>
    </row>
    <row r="63" spans="1:9" ht="19.5" x14ac:dyDescent="0.4">
      <c r="A63" s="145" t="str">
        <f t="shared" si="7"/>
        <v/>
      </c>
      <c r="B63" s="1030"/>
      <c r="C63" s="173"/>
      <c r="D63" s="428"/>
      <c r="E63" s="1001"/>
      <c r="F63" s="1002"/>
      <c r="G63" s="1003"/>
      <c r="H63" s="623"/>
      <c r="I63" s="996"/>
    </row>
    <row r="64" spans="1:9" ht="19.5" x14ac:dyDescent="0.4">
      <c r="A64" s="145" t="str">
        <f t="shared" si="7"/>
        <v/>
      </c>
      <c r="B64" s="1030"/>
      <c r="C64" s="173"/>
      <c r="D64" s="428"/>
      <c r="E64" s="1001"/>
      <c r="F64" s="1002"/>
      <c r="G64" s="1003"/>
      <c r="H64" s="623"/>
      <c r="I64" s="996"/>
    </row>
    <row r="65" spans="1:20" ht="19.5" x14ac:dyDescent="0.4">
      <c r="A65" s="145" t="str">
        <f t="shared" si="7"/>
        <v/>
      </c>
      <c r="B65" s="1030"/>
      <c r="C65" s="173"/>
      <c r="D65" s="428"/>
      <c r="E65" s="1001"/>
      <c r="F65" s="1002"/>
      <c r="G65" s="1003"/>
      <c r="H65" s="623"/>
      <c r="I65" s="996"/>
    </row>
    <row r="66" spans="1:20" ht="19.5" x14ac:dyDescent="0.4">
      <c r="A66" s="145" t="str">
        <f t="shared" si="7"/>
        <v/>
      </c>
      <c r="B66" s="1030"/>
      <c r="C66" s="173"/>
      <c r="D66" s="428"/>
      <c r="E66" s="1001"/>
      <c r="F66" s="1002"/>
      <c r="G66" s="1003"/>
      <c r="H66" s="623"/>
      <c r="I66" s="996"/>
    </row>
    <row r="67" spans="1:20" ht="19.5" x14ac:dyDescent="0.4">
      <c r="A67" s="145" t="str">
        <f t="shared" si="7"/>
        <v/>
      </c>
      <c r="B67" s="1030"/>
      <c r="C67" s="173"/>
      <c r="D67" s="428"/>
      <c r="E67" s="1001"/>
      <c r="F67" s="1002"/>
      <c r="G67" s="1003"/>
      <c r="H67" s="623"/>
      <c r="I67" s="996"/>
    </row>
    <row r="68" spans="1:20" ht="19.5" x14ac:dyDescent="0.4">
      <c r="A68" s="145" t="str">
        <f t="shared" si="7"/>
        <v/>
      </c>
      <c r="B68" s="1030"/>
      <c r="C68" s="173"/>
      <c r="D68" s="428"/>
      <c r="E68" s="1001"/>
      <c r="F68" s="1002"/>
      <c r="G68" s="1003"/>
      <c r="H68" s="623"/>
      <c r="I68" s="996"/>
    </row>
    <row r="69" spans="1:20" ht="19.5" x14ac:dyDescent="0.4">
      <c r="A69" s="145" t="str">
        <f t="shared" si="7"/>
        <v/>
      </c>
      <c r="B69" s="1030"/>
      <c r="C69" s="173"/>
      <c r="D69" s="428"/>
      <c r="E69" s="1001"/>
      <c r="F69" s="1002"/>
      <c r="G69" s="1003"/>
      <c r="H69" s="623"/>
      <c r="I69" s="996"/>
    </row>
    <row r="70" spans="1:20" ht="19.5" x14ac:dyDescent="0.4">
      <c r="A70" s="145" t="str">
        <f t="shared" si="7"/>
        <v/>
      </c>
      <c r="B70" s="1030"/>
      <c r="C70" s="173"/>
      <c r="D70" s="428"/>
      <c r="E70" s="1001"/>
      <c r="F70" s="1002"/>
      <c r="G70" s="1003"/>
      <c r="H70" s="623"/>
      <c r="I70" s="996"/>
    </row>
    <row r="71" spans="1:20" ht="19.5" x14ac:dyDescent="0.4">
      <c r="A71" s="145" t="str">
        <f t="shared" si="7"/>
        <v/>
      </c>
      <c r="B71" s="1030"/>
      <c r="C71" s="174"/>
      <c r="D71" s="429"/>
      <c r="E71" s="1022"/>
      <c r="F71" s="1023"/>
      <c r="G71" s="1024"/>
      <c r="H71" s="624"/>
      <c r="I71" s="997"/>
    </row>
    <row r="72" spans="1:20" ht="24" x14ac:dyDescent="0.4">
      <c r="A72" s="145" t="s">
        <v>77</v>
      </c>
      <c r="B72" s="150"/>
      <c r="C72" s="153" t="s">
        <v>23</v>
      </c>
      <c r="D72" s="205"/>
      <c r="E72" s="248"/>
      <c r="F72" s="248"/>
      <c r="G72" s="248"/>
      <c r="H72" s="172"/>
      <c r="I72" s="175"/>
      <c r="K72" s="347"/>
      <c r="L72" s="452"/>
      <c r="M72" s="452"/>
      <c r="N72" s="452"/>
      <c r="O72" s="452"/>
      <c r="P72" s="452"/>
      <c r="Q72" s="452"/>
      <c r="R72" s="452"/>
      <c r="S72" s="452"/>
      <c r="T72" s="452"/>
    </row>
    <row r="73" spans="1:20" ht="20.100000000000001" customHeight="1" x14ac:dyDescent="0.4">
      <c r="A73" s="145" t="s">
        <v>77</v>
      </c>
      <c r="B73" s="150"/>
      <c r="C73" s="156"/>
      <c r="D73" s="427"/>
      <c r="E73" s="1021"/>
      <c r="F73" s="1021"/>
      <c r="G73" s="1021"/>
      <c r="H73" s="622"/>
      <c r="I73" s="995">
        <f>SUM(H73:H82)</f>
        <v>0</v>
      </c>
      <c r="K73" s="452"/>
      <c r="L73" s="452"/>
      <c r="M73" s="452"/>
      <c r="N73" s="452"/>
      <c r="O73" s="452"/>
      <c r="P73" s="452"/>
      <c r="Q73" s="452"/>
      <c r="R73" s="452"/>
      <c r="S73" s="452"/>
      <c r="T73" s="452"/>
    </row>
    <row r="74" spans="1:20" ht="20.100000000000001" customHeight="1" x14ac:dyDescent="0.4">
      <c r="A74" s="145" t="str">
        <f t="shared" si="7"/>
        <v/>
      </c>
      <c r="B74" s="150"/>
      <c r="C74" s="156"/>
      <c r="D74" s="428"/>
      <c r="E74" s="1001"/>
      <c r="F74" s="1002"/>
      <c r="G74" s="1003"/>
      <c r="H74" s="623"/>
      <c r="I74" s="996"/>
      <c r="K74" s="452"/>
      <c r="L74" s="452"/>
      <c r="M74" s="452"/>
      <c r="N74" s="452"/>
      <c r="O74" s="452"/>
      <c r="P74" s="452"/>
      <c r="Q74" s="452"/>
      <c r="R74" s="452"/>
      <c r="S74" s="452"/>
      <c r="T74" s="452"/>
    </row>
    <row r="75" spans="1:20" ht="20.100000000000001" customHeight="1" x14ac:dyDescent="0.4">
      <c r="A75" s="145" t="str">
        <f t="shared" si="7"/>
        <v/>
      </c>
      <c r="B75" s="150"/>
      <c r="C75" s="156"/>
      <c r="D75" s="428"/>
      <c r="E75" s="1001"/>
      <c r="F75" s="1002"/>
      <c r="G75" s="1003"/>
      <c r="H75" s="623"/>
      <c r="I75" s="996"/>
      <c r="K75" s="452"/>
      <c r="L75" s="452"/>
      <c r="M75" s="452"/>
      <c r="N75" s="452"/>
      <c r="O75" s="452"/>
      <c r="P75" s="452"/>
      <c r="Q75" s="452"/>
      <c r="R75" s="452"/>
      <c r="S75" s="452"/>
      <c r="T75" s="452"/>
    </row>
    <row r="76" spans="1:20" ht="20.100000000000001" customHeight="1" x14ac:dyDescent="0.4">
      <c r="A76" s="145" t="str">
        <f t="shared" si="7"/>
        <v/>
      </c>
      <c r="B76" s="150"/>
      <c r="C76" s="156"/>
      <c r="D76" s="428"/>
      <c r="E76" s="1001"/>
      <c r="F76" s="1002"/>
      <c r="G76" s="1003"/>
      <c r="H76" s="623"/>
      <c r="I76" s="996"/>
      <c r="K76" s="452"/>
      <c r="L76" s="452"/>
      <c r="M76" s="452"/>
      <c r="N76" s="452"/>
      <c r="O76" s="452"/>
      <c r="P76" s="452"/>
      <c r="Q76" s="452"/>
      <c r="R76" s="452"/>
      <c r="S76" s="452"/>
      <c r="T76" s="452"/>
    </row>
    <row r="77" spans="1:20" ht="20.100000000000001" customHeight="1" x14ac:dyDescent="0.4">
      <c r="A77" s="145" t="str">
        <f t="shared" si="7"/>
        <v/>
      </c>
      <c r="B77" s="150"/>
      <c r="C77" s="156"/>
      <c r="D77" s="428"/>
      <c r="E77" s="1001"/>
      <c r="F77" s="1002"/>
      <c r="G77" s="1003"/>
      <c r="H77" s="623"/>
      <c r="I77" s="996"/>
      <c r="K77" s="452"/>
      <c r="L77" s="452"/>
      <c r="M77" s="452"/>
      <c r="N77" s="452"/>
      <c r="O77" s="452"/>
      <c r="P77" s="452"/>
      <c r="Q77" s="452"/>
      <c r="R77" s="452"/>
      <c r="S77" s="452"/>
      <c r="T77" s="452"/>
    </row>
    <row r="78" spans="1:20" ht="20.100000000000001" customHeight="1" x14ac:dyDescent="0.4">
      <c r="A78" s="145" t="str">
        <f t="shared" si="7"/>
        <v/>
      </c>
      <c r="B78" s="150"/>
      <c r="C78" s="156"/>
      <c r="D78" s="428"/>
      <c r="E78" s="1001"/>
      <c r="F78" s="1002"/>
      <c r="G78" s="1003"/>
      <c r="H78" s="623"/>
      <c r="I78" s="996"/>
      <c r="K78" s="452"/>
      <c r="L78" s="452"/>
      <c r="M78" s="452"/>
      <c r="N78" s="452"/>
      <c r="O78" s="452"/>
      <c r="P78" s="452"/>
      <c r="Q78" s="452"/>
      <c r="R78" s="452"/>
      <c r="S78" s="452"/>
      <c r="T78" s="452"/>
    </row>
    <row r="79" spans="1:20" ht="20.100000000000001" customHeight="1" x14ac:dyDescent="0.4">
      <c r="A79" s="145" t="str">
        <f t="shared" si="7"/>
        <v/>
      </c>
      <c r="B79" s="150"/>
      <c r="C79" s="156"/>
      <c r="D79" s="428"/>
      <c r="E79" s="1001"/>
      <c r="F79" s="1002"/>
      <c r="G79" s="1003"/>
      <c r="H79" s="623"/>
      <c r="I79" s="996"/>
      <c r="K79" s="452"/>
      <c r="L79" s="452"/>
      <c r="M79" s="452"/>
      <c r="N79" s="452"/>
      <c r="O79" s="452"/>
      <c r="P79" s="452"/>
      <c r="Q79" s="452"/>
      <c r="R79" s="452"/>
      <c r="S79" s="452"/>
      <c r="T79" s="452"/>
    </row>
    <row r="80" spans="1:20" ht="20.100000000000001" customHeight="1" x14ac:dyDescent="0.4">
      <c r="A80" s="145" t="str">
        <f t="shared" si="7"/>
        <v/>
      </c>
      <c r="B80" s="150"/>
      <c r="C80" s="156"/>
      <c r="D80" s="428"/>
      <c r="E80" s="1001"/>
      <c r="F80" s="1002"/>
      <c r="G80" s="1003"/>
      <c r="H80" s="623"/>
      <c r="I80" s="996"/>
      <c r="K80" s="452"/>
      <c r="L80" s="452"/>
      <c r="M80" s="452"/>
      <c r="N80" s="452"/>
      <c r="O80" s="452"/>
      <c r="P80" s="452"/>
      <c r="Q80" s="452"/>
      <c r="R80" s="452"/>
      <c r="S80" s="452"/>
      <c r="T80" s="452"/>
    </row>
    <row r="81" spans="1:20" ht="20.100000000000001" customHeight="1" x14ac:dyDescent="0.4">
      <c r="A81" s="145" t="str">
        <f t="shared" si="7"/>
        <v/>
      </c>
      <c r="B81" s="150"/>
      <c r="C81" s="156"/>
      <c r="D81" s="428"/>
      <c r="E81" s="1001"/>
      <c r="F81" s="1002"/>
      <c r="G81" s="1003"/>
      <c r="H81" s="623"/>
      <c r="I81" s="996"/>
      <c r="K81" s="452"/>
      <c r="L81" s="452"/>
      <c r="M81" s="452"/>
      <c r="N81" s="452"/>
      <c r="O81" s="452"/>
      <c r="P81" s="452"/>
      <c r="Q81" s="452"/>
      <c r="R81" s="452"/>
      <c r="S81" s="452"/>
      <c r="T81" s="452"/>
    </row>
    <row r="82" spans="1:20" ht="19.5" x14ac:dyDescent="0.4">
      <c r="A82" s="145" t="str">
        <f t="shared" si="7"/>
        <v/>
      </c>
      <c r="B82" s="150"/>
      <c r="C82" s="171"/>
      <c r="D82" s="429"/>
      <c r="E82" s="1022"/>
      <c r="F82" s="1023"/>
      <c r="G82" s="1024"/>
      <c r="H82" s="624"/>
      <c r="I82" s="997"/>
    </row>
    <row r="83" spans="1:20" ht="24" x14ac:dyDescent="0.4">
      <c r="A83" s="145" t="s">
        <v>77</v>
      </c>
      <c r="B83" s="150"/>
      <c r="C83" s="153" t="s">
        <v>167</v>
      </c>
      <c r="D83" s="205"/>
      <c r="E83" s="1025"/>
      <c r="F83" s="1025"/>
      <c r="G83" s="1025"/>
      <c r="H83" s="172"/>
      <c r="I83" s="155"/>
    </row>
    <row r="84" spans="1:20" ht="14.45" customHeight="1" x14ac:dyDescent="0.4">
      <c r="A84" s="145" t="s">
        <v>85</v>
      </c>
      <c r="B84" s="150"/>
      <c r="C84" s="398"/>
      <c r="D84" s="591" t="s">
        <v>289</v>
      </c>
      <c r="E84" s="591" t="s">
        <v>151</v>
      </c>
      <c r="F84" s="591" t="s">
        <v>152</v>
      </c>
      <c r="G84" s="591" t="s">
        <v>290</v>
      </c>
      <c r="H84" s="406"/>
      <c r="I84" s="411"/>
    </row>
    <row r="85" spans="1:20" ht="20.100000000000001" customHeight="1" x14ac:dyDescent="0.4">
      <c r="A85" s="145" t="s">
        <v>77</v>
      </c>
      <c r="B85" s="150"/>
      <c r="C85" s="173"/>
      <c r="D85" s="427"/>
      <c r="E85" s="430"/>
      <c r="F85" s="431" t="str">
        <f>IF(E85="","","×")</f>
        <v/>
      </c>
      <c r="G85" s="430"/>
      <c r="H85" s="432">
        <f>E85*G85</f>
        <v>0</v>
      </c>
      <c r="I85" s="995">
        <f>SUM(H85:H89)</f>
        <v>0</v>
      </c>
      <c r="K85" s="1347" t="s">
        <v>358</v>
      </c>
      <c r="L85" s="1347"/>
      <c r="M85" s="1347"/>
      <c r="N85" s="1347"/>
      <c r="O85" s="1347"/>
      <c r="P85" s="1347"/>
    </row>
    <row r="86" spans="1:20" ht="20.100000000000001" customHeight="1" x14ac:dyDescent="0.4">
      <c r="A86" s="145" t="str">
        <f>IF(AND(C86="",E86=""),"",".")</f>
        <v/>
      </c>
      <c r="B86" s="150"/>
      <c r="C86" s="173"/>
      <c r="D86" s="428"/>
      <c r="E86" s="433"/>
      <c r="F86" s="434" t="str">
        <f>IF(E86="","","×")</f>
        <v/>
      </c>
      <c r="G86" s="435"/>
      <c r="H86" s="436">
        <f>E86*G86</f>
        <v>0</v>
      </c>
      <c r="I86" s="996"/>
      <c r="K86" s="1347"/>
      <c r="L86" s="1347"/>
      <c r="M86" s="1347"/>
      <c r="N86" s="1347"/>
      <c r="O86" s="1347"/>
      <c r="P86" s="1347"/>
    </row>
    <row r="87" spans="1:20" ht="20.100000000000001" customHeight="1" x14ac:dyDescent="0.4">
      <c r="A87" s="145" t="str">
        <f>IF(AND(C87="",E87=""),"",".")</f>
        <v/>
      </c>
      <c r="B87" s="150"/>
      <c r="C87" s="173"/>
      <c r="D87" s="428"/>
      <c r="E87" s="433"/>
      <c r="F87" s="434" t="str">
        <f>IF(E87="","","×")</f>
        <v/>
      </c>
      <c r="G87" s="435"/>
      <c r="H87" s="436">
        <f>E87*G87</f>
        <v>0</v>
      </c>
      <c r="I87" s="996"/>
    </row>
    <row r="88" spans="1:20" ht="20.100000000000001" customHeight="1" x14ac:dyDescent="0.4">
      <c r="A88" s="145" t="str">
        <f>IF(AND(C88="",E88=""),"",".")</f>
        <v/>
      </c>
      <c r="B88" s="150"/>
      <c r="C88" s="179"/>
      <c r="D88" s="428"/>
      <c r="E88" s="433"/>
      <c r="F88" s="434" t="str">
        <f>IF(E88="","","×")</f>
        <v/>
      </c>
      <c r="G88" s="435"/>
      <c r="H88" s="436">
        <f>E88*G88</f>
        <v>0</v>
      </c>
      <c r="I88" s="996"/>
    </row>
    <row r="89" spans="1:20" ht="20.100000000000001" customHeight="1" x14ac:dyDescent="0.4">
      <c r="A89" s="145" t="str">
        <f>IF(AND(C89="",E89=""),"",".")</f>
        <v/>
      </c>
      <c r="B89" s="150"/>
      <c r="C89" s="179"/>
      <c r="D89" s="429"/>
      <c r="E89" s="437"/>
      <c r="F89" s="438" t="str">
        <f>IF(E89="","","×")</f>
        <v/>
      </c>
      <c r="G89" s="439"/>
      <c r="H89" s="440">
        <f>E89*G89</f>
        <v>0</v>
      </c>
      <c r="I89" s="997"/>
    </row>
    <row r="90" spans="1:20" ht="24" x14ac:dyDescent="0.4">
      <c r="A90" s="145" t="s">
        <v>77</v>
      </c>
      <c r="B90" s="150"/>
      <c r="C90" s="214"/>
      <c r="D90" s="415" t="s">
        <v>168</v>
      </c>
      <c r="E90" s="416"/>
      <c r="F90" s="416"/>
      <c r="G90" s="416"/>
      <c r="H90" s="416"/>
      <c r="I90" s="417"/>
    </row>
    <row r="91" spans="1:20" ht="18" customHeight="1" x14ac:dyDescent="0.4">
      <c r="A91" s="145" t="s">
        <v>77</v>
      </c>
      <c r="B91" s="150"/>
      <c r="C91" s="215"/>
      <c r="D91" s="1035"/>
      <c r="E91" s="1036"/>
      <c r="F91" s="1036"/>
      <c r="G91" s="1036"/>
      <c r="H91" s="1036"/>
      <c r="I91" s="1037"/>
    </row>
    <row r="92" spans="1:20" x14ac:dyDescent="0.4">
      <c r="A92" s="145" t="s">
        <v>77</v>
      </c>
      <c r="B92" s="150"/>
      <c r="C92" s="215"/>
      <c r="D92" s="1011"/>
      <c r="E92" s="1012"/>
      <c r="F92" s="1012"/>
      <c r="G92" s="1012"/>
      <c r="H92" s="1012"/>
      <c r="I92" s="1013"/>
    </row>
    <row r="93" spans="1:20" x14ac:dyDescent="0.4">
      <c r="A93" s="145" t="s">
        <v>77</v>
      </c>
      <c r="B93" s="150"/>
      <c r="C93" s="215"/>
      <c r="D93" s="1011"/>
      <c r="E93" s="1012"/>
      <c r="F93" s="1012"/>
      <c r="G93" s="1012"/>
      <c r="H93" s="1012"/>
      <c r="I93" s="1013"/>
    </row>
    <row r="94" spans="1:20" x14ac:dyDescent="0.4">
      <c r="A94" s="145" t="s">
        <v>77</v>
      </c>
      <c r="B94" s="150"/>
      <c r="C94" s="215"/>
      <c r="D94" s="1011"/>
      <c r="E94" s="1012"/>
      <c r="F94" s="1012"/>
      <c r="G94" s="1012"/>
      <c r="H94" s="1012"/>
      <c r="I94" s="1013"/>
    </row>
    <row r="95" spans="1:20" x14ac:dyDescent="0.4">
      <c r="A95" s="145" t="str">
        <f>IF(AND(C95="",E95=""),"",".")</f>
        <v/>
      </c>
      <c r="B95" s="157"/>
      <c r="C95" s="158"/>
      <c r="D95" s="1014"/>
      <c r="E95" s="1015"/>
      <c r="F95" s="1015"/>
      <c r="G95" s="1015"/>
      <c r="H95" s="1015"/>
      <c r="I95" s="1016"/>
    </row>
    <row r="96" spans="1:20" ht="24" x14ac:dyDescent="0.4">
      <c r="A96" s="145" t="s">
        <v>77</v>
      </c>
      <c r="B96" s="150"/>
      <c r="C96" s="168" t="s">
        <v>24</v>
      </c>
      <c r="D96" s="205"/>
      <c r="E96" s="206"/>
      <c r="F96" s="206"/>
      <c r="G96" s="206"/>
      <c r="H96" s="172"/>
      <c r="I96" s="175"/>
    </row>
    <row r="97" spans="1:9" ht="20.100000000000001" customHeight="1" x14ac:dyDescent="0.4">
      <c r="A97" s="145" t="s">
        <v>77</v>
      </c>
      <c r="B97" s="150"/>
      <c r="C97" s="173"/>
      <c r="D97" s="427"/>
      <c r="E97" s="1021"/>
      <c r="F97" s="1021"/>
      <c r="G97" s="1021"/>
      <c r="H97" s="622"/>
      <c r="I97" s="995">
        <f>SUM(H97:H106)</f>
        <v>0</v>
      </c>
    </row>
    <row r="98" spans="1:9" ht="20.100000000000001" customHeight="1" x14ac:dyDescent="0.4">
      <c r="A98" s="145" t="str">
        <f t="shared" si="7"/>
        <v/>
      </c>
      <c r="B98" s="150"/>
      <c r="C98" s="173"/>
      <c r="D98" s="428"/>
      <c r="E98" s="1001"/>
      <c r="F98" s="1002"/>
      <c r="G98" s="1003"/>
      <c r="H98" s="623"/>
      <c r="I98" s="996"/>
    </row>
    <row r="99" spans="1:9" ht="20.100000000000001" customHeight="1" x14ac:dyDescent="0.4">
      <c r="A99" s="145" t="str">
        <f t="shared" si="7"/>
        <v/>
      </c>
      <c r="B99" s="150"/>
      <c r="C99" s="173"/>
      <c r="D99" s="428"/>
      <c r="E99" s="1001"/>
      <c r="F99" s="1002"/>
      <c r="G99" s="1003"/>
      <c r="H99" s="623"/>
      <c r="I99" s="996"/>
    </row>
    <row r="100" spans="1:9" ht="20.100000000000001" customHeight="1" x14ac:dyDescent="0.4">
      <c r="A100" s="145" t="str">
        <f t="shared" si="7"/>
        <v/>
      </c>
      <c r="B100" s="150"/>
      <c r="C100" s="173"/>
      <c r="D100" s="428"/>
      <c r="E100" s="1001"/>
      <c r="F100" s="1002"/>
      <c r="G100" s="1003"/>
      <c r="H100" s="623"/>
      <c r="I100" s="996"/>
    </row>
    <row r="101" spans="1:9" ht="20.100000000000001" customHeight="1" x14ac:dyDescent="0.4">
      <c r="A101" s="145" t="str">
        <f t="shared" si="7"/>
        <v/>
      </c>
      <c r="B101" s="150"/>
      <c r="C101" s="173"/>
      <c r="D101" s="428"/>
      <c r="E101" s="1001"/>
      <c r="F101" s="1002"/>
      <c r="G101" s="1003"/>
      <c r="H101" s="623"/>
      <c r="I101" s="996"/>
    </row>
    <row r="102" spans="1:9" ht="20.100000000000001" customHeight="1" x14ac:dyDescent="0.4">
      <c r="A102" s="145" t="str">
        <f t="shared" si="7"/>
        <v/>
      </c>
      <c r="B102" s="150"/>
      <c r="C102" s="173"/>
      <c r="D102" s="428"/>
      <c r="E102" s="1001"/>
      <c r="F102" s="1002"/>
      <c r="G102" s="1003"/>
      <c r="H102" s="623"/>
      <c r="I102" s="996"/>
    </row>
    <row r="103" spans="1:9" ht="20.100000000000001" customHeight="1" x14ac:dyDescent="0.4">
      <c r="A103" s="145" t="str">
        <f t="shared" si="7"/>
        <v/>
      </c>
      <c r="B103" s="150"/>
      <c r="C103" s="173"/>
      <c r="D103" s="428"/>
      <c r="E103" s="1001"/>
      <c r="F103" s="1002"/>
      <c r="G103" s="1003"/>
      <c r="H103" s="623"/>
      <c r="I103" s="996"/>
    </row>
    <row r="104" spans="1:9" ht="20.100000000000001" customHeight="1" x14ac:dyDescent="0.4">
      <c r="A104" s="145" t="str">
        <f t="shared" si="7"/>
        <v/>
      </c>
      <c r="B104" s="150"/>
      <c r="C104" s="173"/>
      <c r="D104" s="428"/>
      <c r="E104" s="1001"/>
      <c r="F104" s="1002"/>
      <c r="G104" s="1003"/>
      <c r="H104" s="623"/>
      <c r="I104" s="996"/>
    </row>
    <row r="105" spans="1:9" ht="20.100000000000001" customHeight="1" x14ac:dyDescent="0.4">
      <c r="A105" s="145" t="str">
        <f t="shared" si="7"/>
        <v/>
      </c>
      <c r="B105" s="150"/>
      <c r="C105" s="173"/>
      <c r="D105" s="428"/>
      <c r="E105" s="1001"/>
      <c r="F105" s="1002"/>
      <c r="G105" s="1003"/>
      <c r="H105" s="623"/>
      <c r="I105" s="996"/>
    </row>
    <row r="106" spans="1:9" ht="20.100000000000001" customHeight="1" thickBot="1" x14ac:dyDescent="0.45">
      <c r="A106" s="724" t="str">
        <f t="shared" si="7"/>
        <v/>
      </c>
      <c r="B106" s="176"/>
      <c r="C106" s="177"/>
      <c r="D106" s="441"/>
      <c r="E106" s="1352"/>
      <c r="F106" s="1353"/>
      <c r="G106" s="1354"/>
      <c r="H106" s="625"/>
      <c r="I106" s="1017"/>
    </row>
    <row r="107" spans="1:9" ht="6" customHeight="1" x14ac:dyDescent="0.4">
      <c r="A107" s="178"/>
      <c r="B107" s="178"/>
      <c r="C107" s="178"/>
      <c r="D107" s="582"/>
      <c r="E107" s="583"/>
      <c r="F107" s="583"/>
      <c r="G107" s="583"/>
      <c r="H107" s="584"/>
      <c r="I107" s="584"/>
    </row>
  </sheetData>
  <sheetProtection algorithmName="SHA-512" hashValue="XsNISkrtiun3WQGx/dgE1Rx7RCZeICTT01WCdFmC38za22Xn4iUsV6Y6A8KejR1QI4GzA3aC+mP7xRQey/Ve3g==" saltValue="tm9tZOkRsKug7EYsFcodfA==" spinCount="100000" sheet="1" autoFilter="0"/>
  <autoFilter ref="A14:I106" xr:uid="{00000000-0009-0000-0000-000009000000}">
    <filterColumn colId="4" showButton="0"/>
    <filterColumn colId="5" showButton="0"/>
  </autoFilter>
  <mergeCells count="80">
    <mergeCell ref="D35:I39"/>
    <mergeCell ref="K6:O15"/>
    <mergeCell ref="I85:I89"/>
    <mergeCell ref="D91:I95"/>
    <mergeCell ref="I17:I27"/>
    <mergeCell ref="E83:G83"/>
    <mergeCell ref="E73:G73"/>
    <mergeCell ref="I73:I82"/>
    <mergeCell ref="E74:G74"/>
    <mergeCell ref="E75:G75"/>
    <mergeCell ref="E76:G76"/>
    <mergeCell ref="E77:G77"/>
    <mergeCell ref="E78:G78"/>
    <mergeCell ref="E79:G79"/>
    <mergeCell ref="E80:G80"/>
    <mergeCell ref="E81:G81"/>
    <mergeCell ref="E106:G106"/>
    <mergeCell ref="E97:G97"/>
    <mergeCell ref="I97:I106"/>
    <mergeCell ref="E98:G98"/>
    <mergeCell ref="E99:G99"/>
    <mergeCell ref="E100:G100"/>
    <mergeCell ref="E101:G101"/>
    <mergeCell ref="E102:G102"/>
    <mergeCell ref="E103:G103"/>
    <mergeCell ref="E104:G104"/>
    <mergeCell ref="E105:G105"/>
    <mergeCell ref="E82:G82"/>
    <mergeCell ref="I62:I71"/>
    <mergeCell ref="E63:G63"/>
    <mergeCell ref="E64:G64"/>
    <mergeCell ref="E65:G65"/>
    <mergeCell ref="E66:G66"/>
    <mergeCell ref="E67:G67"/>
    <mergeCell ref="E68:G68"/>
    <mergeCell ref="E69:G69"/>
    <mergeCell ref="E70:G70"/>
    <mergeCell ref="E71:G71"/>
    <mergeCell ref="E57:G57"/>
    <mergeCell ref="E58:G58"/>
    <mergeCell ref="E59:G59"/>
    <mergeCell ref="E60:G60"/>
    <mergeCell ref="B61:B71"/>
    <mergeCell ref="E62:G62"/>
    <mergeCell ref="E10:G10"/>
    <mergeCell ref="E11:G11"/>
    <mergeCell ref="C20:D20"/>
    <mergeCell ref="C21:D21"/>
    <mergeCell ref="C22:D22"/>
    <mergeCell ref="E14:G14"/>
    <mergeCell ref="A15:D15"/>
    <mergeCell ref="C17:D17"/>
    <mergeCell ref="C18:D18"/>
    <mergeCell ref="C19:D19"/>
    <mergeCell ref="C6:D6"/>
    <mergeCell ref="E6:G6"/>
    <mergeCell ref="E7:G7"/>
    <mergeCell ref="E8:G8"/>
    <mergeCell ref="E9:G9"/>
    <mergeCell ref="A2:B2"/>
    <mergeCell ref="C2:I2"/>
    <mergeCell ref="A3:B3"/>
    <mergeCell ref="C3:I3"/>
    <mergeCell ref="E5:G5"/>
    <mergeCell ref="K17:O21"/>
    <mergeCell ref="K85:P86"/>
    <mergeCell ref="C25:D25"/>
    <mergeCell ref="C26:D26"/>
    <mergeCell ref="E12:G12"/>
    <mergeCell ref="C23:D23"/>
    <mergeCell ref="C24:D24"/>
    <mergeCell ref="C27:D27"/>
    <mergeCell ref="D29:I33"/>
    <mergeCell ref="I42:I49"/>
    <mergeCell ref="E51:G51"/>
    <mergeCell ref="E53:G53"/>
    <mergeCell ref="I53:I60"/>
    <mergeCell ref="E54:G54"/>
    <mergeCell ref="E55:G55"/>
    <mergeCell ref="E56:G56"/>
  </mergeCells>
  <phoneticPr fontId="21"/>
  <dataValidations count="3">
    <dataValidation type="whole" operator="greaterThanOrEqual" allowBlank="1" showInputMessage="1" showErrorMessage="1" sqref="H53:H83 H96:H106 H42:H49" xr:uid="{00000000-0002-0000-0900-000000000000}">
      <formula1>0</formula1>
    </dataValidation>
    <dataValidation type="whole" imeMode="off" operator="greaterThanOrEqual" allowBlank="1" showInputMessage="1" showErrorMessage="1" sqref="E42:E49 E18:E27" xr:uid="{00000000-0002-0000-0900-000001000000}">
      <formula1>0</formula1>
    </dataValidation>
    <dataValidation imeMode="halfAlpha" allowBlank="1" showInputMessage="1" showErrorMessage="1" sqref="I14:I16 I107:I65528 I51" xr:uid="{00000000-0002-0000-0900-000002000000}"/>
  </dataValidations>
  <printOptions horizontalCentered="1"/>
  <pageMargins left="0.70866141732283472" right="0.70866141732283472" top="0.35433070866141736" bottom="0.35433070866141736" header="0.31496062992125984" footer="0.31496062992125984"/>
  <pageSetup paperSize="9" scale="37" orientation="portrait" r:id="rId1"/>
  <rowBreaks count="2" manualBreakCount="2">
    <brk id="49" max="8" man="1"/>
    <brk id="71"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rgb="FFF7C1D4"/>
    <pageSetUpPr fitToPage="1"/>
  </sheetPr>
  <dimension ref="A1:Y189"/>
  <sheetViews>
    <sheetView view="pageBreakPreview" zoomScale="85" zoomScaleNormal="85" zoomScaleSheetLayoutView="85" zoomScalePageLayoutView="55" workbookViewId="0">
      <selection activeCell="D14" sqref="D14:H14"/>
    </sheetView>
  </sheetViews>
  <sheetFormatPr defaultColWidth="9" defaultRowHeight="18.75" x14ac:dyDescent="0.4"/>
  <cols>
    <col min="1" max="1" width="3.375" customWidth="1"/>
    <col min="2" max="2" width="3.375" style="16" customWidth="1"/>
    <col min="3" max="3" width="4.125" customWidth="1"/>
    <col min="4" max="4" width="20.875" style="82" customWidth="1"/>
    <col min="5" max="5" width="40.625" style="258" customWidth="1"/>
    <col min="6" max="6" width="10.125" customWidth="1"/>
    <col min="7" max="7" width="9.125" customWidth="1"/>
    <col min="8" max="8" width="4.625" style="12" customWidth="1"/>
    <col min="9" max="9" width="9.125" style="12" customWidth="1"/>
    <col min="10" max="10" width="4.625" style="13" customWidth="1"/>
    <col min="11" max="11" width="12.625" style="12" customWidth="1"/>
    <col min="12" max="12" width="15" style="17" customWidth="1"/>
    <col min="13" max="13" width="2.625" customWidth="1"/>
  </cols>
  <sheetData>
    <row r="1" spans="1:25" ht="19.5" x14ac:dyDescent="0.4">
      <c r="B1" s="474" t="s">
        <v>392</v>
      </c>
      <c r="C1" s="475"/>
      <c r="D1" s="476"/>
      <c r="E1" s="477"/>
      <c r="F1" s="478"/>
      <c r="G1" s="474"/>
      <c r="H1" s="474"/>
      <c r="I1" s="479"/>
      <c r="J1" s="479"/>
      <c r="K1" s="480"/>
      <c r="L1" s="479"/>
    </row>
    <row r="2" spans="1:25" ht="19.5" x14ac:dyDescent="0.4">
      <c r="B2" s="1050" t="s">
        <v>165</v>
      </c>
      <c r="C2" s="1050"/>
      <c r="D2" s="1050"/>
      <c r="E2" s="1051">
        <f>'5-1 総表'!C17</f>
        <v>0</v>
      </c>
      <c r="F2" s="1051"/>
      <c r="G2" s="1051"/>
      <c r="H2" s="1051"/>
      <c r="I2" s="1051"/>
      <c r="J2" s="1051"/>
      <c r="K2" s="1051"/>
      <c r="L2" s="1051"/>
    </row>
    <row r="3" spans="1:25" ht="19.5" x14ac:dyDescent="0.4">
      <c r="B3" s="1050" t="s">
        <v>65</v>
      </c>
      <c r="C3" s="1050"/>
      <c r="D3" s="1050"/>
      <c r="E3" s="1051">
        <f>'5-1 総表'!C29</f>
        <v>0</v>
      </c>
      <c r="F3" s="1051"/>
      <c r="G3" s="1051"/>
      <c r="H3" s="1051"/>
      <c r="I3" s="1051"/>
      <c r="J3" s="1051"/>
      <c r="K3" s="1051"/>
      <c r="L3" s="1051"/>
    </row>
    <row r="4" spans="1:25" s="10" customFormat="1" ht="20.25" thickBot="1" x14ac:dyDescent="0.45">
      <c r="A4" s="4"/>
      <c r="B4" s="68"/>
      <c r="C4" s="63"/>
      <c r="D4" s="83"/>
      <c r="E4" s="252"/>
      <c r="F4" s="1070" t="s">
        <v>311</v>
      </c>
      <c r="G4" s="1070"/>
      <c r="H4" s="1231" t="str">
        <f>IF('4-1 総表'!C10="","申請時金額(円)","計画変更時金額(円)")</f>
        <v>申請時金額(円)</v>
      </c>
      <c r="I4" s="1231"/>
      <c r="J4" s="1231"/>
      <c r="K4" s="4"/>
      <c r="L4" s="4"/>
    </row>
    <row r="5" spans="1:25" ht="26.45" customHeight="1" x14ac:dyDescent="0.4">
      <c r="A5" s="29"/>
      <c r="B5" s="246" t="s">
        <v>292</v>
      </c>
      <c r="C5" s="295"/>
      <c r="D5" s="84"/>
      <c r="E5" s="65"/>
      <c r="F5" s="1358">
        <f>SUM(L13,L35,L47,L59,L81,L103,L125,L147)</f>
        <v>0</v>
      </c>
      <c r="G5" s="1359"/>
      <c r="H5" s="1360">
        <f>IF('4-1 総表'!$C$10="",'1-4 支出'!F5*1000,'4-4 支出'!F5*1000)</f>
        <v>0</v>
      </c>
      <c r="I5" s="1361"/>
      <c r="J5" s="1362"/>
      <c r="K5"/>
      <c r="L5"/>
      <c r="M5" s="12"/>
      <c r="N5" s="790" t="s">
        <v>369</v>
      </c>
      <c r="O5" s="790"/>
      <c r="P5" s="790"/>
      <c r="Q5" s="790"/>
      <c r="R5" s="790"/>
      <c r="S5" s="688"/>
      <c r="T5" s="688"/>
      <c r="U5" s="343"/>
      <c r="V5" s="343"/>
      <c r="W5" s="343"/>
      <c r="X5" s="12"/>
    </row>
    <row r="6" spans="1:25" ht="25.5" x14ac:dyDescent="0.4">
      <c r="A6" s="29"/>
      <c r="B6" s="69"/>
      <c r="C6" s="296" t="s">
        <v>170</v>
      </c>
      <c r="D6" s="85"/>
      <c r="E6" s="30"/>
      <c r="F6" s="1365">
        <f>SUM(F8:F10)</f>
        <v>0</v>
      </c>
      <c r="G6" s="1366"/>
      <c r="H6" s="1363">
        <f>IF('4-1 総表'!$C$10="",'1-4 支出'!F6*1000,'4-4 支出'!F6*1000)</f>
        <v>0</v>
      </c>
      <c r="I6" s="1363"/>
      <c r="J6" s="1364"/>
      <c r="K6"/>
      <c r="L6"/>
      <c r="M6" s="62"/>
      <c r="N6" s="790"/>
      <c r="O6" s="790"/>
      <c r="P6" s="790"/>
      <c r="Q6" s="790"/>
      <c r="R6" s="790"/>
      <c r="S6" s="688"/>
      <c r="T6" s="688"/>
      <c r="U6" s="343"/>
      <c r="V6" s="343"/>
      <c r="W6" s="343"/>
      <c r="X6" s="62"/>
    </row>
    <row r="7" spans="1:25" ht="24" x14ac:dyDescent="0.4">
      <c r="A7" s="29"/>
      <c r="B7" s="70"/>
      <c r="C7" s="297"/>
      <c r="D7" s="86"/>
      <c r="E7" s="253" t="s">
        <v>75</v>
      </c>
      <c r="F7" s="1075" t="s">
        <v>63</v>
      </c>
      <c r="G7" s="1367"/>
      <c r="H7" s="1243" t="s">
        <v>228</v>
      </c>
      <c r="I7" s="1244"/>
      <c r="J7" s="1245"/>
      <c r="K7" s="33"/>
      <c r="L7" s="33"/>
      <c r="M7" s="28"/>
      <c r="N7" s="790"/>
      <c r="O7" s="790"/>
      <c r="P7" s="790"/>
      <c r="Q7" s="790"/>
      <c r="R7" s="790"/>
      <c r="S7" s="688"/>
      <c r="T7" s="688"/>
      <c r="U7" s="343"/>
      <c r="V7" s="343"/>
      <c r="W7" s="343"/>
      <c r="X7" s="28"/>
    </row>
    <row r="8" spans="1:25" ht="24" x14ac:dyDescent="0.4">
      <c r="A8" s="29"/>
      <c r="B8" s="71"/>
      <c r="C8" s="298"/>
      <c r="D8" s="87" t="s">
        <v>66</v>
      </c>
      <c r="E8" s="521">
        <f>'1-4 支出'!E8</f>
        <v>0</v>
      </c>
      <c r="F8" s="1077" t="str">
        <f>IF(E8="作品料",$L$13,IF(E8="企画制作費",$L$35,IF(E8="会場費",$L$47,IF(E8="設営・運搬費",$L$59,IF(E8="謝金",$L$81,IF(E8="旅費",$L$103,IF(E8="宣伝・印刷費",$L$125,IF(E8="記録・配信費",$L$147,"0"))))))))</f>
        <v>0</v>
      </c>
      <c r="G8" s="1355"/>
      <c r="H8" s="1368">
        <f>IF('4-1 総表'!$C$10="",'1-4 支出'!F8*1000,'4-4 支出'!F8*1000)</f>
        <v>0</v>
      </c>
      <c r="I8" s="1369"/>
      <c r="J8" s="1370"/>
      <c r="K8" s="35"/>
      <c r="L8" s="35"/>
      <c r="N8" s="790"/>
      <c r="O8" s="790"/>
      <c r="P8" s="790"/>
      <c r="Q8" s="790"/>
      <c r="R8" s="790"/>
      <c r="S8" s="688"/>
      <c r="T8" s="688"/>
      <c r="U8" s="343"/>
      <c r="V8" s="343"/>
      <c r="W8" s="343"/>
    </row>
    <row r="9" spans="1:25" ht="24" x14ac:dyDescent="0.4">
      <c r="A9" s="29"/>
      <c r="B9" s="71"/>
      <c r="C9" s="298"/>
      <c r="D9" s="88" t="s">
        <v>71</v>
      </c>
      <c r="E9" s="522">
        <f>'1-4 支出'!E9</f>
        <v>0</v>
      </c>
      <c r="F9" s="1079" t="str">
        <f>IF(E9="作品料",$L$13,IF(E9="企画制作費",$L$35,IF(E9="会場費",$L$47,IF(E9="設営・運搬費",$L$59,IF(E9="謝金",$L$81,IF(E9="旅費",$L$103,IF(E9="宣伝・印刷費",$L$125,IF(E9="記録・配信費",$L$147,"0"))))))))</f>
        <v>0</v>
      </c>
      <c r="G9" s="1356"/>
      <c r="H9" s="1371">
        <f>IF('4-1 総表'!$C$10="",'1-4 支出'!F9*1000,'4-4 支出'!F9*1000)</f>
        <v>0</v>
      </c>
      <c r="I9" s="1372"/>
      <c r="J9" s="1373"/>
      <c r="K9" s="35"/>
      <c r="L9" s="35"/>
      <c r="N9" s="790"/>
      <c r="O9" s="790"/>
      <c r="P9" s="790"/>
      <c r="Q9" s="790"/>
      <c r="R9" s="790"/>
      <c r="S9" s="343"/>
      <c r="T9" s="343"/>
      <c r="U9" s="343"/>
      <c r="V9" s="343"/>
      <c r="W9" s="343"/>
    </row>
    <row r="10" spans="1:25" ht="24.75" thickBot="1" x14ac:dyDescent="0.45">
      <c r="A10" s="29"/>
      <c r="B10" s="72"/>
      <c r="C10" s="299"/>
      <c r="D10" s="89" t="s">
        <v>67</v>
      </c>
      <c r="E10" s="523">
        <f>'1-4 支出'!E10</f>
        <v>0</v>
      </c>
      <c r="F10" s="1068" t="str">
        <f>IF(E10="作品料",$L$13,IF(E10="企画制作費",$L$35,IF(E10="会場費",$L$47,IF(E10="設営・運搬費",$L$59,IF(E10="謝金",$L$81,IF(E10="旅費",$L$103,IF(E10="宣伝・印刷費",$L$125,IF(E10="記録・配信費",$L$147,"0"))))))))</f>
        <v>0</v>
      </c>
      <c r="G10" s="1357"/>
      <c r="H10" s="1374">
        <f>IF('4-1 総表'!$C$10="",'1-4 支出'!F10*1000,'4-4 支出'!F10*1000)</f>
        <v>0</v>
      </c>
      <c r="I10" s="1374"/>
      <c r="J10" s="1375"/>
      <c r="K10" s="37"/>
      <c r="L10" s="29"/>
      <c r="N10" s="349"/>
      <c r="O10" s="349"/>
      <c r="P10" s="349"/>
      <c r="Q10" s="349"/>
      <c r="R10" s="349"/>
      <c r="S10" s="349"/>
      <c r="T10" s="349"/>
      <c r="U10" s="349"/>
      <c r="V10" s="349"/>
      <c r="W10" s="349"/>
    </row>
    <row r="11" spans="1:25" ht="21.6" customHeight="1" thickBot="1" x14ac:dyDescent="0.45">
      <c r="A11" s="21"/>
      <c r="B11" s="73"/>
      <c r="C11" s="21"/>
      <c r="D11" s="90"/>
      <c r="E11" s="257"/>
      <c r="F11" s="22"/>
      <c r="G11" s="22"/>
      <c r="H11" s="11"/>
      <c r="I11" s="26"/>
      <c r="J11" s="24"/>
      <c r="K11" s="23"/>
      <c r="L11" s="25"/>
      <c r="N11" s="1067" t="s">
        <v>329</v>
      </c>
      <c r="O11" s="1067"/>
      <c r="P11" s="1067"/>
      <c r="Q11" s="1067"/>
      <c r="R11" s="1067"/>
    </row>
    <row r="12" spans="1:25" s="26" customFormat="1" ht="27" customHeight="1" thickBot="1" x14ac:dyDescent="0.45">
      <c r="A12" s="38" t="s">
        <v>76</v>
      </c>
      <c r="B12" s="75"/>
      <c r="C12" s="81" t="s">
        <v>86</v>
      </c>
      <c r="D12" s="78" t="s">
        <v>78</v>
      </c>
      <c r="E12" s="42" t="s">
        <v>62</v>
      </c>
      <c r="F12" s="79" t="s">
        <v>49</v>
      </c>
      <c r="G12" s="80" t="s">
        <v>330</v>
      </c>
      <c r="H12" s="45" t="s">
        <v>331</v>
      </c>
      <c r="I12" s="44" t="s">
        <v>332</v>
      </c>
      <c r="J12" s="45" t="s">
        <v>331</v>
      </c>
      <c r="K12" s="43" t="s">
        <v>29</v>
      </c>
      <c r="L12" s="46" t="s">
        <v>229</v>
      </c>
      <c r="M12" s="14"/>
      <c r="N12" s="1067"/>
      <c r="O12" s="1067"/>
      <c r="P12" s="1067"/>
      <c r="Q12" s="1067"/>
      <c r="R12" s="1067"/>
      <c r="S12" s="358"/>
      <c r="T12" s="358"/>
      <c r="U12" s="358"/>
      <c r="V12" s="358"/>
      <c r="W12" s="358"/>
      <c r="X12" s="14"/>
      <c r="Y12" s="14"/>
    </row>
    <row r="13" spans="1:25" s="15" customFormat="1" ht="26.45" customHeight="1" x14ac:dyDescent="0.4">
      <c r="A13"/>
      <c r="B13" s="40" t="str">
        <f>IF($E$8=C13,$D$8,IF($E$9=C13,$D$9,IF($E$10=C13,$D$10,"")))</f>
        <v/>
      </c>
      <c r="C13" s="55" t="s">
        <v>145</v>
      </c>
      <c r="D13" s="91"/>
      <c r="E13" s="48"/>
      <c r="F13" s="41"/>
      <c r="G13" s="41"/>
      <c r="H13" s="49"/>
      <c r="I13" s="49"/>
      <c r="J13" s="49"/>
      <c r="K13" s="52" t="str">
        <f t="shared" ref="K13:K32" si="0">IF(ISNUMBER(F13),(PRODUCT(F13,G13,I13)),"")</f>
        <v/>
      </c>
      <c r="L13" s="597">
        <f>SUM(K14:K33)</f>
        <v>0</v>
      </c>
      <c r="N13" s="1067"/>
      <c r="O13" s="1067"/>
      <c r="P13" s="1067"/>
      <c r="Q13" s="1067"/>
      <c r="R13" s="1067"/>
      <c r="S13" s="358"/>
      <c r="T13" s="358"/>
      <c r="U13" s="358"/>
      <c r="V13" s="358"/>
      <c r="W13" s="358"/>
    </row>
    <row r="14" spans="1:25" ht="18" customHeight="1" x14ac:dyDescent="0.4">
      <c r="A14">
        <v>1</v>
      </c>
      <c r="B14" s="76"/>
      <c r="C14" s="57" t="str">
        <f>IF(D14="","",".")</f>
        <v/>
      </c>
      <c r="D14" s="92"/>
      <c r="E14" s="95"/>
      <c r="F14" s="96"/>
      <c r="G14" s="96"/>
      <c r="H14" s="96"/>
      <c r="I14" s="96"/>
      <c r="J14" s="96"/>
      <c r="K14" s="101" t="str">
        <f t="shared" si="0"/>
        <v/>
      </c>
      <c r="L14" s="18"/>
      <c r="N14" s="1067"/>
      <c r="O14" s="1067"/>
      <c r="P14" s="1067"/>
      <c r="Q14" s="1067"/>
      <c r="R14" s="1067"/>
      <c r="S14" s="358"/>
      <c r="T14" s="358"/>
      <c r="U14" s="358"/>
      <c r="V14" s="358"/>
      <c r="W14" s="358"/>
    </row>
    <row r="15" spans="1:25" ht="18" customHeight="1" x14ac:dyDescent="0.4">
      <c r="A15">
        <v>2</v>
      </c>
      <c r="B15" s="76"/>
      <c r="C15" s="57" t="str">
        <f t="shared" ref="C15:C33" si="1">IF(D15="","",".")</f>
        <v/>
      </c>
      <c r="D15" s="93"/>
      <c r="E15" s="97"/>
      <c r="F15" s="98"/>
      <c r="G15" s="98"/>
      <c r="H15" s="98"/>
      <c r="I15" s="98"/>
      <c r="J15" s="98"/>
      <c r="K15" s="102" t="str">
        <f t="shared" si="0"/>
        <v/>
      </c>
      <c r="L15" s="18"/>
      <c r="N15" s="685"/>
      <c r="O15" s="685"/>
      <c r="P15" s="685"/>
      <c r="Q15" s="685"/>
      <c r="R15" s="685"/>
      <c r="S15" s="685"/>
      <c r="T15" s="685"/>
      <c r="U15" s="685"/>
      <c r="V15" s="685"/>
      <c r="W15" s="358"/>
    </row>
    <row r="16" spans="1:25" ht="18" customHeight="1" x14ac:dyDescent="0.4">
      <c r="A16">
        <v>3</v>
      </c>
      <c r="B16" s="76"/>
      <c r="C16" s="57" t="str">
        <f t="shared" si="1"/>
        <v/>
      </c>
      <c r="D16" s="93"/>
      <c r="E16" s="97"/>
      <c r="F16" s="98"/>
      <c r="G16" s="98"/>
      <c r="H16" s="98"/>
      <c r="I16" s="98"/>
      <c r="J16" s="98"/>
      <c r="K16" s="102" t="str">
        <f t="shared" si="0"/>
        <v/>
      </c>
      <c r="L16" s="18"/>
      <c r="N16" s="685"/>
      <c r="O16" s="685"/>
      <c r="P16" s="685"/>
      <c r="Q16" s="685"/>
      <c r="R16" s="685"/>
      <c r="S16" s="685"/>
      <c r="T16" s="685"/>
      <c r="U16" s="685"/>
      <c r="V16" s="685"/>
      <c r="W16" s="358"/>
    </row>
    <row r="17" spans="1:23" ht="18" customHeight="1" x14ac:dyDescent="0.4">
      <c r="A17">
        <v>4</v>
      </c>
      <c r="B17" s="76"/>
      <c r="C17" s="57" t="str">
        <f t="shared" si="1"/>
        <v/>
      </c>
      <c r="D17" s="93"/>
      <c r="E17" s="97"/>
      <c r="F17" s="98"/>
      <c r="G17" s="98"/>
      <c r="H17" s="98"/>
      <c r="I17" s="98"/>
      <c r="J17" s="98"/>
      <c r="K17" s="102" t="str">
        <f t="shared" si="0"/>
        <v/>
      </c>
      <c r="L17" s="18"/>
      <c r="N17" s="685"/>
      <c r="O17" s="685"/>
      <c r="P17" s="685"/>
      <c r="Q17" s="685"/>
      <c r="R17" s="685"/>
      <c r="S17" s="685"/>
      <c r="T17" s="685"/>
      <c r="U17" s="685"/>
      <c r="V17" s="685"/>
      <c r="W17" s="358"/>
    </row>
    <row r="18" spans="1:23" ht="18" customHeight="1" x14ac:dyDescent="0.4">
      <c r="A18">
        <v>5</v>
      </c>
      <c r="B18" s="76"/>
      <c r="C18" s="57" t="str">
        <f t="shared" si="1"/>
        <v/>
      </c>
      <c r="D18" s="93"/>
      <c r="E18" s="97"/>
      <c r="F18" s="98"/>
      <c r="G18" s="98"/>
      <c r="H18" s="98"/>
      <c r="I18" s="98"/>
      <c r="J18" s="98"/>
      <c r="K18" s="102" t="str">
        <f t="shared" si="0"/>
        <v/>
      </c>
      <c r="L18" s="18"/>
      <c r="N18" s="685"/>
      <c r="O18" s="685"/>
      <c r="P18" s="685"/>
      <c r="Q18" s="685"/>
      <c r="R18" s="685"/>
      <c r="S18" s="685"/>
      <c r="T18" s="685"/>
      <c r="U18" s="685"/>
      <c r="V18" s="685"/>
      <c r="W18" s="358"/>
    </row>
    <row r="19" spans="1:23" ht="18" customHeight="1" x14ac:dyDescent="0.4">
      <c r="A19">
        <v>6</v>
      </c>
      <c r="B19" s="76"/>
      <c r="C19" s="57" t="str">
        <f t="shared" si="1"/>
        <v/>
      </c>
      <c r="D19" s="93"/>
      <c r="E19" s="97"/>
      <c r="F19" s="98"/>
      <c r="G19" s="98"/>
      <c r="H19" s="98"/>
      <c r="I19" s="98"/>
      <c r="J19" s="98"/>
      <c r="K19" s="102" t="str">
        <f t="shared" si="0"/>
        <v/>
      </c>
      <c r="L19" s="18"/>
      <c r="M19" s="14"/>
      <c r="N19" s="685"/>
      <c r="O19" s="685"/>
      <c r="P19" s="685"/>
      <c r="Q19" s="685"/>
      <c r="R19" s="685"/>
      <c r="S19" s="685"/>
      <c r="T19" s="685"/>
      <c r="U19" s="685"/>
      <c r="V19" s="685"/>
      <c r="W19" s="358"/>
    </row>
    <row r="20" spans="1:23" ht="18" customHeight="1" x14ac:dyDescent="0.4">
      <c r="A20">
        <v>7</v>
      </c>
      <c r="B20" s="76"/>
      <c r="C20" s="57" t="str">
        <f t="shared" si="1"/>
        <v/>
      </c>
      <c r="D20" s="93"/>
      <c r="E20" s="97"/>
      <c r="F20" s="98"/>
      <c r="G20" s="98"/>
      <c r="H20" s="98"/>
      <c r="I20" s="98"/>
      <c r="J20" s="98"/>
      <c r="K20" s="102" t="str">
        <f t="shared" si="0"/>
        <v/>
      </c>
      <c r="L20" s="18"/>
      <c r="M20" s="15"/>
      <c r="N20" s="685"/>
      <c r="O20" s="685"/>
      <c r="P20" s="685"/>
      <c r="Q20" s="685"/>
      <c r="R20" s="685"/>
      <c r="S20" s="685"/>
      <c r="T20" s="685"/>
      <c r="U20" s="685"/>
      <c r="V20" s="685"/>
      <c r="W20" s="358"/>
    </row>
    <row r="21" spans="1:23" ht="18" customHeight="1" x14ac:dyDescent="0.4">
      <c r="A21">
        <v>8</v>
      </c>
      <c r="B21" s="76"/>
      <c r="C21" s="57" t="str">
        <f t="shared" si="1"/>
        <v/>
      </c>
      <c r="D21" s="93"/>
      <c r="E21" s="97"/>
      <c r="F21" s="98"/>
      <c r="G21" s="98"/>
      <c r="H21" s="98"/>
      <c r="I21" s="98"/>
      <c r="J21" s="98"/>
      <c r="K21" s="102" t="str">
        <f t="shared" si="0"/>
        <v/>
      </c>
      <c r="L21" s="18"/>
      <c r="N21" s="685"/>
      <c r="O21" s="685"/>
      <c r="P21" s="685"/>
      <c r="Q21" s="685"/>
      <c r="R21" s="685"/>
      <c r="S21" s="685"/>
      <c r="T21" s="685"/>
      <c r="U21" s="685"/>
      <c r="V21" s="685"/>
      <c r="W21" s="358"/>
    </row>
    <row r="22" spans="1:23" ht="18" customHeight="1" x14ac:dyDescent="0.4">
      <c r="A22">
        <v>9</v>
      </c>
      <c r="B22" s="76"/>
      <c r="C22" s="57" t="str">
        <f t="shared" si="1"/>
        <v/>
      </c>
      <c r="D22" s="93"/>
      <c r="E22" s="97"/>
      <c r="F22" s="98"/>
      <c r="G22" s="98"/>
      <c r="H22" s="98"/>
      <c r="I22" s="98"/>
      <c r="J22" s="98"/>
      <c r="K22" s="102" t="str">
        <f t="shared" si="0"/>
        <v/>
      </c>
      <c r="L22" s="18"/>
      <c r="N22" s="685"/>
      <c r="O22" s="685"/>
      <c r="P22" s="685"/>
      <c r="Q22" s="685"/>
      <c r="R22" s="685"/>
      <c r="S22" s="685"/>
      <c r="T22" s="685"/>
      <c r="U22" s="685"/>
      <c r="V22" s="685"/>
      <c r="W22" s="358"/>
    </row>
    <row r="23" spans="1:23" ht="18" customHeight="1" x14ac:dyDescent="0.4">
      <c r="A23">
        <v>10</v>
      </c>
      <c r="B23" s="76"/>
      <c r="C23" s="57" t="str">
        <f t="shared" si="1"/>
        <v/>
      </c>
      <c r="D23" s="93"/>
      <c r="E23" s="97"/>
      <c r="F23" s="98"/>
      <c r="G23" s="98"/>
      <c r="H23" s="98"/>
      <c r="I23" s="98"/>
      <c r="J23" s="98"/>
      <c r="K23" s="102" t="str">
        <f t="shared" si="0"/>
        <v/>
      </c>
      <c r="L23" s="18"/>
      <c r="N23" s="685"/>
      <c r="O23" s="685"/>
      <c r="P23" s="685"/>
      <c r="Q23" s="685"/>
      <c r="R23" s="685"/>
      <c r="S23" s="685"/>
      <c r="T23" s="685"/>
      <c r="U23" s="685"/>
      <c r="V23" s="685"/>
      <c r="W23" s="358"/>
    </row>
    <row r="24" spans="1:23" ht="18" customHeight="1" x14ac:dyDescent="0.4">
      <c r="A24">
        <v>11</v>
      </c>
      <c r="B24" s="76"/>
      <c r="C24" s="57" t="str">
        <f t="shared" si="1"/>
        <v/>
      </c>
      <c r="D24" s="93"/>
      <c r="E24" s="97"/>
      <c r="F24" s="98"/>
      <c r="G24" s="98"/>
      <c r="H24" s="98"/>
      <c r="I24" s="98"/>
      <c r="J24" s="98"/>
      <c r="K24" s="102" t="str">
        <f t="shared" si="0"/>
        <v/>
      </c>
      <c r="L24" s="18"/>
      <c r="N24" s="685"/>
      <c r="O24" s="685"/>
      <c r="P24" s="685"/>
      <c r="Q24" s="685"/>
      <c r="R24" s="685"/>
      <c r="S24" s="685"/>
      <c r="T24" s="685"/>
      <c r="U24" s="685"/>
      <c r="V24" s="685"/>
      <c r="W24" s="358"/>
    </row>
    <row r="25" spans="1:23" ht="18" customHeight="1" x14ac:dyDescent="0.4">
      <c r="A25">
        <v>12</v>
      </c>
      <c r="B25" s="76"/>
      <c r="C25" s="57" t="str">
        <f t="shared" si="1"/>
        <v/>
      </c>
      <c r="D25" s="93"/>
      <c r="E25" s="97"/>
      <c r="F25" s="98"/>
      <c r="G25" s="98"/>
      <c r="H25" s="98"/>
      <c r="I25" s="98"/>
      <c r="J25" s="98"/>
      <c r="K25" s="102" t="str">
        <f t="shared" si="0"/>
        <v/>
      </c>
      <c r="L25" s="18"/>
      <c r="N25" s="685"/>
      <c r="O25" s="685"/>
      <c r="P25" s="685"/>
      <c r="Q25" s="685"/>
      <c r="R25" s="685"/>
      <c r="S25" s="685"/>
      <c r="T25" s="685"/>
      <c r="U25" s="685"/>
      <c r="V25" s="685"/>
      <c r="W25" s="358"/>
    </row>
    <row r="26" spans="1:23" ht="18" customHeight="1" x14ac:dyDescent="0.4">
      <c r="A26">
        <v>13</v>
      </c>
      <c r="B26" s="76"/>
      <c r="C26" s="57" t="str">
        <f t="shared" si="1"/>
        <v/>
      </c>
      <c r="D26" s="93"/>
      <c r="E26" s="97"/>
      <c r="F26" s="98"/>
      <c r="G26" s="98"/>
      <c r="H26" s="98"/>
      <c r="I26" s="98"/>
      <c r="J26" s="98"/>
      <c r="K26" s="102" t="str">
        <f t="shared" si="0"/>
        <v/>
      </c>
      <c r="L26" s="18"/>
      <c r="N26" s="685"/>
      <c r="O26" s="685"/>
      <c r="P26" s="685"/>
      <c r="Q26" s="685"/>
      <c r="R26" s="685"/>
      <c r="S26" s="685"/>
      <c r="T26" s="685"/>
      <c r="U26" s="685"/>
      <c r="V26" s="685"/>
      <c r="W26" s="358"/>
    </row>
    <row r="27" spans="1:23" ht="18" customHeight="1" x14ac:dyDescent="0.4">
      <c r="A27">
        <v>14</v>
      </c>
      <c r="B27" s="76"/>
      <c r="C27" s="57" t="str">
        <f t="shared" si="1"/>
        <v/>
      </c>
      <c r="D27" s="93"/>
      <c r="E27" s="97"/>
      <c r="F27" s="98"/>
      <c r="G27" s="98"/>
      <c r="H27" s="98"/>
      <c r="I27" s="98"/>
      <c r="J27" s="98"/>
      <c r="K27" s="102" t="str">
        <f t="shared" si="0"/>
        <v/>
      </c>
      <c r="L27" s="18"/>
      <c r="N27" s="685"/>
      <c r="O27" s="685"/>
      <c r="P27" s="685"/>
      <c r="Q27" s="685"/>
      <c r="R27" s="685"/>
      <c r="S27" s="685"/>
      <c r="T27" s="685"/>
      <c r="U27" s="685"/>
      <c r="V27" s="685"/>
      <c r="W27" s="358"/>
    </row>
    <row r="28" spans="1:23" ht="18" customHeight="1" x14ac:dyDescent="0.4">
      <c r="A28">
        <v>15</v>
      </c>
      <c r="B28" s="76"/>
      <c r="C28" s="57" t="str">
        <f t="shared" si="1"/>
        <v/>
      </c>
      <c r="D28" s="93"/>
      <c r="E28" s="97"/>
      <c r="F28" s="98"/>
      <c r="G28" s="98"/>
      <c r="H28" s="98"/>
      <c r="I28" s="98"/>
      <c r="J28" s="98"/>
      <c r="K28" s="102" t="str">
        <f t="shared" si="0"/>
        <v/>
      </c>
      <c r="L28" s="18"/>
      <c r="N28" s="685"/>
      <c r="O28" s="685"/>
      <c r="P28" s="685"/>
      <c r="Q28" s="685"/>
      <c r="R28" s="685"/>
      <c r="S28" s="685"/>
      <c r="T28" s="685"/>
      <c r="U28" s="685"/>
      <c r="V28" s="685"/>
      <c r="W28" s="358"/>
    </row>
    <row r="29" spans="1:23" ht="18" customHeight="1" x14ac:dyDescent="0.4">
      <c r="A29">
        <v>16</v>
      </c>
      <c r="B29" s="76"/>
      <c r="C29" s="57" t="str">
        <f t="shared" si="1"/>
        <v/>
      </c>
      <c r="D29" s="93"/>
      <c r="E29" s="97"/>
      <c r="F29" s="98"/>
      <c r="G29" s="98"/>
      <c r="H29" s="98"/>
      <c r="I29" s="98"/>
      <c r="J29" s="98"/>
      <c r="K29" s="102" t="str">
        <f t="shared" si="0"/>
        <v/>
      </c>
      <c r="L29" s="18"/>
      <c r="N29" s="685"/>
      <c r="O29" s="685"/>
      <c r="P29" s="685"/>
      <c r="Q29" s="685"/>
      <c r="R29" s="685"/>
      <c r="S29" s="685"/>
      <c r="T29" s="685"/>
      <c r="U29" s="685"/>
      <c r="V29" s="685"/>
      <c r="W29" s="358"/>
    </row>
    <row r="30" spans="1:23" ht="18" customHeight="1" x14ac:dyDescent="0.4">
      <c r="A30">
        <v>17</v>
      </c>
      <c r="B30" s="76"/>
      <c r="C30" s="57" t="str">
        <f t="shared" si="1"/>
        <v/>
      </c>
      <c r="D30" s="93"/>
      <c r="E30" s="97"/>
      <c r="F30" s="98"/>
      <c r="G30" s="98"/>
      <c r="H30" s="98"/>
      <c r="I30" s="98"/>
      <c r="J30" s="98"/>
      <c r="K30" s="102" t="str">
        <f t="shared" si="0"/>
        <v/>
      </c>
      <c r="L30" s="19"/>
      <c r="N30" s="685"/>
      <c r="O30" s="685"/>
      <c r="P30" s="685"/>
      <c r="Q30" s="685"/>
      <c r="R30" s="685"/>
      <c r="S30" s="685"/>
      <c r="T30" s="685"/>
      <c r="U30" s="685"/>
      <c r="V30" s="685"/>
      <c r="W30" s="358"/>
    </row>
    <row r="31" spans="1:23" ht="18" customHeight="1" x14ac:dyDescent="0.4">
      <c r="A31">
        <v>18</v>
      </c>
      <c r="B31" s="76"/>
      <c r="C31" s="57" t="str">
        <f t="shared" si="1"/>
        <v/>
      </c>
      <c r="D31" s="93"/>
      <c r="E31" s="97"/>
      <c r="F31" s="98"/>
      <c r="G31" s="98"/>
      <c r="H31" s="98"/>
      <c r="I31" s="98"/>
      <c r="J31" s="98"/>
      <c r="K31" s="102" t="str">
        <f t="shared" si="0"/>
        <v/>
      </c>
      <c r="L31" s="19"/>
      <c r="N31" s="685"/>
      <c r="O31" s="685"/>
      <c r="P31" s="685"/>
      <c r="Q31" s="685"/>
      <c r="R31" s="685"/>
      <c r="S31" s="685"/>
      <c r="T31" s="685"/>
      <c r="U31" s="685"/>
      <c r="V31" s="685"/>
      <c r="W31" s="358"/>
    </row>
    <row r="32" spans="1:23" ht="18" customHeight="1" x14ac:dyDescent="0.4">
      <c r="A32">
        <v>19</v>
      </c>
      <c r="B32" s="76"/>
      <c r="C32" s="57" t="str">
        <f t="shared" si="1"/>
        <v/>
      </c>
      <c r="D32" s="93"/>
      <c r="E32" s="97"/>
      <c r="F32" s="98"/>
      <c r="G32" s="98"/>
      <c r="H32" s="98"/>
      <c r="I32" s="98"/>
      <c r="J32" s="98"/>
      <c r="K32" s="102" t="str">
        <f t="shared" si="0"/>
        <v/>
      </c>
      <c r="L32" s="19"/>
      <c r="N32" s="685"/>
      <c r="O32" s="685"/>
      <c r="P32" s="685"/>
      <c r="Q32" s="685"/>
      <c r="R32" s="685"/>
      <c r="S32" s="685"/>
      <c r="T32" s="685"/>
      <c r="U32" s="685"/>
      <c r="V32" s="685"/>
      <c r="W32" s="358"/>
    </row>
    <row r="33" spans="1:25" ht="18" customHeight="1" thickBot="1" x14ac:dyDescent="0.45">
      <c r="A33">
        <v>20</v>
      </c>
      <c r="B33" s="77"/>
      <c r="C33" s="57" t="str">
        <f t="shared" si="1"/>
        <v/>
      </c>
      <c r="D33" s="94"/>
      <c r="E33" s="99"/>
      <c r="F33" s="100"/>
      <c r="G33" s="100"/>
      <c r="H33" s="100"/>
      <c r="I33" s="100"/>
      <c r="J33" s="100"/>
      <c r="K33" s="103" t="str">
        <f>IF(ISNUMBER(F33),(PRODUCT(F33,G33,I33)),"")</f>
        <v/>
      </c>
      <c r="L33" s="20"/>
      <c r="N33" s="685"/>
      <c r="O33" s="685"/>
      <c r="P33" s="685"/>
      <c r="Q33" s="685"/>
      <c r="R33" s="685"/>
      <c r="S33" s="685"/>
      <c r="T33" s="685"/>
      <c r="U33" s="685"/>
      <c r="V33" s="685"/>
      <c r="W33" s="358"/>
    </row>
    <row r="34" spans="1:25" s="26" customFormat="1" ht="24.75" thickBot="1" x14ac:dyDescent="0.45">
      <c r="A34" s="38"/>
      <c r="B34" s="75"/>
      <c r="C34" s="53" t="s">
        <v>83</v>
      </c>
      <c r="D34" s="78" t="s">
        <v>78</v>
      </c>
      <c r="E34" s="42" t="s">
        <v>62</v>
      </c>
      <c r="F34" s="79" t="s">
        <v>49</v>
      </c>
      <c r="G34" s="80" t="s">
        <v>330</v>
      </c>
      <c r="H34" s="45" t="s">
        <v>331</v>
      </c>
      <c r="I34" s="44" t="s">
        <v>332</v>
      </c>
      <c r="J34" s="45" t="s">
        <v>331</v>
      </c>
      <c r="K34" s="43" t="s">
        <v>29</v>
      </c>
      <c r="L34" s="46" t="s">
        <v>229</v>
      </c>
      <c r="M34" s="14"/>
      <c r="N34" s="358"/>
      <c r="O34" s="358"/>
      <c r="P34" s="358"/>
      <c r="Q34" s="358"/>
      <c r="R34" s="358"/>
      <c r="S34" s="358"/>
      <c r="T34" s="358"/>
      <c r="U34" s="358"/>
      <c r="V34" s="358"/>
      <c r="W34"/>
      <c r="X34" s="14"/>
      <c r="Y34" s="14"/>
    </row>
    <row r="35" spans="1:25" s="15" customFormat="1" ht="25.5" x14ac:dyDescent="0.4">
      <c r="A35"/>
      <c r="B35" s="40" t="str">
        <f>IF($E$8=C35,$D$8,IF($E$9=C35,$D$9,IF($E$10=C35,$D$10,"")))</f>
        <v/>
      </c>
      <c r="C35" s="55" t="s">
        <v>187</v>
      </c>
      <c r="D35" s="192"/>
      <c r="E35" s="48"/>
      <c r="F35" s="49"/>
      <c r="G35" s="49"/>
      <c r="H35" s="49"/>
      <c r="I35" s="49"/>
      <c r="J35" s="49"/>
      <c r="K35" s="52" t="str">
        <f t="shared" ref="K35:K45" si="2">IF(ISNUMBER(F35),(PRODUCT(F35,G35,I35)),"")</f>
        <v/>
      </c>
      <c r="L35" s="597">
        <f>SUM(K36:K45)</f>
        <v>0</v>
      </c>
    </row>
    <row r="36" spans="1:25" x14ac:dyDescent="0.4">
      <c r="A36">
        <v>1</v>
      </c>
      <c r="B36" s="76"/>
      <c r="C36" s="57" t="str">
        <f>IF(D36="","",".")</f>
        <v/>
      </c>
      <c r="D36" s="92"/>
      <c r="E36" s="95"/>
      <c r="F36" s="191"/>
      <c r="G36" s="96"/>
      <c r="H36" s="96"/>
      <c r="I36" s="96"/>
      <c r="J36" s="96"/>
      <c r="K36" s="101" t="str">
        <f t="shared" si="2"/>
        <v/>
      </c>
      <c r="L36" s="18"/>
    </row>
    <row r="37" spans="1:25" x14ac:dyDescent="0.4">
      <c r="A37">
        <v>2</v>
      </c>
      <c r="B37" s="76"/>
      <c r="C37" s="57" t="str">
        <f t="shared" ref="C37:C45" si="3">IF(D37="","",".")</f>
        <v/>
      </c>
      <c r="D37" s="93"/>
      <c r="E37" s="97"/>
      <c r="F37" s="98"/>
      <c r="G37" s="98"/>
      <c r="H37" s="98"/>
      <c r="I37" s="98"/>
      <c r="J37" s="98"/>
      <c r="K37" s="102" t="str">
        <f t="shared" si="2"/>
        <v/>
      </c>
      <c r="L37" s="18"/>
    </row>
    <row r="38" spans="1:25" x14ac:dyDescent="0.4">
      <c r="A38">
        <v>3</v>
      </c>
      <c r="B38" s="76"/>
      <c r="C38" s="57" t="str">
        <f t="shared" si="3"/>
        <v/>
      </c>
      <c r="D38" s="93"/>
      <c r="E38" s="97"/>
      <c r="F38" s="98"/>
      <c r="G38" s="98"/>
      <c r="H38" s="98"/>
      <c r="I38" s="98"/>
      <c r="J38" s="98"/>
      <c r="K38" s="102" t="str">
        <f t="shared" si="2"/>
        <v/>
      </c>
      <c r="L38" s="18"/>
    </row>
    <row r="39" spans="1:25" x14ac:dyDescent="0.4">
      <c r="A39">
        <v>4</v>
      </c>
      <c r="B39" s="76"/>
      <c r="C39" s="57" t="str">
        <f t="shared" si="3"/>
        <v/>
      </c>
      <c r="D39" s="93"/>
      <c r="E39" s="97"/>
      <c r="F39" s="98"/>
      <c r="G39" s="98"/>
      <c r="H39" s="98"/>
      <c r="I39" s="98"/>
      <c r="J39" s="98"/>
      <c r="K39" s="102" t="str">
        <f t="shared" si="2"/>
        <v/>
      </c>
      <c r="L39" s="18"/>
    </row>
    <row r="40" spans="1:25" x14ac:dyDescent="0.4">
      <c r="A40">
        <v>5</v>
      </c>
      <c r="B40" s="76"/>
      <c r="C40" s="57" t="str">
        <f t="shared" si="3"/>
        <v/>
      </c>
      <c r="D40" s="93"/>
      <c r="E40" s="97"/>
      <c r="F40" s="98"/>
      <c r="G40" s="98"/>
      <c r="H40" s="98"/>
      <c r="I40" s="98"/>
      <c r="J40" s="98"/>
      <c r="K40" s="102" t="str">
        <f t="shared" si="2"/>
        <v/>
      </c>
      <c r="L40" s="18"/>
    </row>
    <row r="41" spans="1:25" x14ac:dyDescent="0.4">
      <c r="A41">
        <v>6</v>
      </c>
      <c r="B41" s="76"/>
      <c r="C41" s="57" t="str">
        <f t="shared" si="3"/>
        <v/>
      </c>
      <c r="D41" s="93"/>
      <c r="E41" s="97"/>
      <c r="F41" s="98"/>
      <c r="G41" s="98"/>
      <c r="H41" s="98"/>
      <c r="I41" s="98"/>
      <c r="J41" s="98"/>
      <c r="K41" s="102" t="str">
        <f t="shared" si="2"/>
        <v/>
      </c>
      <c r="L41" s="18"/>
      <c r="M41" s="14"/>
    </row>
    <row r="42" spans="1:25" x14ac:dyDescent="0.4">
      <c r="A42">
        <v>7</v>
      </c>
      <c r="B42" s="76"/>
      <c r="C42" s="57" t="str">
        <f t="shared" si="3"/>
        <v/>
      </c>
      <c r="D42" s="93"/>
      <c r="E42" s="97"/>
      <c r="F42" s="98"/>
      <c r="G42" s="98"/>
      <c r="H42" s="98"/>
      <c r="I42" s="98"/>
      <c r="J42" s="98"/>
      <c r="K42" s="102" t="str">
        <f t="shared" si="2"/>
        <v/>
      </c>
      <c r="L42" s="18"/>
      <c r="M42" s="15"/>
    </row>
    <row r="43" spans="1:25" x14ac:dyDescent="0.4">
      <c r="A43">
        <v>8</v>
      </c>
      <c r="B43" s="76"/>
      <c r="C43" s="57" t="str">
        <f t="shared" si="3"/>
        <v/>
      </c>
      <c r="D43" s="93"/>
      <c r="E43" s="97"/>
      <c r="F43" s="98"/>
      <c r="G43" s="98"/>
      <c r="H43" s="98"/>
      <c r="I43" s="98"/>
      <c r="J43" s="98"/>
      <c r="K43" s="102" t="str">
        <f t="shared" si="2"/>
        <v/>
      </c>
      <c r="L43" s="18"/>
    </row>
    <row r="44" spans="1:25" x14ac:dyDescent="0.4">
      <c r="A44">
        <v>9</v>
      </c>
      <c r="B44" s="76"/>
      <c r="C44" s="57" t="str">
        <f t="shared" si="3"/>
        <v/>
      </c>
      <c r="D44" s="93"/>
      <c r="E44" s="97"/>
      <c r="F44" s="98"/>
      <c r="G44" s="98"/>
      <c r="H44" s="98"/>
      <c r="I44" s="98"/>
      <c r="J44" s="98"/>
      <c r="K44" s="102" t="str">
        <f t="shared" si="2"/>
        <v/>
      </c>
      <c r="L44" s="18"/>
    </row>
    <row r="45" spans="1:25" ht="19.5" thickBot="1" x14ac:dyDescent="0.45">
      <c r="A45">
        <v>10</v>
      </c>
      <c r="B45" s="76"/>
      <c r="C45" s="57" t="str">
        <f t="shared" si="3"/>
        <v/>
      </c>
      <c r="D45" s="93"/>
      <c r="E45" s="97"/>
      <c r="F45" s="98"/>
      <c r="G45" s="98"/>
      <c r="H45" s="98"/>
      <c r="I45" s="98"/>
      <c r="J45" s="98"/>
      <c r="K45" s="102" t="str">
        <f t="shared" si="2"/>
        <v/>
      </c>
      <c r="L45" s="18"/>
    </row>
    <row r="46" spans="1:25" s="26" customFormat="1" ht="24.75" thickBot="1" x14ac:dyDescent="0.45">
      <c r="A46" s="38"/>
      <c r="B46" s="75"/>
      <c r="C46" s="53" t="s">
        <v>83</v>
      </c>
      <c r="D46" s="78" t="s">
        <v>78</v>
      </c>
      <c r="E46" s="42" t="s">
        <v>62</v>
      </c>
      <c r="F46" s="79" t="s">
        <v>49</v>
      </c>
      <c r="G46" s="80" t="s">
        <v>330</v>
      </c>
      <c r="H46" s="45" t="s">
        <v>331</v>
      </c>
      <c r="I46" s="44" t="s">
        <v>332</v>
      </c>
      <c r="J46" s="45" t="s">
        <v>331</v>
      </c>
      <c r="K46" s="43" t="s">
        <v>29</v>
      </c>
      <c r="L46" s="46" t="s">
        <v>229</v>
      </c>
      <c r="M46" s="14"/>
      <c r="N46"/>
      <c r="O46"/>
      <c r="P46"/>
      <c r="Q46"/>
      <c r="R46"/>
      <c r="S46"/>
      <c r="T46"/>
      <c r="U46"/>
      <c r="V46"/>
      <c r="W46"/>
      <c r="X46" s="14"/>
      <c r="Y46" s="14"/>
    </row>
    <row r="47" spans="1:25" s="15" customFormat="1" ht="25.5" x14ac:dyDescent="0.4">
      <c r="A47"/>
      <c r="B47" s="40" t="str">
        <f>IF($E$8=C47,$D$8,IF($E$9=C47,$D$9,IF($E$10=C47,$D$10,"")))</f>
        <v/>
      </c>
      <c r="C47" s="55" t="s">
        <v>174</v>
      </c>
      <c r="D47" s="190"/>
      <c r="E47" s="48"/>
      <c r="F47" s="41"/>
      <c r="G47" s="49"/>
      <c r="H47" s="49"/>
      <c r="I47" s="49"/>
      <c r="J47" s="49"/>
      <c r="K47" s="52" t="str">
        <f t="shared" ref="K47:K57" si="4">IF(ISNUMBER(F47),(PRODUCT(F47,G47,I47)),"")</f>
        <v/>
      </c>
      <c r="L47" s="597">
        <f>SUM(K48:K57)</f>
        <v>0</v>
      </c>
      <c r="N47"/>
      <c r="O47"/>
      <c r="P47"/>
      <c r="Q47"/>
      <c r="R47"/>
      <c r="S47"/>
      <c r="T47"/>
      <c r="U47"/>
      <c r="V47"/>
      <c r="W47"/>
    </row>
    <row r="48" spans="1:25" x14ac:dyDescent="0.4">
      <c r="A48">
        <v>1</v>
      </c>
      <c r="B48" s="76"/>
      <c r="C48" s="57" t="str">
        <f>IF(D48="","",".")</f>
        <v/>
      </c>
      <c r="D48" s="92"/>
      <c r="E48" s="95"/>
      <c r="F48" s="96"/>
      <c r="G48" s="96"/>
      <c r="H48" s="96"/>
      <c r="I48" s="96"/>
      <c r="J48" s="96"/>
      <c r="K48" s="101" t="str">
        <f t="shared" si="4"/>
        <v/>
      </c>
      <c r="L48" s="18"/>
    </row>
    <row r="49" spans="1:23" x14ac:dyDescent="0.4">
      <c r="A49">
        <v>2</v>
      </c>
      <c r="B49" s="76"/>
      <c r="C49" s="57" t="str">
        <f t="shared" ref="C49:C57" si="5">IF(D49="","",".")</f>
        <v/>
      </c>
      <c r="D49" s="93"/>
      <c r="E49" s="97"/>
      <c r="F49" s="98"/>
      <c r="G49" s="98"/>
      <c r="H49" s="98"/>
      <c r="I49" s="98"/>
      <c r="J49" s="98"/>
      <c r="K49" s="102" t="str">
        <f t="shared" si="4"/>
        <v/>
      </c>
      <c r="L49" s="18"/>
    </row>
    <row r="50" spans="1:23" x14ac:dyDescent="0.4">
      <c r="A50">
        <v>3</v>
      </c>
      <c r="B50" s="76"/>
      <c r="C50" s="57" t="str">
        <f t="shared" si="5"/>
        <v/>
      </c>
      <c r="D50" s="93"/>
      <c r="E50" s="97"/>
      <c r="F50" s="98"/>
      <c r="G50" s="98"/>
      <c r="H50" s="98"/>
      <c r="I50" s="98"/>
      <c r="J50" s="98"/>
      <c r="K50" s="102" t="str">
        <f t="shared" si="4"/>
        <v/>
      </c>
      <c r="L50" s="18"/>
    </row>
    <row r="51" spans="1:23" x14ac:dyDescent="0.4">
      <c r="A51">
        <v>4</v>
      </c>
      <c r="B51" s="76"/>
      <c r="C51" s="57" t="str">
        <f t="shared" si="5"/>
        <v/>
      </c>
      <c r="D51" s="93"/>
      <c r="E51" s="97"/>
      <c r="F51" s="98"/>
      <c r="G51" s="98"/>
      <c r="H51" s="98"/>
      <c r="I51" s="98"/>
      <c r="J51" s="98"/>
      <c r="K51" s="102" t="str">
        <f t="shared" si="4"/>
        <v/>
      </c>
      <c r="L51" s="18"/>
    </row>
    <row r="52" spans="1:23" x14ac:dyDescent="0.4">
      <c r="A52">
        <v>5</v>
      </c>
      <c r="B52" s="76"/>
      <c r="C52" s="57" t="str">
        <f t="shared" si="5"/>
        <v/>
      </c>
      <c r="D52" s="93"/>
      <c r="E52" s="97"/>
      <c r="F52" s="98"/>
      <c r="G52" s="98"/>
      <c r="H52" s="98"/>
      <c r="I52" s="98"/>
      <c r="J52" s="98"/>
      <c r="K52" s="102" t="str">
        <f t="shared" si="4"/>
        <v/>
      </c>
      <c r="L52" s="18"/>
    </row>
    <row r="53" spans="1:23" x14ac:dyDescent="0.4">
      <c r="A53">
        <v>6</v>
      </c>
      <c r="B53" s="76"/>
      <c r="C53" s="57" t="str">
        <f t="shared" si="5"/>
        <v/>
      </c>
      <c r="D53" s="93"/>
      <c r="E53" s="97"/>
      <c r="F53" s="98"/>
      <c r="G53" s="98"/>
      <c r="H53" s="98"/>
      <c r="I53" s="98"/>
      <c r="J53" s="98"/>
      <c r="K53" s="102" t="str">
        <f t="shared" si="4"/>
        <v/>
      </c>
      <c r="L53" s="18"/>
      <c r="M53" s="14"/>
    </row>
    <row r="54" spans="1:23" x14ac:dyDescent="0.4">
      <c r="A54">
        <v>7</v>
      </c>
      <c r="B54" s="76"/>
      <c r="C54" s="57" t="str">
        <f t="shared" si="5"/>
        <v/>
      </c>
      <c r="D54" s="93"/>
      <c r="E54" s="97"/>
      <c r="F54" s="98"/>
      <c r="G54" s="98"/>
      <c r="H54" s="98"/>
      <c r="I54" s="98"/>
      <c r="J54" s="98"/>
      <c r="K54" s="102" t="str">
        <f t="shared" si="4"/>
        <v/>
      </c>
      <c r="L54" s="18"/>
      <c r="M54" s="15"/>
    </row>
    <row r="55" spans="1:23" x14ac:dyDescent="0.4">
      <c r="A55">
        <v>8</v>
      </c>
      <c r="B55" s="76"/>
      <c r="C55" s="57" t="str">
        <f t="shared" si="5"/>
        <v/>
      </c>
      <c r="D55" s="93"/>
      <c r="E55" s="97"/>
      <c r="F55" s="98"/>
      <c r="G55" s="98"/>
      <c r="H55" s="98"/>
      <c r="I55" s="98"/>
      <c r="J55" s="98"/>
      <c r="K55" s="102" t="str">
        <f t="shared" si="4"/>
        <v/>
      </c>
      <c r="L55" s="18"/>
    </row>
    <row r="56" spans="1:23" x14ac:dyDescent="0.4">
      <c r="A56">
        <v>9</v>
      </c>
      <c r="B56" s="76"/>
      <c r="C56" s="57" t="str">
        <f t="shared" si="5"/>
        <v/>
      </c>
      <c r="D56" s="93"/>
      <c r="E56" s="97"/>
      <c r="F56" s="98"/>
      <c r="G56" s="98"/>
      <c r="H56" s="98"/>
      <c r="I56" s="98"/>
      <c r="J56" s="98"/>
      <c r="K56" s="102" t="str">
        <f t="shared" si="4"/>
        <v/>
      </c>
      <c r="L56" s="18"/>
    </row>
    <row r="57" spans="1:23" ht="19.5" thickBot="1" x14ac:dyDescent="0.45">
      <c r="A57">
        <v>10</v>
      </c>
      <c r="B57" s="76"/>
      <c r="C57" s="57" t="str">
        <f t="shared" si="5"/>
        <v/>
      </c>
      <c r="D57" s="93"/>
      <c r="E57" s="97"/>
      <c r="F57" s="98"/>
      <c r="G57" s="98"/>
      <c r="H57" s="98"/>
      <c r="I57" s="98"/>
      <c r="J57" s="98"/>
      <c r="K57" s="102" t="str">
        <f t="shared" si="4"/>
        <v/>
      </c>
      <c r="L57" s="18"/>
      <c r="N57" s="15"/>
      <c r="O57" s="15"/>
      <c r="P57" s="15"/>
      <c r="Q57" s="15"/>
      <c r="R57" s="15"/>
      <c r="S57" s="15"/>
      <c r="T57" s="15"/>
      <c r="U57" s="15"/>
      <c r="V57" s="15"/>
      <c r="W57" s="15"/>
    </row>
    <row r="58" spans="1:23" ht="24.75" thickBot="1" x14ac:dyDescent="0.45">
      <c r="A58" s="38"/>
      <c r="B58" s="74"/>
      <c r="C58" s="53" t="s">
        <v>83</v>
      </c>
      <c r="D58" s="39" t="s">
        <v>82</v>
      </c>
      <c r="E58" s="42" t="s">
        <v>62</v>
      </c>
      <c r="F58" s="43" t="s">
        <v>49</v>
      </c>
      <c r="G58" s="80" t="s">
        <v>330</v>
      </c>
      <c r="H58" s="45" t="s">
        <v>331</v>
      </c>
      <c r="I58" s="44" t="s">
        <v>332</v>
      </c>
      <c r="J58" s="45" t="s">
        <v>331</v>
      </c>
      <c r="K58" s="43" t="s">
        <v>29</v>
      </c>
      <c r="L58" s="46" t="s">
        <v>229</v>
      </c>
    </row>
    <row r="59" spans="1:23" s="15" customFormat="1" ht="25.5" x14ac:dyDescent="0.4">
      <c r="A59"/>
      <c r="B59" s="40" t="str">
        <f>IF($E$8=C59,$D$8,IF($E$9=C59,$D$9,IF($E$10=C59,$D$10,"")))</f>
        <v/>
      </c>
      <c r="C59" s="55" t="s">
        <v>146</v>
      </c>
      <c r="D59" s="47"/>
      <c r="E59" s="48"/>
      <c r="F59" s="49"/>
      <c r="G59" s="49"/>
      <c r="H59" s="49"/>
      <c r="I59" s="49"/>
      <c r="J59" s="49"/>
      <c r="K59" s="50"/>
      <c r="L59" s="597">
        <f>SUM(K60:K79)</f>
        <v>0</v>
      </c>
      <c r="N59"/>
      <c r="O59"/>
      <c r="P59"/>
      <c r="Q59"/>
      <c r="R59"/>
      <c r="S59"/>
      <c r="T59"/>
      <c r="U59"/>
      <c r="V59"/>
      <c r="W59"/>
    </row>
    <row r="60" spans="1:23" x14ac:dyDescent="0.4">
      <c r="A60">
        <v>1</v>
      </c>
      <c r="B60" s="76"/>
      <c r="C60" s="57" t="str">
        <f>IF(D60="","",".")</f>
        <v/>
      </c>
      <c r="D60" s="92"/>
      <c r="E60" s="95"/>
      <c r="F60" s="96"/>
      <c r="G60" s="96"/>
      <c r="H60" s="96"/>
      <c r="I60" s="96"/>
      <c r="J60" s="96"/>
      <c r="K60" s="101" t="str">
        <f t="shared" ref="K60:K101" si="6">IF(ISNUMBER(F60),(PRODUCT(F60,G60,I60)),"")</f>
        <v/>
      </c>
      <c r="L60" s="18"/>
    </row>
    <row r="61" spans="1:23" x14ac:dyDescent="0.4">
      <c r="A61">
        <v>2</v>
      </c>
      <c r="B61" s="76"/>
      <c r="C61" s="57" t="str">
        <f t="shared" ref="C61:C79" si="7">IF(D61="","",".")</f>
        <v/>
      </c>
      <c r="D61" s="93"/>
      <c r="E61" s="97"/>
      <c r="F61" s="98"/>
      <c r="G61" s="98"/>
      <c r="H61" s="98"/>
      <c r="I61" s="98"/>
      <c r="J61" s="98"/>
      <c r="K61" s="102" t="str">
        <f t="shared" si="6"/>
        <v/>
      </c>
      <c r="L61" s="18"/>
    </row>
    <row r="62" spans="1:23" x14ac:dyDescent="0.4">
      <c r="A62">
        <v>3</v>
      </c>
      <c r="B62" s="76"/>
      <c r="C62" s="57" t="str">
        <f t="shared" si="7"/>
        <v/>
      </c>
      <c r="D62" s="93"/>
      <c r="E62" s="97"/>
      <c r="F62" s="98"/>
      <c r="G62" s="98"/>
      <c r="H62" s="98"/>
      <c r="I62" s="98"/>
      <c r="J62" s="98"/>
      <c r="K62" s="102" t="str">
        <f t="shared" si="6"/>
        <v/>
      </c>
      <c r="L62" s="18"/>
    </row>
    <row r="63" spans="1:23" x14ac:dyDescent="0.4">
      <c r="A63">
        <v>4</v>
      </c>
      <c r="B63" s="76"/>
      <c r="C63" s="57" t="str">
        <f t="shared" si="7"/>
        <v/>
      </c>
      <c r="D63" s="93"/>
      <c r="E63" s="97"/>
      <c r="F63" s="98"/>
      <c r="G63" s="98"/>
      <c r="H63" s="98"/>
      <c r="I63" s="98"/>
      <c r="J63" s="98"/>
      <c r="K63" s="102" t="str">
        <f t="shared" si="6"/>
        <v/>
      </c>
      <c r="L63" s="18"/>
    </row>
    <row r="64" spans="1:23" x14ac:dyDescent="0.4">
      <c r="A64">
        <v>5</v>
      </c>
      <c r="B64" s="76"/>
      <c r="C64" s="57" t="str">
        <f t="shared" si="7"/>
        <v/>
      </c>
      <c r="D64" s="93"/>
      <c r="E64" s="97"/>
      <c r="F64" s="98"/>
      <c r="G64" s="98"/>
      <c r="H64" s="98"/>
      <c r="I64" s="98"/>
      <c r="J64" s="98"/>
      <c r="K64" s="102" t="str">
        <f t="shared" si="6"/>
        <v/>
      </c>
      <c r="L64" s="18"/>
    </row>
    <row r="65" spans="1:23" x14ac:dyDescent="0.4">
      <c r="A65">
        <v>6</v>
      </c>
      <c r="B65" s="76"/>
      <c r="C65" s="57" t="str">
        <f t="shared" si="7"/>
        <v/>
      </c>
      <c r="D65" s="93"/>
      <c r="E65" s="97"/>
      <c r="F65" s="98"/>
      <c r="G65" s="98"/>
      <c r="H65" s="98"/>
      <c r="I65" s="98"/>
      <c r="J65" s="98"/>
      <c r="K65" s="102" t="str">
        <f t="shared" si="6"/>
        <v/>
      </c>
      <c r="L65" s="18"/>
    </row>
    <row r="66" spans="1:23" x14ac:dyDescent="0.4">
      <c r="A66">
        <v>7</v>
      </c>
      <c r="B66" s="76"/>
      <c r="C66" s="57" t="str">
        <f t="shared" si="7"/>
        <v/>
      </c>
      <c r="D66" s="93"/>
      <c r="E66" s="97"/>
      <c r="F66" s="98"/>
      <c r="G66" s="98"/>
      <c r="H66" s="98"/>
      <c r="I66" s="98"/>
      <c r="J66" s="98"/>
      <c r="K66" s="102" t="str">
        <f t="shared" si="6"/>
        <v/>
      </c>
      <c r="L66" s="18"/>
    </row>
    <row r="67" spans="1:23" x14ac:dyDescent="0.4">
      <c r="A67">
        <v>8</v>
      </c>
      <c r="B67" s="76"/>
      <c r="C67" s="57" t="str">
        <f t="shared" si="7"/>
        <v/>
      </c>
      <c r="D67" s="93"/>
      <c r="E67" s="97"/>
      <c r="F67" s="98"/>
      <c r="G67" s="98"/>
      <c r="H67" s="98"/>
      <c r="I67" s="98"/>
      <c r="J67" s="98"/>
      <c r="K67" s="102" t="str">
        <f t="shared" si="6"/>
        <v/>
      </c>
      <c r="L67" s="18"/>
    </row>
    <row r="68" spans="1:23" x14ac:dyDescent="0.4">
      <c r="A68">
        <v>9</v>
      </c>
      <c r="B68" s="76"/>
      <c r="C68" s="57" t="str">
        <f t="shared" si="7"/>
        <v/>
      </c>
      <c r="D68" s="93"/>
      <c r="E68" s="97"/>
      <c r="F68" s="98"/>
      <c r="G68" s="98"/>
      <c r="H68" s="98"/>
      <c r="I68" s="98"/>
      <c r="J68" s="98"/>
      <c r="K68" s="102" t="str">
        <f t="shared" si="6"/>
        <v/>
      </c>
      <c r="L68" s="18"/>
    </row>
    <row r="69" spans="1:23" x14ac:dyDescent="0.4">
      <c r="A69">
        <v>10</v>
      </c>
      <c r="B69" s="76"/>
      <c r="C69" s="57" t="str">
        <f t="shared" si="7"/>
        <v/>
      </c>
      <c r="D69" s="93"/>
      <c r="E69" s="97"/>
      <c r="F69" s="98"/>
      <c r="G69" s="98"/>
      <c r="H69" s="98"/>
      <c r="I69" s="98"/>
      <c r="J69" s="98"/>
      <c r="K69" s="102" t="str">
        <f t="shared" si="6"/>
        <v/>
      </c>
      <c r="L69" s="18"/>
    </row>
    <row r="70" spans="1:23" x14ac:dyDescent="0.4">
      <c r="A70">
        <v>11</v>
      </c>
      <c r="B70" s="76"/>
      <c r="C70" s="57" t="str">
        <f t="shared" si="7"/>
        <v/>
      </c>
      <c r="D70" s="93"/>
      <c r="E70" s="97"/>
      <c r="F70" s="98"/>
      <c r="G70" s="98"/>
      <c r="H70" s="98"/>
      <c r="I70" s="98"/>
      <c r="J70" s="98"/>
      <c r="K70" s="102" t="str">
        <f t="shared" si="6"/>
        <v/>
      </c>
      <c r="L70" s="18"/>
    </row>
    <row r="71" spans="1:23" x14ac:dyDescent="0.4">
      <c r="A71">
        <v>12</v>
      </c>
      <c r="B71" s="76"/>
      <c r="C71" s="57" t="str">
        <f t="shared" si="7"/>
        <v/>
      </c>
      <c r="D71" s="93"/>
      <c r="E71" s="97"/>
      <c r="F71" s="98"/>
      <c r="G71" s="98"/>
      <c r="H71" s="98"/>
      <c r="I71" s="98"/>
      <c r="J71" s="98"/>
      <c r="K71" s="102" t="str">
        <f t="shared" si="6"/>
        <v/>
      </c>
      <c r="L71" s="18"/>
    </row>
    <row r="72" spans="1:23" x14ac:dyDescent="0.4">
      <c r="A72">
        <v>13</v>
      </c>
      <c r="B72" s="76"/>
      <c r="C72" s="57" t="str">
        <f t="shared" si="7"/>
        <v/>
      </c>
      <c r="D72" s="93"/>
      <c r="E72" s="97"/>
      <c r="F72" s="98"/>
      <c r="G72" s="98"/>
      <c r="H72" s="98"/>
      <c r="I72" s="98"/>
      <c r="J72" s="98"/>
      <c r="K72" s="102" t="str">
        <f t="shared" si="6"/>
        <v/>
      </c>
      <c r="L72" s="18"/>
    </row>
    <row r="73" spans="1:23" x14ac:dyDescent="0.4">
      <c r="A73">
        <v>14</v>
      </c>
      <c r="B73" s="76"/>
      <c r="C73" s="57" t="str">
        <f t="shared" si="7"/>
        <v/>
      </c>
      <c r="D73" s="93"/>
      <c r="E73" s="97"/>
      <c r="F73" s="98"/>
      <c r="G73" s="98"/>
      <c r="H73" s="98"/>
      <c r="I73" s="98"/>
      <c r="J73" s="98"/>
      <c r="K73" s="102" t="str">
        <f t="shared" si="6"/>
        <v/>
      </c>
      <c r="L73" s="18"/>
    </row>
    <row r="74" spans="1:23" x14ac:dyDescent="0.4">
      <c r="A74">
        <v>15</v>
      </c>
      <c r="B74" s="76"/>
      <c r="C74" s="57" t="str">
        <f t="shared" si="7"/>
        <v/>
      </c>
      <c r="D74" s="93"/>
      <c r="E74" s="97"/>
      <c r="F74" s="98"/>
      <c r="G74" s="98"/>
      <c r="H74" s="98"/>
      <c r="I74" s="98"/>
      <c r="J74" s="98"/>
      <c r="K74" s="102" t="str">
        <f t="shared" si="6"/>
        <v/>
      </c>
      <c r="L74" s="18"/>
    </row>
    <row r="75" spans="1:23" x14ac:dyDescent="0.4">
      <c r="A75">
        <v>16</v>
      </c>
      <c r="B75" s="76"/>
      <c r="C75" s="57" t="str">
        <f t="shared" si="7"/>
        <v/>
      </c>
      <c r="D75" s="93"/>
      <c r="E75" s="97"/>
      <c r="F75" s="98"/>
      <c r="G75" s="98"/>
      <c r="H75" s="98"/>
      <c r="I75" s="98"/>
      <c r="J75" s="98"/>
      <c r="K75" s="102" t="str">
        <f t="shared" si="6"/>
        <v/>
      </c>
      <c r="L75" s="18"/>
    </row>
    <row r="76" spans="1:23" x14ac:dyDescent="0.4">
      <c r="A76">
        <v>17</v>
      </c>
      <c r="B76" s="76"/>
      <c r="C76" s="57" t="str">
        <f t="shared" si="7"/>
        <v/>
      </c>
      <c r="D76" s="93"/>
      <c r="E76" s="97"/>
      <c r="F76" s="98"/>
      <c r="G76" s="98"/>
      <c r="H76" s="98"/>
      <c r="I76" s="98"/>
      <c r="J76" s="98"/>
      <c r="K76" s="102" t="str">
        <f t="shared" si="6"/>
        <v/>
      </c>
      <c r="L76" s="19"/>
    </row>
    <row r="77" spans="1:23" x14ac:dyDescent="0.4">
      <c r="A77">
        <v>18</v>
      </c>
      <c r="B77" s="76"/>
      <c r="C77" s="57" t="str">
        <f t="shared" si="7"/>
        <v/>
      </c>
      <c r="D77" s="93"/>
      <c r="E77" s="97"/>
      <c r="F77" s="98"/>
      <c r="G77" s="98"/>
      <c r="H77" s="98"/>
      <c r="I77" s="98"/>
      <c r="J77" s="98"/>
      <c r="K77" s="102" t="str">
        <f t="shared" si="6"/>
        <v/>
      </c>
      <c r="L77" s="19"/>
    </row>
    <row r="78" spans="1:23" x14ac:dyDescent="0.4">
      <c r="A78">
        <v>19</v>
      </c>
      <c r="B78" s="76"/>
      <c r="C78" s="57" t="str">
        <f t="shared" si="7"/>
        <v/>
      </c>
      <c r="D78" s="93"/>
      <c r="E78" s="97"/>
      <c r="F78" s="98"/>
      <c r="G78" s="98"/>
      <c r="H78" s="98"/>
      <c r="I78" s="98"/>
      <c r="J78" s="98"/>
      <c r="K78" s="102" t="str">
        <f t="shared" si="6"/>
        <v/>
      </c>
      <c r="L78" s="19"/>
    </row>
    <row r="79" spans="1:23" ht="19.5" thickBot="1" x14ac:dyDescent="0.45">
      <c r="A79">
        <v>20</v>
      </c>
      <c r="B79" s="77"/>
      <c r="C79" s="58" t="str">
        <f t="shared" si="7"/>
        <v/>
      </c>
      <c r="D79" s="94"/>
      <c r="E79" s="99"/>
      <c r="F79" s="100"/>
      <c r="G79" s="100"/>
      <c r="H79" s="100"/>
      <c r="I79" s="100"/>
      <c r="J79" s="100"/>
      <c r="K79" s="103" t="str">
        <f t="shared" si="6"/>
        <v/>
      </c>
      <c r="L79" s="20"/>
      <c r="N79" s="15"/>
      <c r="O79" s="15"/>
      <c r="P79" s="15"/>
      <c r="Q79" s="15"/>
      <c r="R79" s="15"/>
      <c r="S79" s="15"/>
      <c r="T79" s="15"/>
      <c r="U79" s="15"/>
      <c r="V79" s="15"/>
      <c r="W79" s="15"/>
    </row>
    <row r="80" spans="1:23" ht="24.75" thickBot="1" x14ac:dyDescent="0.45">
      <c r="A80" s="38"/>
      <c r="B80" s="74"/>
      <c r="C80" s="53" t="s">
        <v>83</v>
      </c>
      <c r="D80" s="39" t="s">
        <v>82</v>
      </c>
      <c r="E80" s="42" t="s">
        <v>62</v>
      </c>
      <c r="F80" s="43" t="s">
        <v>49</v>
      </c>
      <c r="G80" s="80" t="s">
        <v>330</v>
      </c>
      <c r="H80" s="45" t="s">
        <v>331</v>
      </c>
      <c r="I80" s="44" t="s">
        <v>332</v>
      </c>
      <c r="J80" s="45" t="s">
        <v>331</v>
      </c>
      <c r="K80" s="43" t="s">
        <v>29</v>
      </c>
      <c r="L80" s="46" t="s">
        <v>229</v>
      </c>
    </row>
    <row r="81" spans="1:23" s="15" customFormat="1" ht="25.5" x14ac:dyDescent="0.4">
      <c r="A81"/>
      <c r="B81" s="40" t="str">
        <f>IF($E$8=C81,$D$8,IF($E$9=C81,$D$9,IF($E$10=C81,$D$10,"")))</f>
        <v/>
      </c>
      <c r="C81" s="56" t="s">
        <v>25</v>
      </c>
      <c r="D81" s="51"/>
      <c r="E81" s="48"/>
      <c r="F81" s="49"/>
      <c r="G81" s="49"/>
      <c r="H81" s="49"/>
      <c r="I81" s="49"/>
      <c r="J81" s="49"/>
      <c r="K81" s="50"/>
      <c r="L81" s="597">
        <f>SUM(K82:K101)</f>
        <v>0</v>
      </c>
      <c r="N81"/>
      <c r="O81"/>
      <c r="P81"/>
      <c r="Q81"/>
      <c r="R81"/>
      <c r="S81"/>
      <c r="T81"/>
      <c r="U81"/>
      <c r="V81"/>
      <c r="W81"/>
    </row>
    <row r="82" spans="1:23" x14ac:dyDescent="0.4">
      <c r="A82">
        <v>1</v>
      </c>
      <c r="B82" s="76"/>
      <c r="C82" s="57" t="str">
        <f>IF(D82="","",".")</f>
        <v/>
      </c>
      <c r="D82" s="92"/>
      <c r="E82" s="95"/>
      <c r="F82" s="96"/>
      <c r="G82" s="96"/>
      <c r="H82" s="96"/>
      <c r="I82" s="96"/>
      <c r="J82" s="96"/>
      <c r="K82" s="101" t="str">
        <f t="shared" si="6"/>
        <v/>
      </c>
      <c r="L82" s="18"/>
    </row>
    <row r="83" spans="1:23" x14ac:dyDescent="0.4">
      <c r="A83">
        <v>2</v>
      </c>
      <c r="B83" s="76"/>
      <c r="C83" s="57" t="str">
        <f t="shared" ref="C83:C101" si="8">IF(D83="","",".")</f>
        <v/>
      </c>
      <c r="D83" s="93"/>
      <c r="E83" s="97"/>
      <c r="F83" s="98"/>
      <c r="G83" s="98"/>
      <c r="H83" s="98"/>
      <c r="I83" s="98"/>
      <c r="J83" s="98"/>
      <c r="K83" s="102" t="str">
        <f t="shared" si="6"/>
        <v/>
      </c>
      <c r="L83" s="18"/>
    </row>
    <row r="84" spans="1:23" x14ac:dyDescent="0.4">
      <c r="A84">
        <v>3</v>
      </c>
      <c r="B84" s="76"/>
      <c r="C84" s="57" t="str">
        <f t="shared" si="8"/>
        <v/>
      </c>
      <c r="D84" s="93"/>
      <c r="E84" s="97"/>
      <c r="F84" s="98"/>
      <c r="G84" s="98"/>
      <c r="H84" s="98"/>
      <c r="I84" s="98"/>
      <c r="J84" s="98"/>
      <c r="K84" s="102" t="str">
        <f t="shared" si="6"/>
        <v/>
      </c>
      <c r="L84" s="18"/>
    </row>
    <row r="85" spans="1:23" x14ac:dyDescent="0.4">
      <c r="A85">
        <v>4</v>
      </c>
      <c r="B85" s="76"/>
      <c r="C85" s="57" t="str">
        <f t="shared" si="8"/>
        <v/>
      </c>
      <c r="D85" s="93"/>
      <c r="E85" s="97"/>
      <c r="F85" s="98"/>
      <c r="G85" s="98"/>
      <c r="H85" s="98"/>
      <c r="I85" s="98"/>
      <c r="J85" s="98"/>
      <c r="K85" s="102" t="str">
        <f t="shared" si="6"/>
        <v/>
      </c>
      <c r="L85" s="18"/>
    </row>
    <row r="86" spans="1:23" x14ac:dyDescent="0.4">
      <c r="A86">
        <v>5</v>
      </c>
      <c r="B86" s="76"/>
      <c r="C86" s="57" t="str">
        <f t="shared" si="8"/>
        <v/>
      </c>
      <c r="D86" s="93"/>
      <c r="E86" s="97"/>
      <c r="F86" s="98"/>
      <c r="G86" s="98"/>
      <c r="H86" s="98"/>
      <c r="I86" s="98"/>
      <c r="J86" s="98"/>
      <c r="K86" s="102" t="str">
        <f t="shared" si="6"/>
        <v/>
      </c>
      <c r="L86" s="18"/>
    </row>
    <row r="87" spans="1:23" x14ac:dyDescent="0.4">
      <c r="A87">
        <v>6</v>
      </c>
      <c r="B87" s="76"/>
      <c r="C87" s="57" t="str">
        <f t="shared" si="8"/>
        <v/>
      </c>
      <c r="D87" s="93"/>
      <c r="E87" s="97"/>
      <c r="F87" s="98"/>
      <c r="G87" s="98"/>
      <c r="H87" s="98"/>
      <c r="I87" s="98"/>
      <c r="J87" s="98"/>
      <c r="K87" s="102" t="str">
        <f t="shared" si="6"/>
        <v/>
      </c>
      <c r="L87" s="18"/>
    </row>
    <row r="88" spans="1:23" x14ac:dyDescent="0.4">
      <c r="A88">
        <v>7</v>
      </c>
      <c r="B88" s="76"/>
      <c r="C88" s="57" t="str">
        <f t="shared" si="8"/>
        <v/>
      </c>
      <c r="D88" s="93"/>
      <c r="E88" s="97"/>
      <c r="F88" s="98"/>
      <c r="G88" s="98"/>
      <c r="H88" s="98"/>
      <c r="I88" s="98"/>
      <c r="J88" s="98"/>
      <c r="K88" s="102" t="str">
        <f t="shared" si="6"/>
        <v/>
      </c>
      <c r="L88" s="18"/>
    </row>
    <row r="89" spans="1:23" x14ac:dyDescent="0.4">
      <c r="A89">
        <v>8</v>
      </c>
      <c r="B89" s="76"/>
      <c r="C89" s="57" t="str">
        <f t="shared" si="8"/>
        <v/>
      </c>
      <c r="D89" s="93"/>
      <c r="E89" s="97"/>
      <c r="F89" s="98"/>
      <c r="G89" s="98"/>
      <c r="H89" s="98"/>
      <c r="I89" s="98"/>
      <c r="J89" s="98"/>
      <c r="K89" s="102" t="str">
        <f t="shared" si="6"/>
        <v/>
      </c>
      <c r="L89" s="18"/>
    </row>
    <row r="90" spans="1:23" x14ac:dyDescent="0.4">
      <c r="A90">
        <v>9</v>
      </c>
      <c r="B90" s="76"/>
      <c r="C90" s="57" t="str">
        <f t="shared" si="8"/>
        <v/>
      </c>
      <c r="D90" s="93"/>
      <c r="E90" s="97"/>
      <c r="F90" s="98"/>
      <c r="G90" s="98"/>
      <c r="H90" s="98"/>
      <c r="I90" s="98"/>
      <c r="J90" s="98"/>
      <c r="K90" s="102" t="str">
        <f t="shared" si="6"/>
        <v/>
      </c>
      <c r="L90" s="18"/>
    </row>
    <row r="91" spans="1:23" x14ac:dyDescent="0.4">
      <c r="A91">
        <v>10</v>
      </c>
      <c r="B91" s="76"/>
      <c r="C91" s="57" t="str">
        <f t="shared" si="8"/>
        <v/>
      </c>
      <c r="D91" s="93"/>
      <c r="E91" s="97"/>
      <c r="F91" s="98"/>
      <c r="G91" s="98"/>
      <c r="H91" s="98"/>
      <c r="I91" s="98"/>
      <c r="J91" s="98"/>
      <c r="K91" s="102" t="str">
        <f t="shared" si="6"/>
        <v/>
      </c>
      <c r="L91" s="18"/>
    </row>
    <row r="92" spans="1:23" x14ac:dyDescent="0.4">
      <c r="A92">
        <v>11</v>
      </c>
      <c r="B92" s="76"/>
      <c r="C92" s="57" t="str">
        <f t="shared" si="8"/>
        <v/>
      </c>
      <c r="D92" s="93"/>
      <c r="E92" s="97"/>
      <c r="F92" s="98"/>
      <c r="G92" s="98"/>
      <c r="H92" s="98"/>
      <c r="I92" s="98"/>
      <c r="J92" s="98"/>
      <c r="K92" s="102" t="str">
        <f t="shared" si="6"/>
        <v/>
      </c>
      <c r="L92" s="18"/>
    </row>
    <row r="93" spans="1:23" x14ac:dyDescent="0.4">
      <c r="A93">
        <v>12</v>
      </c>
      <c r="B93" s="76"/>
      <c r="C93" s="57" t="str">
        <f t="shared" si="8"/>
        <v/>
      </c>
      <c r="D93" s="93"/>
      <c r="E93" s="97"/>
      <c r="F93" s="98"/>
      <c r="G93" s="98"/>
      <c r="H93" s="98"/>
      <c r="I93" s="98"/>
      <c r="J93" s="98"/>
      <c r="K93" s="102" t="str">
        <f t="shared" si="6"/>
        <v/>
      </c>
      <c r="L93" s="19"/>
    </row>
    <row r="94" spans="1:23" x14ac:dyDescent="0.4">
      <c r="A94">
        <v>13</v>
      </c>
      <c r="B94" s="76"/>
      <c r="C94" s="57" t="str">
        <f t="shared" si="8"/>
        <v/>
      </c>
      <c r="D94" s="93"/>
      <c r="E94" s="97"/>
      <c r="F94" s="98"/>
      <c r="G94" s="98"/>
      <c r="H94" s="98"/>
      <c r="I94" s="98"/>
      <c r="J94" s="98"/>
      <c r="K94" s="102" t="str">
        <f t="shared" si="6"/>
        <v/>
      </c>
      <c r="L94" s="19"/>
    </row>
    <row r="95" spans="1:23" x14ac:dyDescent="0.4">
      <c r="A95">
        <v>14</v>
      </c>
      <c r="B95" s="76"/>
      <c r="C95" s="57" t="str">
        <f t="shared" si="8"/>
        <v/>
      </c>
      <c r="D95" s="93"/>
      <c r="E95" s="97"/>
      <c r="F95" s="98"/>
      <c r="G95" s="98"/>
      <c r="H95" s="98"/>
      <c r="I95" s="98"/>
      <c r="J95" s="98"/>
      <c r="K95" s="102" t="str">
        <f t="shared" si="6"/>
        <v/>
      </c>
      <c r="L95" s="18"/>
    </row>
    <row r="96" spans="1:23" x14ac:dyDescent="0.4">
      <c r="A96">
        <v>15</v>
      </c>
      <c r="B96" s="76"/>
      <c r="C96" s="57" t="str">
        <f t="shared" si="8"/>
        <v/>
      </c>
      <c r="D96" s="93"/>
      <c r="E96" s="97"/>
      <c r="F96" s="98"/>
      <c r="G96" s="98"/>
      <c r="H96" s="98"/>
      <c r="I96" s="98"/>
      <c r="J96" s="98"/>
      <c r="K96" s="102" t="str">
        <f t="shared" si="6"/>
        <v/>
      </c>
      <c r="L96" s="18"/>
    </row>
    <row r="97" spans="1:23" x14ac:dyDescent="0.4">
      <c r="A97">
        <v>16</v>
      </c>
      <c r="B97" s="76"/>
      <c r="C97" s="57" t="str">
        <f t="shared" si="8"/>
        <v/>
      </c>
      <c r="D97" s="93"/>
      <c r="E97" s="97"/>
      <c r="F97" s="98"/>
      <c r="G97" s="98"/>
      <c r="H97" s="98"/>
      <c r="I97" s="98"/>
      <c r="J97" s="98"/>
      <c r="K97" s="102" t="str">
        <f t="shared" si="6"/>
        <v/>
      </c>
      <c r="L97" s="18"/>
    </row>
    <row r="98" spans="1:23" x14ac:dyDescent="0.4">
      <c r="A98">
        <v>17</v>
      </c>
      <c r="B98" s="76"/>
      <c r="C98" s="57" t="str">
        <f t="shared" si="8"/>
        <v/>
      </c>
      <c r="D98" s="93"/>
      <c r="E98" s="97"/>
      <c r="F98" s="98"/>
      <c r="G98" s="98"/>
      <c r="H98" s="98"/>
      <c r="I98" s="98"/>
      <c r="J98" s="98"/>
      <c r="K98" s="102" t="str">
        <f t="shared" si="6"/>
        <v/>
      </c>
      <c r="L98" s="18"/>
    </row>
    <row r="99" spans="1:23" x14ac:dyDescent="0.4">
      <c r="A99">
        <v>18</v>
      </c>
      <c r="B99" s="76"/>
      <c r="C99" s="57" t="str">
        <f t="shared" si="8"/>
        <v/>
      </c>
      <c r="D99" s="93"/>
      <c r="E99" s="97"/>
      <c r="F99" s="98"/>
      <c r="G99" s="98"/>
      <c r="H99" s="98"/>
      <c r="I99" s="98"/>
      <c r="J99" s="98"/>
      <c r="K99" s="102" t="str">
        <f t="shared" si="6"/>
        <v/>
      </c>
      <c r="L99" s="18"/>
    </row>
    <row r="100" spans="1:23" x14ac:dyDescent="0.4">
      <c r="A100">
        <v>19</v>
      </c>
      <c r="B100" s="76"/>
      <c r="C100" s="57" t="str">
        <f t="shared" si="8"/>
        <v/>
      </c>
      <c r="D100" s="93"/>
      <c r="E100" s="97"/>
      <c r="F100" s="98"/>
      <c r="G100" s="98"/>
      <c r="H100" s="98"/>
      <c r="I100" s="98"/>
      <c r="J100" s="98"/>
      <c r="K100" s="102" t="str">
        <f t="shared" si="6"/>
        <v/>
      </c>
      <c r="L100" s="19"/>
    </row>
    <row r="101" spans="1:23" ht="19.5" thickBot="1" x14ac:dyDescent="0.45">
      <c r="A101">
        <v>20</v>
      </c>
      <c r="B101" s="77"/>
      <c r="C101" s="58" t="str">
        <f t="shared" si="8"/>
        <v/>
      </c>
      <c r="D101" s="94"/>
      <c r="E101" s="99"/>
      <c r="F101" s="100"/>
      <c r="G101" s="100"/>
      <c r="H101" s="100"/>
      <c r="I101" s="100"/>
      <c r="J101" s="100"/>
      <c r="K101" s="103" t="str">
        <f t="shared" si="6"/>
        <v/>
      </c>
      <c r="L101" s="20"/>
      <c r="N101" s="15"/>
      <c r="O101" s="15"/>
      <c r="P101" s="15"/>
      <c r="Q101" s="15"/>
      <c r="R101" s="15"/>
      <c r="S101" s="15"/>
      <c r="T101" s="15"/>
      <c r="U101" s="15"/>
      <c r="V101" s="15"/>
      <c r="W101" s="15"/>
    </row>
    <row r="102" spans="1:23" ht="24.75" thickBot="1" x14ac:dyDescent="0.45">
      <c r="A102" s="38"/>
      <c r="B102" s="74"/>
      <c r="C102" s="53" t="s">
        <v>83</v>
      </c>
      <c r="D102" s="39" t="s">
        <v>82</v>
      </c>
      <c r="E102" s="42" t="s">
        <v>62</v>
      </c>
      <c r="F102" s="43" t="s">
        <v>49</v>
      </c>
      <c r="G102" s="80" t="s">
        <v>330</v>
      </c>
      <c r="H102" s="45" t="s">
        <v>331</v>
      </c>
      <c r="I102" s="44" t="s">
        <v>332</v>
      </c>
      <c r="J102" s="45" t="s">
        <v>331</v>
      </c>
      <c r="K102" s="43" t="s">
        <v>29</v>
      </c>
      <c r="L102" s="46" t="s">
        <v>229</v>
      </c>
    </row>
    <row r="103" spans="1:23" s="15" customFormat="1" ht="25.5" x14ac:dyDescent="0.4">
      <c r="A103"/>
      <c r="B103" s="40" t="str">
        <f>IF($E$8=C103,$D$8,IF($E$9=C103,$D$9,IF($E$10=C103,$D$10,"")))</f>
        <v/>
      </c>
      <c r="C103" s="55" t="s">
        <v>147</v>
      </c>
      <c r="D103" s="47"/>
      <c r="E103" s="48"/>
      <c r="F103" s="49"/>
      <c r="G103" s="49"/>
      <c r="H103" s="49"/>
      <c r="I103" s="49"/>
      <c r="J103" s="49"/>
      <c r="K103" s="50"/>
      <c r="L103" s="597">
        <f>SUM(K104:K123)</f>
        <v>0</v>
      </c>
      <c r="N103"/>
      <c r="O103"/>
      <c r="P103"/>
      <c r="Q103"/>
      <c r="R103"/>
      <c r="S103"/>
      <c r="T103"/>
      <c r="U103"/>
      <c r="V103"/>
      <c r="W103"/>
    </row>
    <row r="104" spans="1:23" x14ac:dyDescent="0.4">
      <c r="A104">
        <v>1</v>
      </c>
      <c r="B104" s="76"/>
      <c r="C104" s="57" t="str">
        <f>IF(D104="","",".")</f>
        <v/>
      </c>
      <c r="D104" s="92"/>
      <c r="E104" s="95"/>
      <c r="F104" s="96"/>
      <c r="G104" s="96"/>
      <c r="H104" s="96"/>
      <c r="I104" s="96"/>
      <c r="J104" s="96"/>
      <c r="K104" s="101" t="str">
        <f t="shared" ref="K104:K123" si="9">IF(ISNUMBER(F104),(PRODUCT(F104,G104,I104)),"")</f>
        <v/>
      </c>
      <c r="L104" s="18"/>
    </row>
    <row r="105" spans="1:23" x14ac:dyDescent="0.4">
      <c r="A105">
        <v>2</v>
      </c>
      <c r="B105" s="76"/>
      <c r="C105" s="57" t="str">
        <f t="shared" ref="C105:C123" si="10">IF(D105="","",".")</f>
        <v/>
      </c>
      <c r="D105" s="93"/>
      <c r="E105" s="97"/>
      <c r="F105" s="98"/>
      <c r="G105" s="98"/>
      <c r="H105" s="98"/>
      <c r="I105" s="98"/>
      <c r="J105" s="98"/>
      <c r="K105" s="102" t="str">
        <f t="shared" si="9"/>
        <v/>
      </c>
      <c r="L105" s="18"/>
    </row>
    <row r="106" spans="1:23" x14ac:dyDescent="0.4">
      <c r="A106">
        <v>3</v>
      </c>
      <c r="B106" s="76"/>
      <c r="C106" s="57" t="str">
        <f t="shared" si="10"/>
        <v/>
      </c>
      <c r="D106" s="93"/>
      <c r="E106" s="97"/>
      <c r="F106" s="98"/>
      <c r="G106" s="98"/>
      <c r="H106" s="98"/>
      <c r="I106" s="98"/>
      <c r="J106" s="98"/>
      <c r="K106" s="102" t="str">
        <f t="shared" si="9"/>
        <v/>
      </c>
      <c r="L106" s="18"/>
    </row>
    <row r="107" spans="1:23" x14ac:dyDescent="0.4">
      <c r="A107">
        <v>4</v>
      </c>
      <c r="B107" s="76"/>
      <c r="C107" s="57" t="str">
        <f t="shared" si="10"/>
        <v/>
      </c>
      <c r="D107" s="93"/>
      <c r="E107" s="97"/>
      <c r="F107" s="98"/>
      <c r="G107" s="98"/>
      <c r="H107" s="98"/>
      <c r="I107" s="98"/>
      <c r="J107" s="98"/>
      <c r="K107" s="102" t="str">
        <f t="shared" si="9"/>
        <v/>
      </c>
      <c r="L107" s="18"/>
    </row>
    <row r="108" spans="1:23" x14ac:dyDescent="0.4">
      <c r="A108">
        <v>5</v>
      </c>
      <c r="B108" s="76"/>
      <c r="C108" s="57" t="str">
        <f t="shared" si="10"/>
        <v/>
      </c>
      <c r="D108" s="93"/>
      <c r="E108" s="97"/>
      <c r="F108" s="98"/>
      <c r="G108" s="98"/>
      <c r="H108" s="98"/>
      <c r="I108" s="98"/>
      <c r="J108" s="98"/>
      <c r="K108" s="102" t="str">
        <f t="shared" si="9"/>
        <v/>
      </c>
      <c r="L108" s="18"/>
    </row>
    <row r="109" spans="1:23" x14ac:dyDescent="0.4">
      <c r="A109">
        <v>6</v>
      </c>
      <c r="B109" s="76"/>
      <c r="C109" s="57" t="str">
        <f t="shared" si="10"/>
        <v/>
      </c>
      <c r="D109" s="93"/>
      <c r="E109" s="97"/>
      <c r="F109" s="98"/>
      <c r="G109" s="98"/>
      <c r="H109" s="98"/>
      <c r="I109" s="98"/>
      <c r="J109" s="98"/>
      <c r="K109" s="102" t="str">
        <f t="shared" si="9"/>
        <v/>
      </c>
      <c r="L109" s="18"/>
    </row>
    <row r="110" spans="1:23" x14ac:dyDescent="0.4">
      <c r="A110">
        <v>7</v>
      </c>
      <c r="B110" s="76"/>
      <c r="C110" s="57" t="str">
        <f t="shared" si="10"/>
        <v/>
      </c>
      <c r="D110" s="93"/>
      <c r="E110" s="97"/>
      <c r="F110" s="98"/>
      <c r="G110" s="98"/>
      <c r="H110" s="98"/>
      <c r="I110" s="98"/>
      <c r="J110" s="98"/>
      <c r="K110" s="102" t="str">
        <f t="shared" si="9"/>
        <v/>
      </c>
      <c r="L110" s="18"/>
    </row>
    <row r="111" spans="1:23" x14ac:dyDescent="0.4">
      <c r="A111">
        <v>8</v>
      </c>
      <c r="B111" s="76"/>
      <c r="C111" s="57" t="str">
        <f t="shared" si="10"/>
        <v/>
      </c>
      <c r="D111" s="93"/>
      <c r="E111" s="97"/>
      <c r="F111" s="98"/>
      <c r="G111" s="98"/>
      <c r="H111" s="98"/>
      <c r="I111" s="98"/>
      <c r="J111" s="98"/>
      <c r="K111" s="102" t="str">
        <f t="shared" si="9"/>
        <v/>
      </c>
      <c r="L111" s="18"/>
    </row>
    <row r="112" spans="1:23" x14ac:dyDescent="0.4">
      <c r="A112">
        <v>9</v>
      </c>
      <c r="B112" s="76"/>
      <c r="C112" s="57" t="str">
        <f t="shared" si="10"/>
        <v/>
      </c>
      <c r="D112" s="93"/>
      <c r="E112" s="97"/>
      <c r="F112" s="98"/>
      <c r="G112" s="98"/>
      <c r="H112" s="98"/>
      <c r="I112" s="98"/>
      <c r="J112" s="98"/>
      <c r="K112" s="102" t="str">
        <f t="shared" si="9"/>
        <v/>
      </c>
      <c r="L112" s="18"/>
    </row>
    <row r="113" spans="1:23" x14ac:dyDescent="0.4">
      <c r="A113">
        <v>10</v>
      </c>
      <c r="B113" s="76"/>
      <c r="C113" s="57" t="str">
        <f t="shared" si="10"/>
        <v/>
      </c>
      <c r="D113" s="93"/>
      <c r="E113" s="97"/>
      <c r="F113" s="98"/>
      <c r="G113" s="98"/>
      <c r="H113" s="98"/>
      <c r="I113" s="98"/>
      <c r="J113" s="98"/>
      <c r="K113" s="102" t="str">
        <f t="shared" si="9"/>
        <v/>
      </c>
      <c r="L113" s="18"/>
    </row>
    <row r="114" spans="1:23" x14ac:dyDescent="0.4">
      <c r="A114">
        <v>11</v>
      </c>
      <c r="B114" s="76"/>
      <c r="C114" s="57" t="str">
        <f t="shared" si="10"/>
        <v/>
      </c>
      <c r="D114" s="93"/>
      <c r="E114" s="97"/>
      <c r="F114" s="98"/>
      <c r="G114" s="98"/>
      <c r="H114" s="98"/>
      <c r="I114" s="98"/>
      <c r="J114" s="98"/>
      <c r="K114" s="102" t="str">
        <f t="shared" si="9"/>
        <v/>
      </c>
      <c r="L114" s="18"/>
    </row>
    <row r="115" spans="1:23" x14ac:dyDescent="0.4">
      <c r="A115">
        <v>12</v>
      </c>
      <c r="B115" s="76"/>
      <c r="C115" s="57" t="str">
        <f t="shared" si="10"/>
        <v/>
      </c>
      <c r="D115" s="93"/>
      <c r="E115" s="97"/>
      <c r="F115" s="98"/>
      <c r="G115" s="98"/>
      <c r="H115" s="98"/>
      <c r="I115" s="98"/>
      <c r="J115" s="98"/>
      <c r="K115" s="102" t="str">
        <f t="shared" si="9"/>
        <v/>
      </c>
      <c r="L115" s="19"/>
    </row>
    <row r="116" spans="1:23" x14ac:dyDescent="0.4">
      <c r="A116">
        <v>13</v>
      </c>
      <c r="B116" s="76"/>
      <c r="C116" s="57" t="str">
        <f t="shared" si="10"/>
        <v/>
      </c>
      <c r="D116" s="93"/>
      <c r="E116" s="97"/>
      <c r="F116" s="98"/>
      <c r="G116" s="98"/>
      <c r="H116" s="98"/>
      <c r="I116" s="98"/>
      <c r="J116" s="98"/>
      <c r="K116" s="102" t="str">
        <f t="shared" si="9"/>
        <v/>
      </c>
      <c r="L116" s="19"/>
    </row>
    <row r="117" spans="1:23" x14ac:dyDescent="0.4">
      <c r="A117">
        <v>14</v>
      </c>
      <c r="B117" s="76"/>
      <c r="C117" s="57" t="str">
        <f t="shared" si="10"/>
        <v/>
      </c>
      <c r="D117" s="93"/>
      <c r="E117" s="97"/>
      <c r="F117" s="98"/>
      <c r="G117" s="98"/>
      <c r="H117" s="98"/>
      <c r="I117" s="98"/>
      <c r="J117" s="98"/>
      <c r="K117" s="102" t="str">
        <f t="shared" si="9"/>
        <v/>
      </c>
      <c r="L117" s="18"/>
    </row>
    <row r="118" spans="1:23" x14ac:dyDescent="0.4">
      <c r="A118">
        <v>15</v>
      </c>
      <c r="B118" s="76"/>
      <c r="C118" s="57" t="str">
        <f t="shared" si="10"/>
        <v/>
      </c>
      <c r="D118" s="93"/>
      <c r="E118" s="97"/>
      <c r="F118" s="98"/>
      <c r="G118" s="98"/>
      <c r="H118" s="98"/>
      <c r="I118" s="98"/>
      <c r="J118" s="98"/>
      <c r="K118" s="102" t="str">
        <f t="shared" si="9"/>
        <v/>
      </c>
      <c r="L118" s="18"/>
    </row>
    <row r="119" spans="1:23" x14ac:dyDescent="0.4">
      <c r="A119">
        <v>16</v>
      </c>
      <c r="B119" s="76"/>
      <c r="C119" s="57" t="str">
        <f t="shared" si="10"/>
        <v/>
      </c>
      <c r="D119" s="93"/>
      <c r="E119" s="97"/>
      <c r="F119" s="98"/>
      <c r="G119" s="98"/>
      <c r="H119" s="98"/>
      <c r="I119" s="98"/>
      <c r="J119" s="98"/>
      <c r="K119" s="102" t="str">
        <f t="shared" si="9"/>
        <v/>
      </c>
      <c r="L119" s="18"/>
    </row>
    <row r="120" spans="1:23" x14ac:dyDescent="0.4">
      <c r="A120">
        <v>17</v>
      </c>
      <c r="B120" s="76"/>
      <c r="C120" s="57" t="str">
        <f t="shared" si="10"/>
        <v/>
      </c>
      <c r="D120" s="93"/>
      <c r="E120" s="97"/>
      <c r="F120" s="98"/>
      <c r="G120" s="98"/>
      <c r="H120" s="98"/>
      <c r="I120" s="98"/>
      <c r="J120" s="98"/>
      <c r="K120" s="102" t="str">
        <f t="shared" si="9"/>
        <v/>
      </c>
      <c r="L120" s="18"/>
    </row>
    <row r="121" spans="1:23" x14ac:dyDescent="0.4">
      <c r="A121">
        <v>18</v>
      </c>
      <c r="B121" s="76"/>
      <c r="C121" s="57" t="str">
        <f t="shared" si="10"/>
        <v/>
      </c>
      <c r="D121" s="93"/>
      <c r="E121" s="97"/>
      <c r="F121" s="98"/>
      <c r="G121" s="98"/>
      <c r="H121" s="98"/>
      <c r="I121" s="98"/>
      <c r="J121" s="98"/>
      <c r="K121" s="102" t="str">
        <f t="shared" si="9"/>
        <v/>
      </c>
      <c r="L121" s="18"/>
    </row>
    <row r="122" spans="1:23" x14ac:dyDescent="0.4">
      <c r="A122">
        <v>19</v>
      </c>
      <c r="B122" s="76"/>
      <c r="C122" s="57" t="str">
        <f t="shared" si="10"/>
        <v/>
      </c>
      <c r="D122" s="93"/>
      <c r="E122" s="97"/>
      <c r="F122" s="98"/>
      <c r="G122" s="98"/>
      <c r="H122" s="98"/>
      <c r="I122" s="98"/>
      <c r="J122" s="98"/>
      <c r="K122" s="102" t="str">
        <f t="shared" si="9"/>
        <v/>
      </c>
      <c r="L122" s="19"/>
    </row>
    <row r="123" spans="1:23" ht="19.5" thickBot="1" x14ac:dyDescent="0.45">
      <c r="A123">
        <v>20</v>
      </c>
      <c r="B123" s="77"/>
      <c r="C123" s="58" t="str">
        <f t="shared" si="10"/>
        <v/>
      </c>
      <c r="D123" s="94"/>
      <c r="E123" s="99"/>
      <c r="F123" s="100"/>
      <c r="G123" s="100"/>
      <c r="H123" s="100"/>
      <c r="I123" s="100"/>
      <c r="J123" s="100"/>
      <c r="K123" s="103" t="str">
        <f t="shared" si="9"/>
        <v/>
      </c>
      <c r="L123" s="20"/>
      <c r="N123" s="15"/>
      <c r="O123" s="15"/>
      <c r="P123" s="15"/>
      <c r="Q123" s="15"/>
      <c r="R123" s="15"/>
      <c r="S123" s="15"/>
      <c r="T123" s="15"/>
      <c r="U123" s="15"/>
      <c r="V123" s="15"/>
      <c r="W123" s="15"/>
    </row>
    <row r="124" spans="1:23" ht="24.75" thickBot="1" x14ac:dyDescent="0.45">
      <c r="A124" s="38"/>
      <c r="B124" s="74"/>
      <c r="C124" s="53" t="s">
        <v>83</v>
      </c>
      <c r="D124" s="39" t="s">
        <v>82</v>
      </c>
      <c r="E124" s="42" t="s">
        <v>62</v>
      </c>
      <c r="F124" s="43" t="s">
        <v>49</v>
      </c>
      <c r="G124" s="80" t="s">
        <v>330</v>
      </c>
      <c r="H124" s="45" t="s">
        <v>331</v>
      </c>
      <c r="I124" s="44" t="s">
        <v>332</v>
      </c>
      <c r="J124" s="45" t="s">
        <v>331</v>
      </c>
      <c r="K124" s="43" t="s">
        <v>29</v>
      </c>
      <c r="L124" s="46" t="s">
        <v>229</v>
      </c>
    </row>
    <row r="125" spans="1:23" s="15" customFormat="1" ht="25.5" x14ac:dyDescent="0.4">
      <c r="A125"/>
      <c r="B125" s="40" t="str">
        <f>IF($E$8=C125,$D$8,IF($E$9=C125,$D$9,IF($E$10=C125,$D$10,"")))</f>
        <v/>
      </c>
      <c r="C125" s="55" t="s">
        <v>148</v>
      </c>
      <c r="D125" s="47"/>
      <c r="E125" s="48"/>
      <c r="F125" s="49"/>
      <c r="G125" s="49"/>
      <c r="H125" s="49"/>
      <c r="I125" s="49"/>
      <c r="J125" s="49"/>
      <c r="K125" s="52"/>
      <c r="L125" s="597">
        <f>SUM(K126:K145)</f>
        <v>0</v>
      </c>
      <c r="N125"/>
      <c r="O125"/>
      <c r="P125"/>
      <c r="Q125"/>
      <c r="R125"/>
      <c r="S125"/>
      <c r="T125"/>
      <c r="U125"/>
      <c r="V125"/>
      <c r="W125"/>
    </row>
    <row r="126" spans="1:23" x14ac:dyDescent="0.4">
      <c r="A126">
        <v>1</v>
      </c>
      <c r="B126" s="76"/>
      <c r="C126" s="59" t="str">
        <f>IF(D126="","",".")</f>
        <v/>
      </c>
      <c r="D126" s="92"/>
      <c r="E126" s="95"/>
      <c r="F126" s="96"/>
      <c r="G126" s="96"/>
      <c r="H126" s="96"/>
      <c r="I126" s="96"/>
      <c r="J126" s="96"/>
      <c r="K126" s="101" t="str">
        <f>IF(ISNUMBER(F126),(PRODUCT(F126,G126,I126)),"")</f>
        <v/>
      </c>
      <c r="L126" s="18"/>
    </row>
    <row r="127" spans="1:23" x14ac:dyDescent="0.4">
      <c r="A127">
        <v>2</v>
      </c>
      <c r="B127" s="76"/>
      <c r="C127" s="59" t="str">
        <f t="shared" ref="C127:C145" si="11">IF(D127="","",".")</f>
        <v/>
      </c>
      <c r="D127" s="93"/>
      <c r="E127" s="97"/>
      <c r="F127" s="98"/>
      <c r="G127" s="98"/>
      <c r="H127" s="98"/>
      <c r="I127" s="98"/>
      <c r="J127" s="98"/>
      <c r="K127" s="102" t="str">
        <f t="shared" ref="K127:K167" si="12">IF(ISNUMBER(F127),(PRODUCT(F127,G127,I127)),"")</f>
        <v/>
      </c>
      <c r="L127" s="18"/>
    </row>
    <row r="128" spans="1:23" x14ac:dyDescent="0.4">
      <c r="A128">
        <v>3</v>
      </c>
      <c r="B128" s="76"/>
      <c r="C128" s="59" t="str">
        <f t="shared" si="11"/>
        <v/>
      </c>
      <c r="D128" s="93"/>
      <c r="E128" s="97"/>
      <c r="F128" s="98"/>
      <c r="G128" s="98"/>
      <c r="H128" s="98"/>
      <c r="I128" s="98"/>
      <c r="J128" s="98"/>
      <c r="K128" s="102" t="str">
        <f t="shared" si="12"/>
        <v/>
      </c>
      <c r="L128" s="18"/>
    </row>
    <row r="129" spans="1:12" x14ac:dyDescent="0.4">
      <c r="A129">
        <v>4</v>
      </c>
      <c r="B129" s="76"/>
      <c r="C129" s="59" t="str">
        <f t="shared" si="11"/>
        <v/>
      </c>
      <c r="D129" s="93"/>
      <c r="E129" s="97"/>
      <c r="F129" s="98"/>
      <c r="G129" s="98"/>
      <c r="H129" s="98"/>
      <c r="I129" s="98"/>
      <c r="J129" s="98"/>
      <c r="K129" s="102" t="str">
        <f t="shared" si="12"/>
        <v/>
      </c>
      <c r="L129" s="18"/>
    </row>
    <row r="130" spans="1:12" x14ac:dyDescent="0.4">
      <c r="A130">
        <v>5</v>
      </c>
      <c r="B130" s="76"/>
      <c r="C130" s="59" t="str">
        <f t="shared" si="11"/>
        <v/>
      </c>
      <c r="D130" s="93"/>
      <c r="E130" s="97"/>
      <c r="F130" s="98"/>
      <c r="G130" s="98"/>
      <c r="H130" s="98"/>
      <c r="I130" s="98"/>
      <c r="J130" s="98"/>
      <c r="K130" s="102" t="str">
        <f t="shared" si="12"/>
        <v/>
      </c>
      <c r="L130" s="18"/>
    </row>
    <row r="131" spans="1:12" x14ac:dyDescent="0.4">
      <c r="A131">
        <v>6</v>
      </c>
      <c r="B131" s="76"/>
      <c r="C131" s="59" t="str">
        <f t="shared" si="11"/>
        <v/>
      </c>
      <c r="D131" s="93"/>
      <c r="E131" s="97"/>
      <c r="F131" s="98"/>
      <c r="G131" s="98"/>
      <c r="H131" s="98"/>
      <c r="I131" s="98"/>
      <c r="J131" s="98"/>
      <c r="K131" s="102" t="str">
        <f t="shared" si="12"/>
        <v/>
      </c>
      <c r="L131" s="18"/>
    </row>
    <row r="132" spans="1:12" x14ac:dyDescent="0.4">
      <c r="A132">
        <v>7</v>
      </c>
      <c r="B132" s="76"/>
      <c r="C132" s="59" t="str">
        <f t="shared" si="11"/>
        <v/>
      </c>
      <c r="D132" s="93"/>
      <c r="E132" s="97"/>
      <c r="F132" s="98"/>
      <c r="G132" s="98"/>
      <c r="H132" s="98"/>
      <c r="I132" s="98"/>
      <c r="J132" s="98"/>
      <c r="K132" s="102" t="str">
        <f t="shared" si="12"/>
        <v/>
      </c>
      <c r="L132" s="18"/>
    </row>
    <row r="133" spans="1:12" x14ac:dyDescent="0.4">
      <c r="A133">
        <v>8</v>
      </c>
      <c r="B133" s="76"/>
      <c r="C133" s="59" t="str">
        <f t="shared" si="11"/>
        <v/>
      </c>
      <c r="D133" s="93"/>
      <c r="E133" s="97"/>
      <c r="F133" s="98"/>
      <c r="G133" s="98"/>
      <c r="H133" s="98"/>
      <c r="I133" s="98"/>
      <c r="J133" s="98"/>
      <c r="K133" s="102" t="str">
        <f t="shared" si="12"/>
        <v/>
      </c>
      <c r="L133" s="18"/>
    </row>
    <row r="134" spans="1:12" x14ac:dyDescent="0.4">
      <c r="A134">
        <v>9</v>
      </c>
      <c r="B134" s="76"/>
      <c r="C134" s="59" t="str">
        <f t="shared" si="11"/>
        <v/>
      </c>
      <c r="D134" s="93"/>
      <c r="E134" s="97"/>
      <c r="F134" s="98"/>
      <c r="G134" s="98"/>
      <c r="H134" s="98"/>
      <c r="I134" s="98"/>
      <c r="J134" s="98"/>
      <c r="K134" s="102" t="str">
        <f t="shared" si="12"/>
        <v/>
      </c>
      <c r="L134" s="18"/>
    </row>
    <row r="135" spans="1:12" x14ac:dyDescent="0.4">
      <c r="A135">
        <v>10</v>
      </c>
      <c r="B135" s="76"/>
      <c r="C135" s="59" t="str">
        <f t="shared" si="11"/>
        <v/>
      </c>
      <c r="D135" s="93"/>
      <c r="E135" s="97"/>
      <c r="F135" s="98"/>
      <c r="G135" s="98"/>
      <c r="H135" s="98"/>
      <c r="I135" s="98"/>
      <c r="J135" s="98"/>
      <c r="K135" s="102" t="str">
        <f t="shared" si="12"/>
        <v/>
      </c>
      <c r="L135" s="18"/>
    </row>
    <row r="136" spans="1:12" x14ac:dyDescent="0.4">
      <c r="A136">
        <v>11</v>
      </c>
      <c r="B136" s="76"/>
      <c r="C136" s="59" t="str">
        <f t="shared" si="11"/>
        <v/>
      </c>
      <c r="D136" s="93"/>
      <c r="E136" s="97"/>
      <c r="F136" s="98"/>
      <c r="G136" s="98"/>
      <c r="H136" s="98"/>
      <c r="I136" s="98"/>
      <c r="J136" s="98"/>
      <c r="K136" s="102" t="str">
        <f t="shared" si="12"/>
        <v/>
      </c>
      <c r="L136" s="18"/>
    </row>
    <row r="137" spans="1:12" x14ac:dyDescent="0.4">
      <c r="A137">
        <v>12</v>
      </c>
      <c r="B137" s="76"/>
      <c r="C137" s="59" t="str">
        <f t="shared" si="11"/>
        <v/>
      </c>
      <c r="D137" s="93"/>
      <c r="E137" s="97"/>
      <c r="F137" s="98"/>
      <c r="G137" s="98"/>
      <c r="H137" s="98"/>
      <c r="I137" s="98"/>
      <c r="J137" s="98"/>
      <c r="K137" s="102" t="str">
        <f t="shared" si="12"/>
        <v/>
      </c>
      <c r="L137" s="19"/>
    </row>
    <row r="138" spans="1:12" x14ac:dyDescent="0.4">
      <c r="A138">
        <v>13</v>
      </c>
      <c r="B138" s="76"/>
      <c r="C138" s="59" t="str">
        <f t="shared" si="11"/>
        <v/>
      </c>
      <c r="D138" s="93"/>
      <c r="E138" s="97"/>
      <c r="F138" s="98"/>
      <c r="G138" s="98"/>
      <c r="H138" s="98"/>
      <c r="I138" s="98"/>
      <c r="J138" s="98"/>
      <c r="K138" s="102" t="str">
        <f t="shared" si="12"/>
        <v/>
      </c>
      <c r="L138" s="19"/>
    </row>
    <row r="139" spans="1:12" x14ac:dyDescent="0.4">
      <c r="A139">
        <v>14</v>
      </c>
      <c r="B139" s="76"/>
      <c r="C139" s="59" t="str">
        <f t="shared" si="11"/>
        <v/>
      </c>
      <c r="D139" s="93"/>
      <c r="E139" s="97"/>
      <c r="F139" s="98"/>
      <c r="G139" s="98"/>
      <c r="H139" s="98"/>
      <c r="I139" s="98"/>
      <c r="J139" s="98"/>
      <c r="K139" s="102" t="str">
        <f t="shared" si="12"/>
        <v/>
      </c>
      <c r="L139" s="18"/>
    </row>
    <row r="140" spans="1:12" x14ac:dyDescent="0.4">
      <c r="A140">
        <v>15</v>
      </c>
      <c r="B140" s="76"/>
      <c r="C140" s="59" t="str">
        <f t="shared" si="11"/>
        <v/>
      </c>
      <c r="D140" s="93"/>
      <c r="E140" s="97"/>
      <c r="F140" s="98"/>
      <c r="G140" s="98"/>
      <c r="H140" s="98"/>
      <c r="I140" s="98"/>
      <c r="J140" s="98"/>
      <c r="K140" s="102" t="str">
        <f t="shared" si="12"/>
        <v/>
      </c>
      <c r="L140" s="18"/>
    </row>
    <row r="141" spans="1:12" x14ac:dyDescent="0.4">
      <c r="A141">
        <v>16</v>
      </c>
      <c r="B141" s="76"/>
      <c r="C141" s="59" t="str">
        <f t="shared" si="11"/>
        <v/>
      </c>
      <c r="D141" s="93"/>
      <c r="E141" s="97"/>
      <c r="F141" s="98"/>
      <c r="G141" s="98"/>
      <c r="H141" s="98"/>
      <c r="I141" s="98"/>
      <c r="J141" s="98"/>
      <c r="K141" s="102" t="str">
        <f t="shared" si="12"/>
        <v/>
      </c>
      <c r="L141" s="18"/>
    </row>
    <row r="142" spans="1:12" x14ac:dyDescent="0.4">
      <c r="A142">
        <v>17</v>
      </c>
      <c r="B142" s="76"/>
      <c r="C142" s="59" t="str">
        <f t="shared" si="11"/>
        <v/>
      </c>
      <c r="D142" s="93"/>
      <c r="E142" s="97"/>
      <c r="F142" s="98"/>
      <c r="G142" s="98"/>
      <c r="H142" s="98"/>
      <c r="I142" s="98"/>
      <c r="J142" s="98"/>
      <c r="K142" s="102" t="str">
        <f t="shared" si="12"/>
        <v/>
      </c>
      <c r="L142" s="19"/>
    </row>
    <row r="143" spans="1:12" x14ac:dyDescent="0.4">
      <c r="A143">
        <v>18</v>
      </c>
      <c r="B143" s="76"/>
      <c r="C143" s="59" t="str">
        <f t="shared" si="11"/>
        <v/>
      </c>
      <c r="D143" s="93"/>
      <c r="E143" s="97"/>
      <c r="F143" s="98"/>
      <c r="G143" s="98"/>
      <c r="H143" s="98"/>
      <c r="I143" s="98"/>
      <c r="J143" s="98"/>
      <c r="K143" s="102" t="str">
        <f t="shared" si="12"/>
        <v/>
      </c>
      <c r="L143" s="19"/>
    </row>
    <row r="144" spans="1:12" x14ac:dyDescent="0.4">
      <c r="A144">
        <v>19</v>
      </c>
      <c r="B144" s="76"/>
      <c r="C144" s="59" t="str">
        <f t="shared" si="11"/>
        <v/>
      </c>
      <c r="D144" s="93"/>
      <c r="E144" s="97"/>
      <c r="F144" s="98"/>
      <c r="G144" s="98"/>
      <c r="H144" s="98"/>
      <c r="I144" s="98"/>
      <c r="J144" s="98"/>
      <c r="K144" s="102" t="str">
        <f t="shared" si="12"/>
        <v/>
      </c>
      <c r="L144" s="19"/>
    </row>
    <row r="145" spans="1:23" ht="19.5" thickBot="1" x14ac:dyDescent="0.45">
      <c r="A145">
        <v>20</v>
      </c>
      <c r="B145" s="77"/>
      <c r="C145" s="60" t="str">
        <f t="shared" si="11"/>
        <v/>
      </c>
      <c r="D145" s="94"/>
      <c r="E145" s="99"/>
      <c r="F145" s="100"/>
      <c r="G145" s="100"/>
      <c r="H145" s="100"/>
      <c r="I145" s="100"/>
      <c r="J145" s="100"/>
      <c r="K145" s="103" t="str">
        <f t="shared" si="12"/>
        <v/>
      </c>
      <c r="L145" s="20"/>
      <c r="N145" s="15"/>
      <c r="O145" s="15"/>
      <c r="P145" s="15"/>
      <c r="Q145" s="15"/>
      <c r="R145" s="15"/>
      <c r="S145" s="15"/>
      <c r="T145" s="15"/>
      <c r="U145" s="15"/>
      <c r="V145" s="15"/>
      <c r="W145" s="15"/>
    </row>
    <row r="146" spans="1:23" ht="24.75" thickBot="1" x14ac:dyDescent="0.45">
      <c r="A146" s="38"/>
      <c r="B146" s="74"/>
      <c r="C146" s="53" t="s">
        <v>83</v>
      </c>
      <c r="D146" s="39" t="s">
        <v>82</v>
      </c>
      <c r="E146" s="42" t="s">
        <v>62</v>
      </c>
      <c r="F146" s="43" t="s">
        <v>49</v>
      </c>
      <c r="G146" s="80" t="s">
        <v>330</v>
      </c>
      <c r="H146" s="45" t="s">
        <v>331</v>
      </c>
      <c r="I146" s="44" t="s">
        <v>332</v>
      </c>
      <c r="J146" s="45" t="s">
        <v>331</v>
      </c>
      <c r="K146" s="43" t="s">
        <v>29</v>
      </c>
      <c r="L146" s="46" t="s">
        <v>229</v>
      </c>
    </row>
    <row r="147" spans="1:23" s="15" customFormat="1" ht="25.5" x14ac:dyDescent="0.4">
      <c r="A147"/>
      <c r="B147" s="40" t="str">
        <f>IF($E$8=C147,$D$8,IF($E$9=C147,$D$9,IF($E$10=C147,$D$10,"")))</f>
        <v/>
      </c>
      <c r="C147" s="55" t="s">
        <v>149</v>
      </c>
      <c r="D147" s="47"/>
      <c r="E147" s="48"/>
      <c r="F147" s="49"/>
      <c r="G147" s="49"/>
      <c r="H147" s="49"/>
      <c r="I147" s="49"/>
      <c r="J147" s="49"/>
      <c r="K147" s="52"/>
      <c r="L147" s="597">
        <f>SUM(K148:K167)</f>
        <v>0</v>
      </c>
      <c r="N147"/>
      <c r="O147"/>
      <c r="P147"/>
      <c r="Q147"/>
      <c r="R147"/>
      <c r="S147"/>
      <c r="T147"/>
      <c r="U147"/>
      <c r="V147"/>
      <c r="W147"/>
    </row>
    <row r="148" spans="1:23" x14ac:dyDescent="0.4">
      <c r="A148">
        <v>1</v>
      </c>
      <c r="B148" s="76"/>
      <c r="C148" s="59" t="str">
        <f>IF(D148="","",".")</f>
        <v/>
      </c>
      <c r="D148" s="92"/>
      <c r="E148" s="95"/>
      <c r="F148" s="96"/>
      <c r="G148" s="96"/>
      <c r="H148" s="96"/>
      <c r="I148" s="96"/>
      <c r="J148" s="96"/>
      <c r="K148" s="101" t="str">
        <f t="shared" si="12"/>
        <v/>
      </c>
      <c r="L148" s="18"/>
    </row>
    <row r="149" spans="1:23" x14ac:dyDescent="0.4">
      <c r="A149">
        <v>2</v>
      </c>
      <c r="B149" s="76"/>
      <c r="C149" s="59" t="str">
        <f t="shared" ref="C149:C167" si="13">IF(D149="","",".")</f>
        <v/>
      </c>
      <c r="D149" s="93"/>
      <c r="E149" s="97"/>
      <c r="F149" s="98"/>
      <c r="G149" s="98"/>
      <c r="H149" s="98"/>
      <c r="I149" s="98"/>
      <c r="J149" s="98"/>
      <c r="K149" s="102" t="str">
        <f t="shared" si="12"/>
        <v/>
      </c>
      <c r="L149" s="18"/>
    </row>
    <row r="150" spans="1:23" x14ac:dyDescent="0.4">
      <c r="A150">
        <v>3</v>
      </c>
      <c r="B150" s="76"/>
      <c r="C150" s="59" t="str">
        <f t="shared" si="13"/>
        <v/>
      </c>
      <c r="D150" s="93"/>
      <c r="E150" s="97"/>
      <c r="F150" s="98"/>
      <c r="G150" s="98"/>
      <c r="H150" s="98"/>
      <c r="I150" s="98"/>
      <c r="J150" s="98"/>
      <c r="K150" s="102" t="str">
        <f t="shared" si="12"/>
        <v/>
      </c>
      <c r="L150" s="18"/>
    </row>
    <row r="151" spans="1:23" x14ac:dyDescent="0.4">
      <c r="A151">
        <v>4</v>
      </c>
      <c r="B151" s="76"/>
      <c r="C151" s="59" t="str">
        <f t="shared" si="13"/>
        <v/>
      </c>
      <c r="D151" s="93"/>
      <c r="E151" s="97"/>
      <c r="F151" s="98"/>
      <c r="G151" s="98"/>
      <c r="H151" s="98"/>
      <c r="I151" s="98"/>
      <c r="J151" s="98"/>
      <c r="K151" s="102" t="str">
        <f t="shared" si="12"/>
        <v/>
      </c>
      <c r="L151" s="18"/>
    </row>
    <row r="152" spans="1:23" x14ac:dyDescent="0.4">
      <c r="A152">
        <v>5</v>
      </c>
      <c r="B152" s="76"/>
      <c r="C152" s="59" t="str">
        <f t="shared" si="13"/>
        <v/>
      </c>
      <c r="D152" s="93"/>
      <c r="E152" s="97"/>
      <c r="F152" s="98"/>
      <c r="G152" s="98"/>
      <c r="H152" s="98"/>
      <c r="I152" s="98"/>
      <c r="J152" s="98"/>
      <c r="K152" s="102" t="str">
        <f t="shared" si="12"/>
        <v/>
      </c>
      <c r="L152" s="18"/>
    </row>
    <row r="153" spans="1:23" x14ac:dyDescent="0.4">
      <c r="A153">
        <v>6</v>
      </c>
      <c r="B153" s="76"/>
      <c r="C153" s="59" t="str">
        <f t="shared" si="13"/>
        <v/>
      </c>
      <c r="D153" s="93"/>
      <c r="E153" s="97"/>
      <c r="F153" s="98"/>
      <c r="G153" s="98"/>
      <c r="H153" s="98"/>
      <c r="I153" s="98"/>
      <c r="J153" s="98"/>
      <c r="K153" s="102" t="str">
        <f t="shared" si="12"/>
        <v/>
      </c>
      <c r="L153" s="18"/>
    </row>
    <row r="154" spans="1:23" x14ac:dyDescent="0.4">
      <c r="A154">
        <v>7</v>
      </c>
      <c r="B154" s="76"/>
      <c r="C154" s="59" t="str">
        <f t="shared" si="13"/>
        <v/>
      </c>
      <c r="D154" s="93"/>
      <c r="E154" s="97"/>
      <c r="F154" s="98"/>
      <c r="G154" s="98"/>
      <c r="H154" s="98"/>
      <c r="I154" s="98"/>
      <c r="J154" s="98"/>
      <c r="K154" s="102" t="str">
        <f t="shared" si="12"/>
        <v/>
      </c>
      <c r="L154" s="18"/>
    </row>
    <row r="155" spans="1:23" x14ac:dyDescent="0.4">
      <c r="A155">
        <v>8</v>
      </c>
      <c r="B155" s="76"/>
      <c r="C155" s="59" t="str">
        <f t="shared" si="13"/>
        <v/>
      </c>
      <c r="D155" s="93"/>
      <c r="E155" s="97"/>
      <c r="F155" s="98"/>
      <c r="G155" s="98"/>
      <c r="H155" s="98"/>
      <c r="I155" s="98"/>
      <c r="J155" s="98"/>
      <c r="K155" s="102" t="str">
        <f t="shared" si="12"/>
        <v/>
      </c>
      <c r="L155" s="18"/>
    </row>
    <row r="156" spans="1:23" x14ac:dyDescent="0.4">
      <c r="A156">
        <v>9</v>
      </c>
      <c r="B156" s="76"/>
      <c r="C156" s="59" t="str">
        <f t="shared" si="13"/>
        <v/>
      </c>
      <c r="D156" s="93"/>
      <c r="E156" s="97"/>
      <c r="F156" s="98"/>
      <c r="G156" s="98"/>
      <c r="H156" s="98"/>
      <c r="I156" s="98"/>
      <c r="J156" s="98"/>
      <c r="K156" s="102" t="str">
        <f t="shared" si="12"/>
        <v/>
      </c>
      <c r="L156" s="18"/>
    </row>
    <row r="157" spans="1:23" x14ac:dyDescent="0.4">
      <c r="A157">
        <v>10</v>
      </c>
      <c r="B157" s="76"/>
      <c r="C157" s="59" t="str">
        <f t="shared" si="13"/>
        <v/>
      </c>
      <c r="D157" s="93"/>
      <c r="E157" s="97"/>
      <c r="F157" s="98"/>
      <c r="G157" s="98"/>
      <c r="H157" s="98"/>
      <c r="I157" s="98"/>
      <c r="J157" s="98"/>
      <c r="K157" s="102" t="str">
        <f t="shared" si="12"/>
        <v/>
      </c>
      <c r="L157" s="18"/>
    </row>
    <row r="158" spans="1:23" x14ac:dyDescent="0.4">
      <c r="A158">
        <v>11</v>
      </c>
      <c r="B158" s="76"/>
      <c r="C158" s="59" t="str">
        <f t="shared" si="13"/>
        <v/>
      </c>
      <c r="D158" s="93"/>
      <c r="E158" s="97"/>
      <c r="F158" s="98"/>
      <c r="G158" s="98"/>
      <c r="H158" s="98"/>
      <c r="I158" s="98"/>
      <c r="J158" s="98"/>
      <c r="K158" s="102" t="str">
        <f t="shared" si="12"/>
        <v/>
      </c>
      <c r="L158" s="18"/>
    </row>
    <row r="159" spans="1:23" x14ac:dyDescent="0.4">
      <c r="A159">
        <v>12</v>
      </c>
      <c r="B159" s="76"/>
      <c r="C159" s="59" t="str">
        <f t="shared" si="13"/>
        <v/>
      </c>
      <c r="D159" s="93"/>
      <c r="E159" s="97"/>
      <c r="F159" s="98"/>
      <c r="G159" s="98"/>
      <c r="H159" s="98"/>
      <c r="I159" s="98"/>
      <c r="J159" s="98"/>
      <c r="K159" s="102" t="str">
        <f t="shared" si="12"/>
        <v/>
      </c>
      <c r="L159" s="18"/>
    </row>
    <row r="160" spans="1:23" x14ac:dyDescent="0.4">
      <c r="A160">
        <v>13</v>
      </c>
      <c r="B160" s="76"/>
      <c r="C160" s="59" t="str">
        <f t="shared" si="13"/>
        <v/>
      </c>
      <c r="D160" s="93"/>
      <c r="E160" s="97"/>
      <c r="F160" s="98"/>
      <c r="G160" s="98"/>
      <c r="H160" s="98"/>
      <c r="I160" s="98"/>
      <c r="J160" s="98"/>
      <c r="K160" s="102" t="str">
        <f t="shared" si="12"/>
        <v/>
      </c>
      <c r="L160" s="18"/>
    </row>
    <row r="161" spans="1:23" x14ac:dyDescent="0.4">
      <c r="A161">
        <v>14</v>
      </c>
      <c r="B161" s="76"/>
      <c r="C161" s="59" t="str">
        <f t="shared" si="13"/>
        <v/>
      </c>
      <c r="D161" s="93"/>
      <c r="E161" s="97"/>
      <c r="F161" s="98"/>
      <c r="G161" s="98"/>
      <c r="H161" s="98"/>
      <c r="I161" s="98"/>
      <c r="J161" s="98"/>
      <c r="K161" s="102" t="str">
        <f t="shared" si="12"/>
        <v/>
      </c>
      <c r="L161" s="18"/>
    </row>
    <row r="162" spans="1:23" x14ac:dyDescent="0.4">
      <c r="A162">
        <v>15</v>
      </c>
      <c r="B162" s="76"/>
      <c r="C162" s="59" t="str">
        <f t="shared" si="13"/>
        <v/>
      </c>
      <c r="D162" s="93"/>
      <c r="E162" s="97"/>
      <c r="F162" s="98"/>
      <c r="G162" s="98"/>
      <c r="H162" s="98"/>
      <c r="I162" s="98"/>
      <c r="J162" s="98"/>
      <c r="K162" s="102" t="str">
        <f t="shared" si="12"/>
        <v/>
      </c>
      <c r="L162" s="18"/>
    </row>
    <row r="163" spans="1:23" x14ac:dyDescent="0.4">
      <c r="A163">
        <v>16</v>
      </c>
      <c r="B163" s="76"/>
      <c r="C163" s="59" t="str">
        <f t="shared" si="13"/>
        <v/>
      </c>
      <c r="D163" s="93"/>
      <c r="E163" s="97"/>
      <c r="F163" s="98"/>
      <c r="G163" s="98"/>
      <c r="H163" s="98"/>
      <c r="I163" s="98"/>
      <c r="J163" s="98"/>
      <c r="K163" s="102" t="str">
        <f t="shared" si="12"/>
        <v/>
      </c>
      <c r="L163" s="18"/>
    </row>
    <row r="164" spans="1:23" x14ac:dyDescent="0.4">
      <c r="A164">
        <v>17</v>
      </c>
      <c r="B164" s="76"/>
      <c r="C164" s="59" t="str">
        <f t="shared" si="13"/>
        <v/>
      </c>
      <c r="D164" s="93"/>
      <c r="E164" s="97"/>
      <c r="F164" s="98"/>
      <c r="G164" s="98"/>
      <c r="H164" s="98"/>
      <c r="I164" s="98"/>
      <c r="J164" s="98"/>
      <c r="K164" s="102" t="str">
        <f t="shared" si="12"/>
        <v/>
      </c>
      <c r="L164" s="19"/>
    </row>
    <row r="165" spans="1:23" x14ac:dyDescent="0.4">
      <c r="A165">
        <v>18</v>
      </c>
      <c r="B165" s="76"/>
      <c r="C165" s="59" t="str">
        <f t="shared" si="13"/>
        <v/>
      </c>
      <c r="D165" s="93"/>
      <c r="E165" s="97"/>
      <c r="F165" s="98"/>
      <c r="G165" s="98"/>
      <c r="H165" s="98"/>
      <c r="I165" s="98"/>
      <c r="J165" s="98"/>
      <c r="K165" s="102" t="str">
        <f t="shared" si="12"/>
        <v/>
      </c>
      <c r="L165" s="19"/>
    </row>
    <row r="166" spans="1:23" x14ac:dyDescent="0.4">
      <c r="A166">
        <v>19</v>
      </c>
      <c r="B166" s="76"/>
      <c r="C166" s="59" t="str">
        <f t="shared" si="13"/>
        <v/>
      </c>
      <c r="D166" s="93"/>
      <c r="E166" s="97"/>
      <c r="F166" s="98"/>
      <c r="G166" s="98"/>
      <c r="H166" s="98"/>
      <c r="I166" s="98"/>
      <c r="J166" s="98"/>
      <c r="K166" s="102" t="str">
        <f t="shared" si="12"/>
        <v/>
      </c>
      <c r="L166" s="19"/>
    </row>
    <row r="167" spans="1:23" ht="19.5" thickBot="1" x14ac:dyDescent="0.45">
      <c r="A167">
        <v>20</v>
      </c>
      <c r="B167" s="77"/>
      <c r="C167" s="60" t="str">
        <f t="shared" si="13"/>
        <v/>
      </c>
      <c r="D167" s="94"/>
      <c r="E167" s="99"/>
      <c r="F167" s="100"/>
      <c r="G167" s="100"/>
      <c r="H167" s="100"/>
      <c r="I167" s="100"/>
      <c r="J167" s="100"/>
      <c r="K167" s="103" t="str">
        <f t="shared" si="12"/>
        <v/>
      </c>
      <c r="L167" s="20"/>
      <c r="N167" s="15"/>
      <c r="O167" s="15"/>
      <c r="P167" s="15"/>
      <c r="Q167" s="15"/>
      <c r="R167" s="15"/>
      <c r="S167" s="15"/>
      <c r="T167" s="15"/>
      <c r="U167" s="15"/>
      <c r="V167" s="15"/>
      <c r="W167" s="15"/>
    </row>
    <row r="168" spans="1:23" ht="8.25" customHeight="1" x14ac:dyDescent="0.4">
      <c r="B168" s="730"/>
      <c r="C168" s="731"/>
      <c r="D168" s="732"/>
      <c r="E168" s="733"/>
      <c r="F168" s="731"/>
      <c r="G168" s="731"/>
      <c r="H168" s="734"/>
      <c r="I168" s="734"/>
      <c r="J168" s="735"/>
      <c r="K168" s="734"/>
      <c r="L168" s="736"/>
    </row>
    <row r="189" spans="14:23" x14ac:dyDescent="0.4">
      <c r="N189" s="15"/>
      <c r="O189" s="15"/>
      <c r="P189" s="15"/>
      <c r="Q189" s="15"/>
      <c r="R189" s="15"/>
      <c r="S189" s="15"/>
      <c r="T189" s="15"/>
      <c r="U189" s="15"/>
      <c r="V189" s="15"/>
      <c r="W189" s="15"/>
    </row>
  </sheetData>
  <sheetProtection algorithmName="SHA-512" hashValue="6w53ANJsdqD0sw2HXlTmfsSt2oALAr8wCMuFowTuAcu/qGSHP7uZc8X9MB89V1Hpos/bFRo8vD33YH0SuA1PgQ==" saltValue="HQwlszMMNORdD53YdsZEQQ==" spinCount="100000" sheet="1" autoFilter="0"/>
  <autoFilter ref="B12:L167" xr:uid="{00000000-0009-0000-0000-00000A000000}"/>
  <mergeCells count="20">
    <mergeCell ref="N11:R14"/>
    <mergeCell ref="H7:J7"/>
    <mergeCell ref="H8:J8"/>
    <mergeCell ref="H9:J9"/>
    <mergeCell ref="H10:J10"/>
    <mergeCell ref="N5:R9"/>
    <mergeCell ref="B2:D2"/>
    <mergeCell ref="E2:L2"/>
    <mergeCell ref="B3:D3"/>
    <mergeCell ref="E3:L3"/>
    <mergeCell ref="F4:G4"/>
    <mergeCell ref="H4:J4"/>
    <mergeCell ref="F8:G8"/>
    <mergeCell ref="F9:G9"/>
    <mergeCell ref="F10:G10"/>
    <mergeCell ref="F5:G5"/>
    <mergeCell ref="H5:J5"/>
    <mergeCell ref="H6:J6"/>
    <mergeCell ref="F6:G6"/>
    <mergeCell ref="F7:G7"/>
  </mergeCells>
  <phoneticPr fontId="21"/>
  <dataValidations count="19">
    <dataValidation type="list" allowBlank="1" showErrorMessage="1" sqref="D126:D145" xr:uid="{00000000-0002-0000-0A00-000000000000}">
      <formula1>"宣伝物送付料,広告宣伝費,立看板費,ウェブサイト作成料,入場券印刷費,入場券販売手数料,各種デザイン料,図録製作費,チラシ印刷費,ポスター印刷費,アンケート用紙印刷費"</formula1>
    </dataValidation>
    <dataValidation type="list" allowBlank="1" showErrorMessage="1" sqref="D36:D45" xr:uid="{00000000-0002-0000-0A00-000001000000}">
      <formula1>"企画制作料"</formula1>
    </dataValidation>
    <dataValidation type="list" allowBlank="1" showErrorMessage="1" sqref="D14:D33" xr:uid="{00000000-0002-0000-0A00-000002000000}">
      <formula1>"作品制作謝金,作品制作材料費,作品借料,作品保険料,著作権使用料"</formula1>
    </dataValidation>
    <dataValidation type="custom" imeMode="halfAlpha" operator="greaterThanOrEqual" showInputMessage="1" showErrorMessage="1" errorTitle="単価未入力。" error="単価を入力してから記入してください。" sqref="I35 I47 I13" xr:uid="{00000000-0002-0000-0A00-000003000000}">
      <formula1>F13&lt;&gt;""</formula1>
    </dataValidation>
    <dataValidation type="custom" imeMode="halfAlpha" operator="greaterThanOrEqual" showInputMessage="1" showErrorMessage="1" errorTitle="単価未入力。" error="単価を入力してから記入してください。" sqref="G58 G80 G124 G146 G102 G35 G13 G47" xr:uid="{00000000-0002-0000-0A00-000004000000}">
      <formula1>F13&lt;&gt;""</formula1>
    </dataValidation>
    <dataValidation type="custom" imeMode="halfAlpha" operator="greaterThanOrEqual" showInputMessage="1" showErrorMessage="1" errorTitle="細目未選択" error="細目を選択し入力してください。" sqref="F58 F80 F124 F146 F102 F35 F13 F47" xr:uid="{00000000-0002-0000-0A00-000005000000}">
      <formula1>D13&lt;&gt;""</formula1>
    </dataValidation>
    <dataValidation type="custom" showInputMessage="1" showErrorMessage="1" errorTitle="細目未選択" error="細目を選択し入力してください。" sqref="E58 E80 E124 E146 E102" xr:uid="{00000000-0002-0000-0A00-000006000000}">
      <formula1>D58&lt;&gt;""</formula1>
    </dataValidation>
    <dataValidation type="textLength" operator="lessThanOrEqual" allowBlank="1" showInputMessage="1" showErrorMessage="1" errorTitle="文字数超過" error="30字以下で入力してください。" sqref="F168:G65582" xr:uid="{00000000-0002-0000-0A00-000007000000}">
      <formula1>30</formula1>
    </dataValidation>
    <dataValidation imeMode="halfAlpha" allowBlank="1" showInputMessage="1" showErrorMessage="1" sqref="K168:K65582 H168:I65582" xr:uid="{00000000-0002-0000-0A00-000008000000}"/>
    <dataValidation type="list" allowBlank="1" showErrorMessage="1" sqref="D148:D167" xr:uid="{00000000-0002-0000-0A00-00000A000000}">
      <formula1>"録画費,録音費,写真費,配信用録音録画・編集費,配信用機材借料,配信用サイト作成・利用料"</formula1>
    </dataValidation>
    <dataValidation type="list" allowBlank="1" showErrorMessage="1" sqref="D104:D123" xr:uid="{00000000-0002-0000-0A00-00000B000000}">
      <formula1>"交通費,宿泊費,日当"</formula1>
    </dataValidation>
    <dataValidation type="list" allowBlank="1" showErrorMessage="1" sqref="D82:D101" xr:uid="{00000000-0002-0000-0A00-00000C000000}">
      <formula1>"図録等編集謝金,図録等原稿執筆謝金,図録等翻訳謝金,各種翻訳謝金,会場監視員謝金,駐車場整理謝金,託児謝金,医師・看護師謝金,手話通訳謝金,要約筆記謝金,パフォーマンス等出演謝金,関連行事・ワークショップ講師謝金"</formula1>
    </dataValidation>
    <dataValidation type="list" allowBlank="1" showErrorMessage="1" sqref="D60:D79" xr:uid="{00000000-0002-0000-0A00-00000D000000}">
      <formula1>"会場設営費,会場撤去費,会場設営・撤去補助人件費,字幕費・音声ガイド費,機材借料,作品梱包・運搬費,額装費,関連行事・ワークショップ材料費"</formula1>
    </dataValidation>
    <dataValidation type="list" allowBlank="1" showErrorMessage="1" sqref="D48:D57" xr:uid="{00000000-0002-0000-0A00-00000E000000}">
      <formula1>"会場使用料"</formula1>
    </dataValidation>
    <dataValidation type="custom" showErrorMessage="1" errorTitle="細目未選択" error="細目を選択し入力してください。" sqref="E14:E33 E36:E45 E48:E57 E60:E79 E82:E101 E104:E123 E126:E145 E148:E167" xr:uid="{E66196DC-92D5-4DC0-8E85-883A051FDE88}">
      <formula1>D14&lt;&gt;""</formula1>
    </dataValidation>
    <dataValidation type="custom" imeMode="halfAlpha" operator="greaterThanOrEqual" showErrorMessage="1" errorTitle="細目未選択" error="細目を選択し入力してください。" sqref="F14:F33 F36:F45 F48:F57 F60:F79 F82:F101 F104:F123 F126:F145 F148:F167" xr:uid="{123CD833-90D7-4B8B-907F-72AEB735B98C}">
      <formula1>D14&lt;&gt;""</formula1>
    </dataValidation>
    <dataValidation type="custom" imeMode="halfAlpha" operator="greaterThanOrEqual" showErrorMessage="1" errorTitle="単価未入力。" error="単価を入力してから記入してください。" sqref="G14:G33 G36:G45 G48:G57 G60:G79 G82:G101 G104:G123 G126:G145 G148:G167" xr:uid="{D9AB0F2E-8726-438D-BB5A-83B019C632F0}">
      <formula1>F14&lt;&gt;""</formula1>
    </dataValidation>
    <dataValidation type="custom" imeMode="halfAlpha" operator="greaterThanOrEqual" showErrorMessage="1" errorTitle="単価未入力。" error="単価を入力してから記入してください。" sqref="I14:I33 I36:I45 I48:I57 I60:I79 I82:I101 I104:I123 I126:I145 I148:I167" xr:uid="{608011B0-C1E8-42D6-9200-04535AC53413}">
      <formula1>F14&lt;&gt;""</formula1>
    </dataValidation>
    <dataValidation allowBlank="1" showErrorMessage="1" sqref="H36:H45" xr:uid="{6973620F-6DC5-4112-A717-6775F05460CD}"/>
  </dataValidations>
  <printOptions horizontalCentered="1"/>
  <pageMargins left="0.70866141732283472" right="0.70866141732283472" top="0.35433070866141736" bottom="0.35433070866141736" header="0.31496062992125984" footer="0.31496062992125984"/>
  <pageSetup paperSize="9" scale="2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rgb="FFF7C1D4"/>
    <pageSetUpPr fitToPage="1"/>
  </sheetPr>
  <dimension ref="B1:U166"/>
  <sheetViews>
    <sheetView view="pageBreakPreview" zoomScale="75" zoomScaleNormal="70" zoomScaleSheetLayoutView="75" workbookViewId="0">
      <selection activeCell="D14" sqref="D14:H14"/>
    </sheetView>
  </sheetViews>
  <sheetFormatPr defaultColWidth="9" defaultRowHeight="25.5" x14ac:dyDescent="0.4"/>
  <cols>
    <col min="1" max="1" width="2.875" style="705" customWidth="1"/>
    <col min="2" max="2" width="5.125" style="722" customWidth="1"/>
    <col min="3" max="3" width="12.125" style="705" customWidth="1"/>
    <col min="4" max="4" width="18.625" style="705" customWidth="1"/>
    <col min="5" max="6" width="20" style="705" customWidth="1"/>
    <col min="7" max="7" width="12.125" style="705" customWidth="1"/>
    <col min="8" max="8" width="17.625" style="705" customWidth="1"/>
    <col min="9" max="9" width="2.875" style="705" customWidth="1"/>
    <col min="10" max="10" width="1.625" style="705" customWidth="1"/>
    <col min="11" max="20" width="9" style="705"/>
    <col min="21" max="21" width="64.5" style="705" customWidth="1"/>
    <col min="22" max="16384" width="9" style="705"/>
  </cols>
  <sheetData>
    <row r="1" spans="2:21" s="566" customFormat="1" x14ac:dyDescent="0.4">
      <c r="B1" s="774" t="s">
        <v>383</v>
      </c>
      <c r="C1" s="774"/>
      <c r="D1" s="774"/>
      <c r="E1" s="774"/>
      <c r="F1" s="774"/>
      <c r="G1" s="774"/>
      <c r="H1" s="774"/>
      <c r="I1" s="530"/>
      <c r="J1" s="713"/>
      <c r="K1" s="713"/>
      <c r="U1" s="713"/>
    </row>
    <row r="2" spans="2:21" s="566" customFormat="1" ht="26.25" customHeight="1" x14ac:dyDescent="0.4">
      <c r="B2" s="774" t="s">
        <v>196</v>
      </c>
      <c r="C2" s="774"/>
      <c r="D2" s="774"/>
      <c r="E2" s="774"/>
      <c r="F2" s="774"/>
      <c r="G2" s="774"/>
      <c r="H2" s="774"/>
      <c r="I2" s="530"/>
      <c r="J2" s="714"/>
      <c r="K2" s="714"/>
      <c r="U2" s="714"/>
    </row>
    <row r="3" spans="2:21" s="566" customFormat="1" ht="6" customHeight="1" x14ac:dyDescent="0.4">
      <c r="E3" s="702"/>
      <c r="F3" s="703"/>
      <c r="H3" s="1376"/>
      <c r="I3" s="1376"/>
      <c r="K3" s="1377" t="s">
        <v>333</v>
      </c>
      <c r="L3" s="1377"/>
      <c r="M3" s="1377"/>
      <c r="N3" s="1377"/>
      <c r="O3" s="1377"/>
    </row>
    <row r="4" spans="2:21" s="566" customFormat="1" ht="15" customHeight="1" x14ac:dyDescent="0.4">
      <c r="G4" s="715"/>
      <c r="H4" s="1376"/>
      <c r="I4" s="1376"/>
      <c r="J4" s="716"/>
      <c r="K4" s="1377"/>
      <c r="L4" s="1377"/>
      <c r="M4" s="1377"/>
      <c r="N4" s="1377"/>
      <c r="O4" s="1377"/>
      <c r="P4" s="717"/>
      <c r="Q4" s="717"/>
      <c r="R4" s="717"/>
      <c r="S4" s="717"/>
      <c r="T4" s="717"/>
      <c r="U4" s="718"/>
    </row>
    <row r="5" spans="2:21" s="566" customFormat="1" ht="15" customHeight="1" x14ac:dyDescent="0.4">
      <c r="B5" s="704" t="s">
        <v>197</v>
      </c>
      <c r="K5" s="1377"/>
      <c r="L5" s="1377"/>
      <c r="M5" s="1377"/>
      <c r="N5" s="1377"/>
      <c r="O5" s="1377"/>
      <c r="P5" s="719"/>
      <c r="Q5" s="719"/>
      <c r="R5" s="719"/>
      <c r="S5" s="719"/>
      <c r="T5" s="719"/>
    </row>
    <row r="6" spans="2:21" s="566" customFormat="1" ht="15" customHeight="1" x14ac:dyDescent="0.4">
      <c r="K6" s="719"/>
      <c r="L6" s="719"/>
      <c r="M6" s="719"/>
      <c r="N6" s="719"/>
      <c r="O6" s="719"/>
      <c r="P6" s="719"/>
      <c r="Q6" s="719"/>
      <c r="R6" s="719"/>
      <c r="S6" s="719"/>
      <c r="T6" s="719"/>
    </row>
    <row r="7" spans="2:21" s="704" customFormat="1" ht="18" customHeight="1" x14ac:dyDescent="0.4">
      <c r="E7" s="269" t="s">
        <v>198</v>
      </c>
      <c r="F7" s="1083">
        <f>IF('5-1 総表'!C17="","",'5-1 総表'!C17)</f>
        <v>0</v>
      </c>
      <c r="G7" s="1083"/>
      <c r="H7" s="1083"/>
      <c r="I7" s="1083"/>
      <c r="J7" s="713"/>
      <c r="K7" s="719"/>
      <c r="L7" s="719"/>
      <c r="M7" s="719"/>
      <c r="N7" s="719"/>
      <c r="O7" s="719"/>
      <c r="P7" s="719"/>
      <c r="Q7" s="719"/>
      <c r="R7" s="719"/>
      <c r="S7" s="719"/>
      <c r="T7" s="719"/>
      <c r="U7" s="718"/>
    </row>
    <row r="8" spans="2:21" s="704" customFormat="1" ht="31.35" customHeight="1" x14ac:dyDescent="0.4">
      <c r="E8" s="269" t="s">
        <v>199</v>
      </c>
      <c r="F8" s="1083">
        <f>IF('5-1 総表'!C18="","",'5-1 総表'!C18)</f>
        <v>0</v>
      </c>
      <c r="G8" s="1083"/>
      <c r="H8" s="1083"/>
      <c r="I8" s="1083"/>
      <c r="J8" s="713"/>
      <c r="K8" s="719"/>
      <c r="L8" s="719"/>
      <c r="M8" s="719"/>
      <c r="N8" s="719"/>
      <c r="O8" s="719"/>
      <c r="P8" s="719"/>
      <c r="Q8" s="719"/>
      <c r="R8" s="719"/>
      <c r="S8" s="719"/>
      <c r="T8" s="719"/>
      <c r="U8" s="718"/>
    </row>
    <row r="9" spans="2:21" s="704" customFormat="1" ht="18" customHeight="1" x14ac:dyDescent="0.4">
      <c r="E9" s="269" t="s">
        <v>200</v>
      </c>
      <c r="F9" s="1083">
        <f>IF('5-1 総表'!C19="","",'5-1 総表'!C19)</f>
        <v>0</v>
      </c>
      <c r="G9" s="1083"/>
      <c r="H9" s="1083"/>
      <c r="I9" s="1083"/>
      <c r="J9" s="718"/>
      <c r="K9" s="719"/>
      <c r="L9" s="719"/>
      <c r="M9" s="719"/>
      <c r="N9" s="719"/>
      <c r="O9" s="719"/>
      <c r="P9" s="719"/>
      <c r="Q9" s="719"/>
      <c r="R9" s="719"/>
      <c r="S9" s="719"/>
      <c r="T9" s="719"/>
      <c r="U9" s="718"/>
    </row>
    <row r="10" spans="2:21" ht="7.35" customHeight="1" x14ac:dyDescent="0.4">
      <c r="B10" s="706"/>
      <c r="C10" s="707"/>
      <c r="D10" s="707"/>
      <c r="E10" s="707"/>
      <c r="F10" s="707"/>
      <c r="G10" s="707"/>
      <c r="H10" s="708"/>
      <c r="K10" s="719"/>
      <c r="L10" s="719"/>
      <c r="M10" s="719"/>
      <c r="N10" s="719"/>
      <c r="O10" s="719"/>
      <c r="P10" s="719"/>
      <c r="Q10" s="719"/>
      <c r="R10" s="719"/>
      <c r="S10" s="719"/>
      <c r="T10" s="719"/>
    </row>
    <row r="11" spans="2:21" ht="8.4499999999999993" customHeight="1" x14ac:dyDescent="0.4">
      <c r="B11" s="1085"/>
      <c r="C11" s="1085"/>
      <c r="D11" s="1086"/>
      <c r="E11" s="1086"/>
      <c r="F11" s="1086"/>
      <c r="G11" s="1086"/>
      <c r="H11" s="1086"/>
      <c r="J11" s="718"/>
      <c r="K11" s="719"/>
      <c r="L11" s="719"/>
      <c r="M11" s="719"/>
      <c r="N11" s="719"/>
      <c r="O11" s="719"/>
      <c r="P11" s="719"/>
      <c r="Q11" s="719"/>
      <c r="R11" s="719"/>
      <c r="S11" s="719"/>
      <c r="T11" s="719"/>
      <c r="U11" s="718"/>
    </row>
    <row r="12" spans="2:21" ht="27" customHeight="1" x14ac:dyDescent="0.4">
      <c r="B12" s="1087" t="s">
        <v>201</v>
      </c>
      <c r="C12" s="1087"/>
      <c r="D12" s="1088">
        <f>IF('5-1 総表'!C29="","",'5-1 総表'!C29)</f>
        <v>0</v>
      </c>
      <c r="E12" s="1088"/>
      <c r="F12" s="1088"/>
      <c r="G12" s="1088"/>
      <c r="H12" s="1088"/>
      <c r="J12" s="718"/>
      <c r="K12" s="1378" t="s">
        <v>403</v>
      </c>
      <c r="L12" s="1378"/>
      <c r="M12" s="1378"/>
      <c r="N12" s="1378"/>
      <c r="O12" s="1378"/>
      <c r="P12" s="1378"/>
      <c r="Q12" s="1378"/>
      <c r="R12" s="1378"/>
      <c r="S12" s="1378"/>
      <c r="T12" s="1378"/>
      <c r="U12" s="718"/>
    </row>
    <row r="13" spans="2:21" ht="6.6" customHeight="1" x14ac:dyDescent="0.4">
      <c r="B13" s="706"/>
      <c r="C13" s="707"/>
      <c r="D13" s="707"/>
      <c r="E13" s="707"/>
      <c r="F13" s="707"/>
      <c r="G13" s="699"/>
      <c r="H13" s="707"/>
      <c r="K13" s="1378"/>
      <c r="L13" s="1378"/>
      <c r="M13" s="1378"/>
      <c r="N13" s="1378"/>
      <c r="O13" s="1378"/>
      <c r="P13" s="1378"/>
      <c r="Q13" s="1378"/>
      <c r="R13" s="1378"/>
      <c r="S13" s="1378"/>
      <c r="T13" s="1378"/>
    </row>
    <row r="14" spans="2:21" ht="27" customHeight="1" x14ac:dyDescent="0.4">
      <c r="B14" s="1089">
        <v>1</v>
      </c>
      <c r="C14" s="709" t="s">
        <v>202</v>
      </c>
      <c r="D14" s="1090"/>
      <c r="E14" s="1090"/>
      <c r="F14" s="1090"/>
      <c r="G14" s="1090"/>
      <c r="H14" s="1090"/>
      <c r="J14" s="720"/>
      <c r="K14" s="1378"/>
      <c r="L14" s="1378"/>
      <c r="M14" s="1378"/>
      <c r="N14" s="1378"/>
      <c r="O14" s="1378"/>
      <c r="P14" s="1378"/>
      <c r="Q14" s="1378"/>
      <c r="R14" s="1378"/>
      <c r="S14" s="1378"/>
      <c r="T14" s="1378"/>
      <c r="U14" s="720"/>
    </row>
    <row r="15" spans="2:21" ht="14.25" customHeight="1" x14ac:dyDescent="0.4">
      <c r="B15" s="1089"/>
      <c r="C15" s="1091" t="s">
        <v>203</v>
      </c>
      <c r="D15" s="1090"/>
      <c r="E15" s="1090"/>
      <c r="F15" s="1090"/>
      <c r="G15" s="1090"/>
      <c r="H15" s="1090"/>
      <c r="J15" s="720"/>
      <c r="K15" s="1378"/>
      <c r="L15" s="1378"/>
      <c r="M15" s="1378"/>
      <c r="N15" s="1378"/>
      <c r="O15" s="1378"/>
      <c r="P15" s="1378"/>
      <c r="Q15" s="1378"/>
      <c r="R15" s="1378"/>
      <c r="S15" s="1378"/>
      <c r="T15" s="1378"/>
      <c r="U15" s="720"/>
    </row>
    <row r="16" spans="2:21" ht="14.25" customHeight="1" x14ac:dyDescent="0.4">
      <c r="B16" s="1089"/>
      <c r="C16" s="1091"/>
      <c r="D16" s="1090"/>
      <c r="E16" s="1090"/>
      <c r="F16" s="1090"/>
      <c r="G16" s="1090"/>
      <c r="H16" s="1090"/>
      <c r="J16" s="720"/>
      <c r="K16" s="1378"/>
      <c r="L16" s="1378"/>
      <c r="M16" s="1378"/>
      <c r="N16" s="1378"/>
      <c r="O16" s="1378"/>
      <c r="P16" s="1378"/>
      <c r="Q16" s="1378"/>
      <c r="R16" s="1378"/>
      <c r="S16" s="1378"/>
      <c r="T16" s="1378"/>
      <c r="U16" s="720"/>
    </row>
    <row r="17" spans="2:21" ht="14.25" customHeight="1" x14ac:dyDescent="0.4">
      <c r="B17" s="1089"/>
      <c r="C17" s="1091"/>
      <c r="D17" s="1090"/>
      <c r="E17" s="1090"/>
      <c r="F17" s="1090"/>
      <c r="G17" s="1090"/>
      <c r="H17" s="1090"/>
      <c r="J17" s="720"/>
      <c r="K17" s="1378"/>
      <c r="L17" s="1378"/>
      <c r="M17" s="1378"/>
      <c r="N17" s="1378"/>
      <c r="O17" s="1378"/>
      <c r="P17" s="1378"/>
      <c r="Q17" s="1378"/>
      <c r="R17" s="1378"/>
      <c r="S17" s="1378"/>
      <c r="T17" s="1378"/>
      <c r="U17" s="720"/>
    </row>
    <row r="18" spans="2:21" ht="14.25" customHeight="1" x14ac:dyDescent="0.4">
      <c r="B18" s="1089"/>
      <c r="C18" s="1091"/>
      <c r="D18" s="1090"/>
      <c r="E18" s="1090"/>
      <c r="F18" s="1090"/>
      <c r="G18" s="1090"/>
      <c r="H18" s="1090"/>
      <c r="J18" s="720"/>
      <c r="K18" s="1378"/>
      <c r="L18" s="1378"/>
      <c r="M18" s="1378"/>
      <c r="N18" s="1378"/>
      <c r="O18" s="1378"/>
      <c r="P18" s="1378"/>
      <c r="Q18" s="1378"/>
      <c r="R18" s="1378"/>
      <c r="S18" s="1378"/>
      <c r="T18" s="1378"/>
      <c r="U18" s="720"/>
    </row>
    <row r="19" spans="2:21" ht="14.25" customHeight="1" x14ac:dyDescent="0.4">
      <c r="B19" s="1089"/>
      <c r="C19" s="1091"/>
      <c r="D19" s="1090"/>
      <c r="E19" s="1090"/>
      <c r="F19" s="1090"/>
      <c r="G19" s="1090"/>
      <c r="H19" s="1090"/>
      <c r="J19" s="720"/>
      <c r="K19" s="1378"/>
      <c r="L19" s="1378"/>
      <c r="M19" s="1378"/>
      <c r="N19" s="1378"/>
      <c r="O19" s="1378"/>
      <c r="P19" s="1378"/>
      <c r="Q19" s="1378"/>
      <c r="R19" s="1378"/>
      <c r="S19" s="1378"/>
      <c r="T19" s="1378"/>
      <c r="U19" s="720"/>
    </row>
    <row r="20" spans="2:21" ht="14.25" customHeight="1" x14ac:dyDescent="0.4">
      <c r="B20" s="1089"/>
      <c r="C20" s="1091" t="s">
        <v>204</v>
      </c>
      <c r="D20" s="1090"/>
      <c r="E20" s="1090"/>
      <c r="F20" s="1090"/>
      <c r="G20" s="1090"/>
      <c r="H20" s="1090"/>
      <c r="J20" s="720"/>
      <c r="K20" s="1378"/>
      <c r="L20" s="1378"/>
      <c r="M20" s="1378"/>
      <c r="N20" s="1378"/>
      <c r="O20" s="1378"/>
      <c r="P20" s="1378"/>
      <c r="Q20" s="1378"/>
      <c r="R20" s="1378"/>
      <c r="S20" s="1378"/>
      <c r="T20" s="1378"/>
      <c r="U20" s="720"/>
    </row>
    <row r="21" spans="2:21" ht="14.25" customHeight="1" x14ac:dyDescent="0.4">
      <c r="B21" s="1089"/>
      <c r="C21" s="1091"/>
      <c r="D21" s="1090"/>
      <c r="E21" s="1090"/>
      <c r="F21" s="1090"/>
      <c r="G21" s="1090"/>
      <c r="H21" s="1090"/>
      <c r="J21" s="720"/>
      <c r="K21" s="1378"/>
      <c r="L21" s="1378"/>
      <c r="M21" s="1378"/>
      <c r="N21" s="1378"/>
      <c r="O21" s="1378"/>
      <c r="P21" s="1378"/>
      <c r="Q21" s="1378"/>
      <c r="R21" s="1378"/>
      <c r="S21" s="1378"/>
      <c r="T21" s="1378"/>
      <c r="U21" s="720"/>
    </row>
    <row r="22" spans="2:21" ht="14.25" customHeight="1" x14ac:dyDescent="0.4">
      <c r="B22" s="1089"/>
      <c r="C22" s="1091"/>
      <c r="D22" s="1090"/>
      <c r="E22" s="1090"/>
      <c r="F22" s="1090"/>
      <c r="G22" s="1090"/>
      <c r="H22" s="1090"/>
      <c r="J22" s="720"/>
      <c r="K22" s="1378"/>
      <c r="L22" s="1378"/>
      <c r="M22" s="1378"/>
      <c r="N22" s="1378"/>
      <c r="O22" s="1378"/>
      <c r="P22" s="1378"/>
      <c r="Q22" s="1378"/>
      <c r="R22" s="1378"/>
      <c r="S22" s="1378"/>
      <c r="T22" s="1378"/>
      <c r="U22" s="720"/>
    </row>
    <row r="23" spans="2:21" ht="14.25" customHeight="1" x14ac:dyDescent="0.4">
      <c r="B23" s="1089"/>
      <c r="C23" s="1091"/>
      <c r="D23" s="1090"/>
      <c r="E23" s="1090"/>
      <c r="F23" s="1090"/>
      <c r="G23" s="1090"/>
      <c r="H23" s="1090"/>
      <c r="J23" s="720"/>
      <c r="K23" s="1378"/>
      <c r="L23" s="1378"/>
      <c r="M23" s="1378"/>
      <c r="N23" s="1378"/>
      <c r="O23" s="1378"/>
      <c r="P23" s="1378"/>
      <c r="Q23" s="1378"/>
      <c r="R23" s="1378"/>
      <c r="S23" s="1378"/>
      <c r="T23" s="1378"/>
      <c r="U23" s="720"/>
    </row>
    <row r="24" spans="2:21" ht="14.25" customHeight="1" x14ac:dyDescent="0.4">
      <c r="B24" s="1089"/>
      <c r="C24" s="1091"/>
      <c r="D24" s="1090"/>
      <c r="E24" s="1090"/>
      <c r="F24" s="1090"/>
      <c r="G24" s="1090"/>
      <c r="H24" s="1090"/>
      <c r="J24" s="720"/>
      <c r="K24" s="1378"/>
      <c r="L24" s="1378"/>
      <c r="M24" s="1378"/>
      <c r="N24" s="1378"/>
      <c r="O24" s="1378"/>
      <c r="P24" s="1378"/>
      <c r="Q24" s="1378"/>
      <c r="R24" s="1378"/>
      <c r="S24" s="1378"/>
      <c r="T24" s="1378"/>
      <c r="U24" s="720"/>
    </row>
    <row r="25" spans="2:21" ht="14.25" customHeight="1" x14ac:dyDescent="0.4">
      <c r="B25" s="1089"/>
      <c r="C25" s="1091" t="s">
        <v>205</v>
      </c>
      <c r="D25" s="1090"/>
      <c r="E25" s="1090"/>
      <c r="F25" s="1090"/>
      <c r="G25" s="1090"/>
      <c r="H25" s="1090"/>
      <c r="J25" s="720"/>
      <c r="K25" s="1378"/>
      <c r="L25" s="1378"/>
      <c r="M25" s="1378"/>
      <c r="N25" s="1378"/>
      <c r="O25" s="1378"/>
      <c r="P25" s="1378"/>
      <c r="Q25" s="1378"/>
      <c r="R25" s="1378"/>
      <c r="S25" s="1378"/>
      <c r="T25" s="1378"/>
      <c r="U25" s="720"/>
    </row>
    <row r="26" spans="2:21" ht="14.25" customHeight="1" x14ac:dyDescent="0.4">
      <c r="B26" s="1089"/>
      <c r="C26" s="1091"/>
      <c r="D26" s="1090"/>
      <c r="E26" s="1090"/>
      <c r="F26" s="1090"/>
      <c r="G26" s="1090"/>
      <c r="H26" s="1090"/>
      <c r="J26" s="720"/>
      <c r="K26" s="1378"/>
      <c r="L26" s="1378"/>
      <c r="M26" s="1378"/>
      <c r="N26" s="1378"/>
      <c r="O26" s="1378"/>
      <c r="P26" s="1378"/>
      <c r="Q26" s="1378"/>
      <c r="R26" s="1378"/>
      <c r="S26" s="1378"/>
      <c r="T26" s="1378"/>
      <c r="U26" s="720"/>
    </row>
    <row r="27" spans="2:21" ht="14.25" customHeight="1" x14ac:dyDescent="0.4">
      <c r="B27" s="1089"/>
      <c r="C27" s="1091"/>
      <c r="D27" s="1090"/>
      <c r="E27" s="1090"/>
      <c r="F27" s="1090"/>
      <c r="G27" s="1090"/>
      <c r="H27" s="1090"/>
      <c r="J27" s="720"/>
      <c r="K27" s="1378"/>
      <c r="L27" s="1378"/>
      <c r="M27" s="1378"/>
      <c r="N27" s="1378"/>
      <c r="O27" s="1378"/>
      <c r="P27" s="1378"/>
      <c r="Q27" s="1378"/>
      <c r="R27" s="1378"/>
      <c r="S27" s="1378"/>
      <c r="T27" s="1378"/>
      <c r="U27" s="720"/>
    </row>
    <row r="28" spans="2:21" ht="14.25" customHeight="1" x14ac:dyDescent="0.4">
      <c r="B28" s="1089"/>
      <c r="C28" s="1091"/>
      <c r="D28" s="1090"/>
      <c r="E28" s="1090"/>
      <c r="F28" s="1090"/>
      <c r="G28" s="1090"/>
      <c r="H28" s="1090"/>
      <c r="J28" s="720"/>
      <c r="K28" s="1378"/>
      <c r="L28" s="1378"/>
      <c r="M28" s="1378"/>
      <c r="N28" s="1378"/>
      <c r="O28" s="1378"/>
      <c r="P28" s="1378"/>
      <c r="Q28" s="1378"/>
      <c r="R28" s="1378"/>
      <c r="S28" s="1378"/>
      <c r="T28" s="1378"/>
      <c r="U28" s="720"/>
    </row>
    <row r="29" spans="2:21" ht="14.25" customHeight="1" x14ac:dyDescent="0.4">
      <c r="B29" s="1089"/>
      <c r="C29" s="1091"/>
      <c r="D29" s="1090"/>
      <c r="E29" s="1090"/>
      <c r="F29" s="1090"/>
      <c r="G29" s="1090"/>
      <c r="H29" s="1090"/>
      <c r="J29" s="720"/>
      <c r="K29" s="1378"/>
      <c r="L29" s="1378"/>
      <c r="M29" s="1378"/>
      <c r="N29" s="1378"/>
      <c r="O29" s="1378"/>
      <c r="P29" s="1378"/>
      <c r="Q29" s="1378"/>
      <c r="R29" s="1378"/>
      <c r="S29" s="1378"/>
      <c r="T29" s="1378"/>
      <c r="U29" s="720"/>
    </row>
    <row r="30" spans="2:21" ht="4.3499999999999996" customHeight="1" x14ac:dyDescent="0.4">
      <c r="B30" s="710"/>
      <c r="C30" s="711"/>
      <c r="D30" s="712"/>
      <c r="E30" s="712"/>
      <c r="F30" s="712"/>
      <c r="G30" s="712"/>
      <c r="H30" s="712"/>
      <c r="K30" s="1378"/>
      <c r="L30" s="1378"/>
      <c r="M30" s="1378"/>
      <c r="N30" s="1378"/>
      <c r="O30" s="1378"/>
      <c r="P30" s="1378"/>
      <c r="Q30" s="1378"/>
      <c r="R30" s="1378"/>
      <c r="S30" s="1378"/>
      <c r="T30" s="1378"/>
    </row>
    <row r="31" spans="2:21" ht="27" customHeight="1" x14ac:dyDescent="0.4">
      <c r="B31" s="1089">
        <v>2</v>
      </c>
      <c r="C31" s="709" t="s">
        <v>202</v>
      </c>
      <c r="D31" s="1090"/>
      <c r="E31" s="1090"/>
      <c r="F31" s="1090"/>
      <c r="G31" s="1090"/>
      <c r="H31" s="1090"/>
      <c r="K31" s="1378"/>
      <c r="L31" s="1378"/>
      <c r="M31" s="1378"/>
      <c r="N31" s="1378"/>
      <c r="O31" s="1378"/>
      <c r="P31" s="1378"/>
      <c r="Q31" s="1378"/>
      <c r="R31" s="1378"/>
      <c r="S31" s="1378"/>
      <c r="T31" s="1378"/>
    </row>
    <row r="32" spans="2:21" ht="14.25" customHeight="1" x14ac:dyDescent="0.4">
      <c r="B32" s="1089"/>
      <c r="C32" s="1091" t="s">
        <v>203</v>
      </c>
      <c r="D32" s="1090"/>
      <c r="E32" s="1090"/>
      <c r="F32" s="1090"/>
      <c r="G32" s="1090"/>
      <c r="H32" s="1090"/>
      <c r="K32" s="1378"/>
      <c r="L32" s="1378"/>
      <c r="M32" s="1378"/>
      <c r="N32" s="1378"/>
      <c r="O32" s="1378"/>
      <c r="P32" s="1378"/>
      <c r="Q32" s="1378"/>
      <c r="R32" s="1378"/>
      <c r="S32" s="1378"/>
      <c r="T32" s="1378"/>
    </row>
    <row r="33" spans="2:20" ht="14.25" customHeight="1" x14ac:dyDescent="0.4">
      <c r="B33" s="1089"/>
      <c r="C33" s="1091"/>
      <c r="D33" s="1090"/>
      <c r="E33" s="1090"/>
      <c r="F33" s="1090"/>
      <c r="G33" s="1090"/>
      <c r="H33" s="1090"/>
      <c r="K33" s="1378"/>
      <c r="L33" s="1378"/>
      <c r="M33" s="1378"/>
      <c r="N33" s="1378"/>
      <c r="O33" s="1378"/>
      <c r="P33" s="1378"/>
      <c r="Q33" s="1378"/>
      <c r="R33" s="1378"/>
      <c r="S33" s="1378"/>
      <c r="T33" s="1378"/>
    </row>
    <row r="34" spans="2:20" ht="14.25" customHeight="1" x14ac:dyDescent="0.4">
      <c r="B34" s="1089"/>
      <c r="C34" s="1091"/>
      <c r="D34" s="1090"/>
      <c r="E34" s="1090"/>
      <c r="F34" s="1090"/>
      <c r="G34" s="1090"/>
      <c r="H34" s="1090"/>
      <c r="K34" s="1378"/>
      <c r="L34" s="1378"/>
      <c r="M34" s="1378"/>
      <c r="N34" s="1378"/>
      <c r="O34" s="1378"/>
      <c r="P34" s="1378"/>
      <c r="Q34" s="1378"/>
      <c r="R34" s="1378"/>
      <c r="S34" s="1378"/>
      <c r="T34" s="1378"/>
    </row>
    <row r="35" spans="2:20" ht="14.25" customHeight="1" x14ac:dyDescent="0.4">
      <c r="B35" s="1089"/>
      <c r="C35" s="1091"/>
      <c r="D35" s="1090"/>
      <c r="E35" s="1090"/>
      <c r="F35" s="1090"/>
      <c r="G35" s="1090"/>
      <c r="H35" s="1090"/>
      <c r="K35" s="1378"/>
      <c r="L35" s="1378"/>
      <c r="M35" s="1378"/>
      <c r="N35" s="1378"/>
      <c r="O35" s="1378"/>
      <c r="P35" s="1378"/>
      <c r="Q35" s="1378"/>
      <c r="R35" s="1378"/>
      <c r="S35" s="1378"/>
      <c r="T35" s="1378"/>
    </row>
    <row r="36" spans="2:20" ht="14.25" customHeight="1" x14ac:dyDescent="0.4">
      <c r="B36" s="1089"/>
      <c r="C36" s="1091"/>
      <c r="D36" s="1090"/>
      <c r="E36" s="1090"/>
      <c r="F36" s="1090"/>
      <c r="G36" s="1090"/>
      <c r="H36" s="1090"/>
      <c r="K36" s="1378"/>
      <c r="L36" s="1378"/>
      <c r="M36" s="1378"/>
      <c r="N36" s="1378"/>
      <c r="O36" s="1378"/>
      <c r="P36" s="1378"/>
      <c r="Q36" s="1378"/>
      <c r="R36" s="1378"/>
      <c r="S36" s="1378"/>
      <c r="T36" s="1378"/>
    </row>
    <row r="37" spans="2:20" ht="14.25" customHeight="1" x14ac:dyDescent="0.4">
      <c r="B37" s="1089"/>
      <c r="C37" s="1091" t="s">
        <v>204</v>
      </c>
      <c r="D37" s="1090"/>
      <c r="E37" s="1090"/>
      <c r="F37" s="1090"/>
      <c r="G37" s="1090"/>
      <c r="H37" s="1090"/>
      <c r="K37" s="1378"/>
      <c r="L37" s="1378"/>
      <c r="M37" s="1378"/>
      <c r="N37" s="1378"/>
      <c r="O37" s="1378"/>
      <c r="P37" s="1378"/>
      <c r="Q37" s="1378"/>
      <c r="R37" s="1378"/>
      <c r="S37" s="1378"/>
      <c r="T37" s="1378"/>
    </row>
    <row r="38" spans="2:20" ht="14.25" customHeight="1" x14ac:dyDescent="0.4">
      <c r="B38" s="1089"/>
      <c r="C38" s="1091"/>
      <c r="D38" s="1090"/>
      <c r="E38" s="1090"/>
      <c r="F38" s="1090"/>
      <c r="G38" s="1090"/>
      <c r="H38" s="1090"/>
      <c r="K38" s="1378"/>
      <c r="L38" s="1378"/>
      <c r="M38" s="1378"/>
      <c r="N38" s="1378"/>
      <c r="O38" s="1378"/>
      <c r="P38" s="1378"/>
      <c r="Q38" s="1378"/>
      <c r="R38" s="1378"/>
      <c r="S38" s="1378"/>
      <c r="T38" s="1378"/>
    </row>
    <row r="39" spans="2:20" ht="14.25" customHeight="1" x14ac:dyDescent="0.4">
      <c r="B39" s="1089"/>
      <c r="C39" s="1091"/>
      <c r="D39" s="1090"/>
      <c r="E39" s="1090"/>
      <c r="F39" s="1090"/>
      <c r="G39" s="1090"/>
      <c r="H39" s="1090"/>
      <c r="K39" s="1378"/>
      <c r="L39" s="1378"/>
      <c r="M39" s="1378"/>
      <c r="N39" s="1378"/>
      <c r="O39" s="1378"/>
      <c r="P39" s="1378"/>
      <c r="Q39" s="1378"/>
      <c r="R39" s="1378"/>
      <c r="S39" s="1378"/>
      <c r="T39" s="1378"/>
    </row>
    <row r="40" spans="2:20" ht="14.25" customHeight="1" x14ac:dyDescent="0.4">
      <c r="B40" s="1089"/>
      <c r="C40" s="1091"/>
      <c r="D40" s="1090"/>
      <c r="E40" s="1090"/>
      <c r="F40" s="1090"/>
      <c r="G40" s="1090"/>
      <c r="H40" s="1090"/>
      <c r="K40" s="1378"/>
      <c r="L40" s="1378"/>
      <c r="M40" s="1378"/>
      <c r="N40" s="1378"/>
      <c r="O40" s="1378"/>
      <c r="P40" s="1378"/>
      <c r="Q40" s="1378"/>
      <c r="R40" s="1378"/>
      <c r="S40" s="1378"/>
      <c r="T40" s="1378"/>
    </row>
    <row r="41" spans="2:20" ht="14.25" customHeight="1" x14ac:dyDescent="0.4">
      <c r="B41" s="1089"/>
      <c r="C41" s="1091"/>
      <c r="D41" s="1090"/>
      <c r="E41" s="1090"/>
      <c r="F41" s="1090"/>
      <c r="G41" s="1090"/>
      <c r="H41" s="1090"/>
      <c r="K41" s="1378"/>
      <c r="L41" s="1378"/>
      <c r="M41" s="1378"/>
      <c r="N41" s="1378"/>
      <c r="O41" s="1378"/>
      <c r="P41" s="1378"/>
      <c r="Q41" s="1378"/>
      <c r="R41" s="1378"/>
      <c r="S41" s="1378"/>
      <c r="T41" s="1378"/>
    </row>
    <row r="42" spans="2:20" ht="14.25" customHeight="1" x14ac:dyDescent="0.4">
      <c r="B42" s="1089"/>
      <c r="C42" s="1091" t="s">
        <v>205</v>
      </c>
      <c r="D42" s="1090"/>
      <c r="E42" s="1090"/>
      <c r="F42" s="1090"/>
      <c r="G42" s="1090"/>
      <c r="H42" s="1090"/>
    </row>
    <row r="43" spans="2:20" ht="14.25" customHeight="1" x14ac:dyDescent="0.4">
      <c r="B43" s="1089"/>
      <c r="C43" s="1091"/>
      <c r="D43" s="1090"/>
      <c r="E43" s="1090"/>
      <c r="F43" s="1090"/>
      <c r="G43" s="1090"/>
      <c r="H43" s="1090"/>
    </row>
    <row r="44" spans="2:20" ht="14.25" customHeight="1" x14ac:dyDescent="0.4">
      <c r="B44" s="1089"/>
      <c r="C44" s="1091"/>
      <c r="D44" s="1090"/>
      <c r="E44" s="1090"/>
      <c r="F44" s="1090"/>
      <c r="G44" s="1090"/>
      <c r="H44" s="1090"/>
    </row>
    <row r="45" spans="2:20" ht="14.25" customHeight="1" x14ac:dyDescent="0.4">
      <c r="B45" s="1089"/>
      <c r="C45" s="1091"/>
      <c r="D45" s="1090"/>
      <c r="E45" s="1090"/>
      <c r="F45" s="1090"/>
      <c r="G45" s="1090"/>
      <c r="H45" s="1090"/>
    </row>
    <row r="46" spans="2:20" ht="14.25" customHeight="1" x14ac:dyDescent="0.4">
      <c r="B46" s="1089"/>
      <c r="C46" s="1091"/>
      <c r="D46" s="1090"/>
      <c r="E46" s="1090"/>
      <c r="F46" s="1090"/>
      <c r="G46" s="1090"/>
      <c r="H46" s="1090"/>
    </row>
    <row r="47" spans="2:20" ht="4.3499999999999996" customHeight="1" x14ac:dyDescent="0.4">
      <c r="B47" s="710"/>
      <c r="C47" s="711"/>
      <c r="D47" s="712"/>
      <c r="E47" s="712"/>
      <c r="F47" s="712"/>
      <c r="G47" s="712"/>
      <c r="H47" s="712"/>
    </row>
    <row r="48" spans="2:20" ht="27" customHeight="1" x14ac:dyDescent="0.4">
      <c r="B48" s="1089">
        <v>3</v>
      </c>
      <c r="C48" s="709" t="s">
        <v>202</v>
      </c>
      <c r="D48" s="1090"/>
      <c r="E48" s="1090"/>
      <c r="F48" s="1090"/>
      <c r="G48" s="1090"/>
      <c r="H48" s="1090"/>
    </row>
    <row r="49" spans="2:8" ht="14.25" customHeight="1" x14ac:dyDescent="0.4">
      <c r="B49" s="1089"/>
      <c r="C49" s="1091" t="s">
        <v>203</v>
      </c>
      <c r="D49" s="1090"/>
      <c r="E49" s="1090"/>
      <c r="F49" s="1090"/>
      <c r="G49" s="1090"/>
      <c r="H49" s="1090"/>
    </row>
    <row r="50" spans="2:8" ht="14.25" customHeight="1" x14ac:dyDescent="0.4">
      <c r="B50" s="1089"/>
      <c r="C50" s="1091"/>
      <c r="D50" s="1090"/>
      <c r="E50" s="1090"/>
      <c r="F50" s="1090"/>
      <c r="G50" s="1090"/>
      <c r="H50" s="1090"/>
    </row>
    <row r="51" spans="2:8" ht="14.25" customHeight="1" x14ac:dyDescent="0.4">
      <c r="B51" s="1089"/>
      <c r="C51" s="1091"/>
      <c r="D51" s="1090"/>
      <c r="E51" s="1090"/>
      <c r="F51" s="1090"/>
      <c r="G51" s="1090"/>
      <c r="H51" s="1090"/>
    </row>
    <row r="52" spans="2:8" ht="14.25" customHeight="1" x14ac:dyDescent="0.4">
      <c r="B52" s="1089"/>
      <c r="C52" s="1091"/>
      <c r="D52" s="1090"/>
      <c r="E52" s="1090"/>
      <c r="F52" s="1090"/>
      <c r="G52" s="1090"/>
      <c r="H52" s="1090"/>
    </row>
    <row r="53" spans="2:8" ht="14.25" customHeight="1" x14ac:dyDescent="0.4">
      <c r="B53" s="1089"/>
      <c r="C53" s="1091"/>
      <c r="D53" s="1090"/>
      <c r="E53" s="1090"/>
      <c r="F53" s="1090"/>
      <c r="G53" s="1090"/>
      <c r="H53" s="1090"/>
    </row>
    <row r="54" spans="2:8" ht="14.25" customHeight="1" x14ac:dyDescent="0.4">
      <c r="B54" s="1089"/>
      <c r="C54" s="1091" t="s">
        <v>204</v>
      </c>
      <c r="D54" s="1090"/>
      <c r="E54" s="1090"/>
      <c r="F54" s="1090"/>
      <c r="G54" s="1090"/>
      <c r="H54" s="1090"/>
    </row>
    <row r="55" spans="2:8" ht="14.25" customHeight="1" x14ac:dyDescent="0.4">
      <c r="B55" s="1089"/>
      <c r="C55" s="1091"/>
      <c r="D55" s="1090"/>
      <c r="E55" s="1090"/>
      <c r="F55" s="1090"/>
      <c r="G55" s="1090"/>
      <c r="H55" s="1090"/>
    </row>
    <row r="56" spans="2:8" ht="14.25" customHeight="1" x14ac:dyDescent="0.4">
      <c r="B56" s="1089"/>
      <c r="C56" s="1091"/>
      <c r="D56" s="1090"/>
      <c r="E56" s="1090"/>
      <c r="F56" s="1090"/>
      <c r="G56" s="1090"/>
      <c r="H56" s="1090"/>
    </row>
    <row r="57" spans="2:8" ht="14.25" customHeight="1" x14ac:dyDescent="0.4">
      <c r="B57" s="1089"/>
      <c r="C57" s="1091"/>
      <c r="D57" s="1090"/>
      <c r="E57" s="1090"/>
      <c r="F57" s="1090"/>
      <c r="G57" s="1090"/>
      <c r="H57" s="1090"/>
    </row>
    <row r="58" spans="2:8" ht="14.25" customHeight="1" x14ac:dyDescent="0.4">
      <c r="B58" s="1089"/>
      <c r="C58" s="1091"/>
      <c r="D58" s="1090"/>
      <c r="E58" s="1090"/>
      <c r="F58" s="1090"/>
      <c r="G58" s="1090"/>
      <c r="H58" s="1090"/>
    </row>
    <row r="59" spans="2:8" ht="14.25" customHeight="1" x14ac:dyDescent="0.4">
      <c r="B59" s="1089"/>
      <c r="C59" s="1091" t="s">
        <v>205</v>
      </c>
      <c r="D59" s="1090"/>
      <c r="E59" s="1090"/>
      <c r="F59" s="1090"/>
      <c r="G59" s="1090"/>
      <c r="H59" s="1090"/>
    </row>
    <row r="60" spans="2:8" ht="14.25" customHeight="1" x14ac:dyDescent="0.4">
      <c r="B60" s="1089"/>
      <c r="C60" s="1091"/>
      <c r="D60" s="1090"/>
      <c r="E60" s="1090"/>
      <c r="F60" s="1090"/>
      <c r="G60" s="1090"/>
      <c r="H60" s="1090"/>
    </row>
    <row r="61" spans="2:8" ht="14.25" customHeight="1" x14ac:dyDescent="0.4">
      <c r="B61" s="1089"/>
      <c r="C61" s="1091"/>
      <c r="D61" s="1090"/>
      <c r="E61" s="1090"/>
      <c r="F61" s="1090"/>
      <c r="G61" s="1090"/>
      <c r="H61" s="1090"/>
    </row>
    <row r="62" spans="2:8" ht="14.25" customHeight="1" x14ac:dyDescent="0.4">
      <c r="B62" s="1089"/>
      <c r="C62" s="1091"/>
      <c r="D62" s="1090"/>
      <c r="E62" s="1090"/>
      <c r="F62" s="1090"/>
      <c r="G62" s="1090"/>
      <c r="H62" s="1090"/>
    </row>
    <row r="63" spans="2:8" ht="14.25" customHeight="1" x14ac:dyDescent="0.4">
      <c r="B63" s="1089"/>
      <c r="C63" s="1091"/>
      <c r="D63" s="1090"/>
      <c r="E63" s="1090"/>
      <c r="F63" s="1090"/>
      <c r="G63" s="1090"/>
      <c r="H63" s="1090"/>
    </row>
    <row r="64" spans="2:8" ht="4.3499999999999996" customHeight="1" x14ac:dyDescent="0.4">
      <c r="B64" s="710"/>
      <c r="C64" s="711"/>
      <c r="D64" s="712"/>
      <c r="E64" s="712"/>
      <c r="F64" s="712"/>
      <c r="G64" s="712"/>
      <c r="H64" s="712"/>
    </row>
    <row r="65" spans="2:8" ht="27" customHeight="1" x14ac:dyDescent="0.4">
      <c r="B65" s="1089">
        <v>4</v>
      </c>
      <c r="C65" s="709" t="s">
        <v>202</v>
      </c>
      <c r="D65" s="1090"/>
      <c r="E65" s="1090"/>
      <c r="F65" s="1090"/>
      <c r="G65" s="1090"/>
      <c r="H65" s="1090"/>
    </row>
    <row r="66" spans="2:8" ht="14.25" customHeight="1" x14ac:dyDescent="0.4">
      <c r="B66" s="1089"/>
      <c r="C66" s="1091" t="s">
        <v>203</v>
      </c>
      <c r="D66" s="1090"/>
      <c r="E66" s="1090"/>
      <c r="F66" s="1090"/>
      <c r="G66" s="1090"/>
      <c r="H66" s="1090"/>
    </row>
    <row r="67" spans="2:8" ht="14.25" customHeight="1" x14ac:dyDescent="0.4">
      <c r="B67" s="1089"/>
      <c r="C67" s="1091"/>
      <c r="D67" s="1090"/>
      <c r="E67" s="1090"/>
      <c r="F67" s="1090"/>
      <c r="G67" s="1090"/>
      <c r="H67" s="1090"/>
    </row>
    <row r="68" spans="2:8" ht="14.25" customHeight="1" x14ac:dyDescent="0.4">
      <c r="B68" s="1089"/>
      <c r="C68" s="1091"/>
      <c r="D68" s="1090"/>
      <c r="E68" s="1090"/>
      <c r="F68" s="1090"/>
      <c r="G68" s="1090"/>
      <c r="H68" s="1090"/>
    </row>
    <row r="69" spans="2:8" ht="14.25" customHeight="1" x14ac:dyDescent="0.4">
      <c r="B69" s="1089"/>
      <c r="C69" s="1091"/>
      <c r="D69" s="1090"/>
      <c r="E69" s="1090"/>
      <c r="F69" s="1090"/>
      <c r="G69" s="1090"/>
      <c r="H69" s="1090"/>
    </row>
    <row r="70" spans="2:8" ht="14.25" customHeight="1" x14ac:dyDescent="0.4">
      <c r="B70" s="1089"/>
      <c r="C70" s="1091"/>
      <c r="D70" s="1090"/>
      <c r="E70" s="1090"/>
      <c r="F70" s="1090"/>
      <c r="G70" s="1090"/>
      <c r="H70" s="1090"/>
    </row>
    <row r="71" spans="2:8" ht="14.25" customHeight="1" x14ac:dyDescent="0.4">
      <c r="B71" s="1089"/>
      <c r="C71" s="1091" t="s">
        <v>204</v>
      </c>
      <c r="D71" s="1090"/>
      <c r="E71" s="1090"/>
      <c r="F71" s="1090"/>
      <c r="G71" s="1090"/>
      <c r="H71" s="1090"/>
    </row>
    <row r="72" spans="2:8" ht="14.25" customHeight="1" x14ac:dyDescent="0.4">
      <c r="B72" s="1089"/>
      <c r="C72" s="1091"/>
      <c r="D72" s="1090"/>
      <c r="E72" s="1090"/>
      <c r="F72" s="1090"/>
      <c r="G72" s="1090"/>
      <c r="H72" s="1090"/>
    </row>
    <row r="73" spans="2:8" ht="14.25" customHeight="1" x14ac:dyDescent="0.4">
      <c r="B73" s="1089"/>
      <c r="C73" s="1091"/>
      <c r="D73" s="1090"/>
      <c r="E73" s="1090"/>
      <c r="F73" s="1090"/>
      <c r="G73" s="1090"/>
      <c r="H73" s="1090"/>
    </row>
    <row r="74" spans="2:8" ht="14.25" customHeight="1" x14ac:dyDescent="0.4">
      <c r="B74" s="1089"/>
      <c r="C74" s="1091"/>
      <c r="D74" s="1090"/>
      <c r="E74" s="1090"/>
      <c r="F74" s="1090"/>
      <c r="G74" s="1090"/>
      <c r="H74" s="1090"/>
    </row>
    <row r="75" spans="2:8" ht="14.25" customHeight="1" x14ac:dyDescent="0.4">
      <c r="B75" s="1089"/>
      <c r="C75" s="1091"/>
      <c r="D75" s="1090"/>
      <c r="E75" s="1090"/>
      <c r="F75" s="1090"/>
      <c r="G75" s="1090"/>
      <c r="H75" s="1090"/>
    </row>
    <row r="76" spans="2:8" ht="14.25" customHeight="1" x14ac:dyDescent="0.4">
      <c r="B76" s="1089"/>
      <c r="C76" s="1091" t="s">
        <v>205</v>
      </c>
      <c r="D76" s="1090"/>
      <c r="E76" s="1090"/>
      <c r="F76" s="1090"/>
      <c r="G76" s="1090"/>
      <c r="H76" s="1090"/>
    </row>
    <row r="77" spans="2:8" ht="14.25" customHeight="1" x14ac:dyDescent="0.4">
      <c r="B77" s="1089"/>
      <c r="C77" s="1091"/>
      <c r="D77" s="1090"/>
      <c r="E77" s="1090"/>
      <c r="F77" s="1090"/>
      <c r="G77" s="1090"/>
      <c r="H77" s="1090"/>
    </row>
    <row r="78" spans="2:8" ht="14.25" customHeight="1" x14ac:dyDescent="0.4">
      <c r="B78" s="1089"/>
      <c r="C78" s="1091"/>
      <c r="D78" s="1090"/>
      <c r="E78" s="1090"/>
      <c r="F78" s="1090"/>
      <c r="G78" s="1090"/>
      <c r="H78" s="1090"/>
    </row>
    <row r="79" spans="2:8" ht="14.25" customHeight="1" x14ac:dyDescent="0.4">
      <c r="B79" s="1089"/>
      <c r="C79" s="1091"/>
      <c r="D79" s="1090"/>
      <c r="E79" s="1090"/>
      <c r="F79" s="1090"/>
      <c r="G79" s="1090"/>
      <c r="H79" s="1090"/>
    </row>
    <row r="80" spans="2:8" ht="14.1" customHeight="1" x14ac:dyDescent="0.4">
      <c r="B80" s="1089"/>
      <c r="C80" s="1091"/>
      <c r="D80" s="1090"/>
      <c r="E80" s="1090"/>
      <c r="F80" s="1090"/>
      <c r="G80" s="1090"/>
      <c r="H80" s="1090"/>
    </row>
    <row r="81" spans="2:8" ht="4.3499999999999996" customHeight="1" x14ac:dyDescent="0.4">
      <c r="B81" s="710"/>
      <c r="C81" s="711"/>
      <c r="D81" s="712"/>
      <c r="E81" s="712"/>
      <c r="F81" s="712"/>
      <c r="G81" s="712"/>
      <c r="H81" s="712"/>
    </row>
    <row r="82" spans="2:8" ht="27" customHeight="1" x14ac:dyDescent="0.4">
      <c r="B82" s="1089">
        <v>5</v>
      </c>
      <c r="C82" s="709" t="s">
        <v>202</v>
      </c>
      <c r="D82" s="1090"/>
      <c r="E82" s="1090"/>
      <c r="F82" s="1090"/>
      <c r="G82" s="1090"/>
      <c r="H82" s="1090"/>
    </row>
    <row r="83" spans="2:8" ht="14.25" customHeight="1" x14ac:dyDescent="0.4">
      <c r="B83" s="1089"/>
      <c r="C83" s="1091" t="s">
        <v>203</v>
      </c>
      <c r="D83" s="1090"/>
      <c r="E83" s="1090"/>
      <c r="F83" s="1090"/>
      <c r="G83" s="1090"/>
      <c r="H83" s="1090"/>
    </row>
    <row r="84" spans="2:8" ht="14.25" customHeight="1" x14ac:dyDescent="0.4">
      <c r="B84" s="1089"/>
      <c r="C84" s="1091"/>
      <c r="D84" s="1090"/>
      <c r="E84" s="1090"/>
      <c r="F84" s="1090"/>
      <c r="G84" s="1090"/>
      <c r="H84" s="1090"/>
    </row>
    <row r="85" spans="2:8" ht="14.25" customHeight="1" x14ac:dyDescent="0.4">
      <c r="B85" s="1089"/>
      <c r="C85" s="1091"/>
      <c r="D85" s="1090"/>
      <c r="E85" s="1090"/>
      <c r="F85" s="1090"/>
      <c r="G85" s="1090"/>
      <c r="H85" s="1090"/>
    </row>
    <row r="86" spans="2:8" ht="14.25" customHeight="1" x14ac:dyDescent="0.4">
      <c r="B86" s="1089"/>
      <c r="C86" s="1091"/>
      <c r="D86" s="1090"/>
      <c r="E86" s="1090"/>
      <c r="F86" s="1090"/>
      <c r="G86" s="1090"/>
      <c r="H86" s="1090"/>
    </row>
    <row r="87" spans="2:8" ht="14.25" customHeight="1" x14ac:dyDescent="0.4">
      <c r="B87" s="1089"/>
      <c r="C87" s="1091"/>
      <c r="D87" s="1090"/>
      <c r="E87" s="1090"/>
      <c r="F87" s="1090"/>
      <c r="G87" s="1090"/>
      <c r="H87" s="1090"/>
    </row>
    <row r="88" spans="2:8" ht="14.25" customHeight="1" x14ac:dyDescent="0.4">
      <c r="B88" s="1089"/>
      <c r="C88" s="1091" t="s">
        <v>204</v>
      </c>
      <c r="D88" s="1090"/>
      <c r="E88" s="1090"/>
      <c r="F88" s="1090"/>
      <c r="G88" s="1090"/>
      <c r="H88" s="1090"/>
    </row>
    <row r="89" spans="2:8" ht="14.25" customHeight="1" x14ac:dyDescent="0.4">
      <c r="B89" s="1089"/>
      <c r="C89" s="1091"/>
      <c r="D89" s="1090"/>
      <c r="E89" s="1090"/>
      <c r="F89" s="1090"/>
      <c r="G89" s="1090"/>
      <c r="H89" s="1090"/>
    </row>
    <row r="90" spans="2:8" ht="14.25" customHeight="1" x14ac:dyDescent="0.4">
      <c r="B90" s="1089"/>
      <c r="C90" s="1091"/>
      <c r="D90" s="1090"/>
      <c r="E90" s="1090"/>
      <c r="F90" s="1090"/>
      <c r="G90" s="1090"/>
      <c r="H90" s="1090"/>
    </row>
    <row r="91" spans="2:8" ht="14.25" customHeight="1" x14ac:dyDescent="0.4">
      <c r="B91" s="1089"/>
      <c r="C91" s="1091"/>
      <c r="D91" s="1090"/>
      <c r="E91" s="1090"/>
      <c r="F91" s="1090"/>
      <c r="G91" s="1090"/>
      <c r="H91" s="1090"/>
    </row>
    <row r="92" spans="2:8" ht="14.25" customHeight="1" x14ac:dyDescent="0.4">
      <c r="B92" s="1089"/>
      <c r="C92" s="1091"/>
      <c r="D92" s="1090"/>
      <c r="E92" s="1090"/>
      <c r="F92" s="1090"/>
      <c r="G92" s="1090"/>
      <c r="H92" s="1090"/>
    </row>
    <row r="93" spans="2:8" ht="14.25" customHeight="1" x14ac:dyDescent="0.4">
      <c r="B93" s="1089"/>
      <c r="C93" s="1091" t="s">
        <v>205</v>
      </c>
      <c r="D93" s="1090"/>
      <c r="E93" s="1090"/>
      <c r="F93" s="1090"/>
      <c r="G93" s="1090"/>
      <c r="H93" s="1090"/>
    </row>
    <row r="94" spans="2:8" ht="14.25" customHeight="1" x14ac:dyDescent="0.4">
      <c r="B94" s="1089"/>
      <c r="C94" s="1091"/>
      <c r="D94" s="1090"/>
      <c r="E94" s="1090"/>
      <c r="F94" s="1090"/>
      <c r="G94" s="1090"/>
      <c r="H94" s="1090"/>
    </row>
    <row r="95" spans="2:8" ht="14.25" customHeight="1" x14ac:dyDescent="0.4">
      <c r="B95" s="1089"/>
      <c r="C95" s="1091"/>
      <c r="D95" s="1090"/>
      <c r="E95" s="1090"/>
      <c r="F95" s="1090"/>
      <c r="G95" s="1090"/>
      <c r="H95" s="1090"/>
    </row>
    <row r="96" spans="2:8" ht="14.25" customHeight="1" x14ac:dyDescent="0.4">
      <c r="B96" s="1089"/>
      <c r="C96" s="1091"/>
      <c r="D96" s="1090"/>
      <c r="E96" s="1090"/>
      <c r="F96" s="1090"/>
      <c r="G96" s="1090"/>
      <c r="H96" s="1090"/>
    </row>
    <row r="97" spans="2:8" ht="6.6" customHeight="1" x14ac:dyDescent="0.4">
      <c r="B97" s="706"/>
      <c r="C97" s="1091"/>
    </row>
    <row r="98" spans="2:8" ht="27" customHeight="1" x14ac:dyDescent="0.4">
      <c r="B98" s="1089">
        <v>6</v>
      </c>
      <c r="C98" s="709" t="s">
        <v>202</v>
      </c>
      <c r="D98" s="1090"/>
      <c r="E98" s="1090"/>
      <c r="F98" s="1090"/>
      <c r="G98" s="1090"/>
      <c r="H98" s="1090"/>
    </row>
    <row r="99" spans="2:8" ht="14.25" customHeight="1" x14ac:dyDescent="0.4">
      <c r="B99" s="1089"/>
      <c r="C99" s="1091" t="s">
        <v>203</v>
      </c>
      <c r="D99" s="1090"/>
      <c r="E99" s="1090"/>
      <c r="F99" s="1090"/>
      <c r="G99" s="1090"/>
      <c r="H99" s="1090"/>
    </row>
    <row r="100" spans="2:8" ht="14.25" customHeight="1" x14ac:dyDescent="0.4">
      <c r="B100" s="1089"/>
      <c r="C100" s="1091"/>
      <c r="D100" s="1090"/>
      <c r="E100" s="1090"/>
      <c r="F100" s="1090"/>
      <c r="G100" s="1090"/>
      <c r="H100" s="1090"/>
    </row>
    <row r="101" spans="2:8" ht="14.25" customHeight="1" x14ac:dyDescent="0.4">
      <c r="B101" s="1089"/>
      <c r="C101" s="1091"/>
      <c r="D101" s="1090"/>
      <c r="E101" s="1090"/>
      <c r="F101" s="1090"/>
      <c r="G101" s="1090"/>
      <c r="H101" s="1090"/>
    </row>
    <row r="102" spans="2:8" ht="14.25" customHeight="1" x14ac:dyDescent="0.4">
      <c r="B102" s="1089"/>
      <c r="C102" s="1091"/>
      <c r="D102" s="1090"/>
      <c r="E102" s="1090"/>
      <c r="F102" s="1090"/>
      <c r="G102" s="1090"/>
      <c r="H102" s="1090"/>
    </row>
    <row r="103" spans="2:8" ht="14.25" customHeight="1" x14ac:dyDescent="0.4">
      <c r="B103" s="1089"/>
      <c r="C103" s="1091"/>
      <c r="D103" s="1090"/>
      <c r="E103" s="1090"/>
      <c r="F103" s="1090"/>
      <c r="G103" s="1090"/>
      <c r="H103" s="1090"/>
    </row>
    <row r="104" spans="2:8" ht="14.25" customHeight="1" x14ac:dyDescent="0.4">
      <c r="B104" s="1089"/>
      <c r="C104" s="1091" t="s">
        <v>204</v>
      </c>
      <c r="D104" s="1090"/>
      <c r="E104" s="1090"/>
      <c r="F104" s="1090"/>
      <c r="G104" s="1090"/>
      <c r="H104" s="1090"/>
    </row>
    <row r="105" spans="2:8" ht="14.25" customHeight="1" x14ac:dyDescent="0.4">
      <c r="B105" s="1089"/>
      <c r="C105" s="1091"/>
      <c r="D105" s="1090"/>
      <c r="E105" s="1090"/>
      <c r="F105" s="1090"/>
      <c r="G105" s="1090"/>
      <c r="H105" s="1090"/>
    </row>
    <row r="106" spans="2:8" ht="14.25" customHeight="1" x14ac:dyDescent="0.4">
      <c r="B106" s="1089"/>
      <c r="C106" s="1091"/>
      <c r="D106" s="1090"/>
      <c r="E106" s="1090"/>
      <c r="F106" s="1090"/>
      <c r="G106" s="1090"/>
      <c r="H106" s="1090"/>
    </row>
    <row r="107" spans="2:8" ht="14.25" customHeight="1" x14ac:dyDescent="0.4">
      <c r="B107" s="1089"/>
      <c r="C107" s="1091"/>
      <c r="D107" s="1090"/>
      <c r="E107" s="1090"/>
      <c r="F107" s="1090"/>
      <c r="G107" s="1090"/>
      <c r="H107" s="1090"/>
    </row>
    <row r="108" spans="2:8" ht="14.25" customHeight="1" x14ac:dyDescent="0.4">
      <c r="B108" s="1089"/>
      <c r="C108" s="1091"/>
      <c r="D108" s="1090"/>
      <c r="E108" s="1090"/>
      <c r="F108" s="1090"/>
      <c r="G108" s="1090"/>
      <c r="H108" s="1090"/>
    </row>
    <row r="109" spans="2:8" ht="14.25" customHeight="1" x14ac:dyDescent="0.4">
      <c r="B109" s="1089"/>
      <c r="C109" s="1091" t="s">
        <v>205</v>
      </c>
      <c r="D109" s="1090"/>
      <c r="E109" s="1090"/>
      <c r="F109" s="1090"/>
      <c r="G109" s="1090"/>
      <c r="H109" s="1090"/>
    </row>
    <row r="110" spans="2:8" ht="14.25" customHeight="1" x14ac:dyDescent="0.4">
      <c r="B110" s="1089"/>
      <c r="C110" s="1091"/>
      <c r="D110" s="1090"/>
      <c r="E110" s="1090"/>
      <c r="F110" s="1090"/>
      <c r="G110" s="1090"/>
      <c r="H110" s="1090"/>
    </row>
    <row r="111" spans="2:8" ht="14.25" customHeight="1" x14ac:dyDescent="0.4">
      <c r="B111" s="1089"/>
      <c r="C111" s="1091"/>
      <c r="D111" s="1090"/>
      <c r="E111" s="1090"/>
      <c r="F111" s="1090"/>
      <c r="G111" s="1090"/>
      <c r="H111" s="1090"/>
    </row>
    <row r="112" spans="2:8" ht="14.25" customHeight="1" x14ac:dyDescent="0.4">
      <c r="B112" s="1089"/>
      <c r="C112" s="1091"/>
      <c r="D112" s="1090"/>
      <c r="E112" s="1090"/>
      <c r="F112" s="1090"/>
      <c r="G112" s="1090"/>
      <c r="H112" s="1090"/>
    </row>
    <row r="113" spans="2:8" ht="14.25" customHeight="1" x14ac:dyDescent="0.4">
      <c r="B113" s="1089"/>
      <c r="C113" s="1091"/>
      <c r="D113" s="1090"/>
      <c r="E113" s="1090"/>
      <c r="F113" s="1090"/>
      <c r="G113" s="1090"/>
      <c r="H113" s="1090"/>
    </row>
    <row r="114" spans="2:8" ht="4.3499999999999996" customHeight="1" x14ac:dyDescent="0.4">
      <c r="B114" s="710"/>
      <c r="C114" s="711"/>
      <c r="D114" s="712"/>
      <c r="E114" s="712"/>
      <c r="F114" s="712"/>
      <c r="G114" s="712"/>
      <c r="H114" s="712"/>
    </row>
    <row r="115" spans="2:8" ht="27" customHeight="1" x14ac:dyDescent="0.4">
      <c r="B115" s="1089">
        <v>7</v>
      </c>
      <c r="C115" s="709" t="s">
        <v>202</v>
      </c>
      <c r="D115" s="1090"/>
      <c r="E115" s="1090"/>
      <c r="F115" s="1090"/>
      <c r="G115" s="1090"/>
      <c r="H115" s="1090"/>
    </row>
    <row r="116" spans="2:8" ht="14.25" customHeight="1" x14ac:dyDescent="0.4">
      <c r="B116" s="1089"/>
      <c r="C116" s="1091" t="s">
        <v>203</v>
      </c>
      <c r="D116" s="1090"/>
      <c r="E116" s="1090"/>
      <c r="F116" s="1090"/>
      <c r="G116" s="1090"/>
      <c r="H116" s="1090"/>
    </row>
    <row r="117" spans="2:8" ht="14.25" customHeight="1" x14ac:dyDescent="0.4">
      <c r="B117" s="1089"/>
      <c r="C117" s="1091"/>
      <c r="D117" s="1090"/>
      <c r="E117" s="1090"/>
      <c r="F117" s="1090"/>
      <c r="G117" s="1090"/>
      <c r="H117" s="1090"/>
    </row>
    <row r="118" spans="2:8" ht="14.25" customHeight="1" x14ac:dyDescent="0.4">
      <c r="B118" s="1089"/>
      <c r="C118" s="1091"/>
      <c r="D118" s="1090"/>
      <c r="E118" s="1090"/>
      <c r="F118" s="1090"/>
      <c r="G118" s="1090"/>
      <c r="H118" s="1090"/>
    </row>
    <row r="119" spans="2:8" ht="14.25" customHeight="1" x14ac:dyDescent="0.4">
      <c r="B119" s="1089"/>
      <c r="C119" s="1091"/>
      <c r="D119" s="1090"/>
      <c r="E119" s="1090"/>
      <c r="F119" s="1090"/>
      <c r="G119" s="1090"/>
      <c r="H119" s="1090"/>
    </row>
    <row r="120" spans="2:8" ht="14.25" customHeight="1" x14ac:dyDescent="0.4">
      <c r="B120" s="1089"/>
      <c r="C120" s="1091"/>
      <c r="D120" s="1090"/>
      <c r="E120" s="1090"/>
      <c r="F120" s="1090"/>
      <c r="G120" s="1090"/>
      <c r="H120" s="1090"/>
    </row>
    <row r="121" spans="2:8" ht="14.25" customHeight="1" x14ac:dyDescent="0.4">
      <c r="B121" s="1089"/>
      <c r="C121" s="1091" t="s">
        <v>204</v>
      </c>
      <c r="D121" s="1090"/>
      <c r="E121" s="1090"/>
      <c r="F121" s="1090"/>
      <c r="G121" s="1090"/>
      <c r="H121" s="1090"/>
    </row>
    <row r="122" spans="2:8" ht="14.25" customHeight="1" x14ac:dyDescent="0.4">
      <c r="B122" s="1089"/>
      <c r="C122" s="1091"/>
      <c r="D122" s="1090"/>
      <c r="E122" s="1090"/>
      <c r="F122" s="1090"/>
      <c r="G122" s="1090"/>
      <c r="H122" s="1090"/>
    </row>
    <row r="123" spans="2:8" ht="14.25" customHeight="1" x14ac:dyDescent="0.4">
      <c r="B123" s="1089"/>
      <c r="C123" s="1091"/>
      <c r="D123" s="1090"/>
      <c r="E123" s="1090"/>
      <c r="F123" s="1090"/>
      <c r="G123" s="1090"/>
      <c r="H123" s="1090"/>
    </row>
    <row r="124" spans="2:8" ht="14.25" customHeight="1" x14ac:dyDescent="0.4">
      <c r="B124" s="1089"/>
      <c r="C124" s="1091"/>
      <c r="D124" s="1090"/>
      <c r="E124" s="1090"/>
      <c r="F124" s="1090"/>
      <c r="G124" s="1090"/>
      <c r="H124" s="1090"/>
    </row>
    <row r="125" spans="2:8" ht="14.25" customHeight="1" x14ac:dyDescent="0.4">
      <c r="B125" s="1089"/>
      <c r="C125" s="1091"/>
      <c r="D125" s="1090"/>
      <c r="E125" s="1090"/>
      <c r="F125" s="1090"/>
      <c r="G125" s="1090"/>
      <c r="H125" s="1090"/>
    </row>
    <row r="126" spans="2:8" ht="14.25" customHeight="1" x14ac:dyDescent="0.4">
      <c r="B126" s="1089"/>
      <c r="C126" s="1091" t="s">
        <v>205</v>
      </c>
      <c r="D126" s="1090"/>
      <c r="E126" s="1090"/>
      <c r="F126" s="1090"/>
      <c r="G126" s="1090"/>
      <c r="H126" s="1090"/>
    </row>
    <row r="127" spans="2:8" ht="14.25" customHeight="1" x14ac:dyDescent="0.4">
      <c r="B127" s="1089"/>
      <c r="C127" s="1091"/>
      <c r="D127" s="1090"/>
      <c r="E127" s="1090"/>
      <c r="F127" s="1090"/>
      <c r="G127" s="1090"/>
      <c r="H127" s="1090"/>
    </row>
    <row r="128" spans="2:8" ht="14.25" customHeight="1" x14ac:dyDescent="0.4">
      <c r="B128" s="1089"/>
      <c r="C128" s="1091"/>
      <c r="D128" s="1090"/>
      <c r="E128" s="1090"/>
      <c r="F128" s="1090"/>
      <c r="G128" s="1090"/>
      <c r="H128" s="1090"/>
    </row>
    <row r="129" spans="2:8" ht="14.25" customHeight="1" x14ac:dyDescent="0.4">
      <c r="B129" s="1089"/>
      <c r="C129" s="1091"/>
      <c r="D129" s="1090"/>
      <c r="E129" s="1090"/>
      <c r="F129" s="1090"/>
      <c r="G129" s="1090"/>
      <c r="H129" s="1090"/>
    </row>
    <row r="130" spans="2:8" ht="14.25" customHeight="1" x14ac:dyDescent="0.4">
      <c r="B130" s="1089"/>
      <c r="C130" s="1091"/>
      <c r="D130" s="1090"/>
      <c r="E130" s="1090"/>
      <c r="F130" s="1090"/>
      <c r="G130" s="1090"/>
      <c r="H130" s="1090"/>
    </row>
    <row r="131" spans="2:8" ht="4.3499999999999996" customHeight="1" x14ac:dyDescent="0.4">
      <c r="B131" s="710"/>
      <c r="C131" s="711"/>
      <c r="D131" s="721"/>
      <c r="E131" s="721"/>
      <c r="F131" s="721"/>
      <c r="G131" s="721"/>
      <c r="H131" s="721"/>
    </row>
    <row r="132" spans="2:8" x14ac:dyDescent="0.4">
      <c r="C132" s="723"/>
    </row>
    <row r="133" spans="2:8" x14ac:dyDescent="0.4">
      <c r="C133" s="723"/>
    </row>
    <row r="134" spans="2:8" x14ac:dyDescent="0.4">
      <c r="C134" s="723"/>
    </row>
    <row r="135" spans="2:8" x14ac:dyDescent="0.4">
      <c r="C135" s="723"/>
    </row>
    <row r="136" spans="2:8" x14ac:dyDescent="0.4">
      <c r="C136" s="723"/>
    </row>
    <row r="137" spans="2:8" x14ac:dyDescent="0.4">
      <c r="C137" s="723"/>
    </row>
    <row r="138" spans="2:8" x14ac:dyDescent="0.4">
      <c r="C138" s="723"/>
    </row>
    <row r="139" spans="2:8" x14ac:dyDescent="0.4">
      <c r="C139" s="723"/>
    </row>
    <row r="140" spans="2:8" x14ac:dyDescent="0.4">
      <c r="C140" s="723"/>
    </row>
    <row r="141" spans="2:8" x14ac:dyDescent="0.4">
      <c r="C141" s="723"/>
    </row>
    <row r="142" spans="2:8" x14ac:dyDescent="0.4">
      <c r="C142" s="723"/>
    </row>
    <row r="143" spans="2:8" x14ac:dyDescent="0.4">
      <c r="C143" s="723"/>
    </row>
    <row r="144" spans="2:8" x14ac:dyDescent="0.4">
      <c r="C144" s="723"/>
    </row>
    <row r="145" spans="3:3" x14ac:dyDescent="0.4">
      <c r="C145" s="723"/>
    </row>
    <row r="146" spans="3:3" x14ac:dyDescent="0.4">
      <c r="C146" s="723"/>
    </row>
    <row r="147" spans="3:3" x14ac:dyDescent="0.4">
      <c r="C147" s="723"/>
    </row>
    <row r="148" spans="3:3" x14ac:dyDescent="0.4">
      <c r="C148" s="723"/>
    </row>
    <row r="149" spans="3:3" x14ac:dyDescent="0.4">
      <c r="C149" s="723"/>
    </row>
    <row r="150" spans="3:3" x14ac:dyDescent="0.4">
      <c r="C150" s="723"/>
    </row>
    <row r="151" spans="3:3" x14ac:dyDescent="0.4">
      <c r="C151" s="723"/>
    </row>
    <row r="152" spans="3:3" x14ac:dyDescent="0.4">
      <c r="C152" s="723"/>
    </row>
    <row r="153" spans="3:3" x14ac:dyDescent="0.4">
      <c r="C153" s="723"/>
    </row>
    <row r="154" spans="3:3" x14ac:dyDescent="0.4">
      <c r="C154" s="723"/>
    </row>
    <row r="155" spans="3:3" x14ac:dyDescent="0.4">
      <c r="C155" s="723"/>
    </row>
    <row r="156" spans="3:3" x14ac:dyDescent="0.4">
      <c r="C156" s="723"/>
    </row>
    <row r="157" spans="3:3" x14ac:dyDescent="0.4">
      <c r="C157" s="723"/>
    </row>
    <row r="158" spans="3:3" x14ac:dyDescent="0.4">
      <c r="C158" s="723"/>
    </row>
    <row r="159" spans="3:3" x14ac:dyDescent="0.4">
      <c r="C159" s="723"/>
    </row>
    <row r="160" spans="3:3" x14ac:dyDescent="0.4">
      <c r="C160" s="723"/>
    </row>
    <row r="161" spans="3:3" x14ac:dyDescent="0.4">
      <c r="C161" s="723"/>
    </row>
    <row r="162" spans="3:3" x14ac:dyDescent="0.4">
      <c r="C162" s="723"/>
    </row>
    <row r="163" spans="3:3" x14ac:dyDescent="0.4">
      <c r="C163" s="723"/>
    </row>
    <row r="164" spans="3:3" x14ac:dyDescent="0.4">
      <c r="C164" s="723"/>
    </row>
    <row r="165" spans="3:3" x14ac:dyDescent="0.4">
      <c r="C165" s="723"/>
    </row>
    <row r="166" spans="3:3" x14ac:dyDescent="0.4">
      <c r="C166" s="723"/>
    </row>
  </sheetData>
  <sheetProtection algorithmName="SHA-512" hashValue="L+7uIRkGoPTjJvLVdRfH4cwD4Vy10XHoJyNSsh+xNQIeEkBs09zOHDHc4JMMQRQTeO+pw36T0+W3ovKSNWcZvA==" saltValue="qQ7utZDC4HqXGWPbKcnTQg==" spinCount="100000" sheet="1" formatRows="0"/>
  <mergeCells count="68">
    <mergeCell ref="B115:B130"/>
    <mergeCell ref="D115:H115"/>
    <mergeCell ref="C116:C120"/>
    <mergeCell ref="D116:H120"/>
    <mergeCell ref="C121:C125"/>
    <mergeCell ref="D121:H125"/>
    <mergeCell ref="C126:C130"/>
    <mergeCell ref="D126:H130"/>
    <mergeCell ref="D109:H113"/>
    <mergeCell ref="B82:B96"/>
    <mergeCell ref="D82:H82"/>
    <mergeCell ref="C83:C87"/>
    <mergeCell ref="D83:H87"/>
    <mergeCell ref="C88:C92"/>
    <mergeCell ref="D88:H92"/>
    <mergeCell ref="C93:C97"/>
    <mergeCell ref="D93:H96"/>
    <mergeCell ref="B98:B113"/>
    <mergeCell ref="D98:H98"/>
    <mergeCell ref="C99:C103"/>
    <mergeCell ref="D99:H103"/>
    <mergeCell ref="C104:C108"/>
    <mergeCell ref="D104:H108"/>
    <mergeCell ref="C109:C113"/>
    <mergeCell ref="B65:B80"/>
    <mergeCell ref="D65:H65"/>
    <mergeCell ref="C66:C70"/>
    <mergeCell ref="D66:H70"/>
    <mergeCell ref="C71:C75"/>
    <mergeCell ref="D71:H75"/>
    <mergeCell ref="C76:C80"/>
    <mergeCell ref="D76:H80"/>
    <mergeCell ref="B48:B63"/>
    <mergeCell ref="D48:H48"/>
    <mergeCell ref="C49:C53"/>
    <mergeCell ref="D49:H53"/>
    <mergeCell ref="C54:C58"/>
    <mergeCell ref="D54:H58"/>
    <mergeCell ref="C59:C63"/>
    <mergeCell ref="D59:H63"/>
    <mergeCell ref="C20:C24"/>
    <mergeCell ref="D20:H24"/>
    <mergeCell ref="C25:C29"/>
    <mergeCell ref="D25:H29"/>
    <mergeCell ref="B31:B46"/>
    <mergeCell ref="D31:H31"/>
    <mergeCell ref="C32:C36"/>
    <mergeCell ref="D32:H36"/>
    <mergeCell ref="C37:C41"/>
    <mergeCell ref="D37:H41"/>
    <mergeCell ref="C42:C46"/>
    <mergeCell ref="D42:H46"/>
    <mergeCell ref="H3:I4"/>
    <mergeCell ref="K3:O5"/>
    <mergeCell ref="K12:T41"/>
    <mergeCell ref="F9:I9"/>
    <mergeCell ref="B1:H1"/>
    <mergeCell ref="B2:H2"/>
    <mergeCell ref="F7:I7"/>
    <mergeCell ref="F8:I8"/>
    <mergeCell ref="B11:C11"/>
    <mergeCell ref="D11:H11"/>
    <mergeCell ref="B12:C12"/>
    <mergeCell ref="D12:H12"/>
    <mergeCell ref="B14:B29"/>
    <mergeCell ref="D14:H14"/>
    <mergeCell ref="C15:C19"/>
    <mergeCell ref="D15:H19"/>
  </mergeCells>
  <phoneticPr fontId="21"/>
  <conditionalFormatting sqref="F3">
    <cfRule type="containsText" dxfId="0" priority="1" operator="containsText" text="要入力">
      <formula>NOT(ISERROR(SEARCH("要入力",F3)))</formula>
    </cfRule>
  </conditionalFormatting>
  <dataValidations count="1">
    <dataValidation type="list" allowBlank="1" showInputMessage="1" showErrorMessage="1" sqref="F3" xr:uid="{00000000-0002-0000-0B00-000000000000}">
      <formula1>"有,無"</formula1>
    </dataValidation>
  </dataValidations>
  <printOptions horizontalCentered="1"/>
  <pageMargins left="0.70866141732283472" right="0.70866141732283472" top="0.55118110236220474" bottom="0.35433070866141736" header="0.31496062992125984" footer="0.31496062992125984"/>
  <pageSetup paperSize="9" scale="72" fitToHeight="0" orientation="portrait" blackAndWhite="1" r:id="rId1"/>
  <rowBreaks count="1" manualBreakCount="1">
    <brk id="64"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rgb="FFF7C1D4"/>
  </sheetPr>
  <dimension ref="A1:P37"/>
  <sheetViews>
    <sheetView view="pageBreakPreview" zoomScale="60" zoomScaleNormal="100" workbookViewId="0">
      <selection activeCell="D14" sqref="D14:H14"/>
    </sheetView>
  </sheetViews>
  <sheetFormatPr defaultColWidth="9" defaultRowHeight="25.5" x14ac:dyDescent="0.4"/>
  <cols>
    <col min="1" max="1" width="4.625" customWidth="1"/>
    <col min="2" max="2" width="17" customWidth="1"/>
    <col min="3" max="3" width="14.375" customWidth="1"/>
    <col min="4" max="4" width="5.5" customWidth="1"/>
    <col min="5" max="5" width="18.125" customWidth="1"/>
    <col min="6" max="6" width="5.5" customWidth="1"/>
    <col min="7" max="7" width="18.125" customWidth="1"/>
    <col min="8" max="8" width="5.5" customWidth="1"/>
    <col min="9" max="9" width="18.125" customWidth="1"/>
    <col min="10" max="10" width="5" customWidth="1"/>
    <col min="11" max="11" width="21.625" customWidth="1"/>
    <col min="12" max="12" width="5" customWidth="1"/>
    <col min="13" max="13" width="91.125" style="283" customWidth="1"/>
    <col min="14" max="14" width="8.875" style="305" customWidth="1"/>
  </cols>
  <sheetData>
    <row r="1" spans="1:16" ht="30" customHeight="1" x14ac:dyDescent="0.4">
      <c r="A1" s="1380" t="s">
        <v>230</v>
      </c>
      <c r="B1" s="1380"/>
      <c r="C1" s="1380"/>
      <c r="D1" s="300"/>
      <c r="E1" s="29"/>
      <c r="F1" s="29"/>
      <c r="G1" s="29"/>
      <c r="H1" s="29"/>
      <c r="I1" s="29"/>
      <c r="J1" s="29"/>
      <c r="K1" s="29"/>
      <c r="L1" s="29"/>
      <c r="M1" s="483" t="s">
        <v>297</v>
      </c>
      <c r="N1" s="483"/>
      <c r="O1" s="483"/>
      <c r="P1" s="483"/>
    </row>
    <row r="2" spans="1:16" ht="9.75" customHeight="1" x14ac:dyDescent="0.4">
      <c r="A2" s="300"/>
      <c r="B2" s="300"/>
      <c r="C2" s="300"/>
      <c r="D2" s="300"/>
      <c r="E2" s="29"/>
      <c r="F2" s="29"/>
      <c r="G2" s="29"/>
      <c r="H2" s="29"/>
      <c r="I2" s="29"/>
      <c r="J2" s="29"/>
      <c r="K2" s="29"/>
      <c r="L2" s="29"/>
      <c r="M2" s="483"/>
      <c r="N2" s="483"/>
      <c r="O2" s="483"/>
      <c r="P2" s="483"/>
    </row>
    <row r="3" spans="1:16" ht="39.75" customHeight="1" x14ac:dyDescent="0.4">
      <c r="A3" s="301"/>
      <c r="B3" s="301"/>
      <c r="C3" s="1381" t="s">
        <v>387</v>
      </c>
      <c r="D3" s="1381"/>
      <c r="E3" s="1381"/>
      <c r="F3" s="1381"/>
      <c r="G3" s="1381"/>
      <c r="H3" s="1381"/>
      <c r="I3" s="1381"/>
      <c r="J3" s="1381"/>
      <c r="K3" s="301"/>
      <c r="L3" s="301"/>
      <c r="M3" s="483"/>
      <c r="N3" s="483"/>
      <c r="O3" s="483"/>
      <c r="P3" s="483"/>
    </row>
    <row r="4" spans="1:16" ht="34.5" customHeight="1" x14ac:dyDescent="0.4">
      <c r="A4" s="302"/>
      <c r="B4" s="302"/>
      <c r="C4" s="1382" t="s">
        <v>231</v>
      </c>
      <c r="D4" s="1382"/>
      <c r="E4" s="1381"/>
      <c r="F4" s="1381"/>
      <c r="G4" s="1381"/>
      <c r="H4" s="1381"/>
      <c r="I4" s="1381"/>
      <c r="J4" s="1381"/>
      <c r="K4" s="302"/>
      <c r="L4" s="302"/>
      <c r="M4" s="483"/>
      <c r="N4" s="483"/>
      <c r="O4" s="483"/>
      <c r="P4" s="483"/>
    </row>
    <row r="5" spans="1:16" ht="39.75" customHeight="1" x14ac:dyDescent="0.4">
      <c r="A5" s="302"/>
      <c r="B5" s="302"/>
      <c r="C5" s="1383" t="s">
        <v>357</v>
      </c>
      <c r="D5" s="1383"/>
      <c r="E5" s="1383"/>
      <c r="F5" s="1383"/>
      <c r="G5" s="1383"/>
      <c r="H5" s="1383"/>
      <c r="I5" s="1383"/>
      <c r="J5" s="1383"/>
      <c r="K5" s="302"/>
      <c r="L5" s="302"/>
      <c r="M5" s="483"/>
      <c r="N5" s="483"/>
      <c r="O5" s="483"/>
      <c r="P5" s="483"/>
    </row>
    <row r="6" spans="1:16" ht="11.25" customHeight="1" x14ac:dyDescent="0.4">
      <c r="A6" s="302"/>
      <c r="B6" s="302"/>
      <c r="C6" s="302"/>
      <c r="D6" s="302"/>
      <c r="E6" s="302"/>
      <c r="F6" s="302"/>
      <c r="G6" s="302"/>
      <c r="H6" s="302"/>
      <c r="I6" s="1384" t="s">
        <v>232</v>
      </c>
      <c r="J6" s="1384"/>
      <c r="K6" s="1384"/>
      <c r="L6" s="302"/>
      <c r="M6" s="483"/>
      <c r="N6" s="483"/>
      <c r="O6" s="483"/>
      <c r="P6" s="483"/>
    </row>
    <row r="7" spans="1:16" ht="30.75" customHeight="1" x14ac:dyDescent="0.4">
      <c r="A7" s="29"/>
      <c r="B7" s="38"/>
      <c r="C7" s="38"/>
      <c r="D7" s="38"/>
      <c r="E7" s="38"/>
      <c r="F7" s="38"/>
      <c r="G7" s="38"/>
      <c r="H7" s="38"/>
      <c r="I7" s="1385">
        <f>'5-1 総表'!C10</f>
        <v>0</v>
      </c>
      <c r="J7" s="1385"/>
      <c r="K7" s="1385"/>
      <c r="L7" s="38"/>
      <c r="M7" s="1402" t="s">
        <v>298</v>
      </c>
      <c r="N7" s="483"/>
      <c r="O7" s="483"/>
      <c r="P7" s="483"/>
    </row>
    <row r="8" spans="1:16" ht="21" customHeight="1" x14ac:dyDescent="0.4">
      <c r="A8" s="29"/>
      <c r="B8" s="38"/>
      <c r="C8" s="38"/>
      <c r="D8" s="38"/>
      <c r="E8" s="38"/>
      <c r="F8" s="38"/>
      <c r="G8" s="38"/>
      <c r="H8" s="38"/>
      <c r="I8" s="303"/>
      <c r="J8" s="303"/>
      <c r="K8" s="303"/>
      <c r="L8" s="38"/>
      <c r="M8" s="1402"/>
      <c r="N8" s="483"/>
      <c r="O8" s="483"/>
      <c r="P8" s="483"/>
    </row>
    <row r="9" spans="1:16" ht="35.25" customHeight="1" x14ac:dyDescent="0.4">
      <c r="A9" s="29"/>
      <c r="B9" s="1386" t="s">
        <v>233</v>
      </c>
      <c r="C9" s="1386"/>
      <c r="D9" s="1386"/>
      <c r="E9" s="1386"/>
      <c r="F9" s="1386"/>
      <c r="G9" s="1386"/>
      <c r="H9" s="1386"/>
      <c r="I9" s="1386"/>
      <c r="J9" s="1386"/>
      <c r="K9" s="1386"/>
      <c r="L9" s="38"/>
      <c r="M9" s="1402"/>
      <c r="N9" s="483"/>
      <c r="O9" s="483"/>
      <c r="P9" s="483"/>
    </row>
    <row r="10" spans="1:16" ht="17.25" customHeight="1" x14ac:dyDescent="0.4">
      <c r="A10" s="29"/>
      <c r="B10" s="29"/>
      <c r="C10" s="29"/>
      <c r="D10" s="29"/>
      <c r="E10" s="29"/>
      <c r="F10" s="29"/>
      <c r="G10" s="29"/>
      <c r="H10" s="29"/>
      <c r="I10" s="29"/>
      <c r="J10" s="38"/>
      <c r="K10" s="38"/>
      <c r="L10" s="38"/>
      <c r="M10" s="1402"/>
      <c r="N10" s="483"/>
      <c r="O10" s="483"/>
      <c r="P10" s="483"/>
    </row>
    <row r="11" spans="1:16" ht="36.75" customHeight="1" x14ac:dyDescent="0.4">
      <c r="A11" s="29"/>
      <c r="B11" s="29"/>
      <c r="C11" s="29"/>
      <c r="D11" s="29"/>
      <c r="E11" s="304" t="s">
        <v>178</v>
      </c>
      <c r="F11" s="305"/>
      <c r="G11" s="352">
        <f>'5-1 総表'!C13</f>
        <v>0</v>
      </c>
      <c r="H11" s="306" t="s">
        <v>234</v>
      </c>
      <c r="I11" s="353">
        <f>'5-1 総表'!E13</f>
        <v>0</v>
      </c>
      <c r="J11" s="306"/>
      <c r="K11" s="305"/>
      <c r="L11" s="306"/>
      <c r="M11" s="1402"/>
      <c r="N11" s="483"/>
      <c r="O11" s="483"/>
      <c r="P11" s="483"/>
    </row>
    <row r="12" spans="1:16" ht="54" customHeight="1" x14ac:dyDescent="0.4">
      <c r="A12" s="29"/>
      <c r="B12" s="29"/>
      <c r="C12" s="29"/>
      <c r="D12" s="29"/>
      <c r="E12" s="307" t="s">
        <v>235</v>
      </c>
      <c r="F12" s="305"/>
      <c r="G12" s="1379" t="str">
        <f>'5-1 総表'!C15&amp;'5-1 総表'!D15&amp;'5-1 総表'!F15</f>
        <v>000</v>
      </c>
      <c r="H12" s="1379"/>
      <c r="I12" s="1379"/>
      <c r="J12" s="1379"/>
      <c r="K12" s="1379"/>
      <c r="L12" s="1379"/>
      <c r="M12" s="483"/>
      <c r="N12" s="483"/>
      <c r="O12" s="483"/>
      <c r="P12" s="483"/>
    </row>
    <row r="13" spans="1:16" ht="54" customHeight="1" x14ac:dyDescent="0.4">
      <c r="A13" s="29"/>
      <c r="B13" s="29"/>
      <c r="C13" s="29"/>
      <c r="D13" s="29"/>
      <c r="E13" s="307" t="s">
        <v>236</v>
      </c>
      <c r="F13" s="305"/>
      <c r="G13" s="1379">
        <f>'5-1 総表'!C17</f>
        <v>0</v>
      </c>
      <c r="H13" s="1379"/>
      <c r="I13" s="1379"/>
      <c r="J13" s="1379"/>
      <c r="K13" s="1379"/>
      <c r="L13" s="1379"/>
      <c r="M13" s="483"/>
      <c r="N13" s="483"/>
      <c r="O13" s="483"/>
      <c r="P13" s="483"/>
    </row>
    <row r="14" spans="1:16" ht="54" customHeight="1" x14ac:dyDescent="0.4">
      <c r="A14" s="29"/>
      <c r="B14" s="29"/>
      <c r="C14" s="29"/>
      <c r="D14" s="29"/>
      <c r="E14" s="308" t="s">
        <v>237</v>
      </c>
      <c r="F14" s="305"/>
      <c r="G14" s="1379">
        <f>'5-1 総表'!C18</f>
        <v>0</v>
      </c>
      <c r="H14" s="1379"/>
      <c r="I14" s="1379"/>
      <c r="J14" s="1379"/>
      <c r="K14" s="1379"/>
      <c r="L14" s="1379"/>
      <c r="M14" s="483"/>
      <c r="N14" s="483"/>
      <c r="O14" s="483"/>
      <c r="P14" s="483"/>
    </row>
    <row r="15" spans="1:16" ht="54" customHeight="1" x14ac:dyDescent="0.4">
      <c r="A15" s="29"/>
      <c r="B15" s="29"/>
      <c r="C15" s="29"/>
      <c r="D15" s="29"/>
      <c r="E15" s="308" t="s">
        <v>238</v>
      </c>
      <c r="F15" s="305"/>
      <c r="G15" s="1379">
        <f>'5-1 総表'!C19</f>
        <v>0</v>
      </c>
      <c r="H15" s="1379"/>
      <c r="I15" s="1379"/>
      <c r="J15" s="309"/>
      <c r="K15" s="309"/>
      <c r="L15" s="309"/>
      <c r="M15" s="483"/>
      <c r="N15" s="483"/>
      <c r="O15" s="483"/>
      <c r="P15" s="483"/>
    </row>
    <row r="16" spans="1:16" ht="20.45" customHeight="1" x14ac:dyDescent="0.4">
      <c r="A16" s="29"/>
      <c r="B16" s="29"/>
      <c r="C16" s="29"/>
      <c r="D16" s="29"/>
      <c r="E16" s="308"/>
      <c r="F16" s="305"/>
      <c r="G16" s="1387"/>
      <c r="H16" s="1387"/>
      <c r="I16" s="1387"/>
      <c r="J16" s="1387"/>
      <c r="K16" s="1387"/>
      <c r="L16" s="1387"/>
      <c r="M16" s="483"/>
      <c r="N16" s="483"/>
      <c r="O16" s="483"/>
      <c r="P16" s="483"/>
    </row>
    <row r="17" spans="1:16" ht="9.75" customHeight="1" x14ac:dyDescent="0.4">
      <c r="A17" s="29"/>
      <c r="B17" s="29"/>
      <c r="C17" s="29"/>
      <c r="D17" s="29"/>
      <c r="E17" s="29"/>
      <c r="F17" s="29"/>
      <c r="G17" s="29"/>
      <c r="H17" s="29"/>
      <c r="I17" s="29"/>
      <c r="J17" s="38"/>
      <c r="K17" s="38"/>
      <c r="L17" s="38"/>
      <c r="M17" s="483"/>
      <c r="N17" s="483"/>
      <c r="O17" s="483"/>
      <c r="P17" s="483"/>
    </row>
    <row r="18" spans="1:16" ht="69.75" customHeight="1" x14ac:dyDescent="0.4">
      <c r="A18" s="29"/>
      <c r="B18" s="1387" t="s">
        <v>239</v>
      </c>
      <c r="C18" s="1387"/>
      <c r="D18" s="1387"/>
      <c r="E18" s="1387"/>
      <c r="F18" s="1387"/>
      <c r="G18" s="1387"/>
      <c r="H18" s="1387"/>
      <c r="I18" s="1387"/>
      <c r="J18" s="1387"/>
      <c r="K18" s="1387"/>
      <c r="L18" s="38"/>
      <c r="M18" s="483"/>
      <c r="N18" s="483"/>
      <c r="O18" s="483"/>
      <c r="P18" s="483"/>
    </row>
    <row r="19" spans="1:16" ht="4.5" customHeight="1" x14ac:dyDescent="0.4">
      <c r="A19" s="29"/>
      <c r="B19" s="310"/>
      <c r="C19" s="310"/>
      <c r="D19" s="310"/>
      <c r="E19" s="310"/>
      <c r="F19" s="310"/>
      <c r="G19" s="310"/>
      <c r="H19" s="310"/>
      <c r="I19" s="310"/>
      <c r="J19" s="310"/>
      <c r="K19" s="310"/>
      <c r="L19" s="38"/>
      <c r="M19" s="483"/>
      <c r="N19" s="483"/>
      <c r="O19" s="483"/>
      <c r="P19" s="483"/>
    </row>
    <row r="20" spans="1:16" ht="29.1" customHeight="1" x14ac:dyDescent="0.4">
      <c r="A20" s="29"/>
      <c r="B20" s="1388" t="s">
        <v>240</v>
      </c>
      <c r="C20" s="1388"/>
      <c r="D20" s="1388"/>
      <c r="E20" s="1388"/>
      <c r="F20" s="1388"/>
      <c r="G20" s="1388"/>
      <c r="H20" s="1388"/>
      <c r="I20" s="1388"/>
      <c r="J20" s="1388"/>
      <c r="K20" s="1388"/>
      <c r="L20" s="38"/>
      <c r="M20" s="483"/>
      <c r="N20" s="483"/>
      <c r="O20" s="483"/>
      <c r="P20" s="483"/>
    </row>
    <row r="21" spans="1:16" ht="3.75" customHeight="1" x14ac:dyDescent="0.4">
      <c r="A21" s="29"/>
      <c r="B21" s="311"/>
      <c r="C21" s="311"/>
      <c r="D21" s="311"/>
      <c r="E21" s="311"/>
      <c r="F21" s="311"/>
      <c r="G21" s="311"/>
      <c r="H21" s="311"/>
      <c r="I21" s="311"/>
      <c r="J21" s="311"/>
      <c r="K21" s="311"/>
      <c r="L21" s="38"/>
      <c r="M21" s="483"/>
      <c r="N21" s="483"/>
      <c r="O21" s="483"/>
      <c r="P21" s="483"/>
    </row>
    <row r="22" spans="1:16" ht="80.099999999999994" customHeight="1" x14ac:dyDescent="0.4">
      <c r="A22" s="29"/>
      <c r="B22" s="1386" t="s">
        <v>241</v>
      </c>
      <c r="C22" s="1386"/>
      <c r="D22" s="312"/>
      <c r="E22" s="1379">
        <f>'5-1 総表'!C29</f>
        <v>0</v>
      </c>
      <c r="F22" s="1379"/>
      <c r="G22" s="1379"/>
      <c r="H22" s="1379"/>
      <c r="I22" s="1379"/>
      <c r="J22" s="1379"/>
      <c r="K22" s="1379"/>
      <c r="L22" s="29"/>
      <c r="M22" s="483"/>
      <c r="N22" s="483"/>
      <c r="O22" s="483"/>
      <c r="P22" s="483"/>
    </row>
    <row r="23" spans="1:16" ht="64.5" customHeight="1" x14ac:dyDescent="0.4">
      <c r="A23" s="305"/>
      <c r="B23" s="1386" t="s">
        <v>242</v>
      </c>
      <c r="C23" s="1386"/>
      <c r="D23" s="312"/>
      <c r="E23" s="1417">
        <f>'5-1 総表'!F47</f>
        <v>0</v>
      </c>
      <c r="F23" s="1417"/>
      <c r="G23" s="1417"/>
      <c r="H23" s="313"/>
      <c r="I23" s="305"/>
      <c r="J23" s="305"/>
      <c r="K23" s="305"/>
      <c r="L23" s="29"/>
      <c r="M23" s="483"/>
      <c r="N23" s="483"/>
      <c r="O23" s="483"/>
      <c r="P23" s="483"/>
    </row>
    <row r="24" spans="1:16" ht="64.5" customHeight="1" x14ac:dyDescent="0.4">
      <c r="A24" s="305"/>
      <c r="B24" s="1386" t="s">
        <v>243</v>
      </c>
      <c r="C24" s="1386"/>
      <c r="D24" s="312"/>
      <c r="E24" s="642"/>
      <c r="F24" s="642"/>
      <c r="G24" s="642"/>
      <c r="H24" s="642"/>
      <c r="I24" s="642"/>
      <c r="J24" s="642"/>
      <c r="K24" s="309"/>
      <c r="L24" s="29"/>
      <c r="M24" s="483"/>
      <c r="N24" s="483"/>
      <c r="O24" s="483"/>
      <c r="P24" s="483"/>
    </row>
    <row r="25" spans="1:16" ht="55.5" customHeight="1" x14ac:dyDescent="0.4">
      <c r="B25" s="1396" t="s">
        <v>244</v>
      </c>
      <c r="C25" s="1397"/>
      <c r="D25" s="1389"/>
      <c r="E25" s="1390"/>
      <c r="F25" s="1390"/>
      <c r="G25" s="1391"/>
      <c r="H25" s="1392" t="s">
        <v>245</v>
      </c>
      <c r="I25" s="1393"/>
      <c r="J25" s="1394"/>
      <c r="K25" s="1395"/>
      <c r="L25" s="305"/>
      <c r="M25" s="1403" t="s">
        <v>302</v>
      </c>
      <c r="N25" s="1403"/>
      <c r="O25" s="1403"/>
      <c r="P25" s="483"/>
    </row>
    <row r="26" spans="1:16" ht="55.5" customHeight="1" x14ac:dyDescent="0.4">
      <c r="B26" s="1396" t="s">
        <v>246</v>
      </c>
      <c r="C26" s="1397"/>
      <c r="D26" s="1389"/>
      <c r="E26" s="1390"/>
      <c r="F26" s="1390"/>
      <c r="G26" s="1390"/>
      <c r="H26" s="1398" t="s">
        <v>247</v>
      </c>
      <c r="I26" s="1399"/>
      <c r="J26" s="1400"/>
      <c r="K26" s="1401"/>
      <c r="L26" s="305"/>
      <c r="M26" s="1403"/>
      <c r="N26" s="1403"/>
      <c r="O26" s="1403"/>
      <c r="P26" s="483"/>
    </row>
    <row r="27" spans="1:16" ht="55.5" customHeight="1" x14ac:dyDescent="0.4">
      <c r="B27" s="1396" t="s">
        <v>248</v>
      </c>
      <c r="C27" s="1412"/>
      <c r="D27" s="1413"/>
      <c r="E27" s="1414"/>
      <c r="F27" s="1414"/>
      <c r="G27" s="1415"/>
      <c r="H27" s="1416"/>
      <c r="I27" s="1390"/>
      <c r="J27" s="1390"/>
      <c r="K27" s="1391"/>
      <c r="L27" s="305"/>
      <c r="M27" s="1403"/>
      <c r="N27" s="1403"/>
      <c r="O27" s="1403"/>
      <c r="P27" s="483"/>
    </row>
    <row r="28" spans="1:16" ht="55.5" customHeight="1" x14ac:dyDescent="0.4">
      <c r="B28" s="1396" t="s">
        <v>249</v>
      </c>
      <c r="C28" s="1397"/>
      <c r="D28" s="1407"/>
      <c r="E28" s="1408"/>
      <c r="F28" s="1408"/>
      <c r="G28" s="1408"/>
      <c r="H28" s="1408"/>
      <c r="I28" s="1408"/>
      <c r="J28" s="1408"/>
      <c r="K28" s="1409"/>
      <c r="L28" s="305"/>
      <c r="M28" s="1403"/>
      <c r="N28" s="1403"/>
      <c r="O28" s="1403"/>
      <c r="P28" s="483"/>
    </row>
    <row r="29" spans="1:16" ht="73.5" customHeight="1" x14ac:dyDescent="0.4">
      <c r="B29" s="1410" t="s">
        <v>250</v>
      </c>
      <c r="C29" s="1411"/>
      <c r="D29" s="1404"/>
      <c r="E29" s="1405"/>
      <c r="F29" s="1405"/>
      <c r="G29" s="1405"/>
      <c r="H29" s="1405"/>
      <c r="I29" s="1405"/>
      <c r="J29" s="1405"/>
      <c r="K29" s="1406"/>
      <c r="L29" s="305"/>
      <c r="M29" s="1403"/>
      <c r="N29" s="1403"/>
      <c r="O29" s="1403"/>
      <c r="P29" s="483"/>
    </row>
    <row r="30" spans="1:16" ht="73.5" customHeight="1" x14ac:dyDescent="0.4">
      <c r="B30" s="1396" t="s">
        <v>251</v>
      </c>
      <c r="C30" s="1397"/>
      <c r="D30" s="1404"/>
      <c r="E30" s="1405"/>
      <c r="F30" s="1405"/>
      <c r="G30" s="1405"/>
      <c r="H30" s="1405"/>
      <c r="I30" s="1405"/>
      <c r="J30" s="1405"/>
      <c r="K30" s="1406"/>
      <c r="L30" s="305"/>
      <c r="M30" s="1403"/>
      <c r="N30" s="1403"/>
      <c r="O30" s="1403"/>
      <c r="P30" s="483"/>
    </row>
    <row r="31" spans="1:16" ht="53.45" customHeight="1" x14ac:dyDescent="0.4">
      <c r="M31" s="314"/>
      <c r="N31" s="315"/>
    </row>
    <row r="32" spans="1:16" ht="25.5" customHeight="1" x14ac:dyDescent="0.4">
      <c r="M32" s="314"/>
      <c r="N32" s="315"/>
    </row>
    <row r="33" spans="13:14" ht="19.350000000000001" customHeight="1" x14ac:dyDescent="0.4">
      <c r="M33" s="314"/>
      <c r="N33" s="315"/>
    </row>
    <row r="34" spans="13:14" ht="19.350000000000001" customHeight="1" x14ac:dyDescent="0.4">
      <c r="M34" s="314"/>
      <c r="N34" s="315"/>
    </row>
    <row r="35" spans="13:14" ht="19.350000000000001" customHeight="1" x14ac:dyDescent="0.4">
      <c r="M35" s="314"/>
      <c r="N35" s="315"/>
    </row>
    <row r="36" spans="13:14" x14ac:dyDescent="0.4">
      <c r="M36" s="314"/>
    </row>
    <row r="37" spans="13:14" x14ac:dyDescent="0.4">
      <c r="M37" s="314"/>
    </row>
  </sheetData>
  <sheetProtection algorithmName="SHA-512" hashValue="V7yZ97TmZf39Eei9+IpZBoW5IgnuVDfRzbBFKi+na/sCryJYi4g0gbrzsTfP19Tu2NgsUHe34eh32Bvbto/MmQ==" saltValue="Ueu5vFbPWkl5vWhq8VZ2dA==" spinCount="100000" sheet="1" objects="1" scenarios="1"/>
  <mergeCells count="38">
    <mergeCell ref="M7:M11"/>
    <mergeCell ref="M25:O30"/>
    <mergeCell ref="B30:C30"/>
    <mergeCell ref="D30:K30"/>
    <mergeCell ref="B22:C22"/>
    <mergeCell ref="B28:C28"/>
    <mergeCell ref="D28:K28"/>
    <mergeCell ref="B29:C29"/>
    <mergeCell ref="D29:K29"/>
    <mergeCell ref="B27:C27"/>
    <mergeCell ref="D27:G27"/>
    <mergeCell ref="H27:K27"/>
    <mergeCell ref="B23:C23"/>
    <mergeCell ref="E23:G23"/>
    <mergeCell ref="B24:C24"/>
    <mergeCell ref="B25:C25"/>
    <mergeCell ref="D25:G25"/>
    <mergeCell ref="H25:I25"/>
    <mergeCell ref="J25:K25"/>
    <mergeCell ref="B26:C26"/>
    <mergeCell ref="D26:G26"/>
    <mergeCell ref="H26:I26"/>
    <mergeCell ref="J26:K26"/>
    <mergeCell ref="E22:K22"/>
    <mergeCell ref="A1:C1"/>
    <mergeCell ref="C3:J3"/>
    <mergeCell ref="C4:J4"/>
    <mergeCell ref="C5:J5"/>
    <mergeCell ref="I6:K6"/>
    <mergeCell ref="I7:K7"/>
    <mergeCell ref="B9:K9"/>
    <mergeCell ref="G12:L12"/>
    <mergeCell ref="G13:L13"/>
    <mergeCell ref="G14:L14"/>
    <mergeCell ref="G15:I15"/>
    <mergeCell ref="G16:L16"/>
    <mergeCell ref="B18:K18"/>
    <mergeCell ref="B20:K20"/>
  </mergeCells>
  <phoneticPr fontId="21"/>
  <dataValidations count="1">
    <dataValidation type="list" allowBlank="1" showInputMessage="1" showErrorMessage="1" sqref="D27:G27" xr:uid="{00000000-0002-0000-0C00-000000000000}">
      <formula1>"普通,当座,その他,　　"</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blackAndWhite="1"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※初めにお読みください</vt:lpstr>
      <vt:lpstr>記載可能経費一覧</vt:lpstr>
      <vt:lpstr>1-1 総表</vt:lpstr>
      <vt:lpstr>1-2 個表</vt:lpstr>
      <vt:lpstr>1-3 収入</vt:lpstr>
      <vt:lpstr>1-4 支出</vt:lpstr>
      <vt:lpstr>1-5 変更理由書</vt:lpstr>
      <vt:lpstr>2-1 申請取下</vt:lpstr>
      <vt:lpstr>3-1 中止廃止</vt:lpstr>
      <vt:lpstr>4-1 総表</vt:lpstr>
      <vt:lpstr>4-3 収入</vt:lpstr>
      <vt:lpstr>4-4 支出</vt:lpstr>
      <vt:lpstr>5-1 総表</vt:lpstr>
      <vt:lpstr>5-2 個表</vt:lpstr>
      <vt:lpstr>5-3 収入</vt:lpstr>
      <vt:lpstr>5-4 支出</vt:lpstr>
      <vt:lpstr>5-5 変更理由書</vt:lpstr>
      <vt:lpstr>5-6 支払申請書</vt:lpstr>
      <vt:lpstr>※初めにお読みください!Print_Area</vt:lpstr>
      <vt:lpstr>'1-1 総表'!Print_Area</vt:lpstr>
      <vt:lpstr>'1-2 個表'!Print_Area</vt:lpstr>
      <vt:lpstr>'1-3 収入'!Print_Area</vt:lpstr>
      <vt:lpstr>'1-4 支出'!Print_Area</vt:lpstr>
      <vt:lpstr>'1-5 変更理由書'!Print_Area</vt:lpstr>
      <vt:lpstr>'2-1 申請取下'!Print_Area</vt:lpstr>
      <vt:lpstr>'3-1 中止廃止'!Print_Area</vt:lpstr>
      <vt:lpstr>'4-1 総表'!Print_Area</vt:lpstr>
      <vt:lpstr>'4-3 収入'!Print_Area</vt:lpstr>
      <vt:lpstr>'4-4 支出'!Print_Area</vt:lpstr>
      <vt:lpstr>'5-1 総表'!Print_Area</vt:lpstr>
      <vt:lpstr>'5-2 個表'!Print_Area</vt:lpstr>
      <vt:lpstr>'5-3 収入'!Print_Area</vt:lpstr>
      <vt:lpstr>'5-4 支出'!Print_Area</vt:lpstr>
      <vt:lpstr>'5-5 変更理由書'!Print_Area</vt:lpstr>
      <vt:lpstr>'5-6 支払申請書'!Print_Area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kinoshita midori</cp:lastModifiedBy>
  <cp:lastPrinted>2024-03-15T03:06:17Z</cp:lastPrinted>
  <dcterms:created xsi:type="dcterms:W3CDTF">2020-08-12T01:57:30Z</dcterms:created>
  <dcterms:modified xsi:type="dcterms:W3CDTF">2025-04-02T01:07:19Z</dcterms:modified>
</cp:coreProperties>
</file>