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地文課）\R7\"/>
    </mc:Choice>
  </mc:AlternateContent>
  <xr:revisionPtr revIDLastSave="0" documentId="13_ncr:1_{D6D172EA-37C5-4DFD-BD06-BC5AAFF55B9B}" xr6:coauthVersionLast="47" xr6:coauthVersionMax="47" xr10:uidLastSave="{00000000-0000-0000-0000-000000000000}"/>
  <workbookProtection workbookAlgorithmName="SHA-512" workbookHashValue="eHWN+YPZjvuwKKu2m8KcwJhdwwFt8krl+npUcHeg0yPuHiLnDe4w+7bccBq1BxDwNebPrGAtXVJYVfyDGduGkQ==" workbookSaltValue="WkS7HjFXntirZKe9fl/pFA==" workbookSpinCount="100000" lockStructure="1"/>
  <bookViews>
    <workbookView xWindow="-120" yWindow="-120" windowWidth="29040" windowHeight="15840" tabRatio="960" xr2:uid="{CC26BFF9-A54A-46E2-AF26-BAB937B7334F}"/>
  </bookViews>
  <sheets>
    <sheet name="※初めにお読みください" sheetId="51" r:id="rId1"/>
    <sheet name="記載可能経費一覧" sheetId="33" r:id="rId2"/>
    <sheet name="1-1 総表" sheetId="12" r:id="rId3"/>
    <sheet name="1-2 個表" sheetId="67" r:id="rId4"/>
    <sheet name="1-3 収入" sheetId="14" r:id="rId5"/>
    <sheet name="1-4 支出" sheetId="43" r:id="rId6"/>
    <sheet name="1-5 変更理由書（申請）" sheetId="52" r:id="rId7"/>
    <sheet name="2-1 申請取下" sheetId="53" state="hidden" r:id="rId8"/>
    <sheet name="3-1 中止廃止" sheetId="54" state="hidden" r:id="rId9"/>
    <sheet name="4-1 総表" sheetId="64" state="hidden" r:id="rId10"/>
    <sheet name="4-3 収入" sheetId="58" state="hidden" r:id="rId11"/>
    <sheet name="4-4 支出" sheetId="61" state="hidden" r:id="rId12"/>
    <sheet name="5-1 総表" sheetId="55" state="hidden" r:id="rId13"/>
    <sheet name="5-2 個表" sheetId="68" state="hidden" r:id="rId14"/>
    <sheet name="5-3 収入" sheetId="57" state="hidden" r:id="rId15"/>
    <sheet name="5-4 支出" sheetId="59" state="hidden" r:id="rId16"/>
    <sheet name="5-5 変更理由書" sheetId="62" state="hidden" r:id="rId17"/>
    <sheet name="5-6 支払申請書" sheetId="65" state="hidden" r:id="rId18"/>
  </sheets>
  <externalReferences>
    <externalReference r:id="rId19"/>
    <externalReference r:id="rId20"/>
    <externalReference r:id="rId21"/>
  </externalReferences>
  <definedNames>
    <definedName name="_xlnm._FilterDatabase" localSheetId="4" hidden="1">'1-3 収入'!$A$15:$I$132</definedName>
    <definedName name="_xlnm._FilterDatabase" localSheetId="5" hidden="1">'1-4 支出'!$B$12:$L$209</definedName>
    <definedName name="_xlnm._FilterDatabase" localSheetId="10" hidden="1">'4-3 収入'!$A$15:$I$132</definedName>
    <definedName name="_xlnm._FilterDatabase" localSheetId="11" hidden="1">'4-4 支出'!$B$12:$L$209</definedName>
    <definedName name="_xlnm._FilterDatabase" localSheetId="14" hidden="1">'5-3 収入'!$A$15:$I$132</definedName>
    <definedName name="_xlnm._FilterDatabase" localSheetId="15" hidden="1">'5-4 支出'!$B$12:$L$209</definedName>
    <definedName name="_xlnm.Print_Area" localSheetId="2">'1-1 総表'!$A$1:$H$49</definedName>
    <definedName name="_xlnm.Print_Area" localSheetId="3">'1-2 個表'!$B$1:$N$86</definedName>
    <definedName name="_xlnm.Print_Area" localSheetId="4">'1-3 収入'!$A$1:$I$133</definedName>
    <definedName name="_xlnm.Print_Area" localSheetId="5">'1-4 支出'!$B$1:$L$210</definedName>
    <definedName name="_xlnm.Print_Area" localSheetId="6">'1-5 変更理由書（申請）'!$A$1:$I$63</definedName>
    <definedName name="_xlnm.Print_Area" localSheetId="7">'2-1 申請取下'!$A$1:$L$36</definedName>
    <definedName name="_xlnm.Print_Area" localSheetId="8">'3-1 中止廃止'!$A$1:$L$36</definedName>
    <definedName name="_xlnm.Print_Area" localSheetId="9">'4-1 総表'!$A$1:$J$40</definedName>
    <definedName name="_xlnm.Print_Area" localSheetId="10">'4-3 収入'!$A$1:$I$133</definedName>
    <definedName name="_xlnm.Print_Area" localSheetId="11">'4-4 支出'!$B$1:$L$210</definedName>
    <definedName name="_xlnm.Print_Area" localSheetId="12">'5-1 総表'!$A$1:$J$50</definedName>
    <definedName name="_xlnm.Print_Area" localSheetId="13">'5-2 個表'!$B$1:$N$93</definedName>
    <definedName name="_xlnm.Print_Area" localSheetId="14">'5-3 収入'!$A$1:$I$133</definedName>
    <definedName name="_xlnm.Print_Area" localSheetId="15">'5-4 支出'!$B$1:$L$209</definedName>
    <definedName name="_xlnm.Print_Area" localSheetId="16">'5-5 変更理由書'!$A$1:$I$64</definedName>
    <definedName name="_xlnm.Print_Area" localSheetId="17">'5-6 支払申請書'!$A$1:$L$31</definedName>
    <definedName name="_xlnm.Print_Area" localSheetId="1">記載可能経費一覧!$A$1:$C$93</definedName>
    <definedName name="感染症対策経費">[1]④支出!$U$13:$U$17</definedName>
    <definedName name="記録費">#REF!</definedName>
    <definedName name="謝金・旅費・宣伝費等">#REF!</definedName>
    <definedName name="出演費・音楽費・文芸費">#REF!</definedName>
    <definedName name="多_音楽費">[2]《非表示》記載可能経費一覧!$B$60:$B$74</definedName>
    <definedName name="多_作品料">[2]《非表示》記載可能経費一覧!$B$249:$B$253</definedName>
    <definedName name="多_出演費">[2]《非表示》記載可能経費一覧!$B$15:$B$19</definedName>
    <definedName name="多_文芸費">[2]《非表示》記載可能経費一覧!$B$155:$B$188</definedName>
    <definedName name="不適合理由">'[3]チェック表(文化会館)'!$P$7:$P$24</definedName>
    <definedName name="舞台費・運搬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2" i="55" l="1"/>
  <c r="F5" i="61"/>
  <c r="I64" i="14" l="1"/>
  <c r="H8" i="59" l="1"/>
  <c r="F6" i="59"/>
  <c r="F5" i="59"/>
  <c r="F8" i="43"/>
  <c r="F6" i="43" s="1"/>
  <c r="F5" i="43"/>
  <c r="E8" i="14"/>
  <c r="E6" i="14"/>
  <c r="G46" i="57"/>
  <c r="E22" i="57" s="1"/>
  <c r="I84" i="57"/>
  <c r="I96" i="57"/>
  <c r="E20" i="57"/>
  <c r="C32" i="55"/>
  <c r="E22" i="14" l="1"/>
  <c r="I64" i="57"/>
  <c r="I73" i="57"/>
  <c r="C13" i="55" l="1"/>
  <c r="C14" i="55"/>
  <c r="G11" i="65" s="1"/>
  <c r="D34" i="55"/>
  <c r="D24" i="55"/>
  <c r="G34" i="55"/>
  <c r="C22" i="55"/>
  <c r="I7" i="65" l="1"/>
  <c r="E19" i="14" l="1"/>
  <c r="H4" i="52"/>
  <c r="D27" i="58"/>
  <c r="E25" i="58"/>
  <c r="E21" i="58"/>
  <c r="E22" i="58" s="1"/>
  <c r="D16" i="55"/>
  <c r="E14" i="55"/>
  <c r="I11" i="65" s="1"/>
  <c r="B13" i="68"/>
  <c r="G54" i="58" l="1"/>
  <c r="E113" i="58"/>
  <c r="E114" i="58"/>
  <c r="E115" i="58"/>
  <c r="E116" i="58"/>
  <c r="E117" i="58"/>
  <c r="E118" i="58"/>
  <c r="E119" i="58"/>
  <c r="E120" i="58"/>
  <c r="E121" i="58"/>
  <c r="G113" i="58"/>
  <c r="G114" i="58"/>
  <c r="G115" i="58"/>
  <c r="G116" i="58"/>
  <c r="G117" i="58"/>
  <c r="G118" i="58"/>
  <c r="G119" i="58"/>
  <c r="G120" i="58"/>
  <c r="G121" i="58"/>
  <c r="G112" i="58"/>
  <c r="D105" i="58"/>
  <c r="G97" i="58"/>
  <c r="G98" i="58"/>
  <c r="G99" i="58"/>
  <c r="G100" i="58"/>
  <c r="G101" i="58"/>
  <c r="G102" i="58"/>
  <c r="G103" i="58"/>
  <c r="G96" i="58"/>
  <c r="D97" i="58"/>
  <c r="D96" i="58"/>
  <c r="D113" i="58"/>
  <c r="D112" i="58"/>
  <c r="D25" i="58"/>
  <c r="A120" i="14"/>
  <c r="A119" i="14"/>
  <c r="H121" i="14"/>
  <c r="F121" i="14"/>
  <c r="A121" i="14"/>
  <c r="H120" i="14"/>
  <c r="F120" i="14"/>
  <c r="H119" i="14"/>
  <c r="F119" i="14"/>
  <c r="H118" i="14"/>
  <c r="F118" i="14"/>
  <c r="A118" i="14"/>
  <c r="H117" i="14"/>
  <c r="F117" i="14"/>
  <c r="A117" i="14"/>
  <c r="H116" i="14"/>
  <c r="F116" i="14"/>
  <c r="A116" i="14"/>
  <c r="H115" i="14"/>
  <c r="F115" i="14"/>
  <c r="A115" i="14"/>
  <c r="H114" i="14"/>
  <c r="F114" i="14"/>
  <c r="A114" i="14"/>
  <c r="H113" i="14"/>
  <c r="F113" i="14"/>
  <c r="A113" i="14"/>
  <c r="H112" i="14"/>
  <c r="F112" i="14"/>
  <c r="A97" i="14"/>
  <c r="H103" i="14"/>
  <c r="F103" i="14"/>
  <c r="A103" i="14"/>
  <c r="H102" i="14"/>
  <c r="F102" i="14"/>
  <c r="A102" i="14"/>
  <c r="H101" i="14"/>
  <c r="F101" i="14"/>
  <c r="A101" i="14"/>
  <c r="H100" i="14"/>
  <c r="F100" i="14"/>
  <c r="A100" i="14"/>
  <c r="H99" i="14"/>
  <c r="F99" i="14"/>
  <c r="A99" i="14"/>
  <c r="H98" i="14"/>
  <c r="F98" i="14"/>
  <c r="A98" i="14"/>
  <c r="H97" i="14"/>
  <c r="F97" i="14"/>
  <c r="H96" i="14"/>
  <c r="F96" i="14"/>
  <c r="A85" i="14"/>
  <c r="A74" i="14"/>
  <c r="A71" i="14"/>
  <c r="A65" i="57"/>
  <c r="A65" i="14"/>
  <c r="A124" i="57"/>
  <c r="A119" i="57"/>
  <c r="A113" i="57"/>
  <c r="A100" i="57"/>
  <c r="A98" i="57"/>
  <c r="A97" i="57"/>
  <c r="A82" i="57"/>
  <c r="A71" i="57"/>
  <c r="A67" i="57"/>
  <c r="A26" i="57"/>
  <c r="H103" i="57"/>
  <c r="F103" i="57"/>
  <c r="F103" i="58" s="1"/>
  <c r="A103" i="57"/>
  <c r="H102" i="57"/>
  <c r="F102" i="57"/>
  <c r="F102" i="58" s="1"/>
  <c r="A102" i="57"/>
  <c r="H101" i="57"/>
  <c r="F101" i="57"/>
  <c r="F101" i="58" s="1"/>
  <c r="A101" i="57"/>
  <c r="H100" i="57"/>
  <c r="F100" i="57"/>
  <c r="F100" i="58" s="1"/>
  <c r="H99" i="57"/>
  <c r="F99" i="57"/>
  <c r="F99" i="58" s="1"/>
  <c r="A99" i="57"/>
  <c r="H98" i="57"/>
  <c r="F98" i="57"/>
  <c r="F98" i="58" s="1"/>
  <c r="H97" i="57"/>
  <c r="F97" i="57"/>
  <c r="F97" i="58" s="1"/>
  <c r="H96" i="57"/>
  <c r="F96" i="57"/>
  <c r="F96" i="58" s="1"/>
  <c r="H121" i="57"/>
  <c r="F121" i="57"/>
  <c r="F121" i="58" s="1"/>
  <c r="A121" i="57"/>
  <c r="H120" i="57"/>
  <c r="F120" i="57"/>
  <c r="F120" i="58" s="1"/>
  <c r="A120" i="57"/>
  <c r="H119" i="57"/>
  <c r="F119" i="57"/>
  <c r="F119" i="58" s="1"/>
  <c r="H118" i="57"/>
  <c r="F118" i="57"/>
  <c r="F118" i="58" s="1"/>
  <c r="A118" i="57"/>
  <c r="H117" i="57"/>
  <c r="F117" i="57"/>
  <c r="F117" i="58" s="1"/>
  <c r="A117" i="57"/>
  <c r="H116" i="57"/>
  <c r="F116" i="57"/>
  <c r="F116" i="58" s="1"/>
  <c r="A116" i="57"/>
  <c r="H115" i="57"/>
  <c r="F115" i="57"/>
  <c r="F115" i="58" s="1"/>
  <c r="A115" i="57"/>
  <c r="H114" i="57"/>
  <c r="F114" i="57"/>
  <c r="F114" i="58" s="1"/>
  <c r="A114" i="57"/>
  <c r="H113" i="57"/>
  <c r="F113" i="57"/>
  <c r="F113" i="58" s="1"/>
  <c r="H112" i="57"/>
  <c r="I112" i="57" s="1"/>
  <c r="F112" i="57"/>
  <c r="F112" i="58" s="1"/>
  <c r="A113" i="58" l="1"/>
  <c r="I112" i="14"/>
  <c r="I96" i="14"/>
  <c r="I48" i="55" l="1"/>
  <c r="H4" i="59"/>
  <c r="D55" i="58" l="1"/>
  <c r="D48" i="58"/>
  <c r="I7" i="43"/>
  <c r="D43" i="58"/>
  <c r="A132" i="14"/>
  <c r="A132" i="57"/>
  <c r="B49" i="12" l="1"/>
  <c r="I8" i="43"/>
  <c r="B6" i="68" l="1"/>
  <c r="C21" i="55" l="1"/>
  <c r="C31" i="55"/>
  <c r="D3" i="68"/>
  <c r="D2" i="68"/>
  <c r="C169" i="43"/>
  <c r="C190" i="43"/>
  <c r="C11" i="64"/>
  <c r="B7" i="64" s="1"/>
  <c r="G11" i="64"/>
  <c r="C7" i="64" s="1"/>
  <c r="C13" i="64" l="1"/>
  <c r="D2" i="67"/>
  <c r="D3" i="67"/>
  <c r="C3" i="14"/>
  <c r="K190" i="43"/>
  <c r="K36" i="43"/>
  <c r="K14" i="43"/>
  <c r="G13" i="54" l="1"/>
  <c r="H25" i="14"/>
  <c r="E27" i="58"/>
  <c r="G27" i="58"/>
  <c r="E189" i="61" l="1"/>
  <c r="F189" i="61"/>
  <c r="G189" i="61"/>
  <c r="H189" i="61"/>
  <c r="I189" i="61"/>
  <c r="J189" i="61"/>
  <c r="D11" i="52" l="1"/>
  <c r="G24" i="55" l="1"/>
  <c r="G16" i="55"/>
  <c r="C18" i="55" l="1"/>
  <c r="F7" i="62" s="1"/>
  <c r="I73" i="14"/>
  <c r="I35" i="55" l="1"/>
  <c r="D35" i="55"/>
  <c r="D18" i="54"/>
  <c r="C18" i="54"/>
  <c r="D18" i="53"/>
  <c r="C18" i="53"/>
  <c r="H4" i="57"/>
  <c r="D15" i="61"/>
  <c r="C15" i="61" s="1"/>
  <c r="E15" i="61"/>
  <c r="F15" i="61"/>
  <c r="G15" i="61"/>
  <c r="H15" i="61"/>
  <c r="I15" i="61"/>
  <c r="J15" i="61"/>
  <c r="D16" i="61"/>
  <c r="C16" i="61" s="1"/>
  <c r="E16" i="61"/>
  <c r="F16" i="61"/>
  <c r="K16" i="61" s="1"/>
  <c r="G16" i="61"/>
  <c r="H16" i="61"/>
  <c r="I16" i="61"/>
  <c r="J16" i="61"/>
  <c r="D17" i="61"/>
  <c r="C17" i="61" s="1"/>
  <c r="E17" i="61"/>
  <c r="F17" i="61"/>
  <c r="K17" i="61" s="1"/>
  <c r="G17" i="61"/>
  <c r="H17" i="61"/>
  <c r="I17" i="61"/>
  <c r="J17" i="61"/>
  <c r="D18" i="61"/>
  <c r="C18" i="61" s="1"/>
  <c r="E18" i="61"/>
  <c r="F18" i="61"/>
  <c r="K18" i="61" s="1"/>
  <c r="G18" i="61"/>
  <c r="H18" i="61"/>
  <c r="I18" i="61"/>
  <c r="J18" i="61"/>
  <c r="D19" i="61"/>
  <c r="C19" i="61" s="1"/>
  <c r="E19" i="61"/>
  <c r="F19" i="61"/>
  <c r="K19" i="61" s="1"/>
  <c r="G19" i="61"/>
  <c r="H19" i="61"/>
  <c r="I19" i="61"/>
  <c r="J19" i="61"/>
  <c r="D20" i="61"/>
  <c r="C20" i="61" s="1"/>
  <c r="E20" i="61"/>
  <c r="F20" i="61"/>
  <c r="K20" i="61" s="1"/>
  <c r="G20" i="61"/>
  <c r="H20" i="61"/>
  <c r="I20" i="61"/>
  <c r="J20" i="61"/>
  <c r="D21" i="61"/>
  <c r="C21" i="61" s="1"/>
  <c r="E21" i="61"/>
  <c r="F21" i="61"/>
  <c r="K21" i="61" s="1"/>
  <c r="G21" i="61"/>
  <c r="H21" i="61"/>
  <c r="I21" i="61"/>
  <c r="J21" i="61"/>
  <c r="D22" i="61"/>
  <c r="C22" i="61" s="1"/>
  <c r="E22" i="61"/>
  <c r="F22" i="61"/>
  <c r="K22" i="61" s="1"/>
  <c r="G22" i="61"/>
  <c r="H22" i="61"/>
  <c r="I22" i="61"/>
  <c r="J22" i="61"/>
  <c r="D23" i="61"/>
  <c r="C23" i="61" s="1"/>
  <c r="E23" i="61"/>
  <c r="F23" i="61"/>
  <c r="K23" i="61" s="1"/>
  <c r="G23" i="61"/>
  <c r="H23" i="61"/>
  <c r="I23" i="61"/>
  <c r="J23" i="61"/>
  <c r="D24" i="61"/>
  <c r="C24" i="61" s="1"/>
  <c r="E24" i="61"/>
  <c r="F24" i="61"/>
  <c r="K24" i="61" s="1"/>
  <c r="G24" i="61"/>
  <c r="H24" i="61"/>
  <c r="I24" i="61"/>
  <c r="J24" i="61"/>
  <c r="D25" i="61"/>
  <c r="C25" i="61" s="1"/>
  <c r="E25" i="61"/>
  <c r="F25" i="61"/>
  <c r="K25" i="61" s="1"/>
  <c r="G25" i="61"/>
  <c r="H25" i="61"/>
  <c r="I25" i="61"/>
  <c r="J25" i="61"/>
  <c r="D26" i="61"/>
  <c r="C26" i="61" s="1"/>
  <c r="E26" i="61"/>
  <c r="F26" i="61"/>
  <c r="K26" i="61" s="1"/>
  <c r="G26" i="61"/>
  <c r="H26" i="61"/>
  <c r="I26" i="61"/>
  <c r="J26" i="61"/>
  <c r="D27" i="61"/>
  <c r="C27" i="61" s="1"/>
  <c r="E27" i="61"/>
  <c r="F27" i="61"/>
  <c r="K27" i="61" s="1"/>
  <c r="G27" i="61"/>
  <c r="H27" i="61"/>
  <c r="I27" i="61"/>
  <c r="J27" i="61"/>
  <c r="D28" i="61"/>
  <c r="C28" i="61" s="1"/>
  <c r="E28" i="61"/>
  <c r="F28" i="61"/>
  <c r="K28" i="61" s="1"/>
  <c r="G28" i="61"/>
  <c r="H28" i="61"/>
  <c r="I28" i="61"/>
  <c r="J28" i="61"/>
  <c r="D29" i="61"/>
  <c r="C29" i="61" s="1"/>
  <c r="E29" i="61"/>
  <c r="F29" i="61"/>
  <c r="K29" i="61" s="1"/>
  <c r="G29" i="61"/>
  <c r="H29" i="61"/>
  <c r="I29" i="61"/>
  <c r="J29" i="61"/>
  <c r="D30" i="61"/>
  <c r="C30" i="61" s="1"/>
  <c r="E30" i="61"/>
  <c r="F30" i="61"/>
  <c r="K30" i="61" s="1"/>
  <c r="G30" i="61"/>
  <c r="H30" i="61"/>
  <c r="I30" i="61"/>
  <c r="J30" i="61"/>
  <c r="D31" i="61"/>
  <c r="C31" i="61" s="1"/>
  <c r="E31" i="61"/>
  <c r="F31" i="61"/>
  <c r="K31" i="61" s="1"/>
  <c r="G31" i="61"/>
  <c r="H31" i="61"/>
  <c r="I31" i="61"/>
  <c r="J31" i="61"/>
  <c r="D32" i="61"/>
  <c r="C32" i="61" s="1"/>
  <c r="E32" i="61"/>
  <c r="F32" i="61"/>
  <c r="K32" i="61" s="1"/>
  <c r="G32" i="61"/>
  <c r="H32" i="61"/>
  <c r="I32" i="61"/>
  <c r="J32" i="61"/>
  <c r="D33" i="61"/>
  <c r="C33" i="61" s="1"/>
  <c r="E33" i="61"/>
  <c r="F33" i="61"/>
  <c r="K33" i="61" s="1"/>
  <c r="G33" i="61"/>
  <c r="H33" i="61"/>
  <c r="I33" i="61"/>
  <c r="J33" i="61"/>
  <c r="D36" i="61"/>
  <c r="C36" i="61" s="1"/>
  <c r="E36" i="61"/>
  <c r="F36" i="61"/>
  <c r="G36" i="61"/>
  <c r="H36" i="61"/>
  <c r="I36" i="61"/>
  <c r="J36" i="61"/>
  <c r="D37" i="61"/>
  <c r="C37" i="61" s="1"/>
  <c r="E37" i="61"/>
  <c r="F37" i="61"/>
  <c r="K37" i="61" s="1"/>
  <c r="G37" i="61"/>
  <c r="H37" i="61"/>
  <c r="I37" i="61"/>
  <c r="J37" i="61"/>
  <c r="D38" i="61"/>
  <c r="C38" i="61" s="1"/>
  <c r="E38" i="61"/>
  <c r="F38" i="61"/>
  <c r="K38" i="61" s="1"/>
  <c r="G38" i="61"/>
  <c r="H38" i="61"/>
  <c r="I38" i="61"/>
  <c r="J38" i="61"/>
  <c r="D39" i="61"/>
  <c r="C39" i="61" s="1"/>
  <c r="E39" i="61"/>
  <c r="F39" i="61"/>
  <c r="K39" i="61" s="1"/>
  <c r="G39" i="61"/>
  <c r="H39" i="61"/>
  <c r="I39" i="61"/>
  <c r="J39" i="61"/>
  <c r="D40" i="61"/>
  <c r="C40" i="61" s="1"/>
  <c r="E40" i="61"/>
  <c r="F40" i="61"/>
  <c r="K40" i="61" s="1"/>
  <c r="G40" i="61"/>
  <c r="H40" i="61"/>
  <c r="I40" i="61"/>
  <c r="J40" i="61"/>
  <c r="D41" i="61"/>
  <c r="C41" i="61" s="1"/>
  <c r="E41" i="61"/>
  <c r="F41" i="61"/>
  <c r="K41" i="61" s="1"/>
  <c r="G41" i="61"/>
  <c r="H41" i="61"/>
  <c r="I41" i="61"/>
  <c r="J41" i="61"/>
  <c r="D42" i="61"/>
  <c r="C42" i="61" s="1"/>
  <c r="E42" i="61"/>
  <c r="F42" i="61"/>
  <c r="K42" i="61" s="1"/>
  <c r="G42" i="61"/>
  <c r="H42" i="61"/>
  <c r="I42" i="61"/>
  <c r="J42" i="61"/>
  <c r="D43" i="61"/>
  <c r="C43" i="61" s="1"/>
  <c r="E43" i="61"/>
  <c r="F43" i="61"/>
  <c r="K43" i="61" s="1"/>
  <c r="G43" i="61"/>
  <c r="H43" i="61"/>
  <c r="I43" i="61"/>
  <c r="J43" i="61"/>
  <c r="D44" i="61"/>
  <c r="C44" i="61" s="1"/>
  <c r="E44" i="61"/>
  <c r="F44" i="61"/>
  <c r="K44" i="61" s="1"/>
  <c r="G44" i="61"/>
  <c r="H44" i="61"/>
  <c r="I44" i="61"/>
  <c r="J44" i="61"/>
  <c r="D45" i="61"/>
  <c r="C45" i="61" s="1"/>
  <c r="E45" i="61"/>
  <c r="F45" i="61"/>
  <c r="K45" i="61" s="1"/>
  <c r="G45" i="61"/>
  <c r="H45" i="61"/>
  <c r="I45" i="61"/>
  <c r="J45" i="61"/>
  <c r="D46" i="61"/>
  <c r="C46" i="61" s="1"/>
  <c r="E46" i="61"/>
  <c r="F46" i="61"/>
  <c r="K46" i="61" s="1"/>
  <c r="G46" i="61"/>
  <c r="H46" i="61"/>
  <c r="I46" i="61"/>
  <c r="J46" i="61"/>
  <c r="D47" i="61"/>
  <c r="C47" i="61" s="1"/>
  <c r="E47" i="61"/>
  <c r="F47" i="61"/>
  <c r="K47" i="61" s="1"/>
  <c r="G47" i="61"/>
  <c r="H47" i="61"/>
  <c r="I47" i="61"/>
  <c r="J47" i="61"/>
  <c r="D48" i="61"/>
  <c r="C48" i="61" s="1"/>
  <c r="E48" i="61"/>
  <c r="F48" i="61"/>
  <c r="K48" i="61" s="1"/>
  <c r="G48" i="61"/>
  <c r="H48" i="61"/>
  <c r="I48" i="61"/>
  <c r="J48" i="61"/>
  <c r="D49" i="61"/>
  <c r="C49" i="61" s="1"/>
  <c r="E49" i="61"/>
  <c r="F49" i="61"/>
  <c r="K49" i="61" s="1"/>
  <c r="G49" i="61"/>
  <c r="H49" i="61"/>
  <c r="I49" i="61"/>
  <c r="J49" i="61"/>
  <c r="D50" i="61"/>
  <c r="C50" i="61" s="1"/>
  <c r="E50" i="61"/>
  <c r="F50" i="61"/>
  <c r="K50" i="61" s="1"/>
  <c r="G50" i="61"/>
  <c r="H50" i="61"/>
  <c r="I50" i="61"/>
  <c r="J50" i="61"/>
  <c r="D51" i="61"/>
  <c r="C51" i="61" s="1"/>
  <c r="E51" i="61"/>
  <c r="F51" i="61"/>
  <c r="K51" i="61" s="1"/>
  <c r="G51" i="61"/>
  <c r="H51" i="61"/>
  <c r="I51" i="61"/>
  <c r="J51" i="61"/>
  <c r="D52" i="61"/>
  <c r="C52" i="61" s="1"/>
  <c r="E52" i="61"/>
  <c r="F52" i="61"/>
  <c r="K52" i="61" s="1"/>
  <c r="G52" i="61"/>
  <c r="H52" i="61"/>
  <c r="I52" i="61"/>
  <c r="J52" i="61"/>
  <c r="D53" i="61"/>
  <c r="C53" i="61" s="1"/>
  <c r="E53" i="61"/>
  <c r="F53" i="61"/>
  <c r="K53" i="61" s="1"/>
  <c r="G53" i="61"/>
  <c r="H53" i="61"/>
  <c r="I53" i="61"/>
  <c r="J53" i="61"/>
  <c r="D54" i="61"/>
  <c r="C54" i="61" s="1"/>
  <c r="E54" i="61"/>
  <c r="F54" i="61"/>
  <c r="K54" i="61" s="1"/>
  <c r="G54" i="61"/>
  <c r="H54" i="61"/>
  <c r="I54" i="61"/>
  <c r="J54" i="61"/>
  <c r="D55" i="61"/>
  <c r="C55" i="61" s="1"/>
  <c r="E55" i="61"/>
  <c r="F55" i="61"/>
  <c r="K55" i="61" s="1"/>
  <c r="G55" i="61"/>
  <c r="H55" i="61"/>
  <c r="I55" i="61"/>
  <c r="J55" i="61"/>
  <c r="D58" i="61"/>
  <c r="C58" i="61" s="1"/>
  <c r="E58" i="61"/>
  <c r="F58" i="61"/>
  <c r="G58" i="61"/>
  <c r="H58" i="61"/>
  <c r="I58" i="61"/>
  <c r="J58" i="61"/>
  <c r="D59" i="61"/>
  <c r="C59" i="61" s="1"/>
  <c r="E59" i="61"/>
  <c r="F59" i="61"/>
  <c r="K59" i="61" s="1"/>
  <c r="G59" i="61"/>
  <c r="H59" i="61"/>
  <c r="I59" i="61"/>
  <c r="J59" i="61"/>
  <c r="D60" i="61"/>
  <c r="C60" i="61" s="1"/>
  <c r="E60" i="61"/>
  <c r="F60" i="61"/>
  <c r="K60" i="61" s="1"/>
  <c r="G60" i="61"/>
  <c r="H60" i="61"/>
  <c r="I60" i="61"/>
  <c r="J60" i="61"/>
  <c r="D61" i="61"/>
  <c r="C61" i="61" s="1"/>
  <c r="E61" i="61"/>
  <c r="F61" i="61"/>
  <c r="K61" i="61" s="1"/>
  <c r="G61" i="61"/>
  <c r="H61" i="61"/>
  <c r="I61" i="61"/>
  <c r="J61" i="61"/>
  <c r="D62" i="61"/>
  <c r="C62" i="61" s="1"/>
  <c r="E62" i="61"/>
  <c r="F62" i="61"/>
  <c r="K62" i="61" s="1"/>
  <c r="G62" i="61"/>
  <c r="H62" i="61"/>
  <c r="I62" i="61"/>
  <c r="J62" i="61"/>
  <c r="D63" i="61"/>
  <c r="C63" i="61" s="1"/>
  <c r="E63" i="61"/>
  <c r="F63" i="61"/>
  <c r="K63" i="61" s="1"/>
  <c r="G63" i="61"/>
  <c r="H63" i="61"/>
  <c r="I63" i="61"/>
  <c r="J63" i="61"/>
  <c r="D64" i="61"/>
  <c r="C64" i="61" s="1"/>
  <c r="E64" i="61"/>
  <c r="F64" i="61"/>
  <c r="K64" i="61" s="1"/>
  <c r="G64" i="61"/>
  <c r="H64" i="61"/>
  <c r="I64" i="61"/>
  <c r="J64" i="61"/>
  <c r="D65" i="61"/>
  <c r="C65" i="61" s="1"/>
  <c r="E65" i="61"/>
  <c r="F65" i="61"/>
  <c r="K65" i="61" s="1"/>
  <c r="G65" i="61"/>
  <c r="H65" i="61"/>
  <c r="I65" i="61"/>
  <c r="J65" i="61"/>
  <c r="D66" i="61"/>
  <c r="C66" i="61" s="1"/>
  <c r="E66" i="61"/>
  <c r="F66" i="61"/>
  <c r="K66" i="61" s="1"/>
  <c r="G66" i="61"/>
  <c r="H66" i="61"/>
  <c r="I66" i="61"/>
  <c r="J66" i="61"/>
  <c r="D67" i="61"/>
  <c r="C67" i="61" s="1"/>
  <c r="E67" i="61"/>
  <c r="F67" i="61"/>
  <c r="K67" i="61" s="1"/>
  <c r="G67" i="61"/>
  <c r="H67" i="61"/>
  <c r="I67" i="61"/>
  <c r="J67" i="61"/>
  <c r="D68" i="61"/>
  <c r="C68" i="61" s="1"/>
  <c r="E68" i="61"/>
  <c r="F68" i="61"/>
  <c r="K68" i="61" s="1"/>
  <c r="G68" i="61"/>
  <c r="H68" i="61"/>
  <c r="I68" i="61"/>
  <c r="J68" i="61"/>
  <c r="D69" i="61"/>
  <c r="C69" i="61" s="1"/>
  <c r="E69" i="61"/>
  <c r="F69" i="61"/>
  <c r="K69" i="61" s="1"/>
  <c r="G69" i="61"/>
  <c r="H69" i="61"/>
  <c r="I69" i="61"/>
  <c r="J69" i="61"/>
  <c r="D70" i="61"/>
  <c r="C70" i="61" s="1"/>
  <c r="E70" i="61"/>
  <c r="F70" i="61"/>
  <c r="K70" i="61" s="1"/>
  <c r="G70" i="61"/>
  <c r="H70" i="61"/>
  <c r="I70" i="61"/>
  <c r="J70" i="61"/>
  <c r="D71" i="61"/>
  <c r="C71" i="61" s="1"/>
  <c r="E71" i="61"/>
  <c r="F71" i="61"/>
  <c r="K71" i="61" s="1"/>
  <c r="G71" i="61"/>
  <c r="H71" i="61"/>
  <c r="I71" i="61"/>
  <c r="J71" i="61"/>
  <c r="D72" i="61"/>
  <c r="C72" i="61" s="1"/>
  <c r="E72" i="61"/>
  <c r="F72" i="61"/>
  <c r="K72" i="61" s="1"/>
  <c r="G72" i="61"/>
  <c r="H72" i="61"/>
  <c r="I72" i="61"/>
  <c r="J72" i="61"/>
  <c r="D73" i="61"/>
  <c r="C73" i="61" s="1"/>
  <c r="E73" i="61"/>
  <c r="F73" i="61"/>
  <c r="K73" i="61" s="1"/>
  <c r="G73" i="61"/>
  <c r="H73" i="61"/>
  <c r="I73" i="61"/>
  <c r="J73" i="61"/>
  <c r="D74" i="61"/>
  <c r="C74" i="61" s="1"/>
  <c r="E74" i="61"/>
  <c r="F74" i="61"/>
  <c r="K74" i="61" s="1"/>
  <c r="G74" i="61"/>
  <c r="H74" i="61"/>
  <c r="I74" i="61"/>
  <c r="J74" i="61"/>
  <c r="D75" i="61"/>
  <c r="C75" i="61" s="1"/>
  <c r="E75" i="61"/>
  <c r="F75" i="61"/>
  <c r="K75" i="61" s="1"/>
  <c r="G75" i="61"/>
  <c r="H75" i="61"/>
  <c r="I75" i="61"/>
  <c r="J75" i="61"/>
  <c r="D76" i="61"/>
  <c r="C76" i="61" s="1"/>
  <c r="E76" i="61"/>
  <c r="F76" i="61"/>
  <c r="K76" i="61" s="1"/>
  <c r="G76" i="61"/>
  <c r="H76" i="61"/>
  <c r="I76" i="61"/>
  <c r="J76" i="61"/>
  <c r="D77" i="61"/>
  <c r="C77" i="61" s="1"/>
  <c r="E77" i="61"/>
  <c r="F77" i="61"/>
  <c r="K77" i="61" s="1"/>
  <c r="G77" i="61"/>
  <c r="H77" i="61"/>
  <c r="I77" i="61"/>
  <c r="J77" i="61"/>
  <c r="D80" i="61"/>
  <c r="E80" i="61"/>
  <c r="F80" i="61"/>
  <c r="K80" i="61" s="1"/>
  <c r="G80" i="61"/>
  <c r="H80" i="61"/>
  <c r="I80" i="61"/>
  <c r="J80" i="61"/>
  <c r="D81" i="61"/>
  <c r="C81" i="61" s="1"/>
  <c r="E81" i="61"/>
  <c r="F81" i="61"/>
  <c r="K81" i="61" s="1"/>
  <c r="G81" i="61"/>
  <c r="H81" i="61"/>
  <c r="I81" i="61"/>
  <c r="J81" i="61"/>
  <c r="D82" i="61"/>
  <c r="C82" i="61" s="1"/>
  <c r="E82" i="61"/>
  <c r="F82" i="61"/>
  <c r="K82" i="61" s="1"/>
  <c r="G82" i="61"/>
  <c r="H82" i="61"/>
  <c r="I82" i="61"/>
  <c r="J82" i="61"/>
  <c r="D83" i="61"/>
  <c r="C83" i="61" s="1"/>
  <c r="E83" i="61"/>
  <c r="F83" i="61"/>
  <c r="K83" i="61" s="1"/>
  <c r="G83" i="61"/>
  <c r="H83" i="61"/>
  <c r="I83" i="61"/>
  <c r="J83" i="61"/>
  <c r="D84" i="61"/>
  <c r="C84" i="61" s="1"/>
  <c r="E84" i="61"/>
  <c r="F84" i="61"/>
  <c r="K84" i="61" s="1"/>
  <c r="G84" i="61"/>
  <c r="H84" i="61"/>
  <c r="I84" i="61"/>
  <c r="J84" i="61"/>
  <c r="D85" i="61"/>
  <c r="C85" i="61" s="1"/>
  <c r="E85" i="61"/>
  <c r="F85" i="61"/>
  <c r="K85" i="61" s="1"/>
  <c r="G85" i="61"/>
  <c r="H85" i="61"/>
  <c r="I85" i="61"/>
  <c r="J85" i="61"/>
  <c r="D86" i="61"/>
  <c r="C86" i="61" s="1"/>
  <c r="E86" i="61"/>
  <c r="F86" i="61"/>
  <c r="K86" i="61" s="1"/>
  <c r="G86" i="61"/>
  <c r="H86" i="61"/>
  <c r="I86" i="61"/>
  <c r="J86" i="61"/>
  <c r="D87" i="61"/>
  <c r="C87" i="61" s="1"/>
  <c r="E87" i="61"/>
  <c r="F87" i="61"/>
  <c r="K87" i="61" s="1"/>
  <c r="G87" i="61"/>
  <c r="H87" i="61"/>
  <c r="I87" i="61"/>
  <c r="J87" i="61"/>
  <c r="D88" i="61"/>
  <c r="C88" i="61" s="1"/>
  <c r="E88" i="61"/>
  <c r="F88" i="61"/>
  <c r="K88" i="61" s="1"/>
  <c r="G88" i="61"/>
  <c r="H88" i="61"/>
  <c r="I88" i="61"/>
  <c r="J88" i="61"/>
  <c r="D89" i="61"/>
  <c r="C89" i="61" s="1"/>
  <c r="E89" i="61"/>
  <c r="F89" i="61"/>
  <c r="K89" i="61" s="1"/>
  <c r="G89" i="61"/>
  <c r="H89" i="61"/>
  <c r="I89" i="61"/>
  <c r="J89" i="61"/>
  <c r="D90" i="61"/>
  <c r="C90" i="61" s="1"/>
  <c r="E90" i="61"/>
  <c r="F90" i="61"/>
  <c r="K90" i="61" s="1"/>
  <c r="G90" i="61"/>
  <c r="H90" i="61"/>
  <c r="I90" i="61"/>
  <c r="J90" i="61"/>
  <c r="D91" i="61"/>
  <c r="C91" i="61" s="1"/>
  <c r="E91" i="61"/>
  <c r="F91" i="61"/>
  <c r="K91" i="61" s="1"/>
  <c r="G91" i="61"/>
  <c r="H91" i="61"/>
  <c r="I91" i="61"/>
  <c r="J91" i="61"/>
  <c r="D92" i="61"/>
  <c r="C92" i="61" s="1"/>
  <c r="E92" i="61"/>
  <c r="F92" i="61"/>
  <c r="K92" i="61" s="1"/>
  <c r="G92" i="61"/>
  <c r="H92" i="61"/>
  <c r="I92" i="61"/>
  <c r="J92" i="61"/>
  <c r="D93" i="61"/>
  <c r="C93" i="61" s="1"/>
  <c r="E93" i="61"/>
  <c r="F93" i="61"/>
  <c r="K93" i="61" s="1"/>
  <c r="G93" i="61"/>
  <c r="H93" i="61"/>
  <c r="I93" i="61"/>
  <c r="J93" i="61"/>
  <c r="D94" i="61"/>
  <c r="C94" i="61" s="1"/>
  <c r="E94" i="61"/>
  <c r="F94" i="61"/>
  <c r="K94" i="61" s="1"/>
  <c r="G94" i="61"/>
  <c r="H94" i="61"/>
  <c r="I94" i="61"/>
  <c r="J94" i="61"/>
  <c r="D95" i="61"/>
  <c r="C95" i="61" s="1"/>
  <c r="E95" i="61"/>
  <c r="F95" i="61"/>
  <c r="K95" i="61" s="1"/>
  <c r="G95" i="61"/>
  <c r="H95" i="61"/>
  <c r="I95" i="61"/>
  <c r="J95" i="61"/>
  <c r="D96" i="61"/>
  <c r="C96" i="61" s="1"/>
  <c r="E96" i="61"/>
  <c r="F96" i="61"/>
  <c r="K96" i="61" s="1"/>
  <c r="G96" i="61"/>
  <c r="H96" i="61"/>
  <c r="I96" i="61"/>
  <c r="J96" i="61"/>
  <c r="D97" i="61"/>
  <c r="C97" i="61" s="1"/>
  <c r="E97" i="61"/>
  <c r="F97" i="61"/>
  <c r="K97" i="61" s="1"/>
  <c r="G97" i="61"/>
  <c r="H97" i="61"/>
  <c r="I97" i="61"/>
  <c r="J97" i="61"/>
  <c r="D98" i="61"/>
  <c r="C98" i="61" s="1"/>
  <c r="E98" i="61"/>
  <c r="F98" i="61"/>
  <c r="K98" i="61" s="1"/>
  <c r="G98" i="61"/>
  <c r="H98" i="61"/>
  <c r="I98" i="61"/>
  <c r="J98" i="61"/>
  <c r="D99" i="61"/>
  <c r="C99" i="61" s="1"/>
  <c r="E99" i="61"/>
  <c r="F99" i="61"/>
  <c r="K99" i="61" s="1"/>
  <c r="G99" i="61"/>
  <c r="H99" i="61"/>
  <c r="I99" i="61"/>
  <c r="J99" i="61"/>
  <c r="D102" i="61"/>
  <c r="C102" i="61" s="1"/>
  <c r="E102" i="61"/>
  <c r="F102" i="61"/>
  <c r="K102" i="61" s="1"/>
  <c r="G102" i="61"/>
  <c r="H102" i="61"/>
  <c r="I102" i="61"/>
  <c r="J102" i="61"/>
  <c r="D103" i="61"/>
  <c r="C103" i="61" s="1"/>
  <c r="E103" i="61"/>
  <c r="F103" i="61"/>
  <c r="K103" i="61" s="1"/>
  <c r="G103" i="61"/>
  <c r="H103" i="61"/>
  <c r="I103" i="61"/>
  <c r="J103" i="61"/>
  <c r="D104" i="61"/>
  <c r="C104" i="61" s="1"/>
  <c r="E104" i="61"/>
  <c r="F104" i="61"/>
  <c r="K104" i="61" s="1"/>
  <c r="G104" i="61"/>
  <c r="H104" i="61"/>
  <c r="I104" i="61"/>
  <c r="J104" i="61"/>
  <c r="D105" i="61"/>
  <c r="C105" i="61" s="1"/>
  <c r="E105" i="61"/>
  <c r="F105" i="61"/>
  <c r="K105" i="61" s="1"/>
  <c r="G105" i="61"/>
  <c r="H105" i="61"/>
  <c r="I105" i="61"/>
  <c r="J105" i="61"/>
  <c r="D106" i="61"/>
  <c r="C106" i="61" s="1"/>
  <c r="E106" i="61"/>
  <c r="F106" i="61"/>
  <c r="K106" i="61" s="1"/>
  <c r="G106" i="61"/>
  <c r="H106" i="61"/>
  <c r="I106" i="61"/>
  <c r="J106" i="61"/>
  <c r="D107" i="61"/>
  <c r="C107" i="61" s="1"/>
  <c r="E107" i="61"/>
  <c r="F107" i="61"/>
  <c r="K107" i="61" s="1"/>
  <c r="G107" i="61"/>
  <c r="H107" i="61"/>
  <c r="I107" i="61"/>
  <c r="J107" i="61"/>
  <c r="D108" i="61"/>
  <c r="C108" i="61" s="1"/>
  <c r="E108" i="61"/>
  <c r="F108" i="61"/>
  <c r="K108" i="61" s="1"/>
  <c r="G108" i="61"/>
  <c r="H108" i="61"/>
  <c r="I108" i="61"/>
  <c r="J108" i="61"/>
  <c r="D109" i="61"/>
  <c r="C109" i="61" s="1"/>
  <c r="E109" i="61"/>
  <c r="F109" i="61"/>
  <c r="K109" i="61" s="1"/>
  <c r="G109" i="61"/>
  <c r="H109" i="61"/>
  <c r="I109" i="61"/>
  <c r="J109" i="61"/>
  <c r="D110" i="61"/>
  <c r="C110" i="61" s="1"/>
  <c r="E110" i="61"/>
  <c r="F110" i="61"/>
  <c r="K110" i="61" s="1"/>
  <c r="G110" i="61"/>
  <c r="H110" i="61"/>
  <c r="I110" i="61"/>
  <c r="J110" i="61"/>
  <c r="D111" i="61"/>
  <c r="C111" i="61" s="1"/>
  <c r="E111" i="61"/>
  <c r="F111" i="61"/>
  <c r="K111" i="61" s="1"/>
  <c r="G111" i="61"/>
  <c r="H111" i="61"/>
  <c r="I111" i="61"/>
  <c r="J111" i="61"/>
  <c r="D112" i="61"/>
  <c r="C112" i="61" s="1"/>
  <c r="E112" i="61"/>
  <c r="F112" i="61"/>
  <c r="K112" i="61" s="1"/>
  <c r="G112" i="61"/>
  <c r="H112" i="61"/>
  <c r="I112" i="61"/>
  <c r="J112" i="61"/>
  <c r="D113" i="61"/>
  <c r="C113" i="61" s="1"/>
  <c r="E113" i="61"/>
  <c r="F113" i="61"/>
  <c r="K113" i="61" s="1"/>
  <c r="G113" i="61"/>
  <c r="H113" i="61"/>
  <c r="I113" i="61"/>
  <c r="J113" i="61"/>
  <c r="D114" i="61"/>
  <c r="C114" i="61" s="1"/>
  <c r="E114" i="61"/>
  <c r="F114" i="61"/>
  <c r="K114" i="61" s="1"/>
  <c r="G114" i="61"/>
  <c r="H114" i="61"/>
  <c r="I114" i="61"/>
  <c r="J114" i="61"/>
  <c r="D115" i="61"/>
  <c r="C115" i="61" s="1"/>
  <c r="E115" i="61"/>
  <c r="F115" i="61"/>
  <c r="K115" i="61" s="1"/>
  <c r="G115" i="61"/>
  <c r="H115" i="61"/>
  <c r="I115" i="61"/>
  <c r="J115" i="61"/>
  <c r="D116" i="61"/>
  <c r="C116" i="61" s="1"/>
  <c r="E116" i="61"/>
  <c r="F116" i="61"/>
  <c r="K116" i="61" s="1"/>
  <c r="G116" i="61"/>
  <c r="H116" i="61"/>
  <c r="I116" i="61"/>
  <c r="J116" i="61"/>
  <c r="D117" i="61"/>
  <c r="C117" i="61" s="1"/>
  <c r="E117" i="61"/>
  <c r="F117" i="61"/>
  <c r="K117" i="61" s="1"/>
  <c r="G117" i="61"/>
  <c r="H117" i="61"/>
  <c r="I117" i="61"/>
  <c r="J117" i="61"/>
  <c r="D118" i="61"/>
  <c r="C118" i="61" s="1"/>
  <c r="E118" i="61"/>
  <c r="F118" i="61"/>
  <c r="K118" i="61" s="1"/>
  <c r="G118" i="61"/>
  <c r="H118" i="61"/>
  <c r="I118" i="61"/>
  <c r="J118" i="61"/>
  <c r="D119" i="61"/>
  <c r="C119" i="61" s="1"/>
  <c r="E119" i="61"/>
  <c r="F119" i="61"/>
  <c r="K119" i="61" s="1"/>
  <c r="G119" i="61"/>
  <c r="H119" i="61"/>
  <c r="I119" i="61"/>
  <c r="J119" i="61"/>
  <c r="D120" i="61"/>
  <c r="C120" i="61" s="1"/>
  <c r="E120" i="61"/>
  <c r="F120" i="61"/>
  <c r="K120" i="61" s="1"/>
  <c r="G120" i="61"/>
  <c r="H120" i="61"/>
  <c r="I120" i="61"/>
  <c r="J120" i="61"/>
  <c r="D121" i="61"/>
  <c r="C121" i="61" s="1"/>
  <c r="E121" i="61"/>
  <c r="F121" i="61"/>
  <c r="K121" i="61" s="1"/>
  <c r="G121" i="61"/>
  <c r="H121" i="61"/>
  <c r="I121" i="61"/>
  <c r="J121" i="61"/>
  <c r="D124" i="61"/>
  <c r="C124" i="61" s="1"/>
  <c r="E124" i="61"/>
  <c r="F124" i="61"/>
  <c r="K124" i="61" s="1"/>
  <c r="G124" i="61"/>
  <c r="H124" i="61"/>
  <c r="I124" i="61"/>
  <c r="J124" i="61"/>
  <c r="D125" i="61"/>
  <c r="C125" i="61" s="1"/>
  <c r="E125" i="61"/>
  <c r="F125" i="61"/>
  <c r="K125" i="61" s="1"/>
  <c r="G125" i="61"/>
  <c r="H125" i="61"/>
  <c r="I125" i="61"/>
  <c r="J125" i="61"/>
  <c r="D126" i="61"/>
  <c r="C126" i="61" s="1"/>
  <c r="E126" i="61"/>
  <c r="F126" i="61"/>
  <c r="K126" i="61" s="1"/>
  <c r="G126" i="61"/>
  <c r="H126" i="61"/>
  <c r="I126" i="61"/>
  <c r="J126" i="61"/>
  <c r="D127" i="61"/>
  <c r="C127" i="61" s="1"/>
  <c r="E127" i="61"/>
  <c r="F127" i="61"/>
  <c r="K127" i="61" s="1"/>
  <c r="G127" i="61"/>
  <c r="H127" i="61"/>
  <c r="I127" i="61"/>
  <c r="J127" i="61"/>
  <c r="D128" i="61"/>
  <c r="C128" i="61" s="1"/>
  <c r="E128" i="61"/>
  <c r="F128" i="61"/>
  <c r="K128" i="61" s="1"/>
  <c r="G128" i="61"/>
  <c r="H128" i="61"/>
  <c r="I128" i="61"/>
  <c r="J128" i="61"/>
  <c r="D129" i="61"/>
  <c r="C129" i="61" s="1"/>
  <c r="E129" i="61"/>
  <c r="F129" i="61"/>
  <c r="K129" i="61" s="1"/>
  <c r="G129" i="61"/>
  <c r="H129" i="61"/>
  <c r="I129" i="61"/>
  <c r="J129" i="61"/>
  <c r="D130" i="61"/>
  <c r="C130" i="61" s="1"/>
  <c r="E130" i="61"/>
  <c r="F130" i="61"/>
  <c r="K130" i="61" s="1"/>
  <c r="G130" i="61"/>
  <c r="H130" i="61"/>
  <c r="I130" i="61"/>
  <c r="J130" i="61"/>
  <c r="D131" i="61"/>
  <c r="C131" i="61" s="1"/>
  <c r="E131" i="61"/>
  <c r="F131" i="61"/>
  <c r="K131" i="61" s="1"/>
  <c r="G131" i="61"/>
  <c r="H131" i="61"/>
  <c r="I131" i="61"/>
  <c r="J131" i="61"/>
  <c r="D132" i="61"/>
  <c r="C132" i="61" s="1"/>
  <c r="E132" i="61"/>
  <c r="F132" i="61"/>
  <c r="K132" i="61" s="1"/>
  <c r="G132" i="61"/>
  <c r="H132" i="61"/>
  <c r="I132" i="61"/>
  <c r="J132" i="61"/>
  <c r="D133" i="61"/>
  <c r="C133" i="61" s="1"/>
  <c r="E133" i="61"/>
  <c r="F133" i="61"/>
  <c r="K133" i="61" s="1"/>
  <c r="G133" i="61"/>
  <c r="H133" i="61"/>
  <c r="I133" i="61"/>
  <c r="J133" i="61"/>
  <c r="D134" i="61"/>
  <c r="C134" i="61" s="1"/>
  <c r="E134" i="61"/>
  <c r="F134" i="61"/>
  <c r="K134" i="61" s="1"/>
  <c r="G134" i="61"/>
  <c r="H134" i="61"/>
  <c r="I134" i="61"/>
  <c r="J134" i="61"/>
  <c r="D135" i="61"/>
  <c r="C135" i="61" s="1"/>
  <c r="E135" i="61"/>
  <c r="F135" i="61"/>
  <c r="K135" i="61" s="1"/>
  <c r="G135" i="61"/>
  <c r="H135" i="61"/>
  <c r="I135" i="61"/>
  <c r="J135" i="61"/>
  <c r="D136" i="61"/>
  <c r="C136" i="61" s="1"/>
  <c r="E136" i="61"/>
  <c r="F136" i="61"/>
  <c r="K136" i="61" s="1"/>
  <c r="G136" i="61"/>
  <c r="H136" i="61"/>
  <c r="I136" i="61"/>
  <c r="J136" i="61"/>
  <c r="D137" i="61"/>
  <c r="C137" i="61" s="1"/>
  <c r="E137" i="61"/>
  <c r="F137" i="61"/>
  <c r="K137" i="61" s="1"/>
  <c r="G137" i="61"/>
  <c r="H137" i="61"/>
  <c r="I137" i="61"/>
  <c r="J137" i="61"/>
  <c r="D138" i="61"/>
  <c r="C138" i="61" s="1"/>
  <c r="E138" i="61"/>
  <c r="F138" i="61"/>
  <c r="K138" i="61" s="1"/>
  <c r="G138" i="61"/>
  <c r="H138" i="61"/>
  <c r="I138" i="61"/>
  <c r="J138" i="61"/>
  <c r="D139" i="61"/>
  <c r="C139" i="61" s="1"/>
  <c r="E139" i="61"/>
  <c r="F139" i="61"/>
  <c r="K139" i="61" s="1"/>
  <c r="G139" i="61"/>
  <c r="H139" i="61"/>
  <c r="I139" i="61"/>
  <c r="J139" i="61"/>
  <c r="D140" i="61"/>
  <c r="C140" i="61" s="1"/>
  <c r="E140" i="61"/>
  <c r="F140" i="61"/>
  <c r="K140" i="61" s="1"/>
  <c r="G140" i="61"/>
  <c r="H140" i="61"/>
  <c r="I140" i="61"/>
  <c r="J140" i="61"/>
  <c r="D141" i="61"/>
  <c r="C141" i="61" s="1"/>
  <c r="E141" i="61"/>
  <c r="F141" i="61"/>
  <c r="K141" i="61" s="1"/>
  <c r="G141" i="61"/>
  <c r="H141" i="61"/>
  <c r="I141" i="61"/>
  <c r="J141" i="61"/>
  <c r="D142" i="61"/>
  <c r="C142" i="61" s="1"/>
  <c r="E142" i="61"/>
  <c r="F142" i="61"/>
  <c r="K142" i="61" s="1"/>
  <c r="G142" i="61"/>
  <c r="H142" i="61"/>
  <c r="I142" i="61"/>
  <c r="J142" i="61"/>
  <c r="D143" i="61"/>
  <c r="C143" i="61" s="1"/>
  <c r="E143" i="61"/>
  <c r="F143" i="61"/>
  <c r="K143" i="61" s="1"/>
  <c r="G143" i="61"/>
  <c r="H143" i="61"/>
  <c r="I143" i="61"/>
  <c r="J143" i="61"/>
  <c r="D146" i="61"/>
  <c r="C146" i="61" s="1"/>
  <c r="E146" i="61"/>
  <c r="F146" i="61"/>
  <c r="K146" i="61" s="1"/>
  <c r="G146" i="61"/>
  <c r="H146" i="61"/>
  <c r="I146" i="61"/>
  <c r="J146" i="61"/>
  <c r="D147" i="61"/>
  <c r="C147" i="61" s="1"/>
  <c r="E147" i="61"/>
  <c r="F147" i="61"/>
  <c r="K147" i="61" s="1"/>
  <c r="G147" i="61"/>
  <c r="H147" i="61"/>
  <c r="I147" i="61"/>
  <c r="J147" i="61"/>
  <c r="D148" i="61"/>
  <c r="C148" i="61" s="1"/>
  <c r="E148" i="61"/>
  <c r="F148" i="61"/>
  <c r="K148" i="61" s="1"/>
  <c r="G148" i="61"/>
  <c r="H148" i="61"/>
  <c r="I148" i="61"/>
  <c r="J148" i="61"/>
  <c r="D149" i="61"/>
  <c r="C149" i="61" s="1"/>
  <c r="E149" i="61"/>
  <c r="F149" i="61"/>
  <c r="K149" i="61" s="1"/>
  <c r="G149" i="61"/>
  <c r="H149" i="61"/>
  <c r="I149" i="61"/>
  <c r="J149" i="61"/>
  <c r="D150" i="61"/>
  <c r="C150" i="61" s="1"/>
  <c r="E150" i="61"/>
  <c r="F150" i="61"/>
  <c r="K150" i="61" s="1"/>
  <c r="G150" i="61"/>
  <c r="H150" i="61"/>
  <c r="I150" i="61"/>
  <c r="J150" i="61"/>
  <c r="D151" i="61"/>
  <c r="C151" i="61" s="1"/>
  <c r="E151" i="61"/>
  <c r="F151" i="61"/>
  <c r="K151" i="61" s="1"/>
  <c r="G151" i="61"/>
  <c r="H151" i="61"/>
  <c r="I151" i="61"/>
  <c r="J151" i="61"/>
  <c r="D152" i="61"/>
  <c r="C152" i="61" s="1"/>
  <c r="E152" i="61"/>
  <c r="F152" i="61"/>
  <c r="K152" i="61" s="1"/>
  <c r="G152" i="61"/>
  <c r="H152" i="61"/>
  <c r="I152" i="61"/>
  <c r="J152" i="61"/>
  <c r="D153" i="61"/>
  <c r="C153" i="61" s="1"/>
  <c r="E153" i="61"/>
  <c r="F153" i="61"/>
  <c r="K153" i="61" s="1"/>
  <c r="G153" i="61"/>
  <c r="H153" i="61"/>
  <c r="I153" i="61"/>
  <c r="J153" i="61"/>
  <c r="D154" i="61"/>
  <c r="C154" i="61" s="1"/>
  <c r="E154" i="61"/>
  <c r="F154" i="61"/>
  <c r="K154" i="61" s="1"/>
  <c r="G154" i="61"/>
  <c r="H154" i="61"/>
  <c r="I154" i="61"/>
  <c r="J154" i="61"/>
  <c r="D155" i="61"/>
  <c r="C155" i="61" s="1"/>
  <c r="E155" i="61"/>
  <c r="F155" i="61"/>
  <c r="K155" i="61" s="1"/>
  <c r="G155" i="61"/>
  <c r="H155" i="61"/>
  <c r="I155" i="61"/>
  <c r="J155" i="61"/>
  <c r="D156" i="61"/>
  <c r="C156" i="61" s="1"/>
  <c r="E156" i="61"/>
  <c r="F156" i="61"/>
  <c r="K156" i="61" s="1"/>
  <c r="G156" i="61"/>
  <c r="H156" i="61"/>
  <c r="I156" i="61"/>
  <c r="J156" i="61"/>
  <c r="D157" i="61"/>
  <c r="C157" i="61" s="1"/>
  <c r="E157" i="61"/>
  <c r="F157" i="61"/>
  <c r="K157" i="61" s="1"/>
  <c r="G157" i="61"/>
  <c r="H157" i="61"/>
  <c r="I157" i="61"/>
  <c r="J157" i="61"/>
  <c r="D158" i="61"/>
  <c r="C158" i="61" s="1"/>
  <c r="E158" i="61"/>
  <c r="F158" i="61"/>
  <c r="K158" i="61" s="1"/>
  <c r="G158" i="61"/>
  <c r="H158" i="61"/>
  <c r="I158" i="61"/>
  <c r="J158" i="61"/>
  <c r="D159" i="61"/>
  <c r="C159" i="61" s="1"/>
  <c r="E159" i="61"/>
  <c r="F159" i="61"/>
  <c r="K159" i="61" s="1"/>
  <c r="G159" i="61"/>
  <c r="H159" i="61"/>
  <c r="I159" i="61"/>
  <c r="J159" i="61"/>
  <c r="D160" i="61"/>
  <c r="C160" i="61" s="1"/>
  <c r="E160" i="61"/>
  <c r="F160" i="61"/>
  <c r="K160" i="61" s="1"/>
  <c r="G160" i="61"/>
  <c r="H160" i="61"/>
  <c r="I160" i="61"/>
  <c r="J160" i="61"/>
  <c r="D161" i="61"/>
  <c r="C161" i="61" s="1"/>
  <c r="E161" i="61"/>
  <c r="F161" i="61"/>
  <c r="K161" i="61" s="1"/>
  <c r="G161" i="61"/>
  <c r="H161" i="61"/>
  <c r="I161" i="61"/>
  <c r="J161" i="61"/>
  <c r="D162" i="61"/>
  <c r="C162" i="61" s="1"/>
  <c r="E162" i="61"/>
  <c r="F162" i="61"/>
  <c r="K162" i="61" s="1"/>
  <c r="G162" i="61"/>
  <c r="H162" i="61"/>
  <c r="I162" i="61"/>
  <c r="J162" i="61"/>
  <c r="D163" i="61"/>
  <c r="C163" i="61" s="1"/>
  <c r="E163" i="61"/>
  <c r="F163" i="61"/>
  <c r="K163" i="61" s="1"/>
  <c r="G163" i="61"/>
  <c r="H163" i="61"/>
  <c r="I163" i="61"/>
  <c r="J163" i="61"/>
  <c r="D164" i="61"/>
  <c r="C164" i="61" s="1"/>
  <c r="E164" i="61"/>
  <c r="F164" i="61"/>
  <c r="K164" i="61" s="1"/>
  <c r="G164" i="61"/>
  <c r="H164" i="61"/>
  <c r="I164" i="61"/>
  <c r="J164" i="61"/>
  <c r="D165" i="61"/>
  <c r="C165" i="61" s="1"/>
  <c r="E165" i="61"/>
  <c r="F165" i="61"/>
  <c r="K165" i="61" s="1"/>
  <c r="G165" i="61"/>
  <c r="H165" i="61"/>
  <c r="I165" i="61"/>
  <c r="J165" i="61"/>
  <c r="D168" i="61"/>
  <c r="C168" i="61" s="1"/>
  <c r="E168" i="61"/>
  <c r="F168" i="61"/>
  <c r="K168" i="61" s="1"/>
  <c r="G168" i="61"/>
  <c r="H168" i="61"/>
  <c r="I168" i="61"/>
  <c r="J168" i="61"/>
  <c r="D169" i="61"/>
  <c r="C169" i="61" s="1"/>
  <c r="E169" i="61"/>
  <c r="F169" i="61"/>
  <c r="K169" i="61" s="1"/>
  <c r="G169" i="61"/>
  <c r="H169" i="61"/>
  <c r="I169" i="61"/>
  <c r="J169" i="61"/>
  <c r="D170" i="61"/>
  <c r="C170" i="61" s="1"/>
  <c r="E170" i="61"/>
  <c r="F170" i="61"/>
  <c r="K170" i="61" s="1"/>
  <c r="G170" i="61"/>
  <c r="H170" i="61"/>
  <c r="I170" i="61"/>
  <c r="J170" i="61"/>
  <c r="D171" i="61"/>
  <c r="C171" i="61" s="1"/>
  <c r="E171" i="61"/>
  <c r="F171" i="61"/>
  <c r="K171" i="61" s="1"/>
  <c r="G171" i="61"/>
  <c r="H171" i="61"/>
  <c r="I171" i="61"/>
  <c r="J171" i="61"/>
  <c r="D172" i="61"/>
  <c r="C172" i="61" s="1"/>
  <c r="E172" i="61"/>
  <c r="F172" i="61"/>
  <c r="K172" i="61" s="1"/>
  <c r="G172" i="61"/>
  <c r="H172" i="61"/>
  <c r="I172" i="61"/>
  <c r="J172" i="61"/>
  <c r="D173" i="61"/>
  <c r="C173" i="61" s="1"/>
  <c r="E173" i="61"/>
  <c r="F173" i="61"/>
  <c r="K173" i="61" s="1"/>
  <c r="G173" i="61"/>
  <c r="H173" i="61"/>
  <c r="I173" i="61"/>
  <c r="J173" i="61"/>
  <c r="D174" i="61"/>
  <c r="C174" i="61" s="1"/>
  <c r="E174" i="61"/>
  <c r="F174" i="61"/>
  <c r="K174" i="61" s="1"/>
  <c r="G174" i="61"/>
  <c r="H174" i="61"/>
  <c r="I174" i="61"/>
  <c r="J174" i="61"/>
  <c r="D175" i="61"/>
  <c r="C175" i="61" s="1"/>
  <c r="E175" i="61"/>
  <c r="F175" i="61"/>
  <c r="K175" i="61" s="1"/>
  <c r="G175" i="61"/>
  <c r="H175" i="61"/>
  <c r="I175" i="61"/>
  <c r="J175" i="61"/>
  <c r="D176" i="61"/>
  <c r="C176" i="61" s="1"/>
  <c r="E176" i="61"/>
  <c r="F176" i="61"/>
  <c r="K176" i="61" s="1"/>
  <c r="G176" i="61"/>
  <c r="H176" i="61"/>
  <c r="I176" i="61"/>
  <c r="J176" i="61"/>
  <c r="D177" i="61"/>
  <c r="C177" i="61" s="1"/>
  <c r="E177" i="61"/>
  <c r="F177" i="61"/>
  <c r="K177" i="61" s="1"/>
  <c r="G177" i="61"/>
  <c r="H177" i="61"/>
  <c r="I177" i="61"/>
  <c r="J177" i="61"/>
  <c r="D178" i="61"/>
  <c r="C178" i="61" s="1"/>
  <c r="E178" i="61"/>
  <c r="F178" i="61"/>
  <c r="K178" i="61" s="1"/>
  <c r="G178" i="61"/>
  <c r="H178" i="61"/>
  <c r="I178" i="61"/>
  <c r="J178" i="61"/>
  <c r="D179" i="61"/>
  <c r="C179" i="61" s="1"/>
  <c r="E179" i="61"/>
  <c r="F179" i="61"/>
  <c r="K179" i="61" s="1"/>
  <c r="G179" i="61"/>
  <c r="H179" i="61"/>
  <c r="I179" i="61"/>
  <c r="J179" i="61"/>
  <c r="D180" i="61"/>
  <c r="C180" i="61" s="1"/>
  <c r="E180" i="61"/>
  <c r="F180" i="61"/>
  <c r="K180" i="61" s="1"/>
  <c r="G180" i="61"/>
  <c r="H180" i="61"/>
  <c r="I180" i="61"/>
  <c r="J180" i="61"/>
  <c r="D181" i="61"/>
  <c r="C181" i="61" s="1"/>
  <c r="E181" i="61"/>
  <c r="F181" i="61"/>
  <c r="K181" i="61" s="1"/>
  <c r="G181" i="61"/>
  <c r="H181" i="61"/>
  <c r="I181" i="61"/>
  <c r="J181" i="61"/>
  <c r="D182" i="61"/>
  <c r="C182" i="61" s="1"/>
  <c r="E182" i="61"/>
  <c r="F182" i="61"/>
  <c r="K182" i="61" s="1"/>
  <c r="G182" i="61"/>
  <c r="H182" i="61"/>
  <c r="I182" i="61"/>
  <c r="J182" i="61"/>
  <c r="D183" i="61"/>
  <c r="C183" i="61" s="1"/>
  <c r="E183" i="61"/>
  <c r="F183" i="61"/>
  <c r="K183" i="61" s="1"/>
  <c r="G183" i="61"/>
  <c r="H183" i="61"/>
  <c r="I183" i="61"/>
  <c r="J183" i="61"/>
  <c r="D184" i="61"/>
  <c r="C184" i="61" s="1"/>
  <c r="E184" i="61"/>
  <c r="F184" i="61"/>
  <c r="K184" i="61" s="1"/>
  <c r="G184" i="61"/>
  <c r="H184" i="61"/>
  <c r="I184" i="61"/>
  <c r="J184" i="61"/>
  <c r="D185" i="61"/>
  <c r="C185" i="61" s="1"/>
  <c r="E185" i="61"/>
  <c r="F185" i="61"/>
  <c r="K185" i="61" s="1"/>
  <c r="G185" i="61"/>
  <c r="H185" i="61"/>
  <c r="I185" i="61"/>
  <c r="J185" i="61"/>
  <c r="D186" i="61"/>
  <c r="C186" i="61" s="1"/>
  <c r="E186" i="61"/>
  <c r="F186" i="61"/>
  <c r="K186" i="61" s="1"/>
  <c r="G186" i="61"/>
  <c r="H186" i="61"/>
  <c r="I186" i="61"/>
  <c r="J186" i="61"/>
  <c r="D187" i="61"/>
  <c r="C187" i="61" s="1"/>
  <c r="E187" i="61"/>
  <c r="F187" i="61"/>
  <c r="K187" i="61" s="1"/>
  <c r="G187" i="61"/>
  <c r="H187" i="61"/>
  <c r="I187" i="61"/>
  <c r="J187" i="61"/>
  <c r="D190" i="61"/>
  <c r="C190" i="61" s="1"/>
  <c r="E190" i="61"/>
  <c r="F190" i="61"/>
  <c r="K190" i="61" s="1"/>
  <c r="G190" i="61"/>
  <c r="H190" i="61"/>
  <c r="I190" i="61"/>
  <c r="J190" i="61"/>
  <c r="D191" i="61"/>
  <c r="C191" i="61" s="1"/>
  <c r="E191" i="61"/>
  <c r="F191" i="61"/>
  <c r="K191" i="61" s="1"/>
  <c r="G191" i="61"/>
  <c r="H191" i="61"/>
  <c r="I191" i="61"/>
  <c r="J191" i="61"/>
  <c r="D192" i="61"/>
  <c r="C192" i="61" s="1"/>
  <c r="E192" i="61"/>
  <c r="F192" i="61"/>
  <c r="K192" i="61" s="1"/>
  <c r="G192" i="61"/>
  <c r="H192" i="61"/>
  <c r="I192" i="61"/>
  <c r="J192" i="61"/>
  <c r="D193" i="61"/>
  <c r="C193" i="61" s="1"/>
  <c r="E193" i="61"/>
  <c r="F193" i="61"/>
  <c r="K193" i="61" s="1"/>
  <c r="G193" i="61"/>
  <c r="H193" i="61"/>
  <c r="I193" i="61"/>
  <c r="J193" i="61"/>
  <c r="D194" i="61"/>
  <c r="C194" i="61" s="1"/>
  <c r="E194" i="61"/>
  <c r="F194" i="61"/>
  <c r="K194" i="61" s="1"/>
  <c r="G194" i="61"/>
  <c r="H194" i="61"/>
  <c r="I194" i="61"/>
  <c r="J194" i="61"/>
  <c r="D195" i="61"/>
  <c r="C195" i="61" s="1"/>
  <c r="E195" i="61"/>
  <c r="F195" i="61"/>
  <c r="K195" i="61" s="1"/>
  <c r="G195" i="61"/>
  <c r="H195" i="61"/>
  <c r="I195" i="61"/>
  <c r="J195" i="61"/>
  <c r="D196" i="61"/>
  <c r="C196" i="61" s="1"/>
  <c r="E196" i="61"/>
  <c r="F196" i="61"/>
  <c r="K196" i="61" s="1"/>
  <c r="G196" i="61"/>
  <c r="H196" i="61"/>
  <c r="I196" i="61"/>
  <c r="J196" i="61"/>
  <c r="D197" i="61"/>
  <c r="C197" i="61" s="1"/>
  <c r="E197" i="61"/>
  <c r="F197" i="61"/>
  <c r="K197" i="61" s="1"/>
  <c r="G197" i="61"/>
  <c r="H197" i="61"/>
  <c r="I197" i="61"/>
  <c r="J197" i="61"/>
  <c r="D198" i="61"/>
  <c r="C198" i="61" s="1"/>
  <c r="E198" i="61"/>
  <c r="F198" i="61"/>
  <c r="K198" i="61" s="1"/>
  <c r="G198" i="61"/>
  <c r="H198" i="61"/>
  <c r="I198" i="61"/>
  <c r="J198" i="61"/>
  <c r="D199" i="61"/>
  <c r="C199" i="61" s="1"/>
  <c r="E199" i="61"/>
  <c r="F199" i="61"/>
  <c r="K199" i="61" s="1"/>
  <c r="G199" i="61"/>
  <c r="H199" i="61"/>
  <c r="I199" i="61"/>
  <c r="J199" i="61"/>
  <c r="D200" i="61"/>
  <c r="C200" i="61" s="1"/>
  <c r="E200" i="61"/>
  <c r="F200" i="61"/>
  <c r="K200" i="61" s="1"/>
  <c r="G200" i="61"/>
  <c r="H200" i="61"/>
  <c r="I200" i="61"/>
  <c r="J200" i="61"/>
  <c r="D201" i="61"/>
  <c r="C201" i="61" s="1"/>
  <c r="E201" i="61"/>
  <c r="F201" i="61"/>
  <c r="K201" i="61" s="1"/>
  <c r="G201" i="61"/>
  <c r="H201" i="61"/>
  <c r="I201" i="61"/>
  <c r="J201" i="61"/>
  <c r="D202" i="61"/>
  <c r="C202" i="61" s="1"/>
  <c r="E202" i="61"/>
  <c r="F202" i="61"/>
  <c r="K202" i="61" s="1"/>
  <c r="G202" i="61"/>
  <c r="H202" i="61"/>
  <c r="I202" i="61"/>
  <c r="J202" i="61"/>
  <c r="D203" i="61"/>
  <c r="C203" i="61" s="1"/>
  <c r="E203" i="61"/>
  <c r="F203" i="61"/>
  <c r="K203" i="61" s="1"/>
  <c r="G203" i="61"/>
  <c r="H203" i="61"/>
  <c r="I203" i="61"/>
  <c r="J203" i="61"/>
  <c r="D204" i="61"/>
  <c r="C204" i="61" s="1"/>
  <c r="E204" i="61"/>
  <c r="F204" i="61"/>
  <c r="K204" i="61" s="1"/>
  <c r="G204" i="61"/>
  <c r="H204" i="61"/>
  <c r="I204" i="61"/>
  <c r="J204" i="61"/>
  <c r="D205" i="61"/>
  <c r="C205" i="61" s="1"/>
  <c r="E205" i="61"/>
  <c r="F205" i="61"/>
  <c r="K205" i="61" s="1"/>
  <c r="G205" i="61"/>
  <c r="H205" i="61"/>
  <c r="I205" i="61"/>
  <c r="J205" i="61"/>
  <c r="D206" i="61"/>
  <c r="C206" i="61" s="1"/>
  <c r="E206" i="61"/>
  <c r="F206" i="61"/>
  <c r="K206" i="61" s="1"/>
  <c r="G206" i="61"/>
  <c r="H206" i="61"/>
  <c r="I206" i="61"/>
  <c r="J206" i="61"/>
  <c r="D207" i="61"/>
  <c r="C207" i="61" s="1"/>
  <c r="E207" i="61"/>
  <c r="F207" i="61"/>
  <c r="K207" i="61" s="1"/>
  <c r="G207" i="61"/>
  <c r="H207" i="61"/>
  <c r="I207" i="61"/>
  <c r="J207" i="61"/>
  <c r="D208" i="61"/>
  <c r="C208" i="61" s="1"/>
  <c r="E208" i="61"/>
  <c r="F208" i="61"/>
  <c r="K208" i="61" s="1"/>
  <c r="G208" i="61"/>
  <c r="H208" i="61"/>
  <c r="I208" i="61"/>
  <c r="J208" i="61"/>
  <c r="D209" i="61"/>
  <c r="C209" i="61" s="1"/>
  <c r="E209" i="61"/>
  <c r="F209" i="61"/>
  <c r="K209" i="61" s="1"/>
  <c r="G209" i="61"/>
  <c r="H209" i="61"/>
  <c r="I209" i="61"/>
  <c r="J209" i="61"/>
  <c r="C80" i="61"/>
  <c r="E14" i="61"/>
  <c r="F14" i="61"/>
  <c r="G14" i="61"/>
  <c r="H14" i="61"/>
  <c r="I14" i="61"/>
  <c r="J14" i="61"/>
  <c r="D14" i="61"/>
  <c r="C14" i="61" s="1"/>
  <c r="E10" i="61"/>
  <c r="E9" i="61"/>
  <c r="E8" i="61"/>
  <c r="E10" i="59"/>
  <c r="E9" i="59"/>
  <c r="E8" i="59"/>
  <c r="K209" i="59"/>
  <c r="C209" i="59"/>
  <c r="K208" i="59"/>
  <c r="C208" i="59"/>
  <c r="K207" i="59"/>
  <c r="C207" i="59"/>
  <c r="K206" i="59"/>
  <c r="C206" i="59"/>
  <c r="K205" i="59"/>
  <c r="C205" i="59"/>
  <c r="K204" i="59"/>
  <c r="C204" i="59"/>
  <c r="K203" i="59"/>
  <c r="C203" i="59"/>
  <c r="K202" i="59"/>
  <c r="C202" i="59"/>
  <c r="K201" i="59"/>
  <c r="C201" i="59"/>
  <c r="K200" i="59"/>
  <c r="C200" i="59"/>
  <c r="K199" i="59"/>
  <c r="C199" i="59"/>
  <c r="K198" i="59"/>
  <c r="C198" i="59"/>
  <c r="K197" i="59"/>
  <c r="C197" i="59"/>
  <c r="K196" i="59"/>
  <c r="C196" i="59"/>
  <c r="K195" i="59"/>
  <c r="C195" i="59"/>
  <c r="K194" i="59"/>
  <c r="C194" i="59"/>
  <c r="K193" i="59"/>
  <c r="C193" i="59"/>
  <c r="K192" i="59"/>
  <c r="C192" i="59"/>
  <c r="K191" i="59"/>
  <c r="C191" i="59"/>
  <c r="K190" i="59"/>
  <c r="C190" i="59"/>
  <c r="K187" i="59"/>
  <c r="C187" i="59"/>
  <c r="K186" i="59"/>
  <c r="C186" i="59"/>
  <c r="K185" i="59"/>
  <c r="C185" i="59"/>
  <c r="K184" i="59"/>
  <c r="C184" i="59"/>
  <c r="K183" i="59"/>
  <c r="C183" i="59"/>
  <c r="K182" i="59"/>
  <c r="C182" i="59"/>
  <c r="K181" i="59"/>
  <c r="C181" i="59"/>
  <c r="K180" i="59"/>
  <c r="C180" i="59"/>
  <c r="K179" i="59"/>
  <c r="C179" i="59"/>
  <c r="K178" i="59"/>
  <c r="C178" i="59"/>
  <c r="K177" i="59"/>
  <c r="C177" i="59"/>
  <c r="K176" i="59"/>
  <c r="C176" i="59"/>
  <c r="K175" i="59"/>
  <c r="C175" i="59"/>
  <c r="K174" i="59"/>
  <c r="C174" i="59"/>
  <c r="K173" i="59"/>
  <c r="C173" i="59"/>
  <c r="K172" i="59"/>
  <c r="C172" i="59"/>
  <c r="K171" i="59"/>
  <c r="C171" i="59"/>
  <c r="K170" i="59"/>
  <c r="C170" i="59"/>
  <c r="K169" i="59"/>
  <c r="C169" i="59"/>
  <c r="K168" i="59"/>
  <c r="C168" i="59"/>
  <c r="K165" i="59"/>
  <c r="C165" i="59"/>
  <c r="K164" i="59"/>
  <c r="C164" i="59"/>
  <c r="K163" i="59"/>
  <c r="C163" i="59"/>
  <c r="K162" i="59"/>
  <c r="C162" i="59"/>
  <c r="K161" i="59"/>
  <c r="C161" i="59"/>
  <c r="K160" i="59"/>
  <c r="C160" i="59"/>
  <c r="K159" i="59"/>
  <c r="C159" i="59"/>
  <c r="K158" i="59"/>
  <c r="C158" i="59"/>
  <c r="K157" i="59"/>
  <c r="C157" i="59"/>
  <c r="K156" i="59"/>
  <c r="C156" i="59"/>
  <c r="K155" i="59"/>
  <c r="C155" i="59"/>
  <c r="K154" i="59"/>
  <c r="C154" i="59"/>
  <c r="K153" i="59"/>
  <c r="C153" i="59"/>
  <c r="K152" i="59"/>
  <c r="C152" i="59"/>
  <c r="K151" i="59"/>
  <c r="C151" i="59"/>
  <c r="K150" i="59"/>
  <c r="C150" i="59"/>
  <c r="K149" i="59"/>
  <c r="C149" i="59"/>
  <c r="K148" i="59"/>
  <c r="C148" i="59"/>
  <c r="K147" i="59"/>
  <c r="C147" i="59"/>
  <c r="K146" i="59"/>
  <c r="C146" i="59"/>
  <c r="K143" i="59"/>
  <c r="C143" i="59"/>
  <c r="K142" i="59"/>
  <c r="C142" i="59"/>
  <c r="K141" i="59"/>
  <c r="C141" i="59"/>
  <c r="K140" i="59"/>
  <c r="C140" i="59"/>
  <c r="K139" i="59"/>
  <c r="C139" i="59"/>
  <c r="K138" i="59"/>
  <c r="C138" i="59"/>
  <c r="K137" i="59"/>
  <c r="C137" i="59"/>
  <c r="K136" i="59"/>
  <c r="C136" i="59"/>
  <c r="K135" i="59"/>
  <c r="C135" i="59"/>
  <c r="K134" i="59"/>
  <c r="C134" i="59"/>
  <c r="K133" i="59"/>
  <c r="C133" i="59"/>
  <c r="K132" i="59"/>
  <c r="C132" i="59"/>
  <c r="K131" i="59"/>
  <c r="C131" i="59"/>
  <c r="K130" i="59"/>
  <c r="C130" i="59"/>
  <c r="K129" i="59"/>
  <c r="C129" i="59"/>
  <c r="K128" i="59"/>
  <c r="C128" i="59"/>
  <c r="K127" i="59"/>
  <c r="C127" i="59"/>
  <c r="K126" i="59"/>
  <c r="C126" i="59"/>
  <c r="K125" i="59"/>
  <c r="C125" i="59"/>
  <c r="K124" i="59"/>
  <c r="C124" i="59"/>
  <c r="K121" i="59"/>
  <c r="C121" i="59"/>
  <c r="K120" i="59"/>
  <c r="C120" i="59"/>
  <c r="K119" i="59"/>
  <c r="C119" i="59"/>
  <c r="K118" i="59"/>
  <c r="C118" i="59"/>
  <c r="K117" i="59"/>
  <c r="C117" i="59"/>
  <c r="K116" i="59"/>
  <c r="C116" i="59"/>
  <c r="K115" i="59"/>
  <c r="C115" i="59"/>
  <c r="K114" i="59"/>
  <c r="C114" i="59"/>
  <c r="K113" i="59"/>
  <c r="C113" i="59"/>
  <c r="K112" i="59"/>
  <c r="C112" i="59"/>
  <c r="K111" i="59"/>
  <c r="C111" i="59"/>
  <c r="K110" i="59"/>
  <c r="C110" i="59"/>
  <c r="K109" i="59"/>
  <c r="C109" i="59"/>
  <c r="K108" i="59"/>
  <c r="C108" i="59"/>
  <c r="K107" i="59"/>
  <c r="C107" i="59"/>
  <c r="K106" i="59"/>
  <c r="C106" i="59"/>
  <c r="K105" i="59"/>
  <c r="C105" i="59"/>
  <c r="K104" i="59"/>
  <c r="C104" i="59"/>
  <c r="K103" i="59"/>
  <c r="C103" i="59"/>
  <c r="K102" i="59"/>
  <c r="C102" i="59"/>
  <c r="K99" i="59"/>
  <c r="C99" i="59"/>
  <c r="K98" i="59"/>
  <c r="C98" i="59"/>
  <c r="K97" i="59"/>
  <c r="C97" i="59"/>
  <c r="K96" i="59"/>
  <c r="C96" i="59"/>
  <c r="K95" i="59"/>
  <c r="C95" i="59"/>
  <c r="K94" i="59"/>
  <c r="C94" i="59"/>
  <c r="K93" i="59"/>
  <c r="C93" i="59"/>
  <c r="K92" i="59"/>
  <c r="C92" i="59"/>
  <c r="K91" i="59"/>
  <c r="C91" i="59"/>
  <c r="K90" i="59"/>
  <c r="C90" i="59"/>
  <c r="K89" i="59"/>
  <c r="C89" i="59"/>
  <c r="K88" i="59"/>
  <c r="C88" i="59"/>
  <c r="K87" i="59"/>
  <c r="C87" i="59"/>
  <c r="K86" i="59"/>
  <c r="C86" i="59"/>
  <c r="K85" i="59"/>
  <c r="C85" i="59"/>
  <c r="K84" i="59"/>
  <c r="C84" i="59"/>
  <c r="K83" i="59"/>
  <c r="C83" i="59"/>
  <c r="K82" i="59"/>
  <c r="C82" i="59"/>
  <c r="K81" i="59"/>
  <c r="C81" i="59"/>
  <c r="K80" i="59"/>
  <c r="C80" i="59"/>
  <c r="K77" i="59"/>
  <c r="C77" i="59"/>
  <c r="K76" i="59"/>
  <c r="C76" i="59"/>
  <c r="K75" i="59"/>
  <c r="C75" i="59"/>
  <c r="K74" i="59"/>
  <c r="C74" i="59"/>
  <c r="K73" i="59"/>
  <c r="C73" i="59"/>
  <c r="K72" i="59"/>
  <c r="C72" i="59"/>
  <c r="K71" i="59"/>
  <c r="C71" i="59"/>
  <c r="K70" i="59"/>
  <c r="C70" i="59"/>
  <c r="K69" i="59"/>
  <c r="C69" i="59"/>
  <c r="K68" i="59"/>
  <c r="C68" i="59"/>
  <c r="K67" i="59"/>
  <c r="C67" i="59"/>
  <c r="K66" i="59"/>
  <c r="C66" i="59"/>
  <c r="K65" i="59"/>
  <c r="C65" i="59"/>
  <c r="K64" i="59"/>
  <c r="C64" i="59"/>
  <c r="K63" i="59"/>
  <c r="C63" i="59"/>
  <c r="K62" i="59"/>
  <c r="C62" i="59"/>
  <c r="K61" i="59"/>
  <c r="C61" i="59"/>
  <c r="K60" i="59"/>
  <c r="C60" i="59"/>
  <c r="K59" i="59"/>
  <c r="C59" i="59"/>
  <c r="K58" i="59"/>
  <c r="C58" i="59"/>
  <c r="K55" i="59"/>
  <c r="C55" i="59"/>
  <c r="K54" i="59"/>
  <c r="C54" i="59"/>
  <c r="K53" i="59"/>
  <c r="C53" i="59"/>
  <c r="K52" i="59"/>
  <c r="C52" i="59"/>
  <c r="K51" i="59"/>
  <c r="C51" i="59"/>
  <c r="K50" i="59"/>
  <c r="C50" i="59"/>
  <c r="K49" i="59"/>
  <c r="C49" i="59"/>
  <c r="K48" i="59"/>
  <c r="C48" i="59"/>
  <c r="K47" i="59"/>
  <c r="C47" i="59"/>
  <c r="K46" i="59"/>
  <c r="C46" i="59"/>
  <c r="K45" i="59"/>
  <c r="C45" i="59"/>
  <c r="K44" i="59"/>
  <c r="C44" i="59"/>
  <c r="K43" i="59"/>
  <c r="C43" i="59"/>
  <c r="K42" i="59"/>
  <c r="C42" i="59"/>
  <c r="K41" i="59"/>
  <c r="C41" i="59"/>
  <c r="K40" i="59"/>
  <c r="C40" i="59"/>
  <c r="K39" i="59"/>
  <c r="C39" i="59"/>
  <c r="K38" i="59"/>
  <c r="C38" i="59"/>
  <c r="K37" i="59"/>
  <c r="C37" i="59"/>
  <c r="K36" i="59"/>
  <c r="C36" i="59"/>
  <c r="K33" i="59"/>
  <c r="C33" i="59"/>
  <c r="K32" i="59"/>
  <c r="C32" i="59"/>
  <c r="K31" i="59"/>
  <c r="C31" i="59"/>
  <c r="K30" i="59"/>
  <c r="C30" i="59"/>
  <c r="K29" i="59"/>
  <c r="C29" i="59"/>
  <c r="K28" i="59"/>
  <c r="C28" i="59"/>
  <c r="K27" i="59"/>
  <c r="C27" i="59"/>
  <c r="K26" i="59"/>
  <c r="C26" i="59"/>
  <c r="K25" i="59"/>
  <c r="C25" i="59"/>
  <c r="K24" i="59"/>
  <c r="C24" i="59"/>
  <c r="K23" i="59"/>
  <c r="C23" i="59"/>
  <c r="K22" i="59"/>
  <c r="C22" i="59"/>
  <c r="K21" i="59"/>
  <c r="C21" i="59"/>
  <c r="K20" i="59"/>
  <c r="C20" i="59"/>
  <c r="K19" i="59"/>
  <c r="C19" i="59"/>
  <c r="K18" i="59"/>
  <c r="C18" i="59"/>
  <c r="K17" i="59"/>
  <c r="C17" i="59"/>
  <c r="K16" i="59"/>
  <c r="C16" i="59"/>
  <c r="K15" i="59"/>
  <c r="C15" i="59"/>
  <c r="K14" i="59"/>
  <c r="C14" i="59"/>
  <c r="H113" i="58"/>
  <c r="H114" i="58"/>
  <c r="H115" i="58"/>
  <c r="H116" i="58"/>
  <c r="H117" i="58"/>
  <c r="H118" i="58"/>
  <c r="H119" i="58"/>
  <c r="H120" i="58"/>
  <c r="H121" i="58"/>
  <c r="H122" i="58"/>
  <c r="H123" i="58"/>
  <c r="H124" i="58"/>
  <c r="H125" i="58"/>
  <c r="H126" i="58"/>
  <c r="H127" i="58"/>
  <c r="H128" i="58"/>
  <c r="H129" i="58"/>
  <c r="H130" i="58"/>
  <c r="H131" i="58"/>
  <c r="H132" i="58"/>
  <c r="H112" i="58"/>
  <c r="E122" i="58"/>
  <c r="E123" i="58"/>
  <c r="E124" i="58"/>
  <c r="E125" i="58"/>
  <c r="E126" i="58"/>
  <c r="E127" i="58"/>
  <c r="E128" i="58"/>
  <c r="E129" i="58"/>
  <c r="E130" i="58"/>
  <c r="E131" i="58"/>
  <c r="E132" i="58"/>
  <c r="E112" i="58"/>
  <c r="D114" i="58"/>
  <c r="A114" i="58" s="1"/>
  <c r="D115" i="58"/>
  <c r="A115" i="58" s="1"/>
  <c r="D116" i="58"/>
  <c r="A116" i="58" s="1"/>
  <c r="D117" i="58"/>
  <c r="A117" i="58" s="1"/>
  <c r="D118" i="58"/>
  <c r="A118" i="58" s="1"/>
  <c r="D119" i="58"/>
  <c r="A119" i="58" s="1"/>
  <c r="D120" i="58"/>
  <c r="A120" i="58" s="1"/>
  <c r="D121" i="58"/>
  <c r="A121" i="58" s="1"/>
  <c r="D123" i="58"/>
  <c r="D124" i="58"/>
  <c r="D125" i="58"/>
  <c r="D126" i="58"/>
  <c r="D127" i="58"/>
  <c r="D128" i="58"/>
  <c r="D129" i="58"/>
  <c r="D130" i="58"/>
  <c r="D131" i="58"/>
  <c r="D132" i="58"/>
  <c r="H65" i="58"/>
  <c r="H66" i="58"/>
  <c r="H67" i="58"/>
  <c r="H68" i="58"/>
  <c r="H69" i="58"/>
  <c r="H70" i="58"/>
  <c r="H71" i="58"/>
  <c r="H72" i="58"/>
  <c r="H73" i="58"/>
  <c r="H74" i="58"/>
  <c r="H75" i="58"/>
  <c r="H76" i="58"/>
  <c r="H77" i="58"/>
  <c r="H78" i="58"/>
  <c r="H79" i="58"/>
  <c r="H80" i="58"/>
  <c r="H81" i="58"/>
  <c r="H82" i="58"/>
  <c r="H83" i="58"/>
  <c r="H84" i="58"/>
  <c r="H85" i="58"/>
  <c r="H86" i="58"/>
  <c r="H87" i="58"/>
  <c r="H88" i="58"/>
  <c r="H89" i="58"/>
  <c r="H90" i="58"/>
  <c r="H91" i="58"/>
  <c r="H92" i="58"/>
  <c r="H93" i="58"/>
  <c r="H94" i="58"/>
  <c r="H96" i="58"/>
  <c r="H97" i="58"/>
  <c r="H98" i="58"/>
  <c r="H99" i="58"/>
  <c r="H100" i="58"/>
  <c r="H101" i="58"/>
  <c r="H102" i="58"/>
  <c r="H103" i="58"/>
  <c r="E65" i="58"/>
  <c r="E66" i="58"/>
  <c r="E67" i="58"/>
  <c r="E68" i="58"/>
  <c r="E69" i="58"/>
  <c r="E70" i="58"/>
  <c r="E71" i="58"/>
  <c r="E72" i="58"/>
  <c r="E73" i="58"/>
  <c r="E74" i="58"/>
  <c r="E75" i="58"/>
  <c r="E76" i="58"/>
  <c r="E77" i="58"/>
  <c r="E78" i="58"/>
  <c r="E79" i="58"/>
  <c r="E80" i="58"/>
  <c r="E81" i="58"/>
  <c r="E82" i="58"/>
  <c r="E83" i="58"/>
  <c r="E84" i="58"/>
  <c r="E85" i="58"/>
  <c r="E86" i="58"/>
  <c r="E87" i="58"/>
  <c r="E88" i="58"/>
  <c r="E89" i="58"/>
  <c r="E90" i="58"/>
  <c r="E91" i="58"/>
  <c r="E92" i="58"/>
  <c r="E93" i="58"/>
  <c r="E94" i="58"/>
  <c r="E96" i="58"/>
  <c r="E97" i="58"/>
  <c r="A97" i="58" s="1"/>
  <c r="E98" i="58"/>
  <c r="E99" i="58"/>
  <c r="E100" i="58"/>
  <c r="E101" i="58"/>
  <c r="E102" i="58"/>
  <c r="E103" i="58"/>
  <c r="D84" i="58"/>
  <c r="D85" i="58"/>
  <c r="D86" i="58"/>
  <c r="D87" i="58"/>
  <c r="D88" i="58"/>
  <c r="D89" i="58"/>
  <c r="D90" i="58"/>
  <c r="D91" i="58"/>
  <c r="D92" i="58"/>
  <c r="D93" i="58"/>
  <c r="D98" i="58"/>
  <c r="A98" i="58" s="1"/>
  <c r="D99" i="58"/>
  <c r="A99" i="58" s="1"/>
  <c r="D100" i="58"/>
  <c r="A100" i="58" s="1"/>
  <c r="D101" i="58"/>
  <c r="A101" i="58" s="1"/>
  <c r="D102" i="58"/>
  <c r="A102" i="58" s="1"/>
  <c r="D103" i="58"/>
  <c r="A103" i="58" s="1"/>
  <c r="D65" i="58"/>
  <c r="D66" i="58"/>
  <c r="D67" i="58"/>
  <c r="D68" i="58"/>
  <c r="D69" i="58"/>
  <c r="D70" i="58"/>
  <c r="D71" i="58"/>
  <c r="D73" i="58"/>
  <c r="D74" i="58"/>
  <c r="D75" i="58"/>
  <c r="D76" i="58"/>
  <c r="D77" i="58"/>
  <c r="D78" i="58"/>
  <c r="D79" i="58"/>
  <c r="D80" i="58"/>
  <c r="D81" i="58"/>
  <c r="D82" i="58"/>
  <c r="H64" i="58"/>
  <c r="E64" i="58"/>
  <c r="D64" i="58"/>
  <c r="H27" i="58"/>
  <c r="G26" i="58"/>
  <c r="G28" i="58"/>
  <c r="G29" i="58"/>
  <c r="G30" i="58"/>
  <c r="G31" i="58"/>
  <c r="G32" i="58"/>
  <c r="G33" i="58"/>
  <c r="G34" i="58"/>
  <c r="G35" i="58"/>
  <c r="G36" i="58"/>
  <c r="G37" i="58"/>
  <c r="G38" i="58"/>
  <c r="G39" i="58"/>
  <c r="G40" i="58"/>
  <c r="G41" i="58"/>
  <c r="G42" i="58"/>
  <c r="G43" i="58"/>
  <c r="G44" i="58"/>
  <c r="G45" i="58"/>
  <c r="D26" i="58"/>
  <c r="E26" i="58"/>
  <c r="F26" i="58" s="1"/>
  <c r="A27" i="58"/>
  <c r="D28" i="58"/>
  <c r="E28" i="58"/>
  <c r="F28" i="58" s="1"/>
  <c r="D29" i="58"/>
  <c r="E29" i="58"/>
  <c r="F29" i="58" s="1"/>
  <c r="D30" i="58"/>
  <c r="E30" i="58"/>
  <c r="H30" i="58" s="1"/>
  <c r="D31" i="58"/>
  <c r="E31" i="58"/>
  <c r="D32" i="58"/>
  <c r="E32" i="58"/>
  <c r="D33" i="58"/>
  <c r="E33" i="58"/>
  <c r="D34" i="58"/>
  <c r="E34" i="58"/>
  <c r="H34" i="58" s="1"/>
  <c r="D35" i="58"/>
  <c r="E35" i="58"/>
  <c r="D36" i="58"/>
  <c r="E36" i="58"/>
  <c r="F36" i="58" s="1"/>
  <c r="D37" i="58"/>
  <c r="E37" i="58"/>
  <c r="F37" i="58" s="1"/>
  <c r="D38" i="58"/>
  <c r="E38" i="58"/>
  <c r="F38" i="58" s="1"/>
  <c r="D39" i="58"/>
  <c r="E39" i="58"/>
  <c r="D40" i="58"/>
  <c r="E40" i="58"/>
  <c r="F40" i="58" s="1"/>
  <c r="D41" i="58"/>
  <c r="E41" i="58"/>
  <c r="D42" i="58"/>
  <c r="E42" i="58"/>
  <c r="F42" i="58" s="1"/>
  <c r="E43" i="58"/>
  <c r="D44" i="58"/>
  <c r="E44" i="58"/>
  <c r="F44" i="58" s="1"/>
  <c r="D45" i="58"/>
  <c r="E45" i="58"/>
  <c r="F45" i="58" s="1"/>
  <c r="F41" i="58"/>
  <c r="G25" i="58"/>
  <c r="F25" i="58"/>
  <c r="I123" i="57"/>
  <c r="E13" i="57" s="1"/>
  <c r="F42" i="55" s="1"/>
  <c r="E12" i="57"/>
  <c r="F41" i="55" s="1"/>
  <c r="E11" i="57"/>
  <c r="F40" i="55" s="1"/>
  <c r="E10" i="57"/>
  <c r="F39" i="55" s="1"/>
  <c r="E9" i="57"/>
  <c r="F38" i="55" s="1"/>
  <c r="E8" i="57"/>
  <c r="F37" i="55" s="1"/>
  <c r="F20" i="58"/>
  <c r="E20" i="58"/>
  <c r="D20" i="58"/>
  <c r="A131" i="57"/>
  <c r="A130" i="57"/>
  <c r="A129" i="57"/>
  <c r="A128" i="57"/>
  <c r="A127" i="57"/>
  <c r="A126" i="57"/>
  <c r="A125" i="57"/>
  <c r="A93" i="57"/>
  <c r="A92" i="57"/>
  <c r="A91" i="57"/>
  <c r="A90" i="57"/>
  <c r="A89" i="57"/>
  <c r="A88" i="57"/>
  <c r="A87" i="57"/>
  <c r="A86" i="57"/>
  <c r="A85" i="57"/>
  <c r="A81" i="57"/>
  <c r="A80" i="57"/>
  <c r="A79" i="57"/>
  <c r="A78" i="57"/>
  <c r="A77" i="57"/>
  <c r="A76" i="57"/>
  <c r="A75" i="57"/>
  <c r="A74" i="57"/>
  <c r="A70" i="57"/>
  <c r="A69" i="57"/>
  <c r="A68" i="57"/>
  <c r="A66" i="57"/>
  <c r="H45" i="57"/>
  <c r="F45" i="57"/>
  <c r="A45" i="57"/>
  <c r="H44" i="57"/>
  <c r="F44" i="57"/>
  <c r="A44" i="57"/>
  <c r="H43" i="57"/>
  <c r="F43" i="57"/>
  <c r="A43" i="57"/>
  <c r="H42" i="57"/>
  <c r="F42" i="57"/>
  <c r="A42" i="57"/>
  <c r="H41" i="57"/>
  <c r="F41" i="57"/>
  <c r="A41" i="57"/>
  <c r="H40" i="57"/>
  <c r="F40" i="57"/>
  <c r="A40" i="57"/>
  <c r="H39" i="57"/>
  <c r="F39" i="57"/>
  <c r="A39" i="57"/>
  <c r="H38" i="57"/>
  <c r="F38" i="57"/>
  <c r="A38" i="57"/>
  <c r="H37" i="57"/>
  <c r="F37" i="57"/>
  <c r="A37" i="57"/>
  <c r="H36" i="57"/>
  <c r="F36" i="57"/>
  <c r="A36" i="57"/>
  <c r="H35" i="57"/>
  <c r="F35" i="57"/>
  <c r="A35" i="57"/>
  <c r="H34" i="57"/>
  <c r="F34" i="57"/>
  <c r="A34" i="57"/>
  <c r="H33" i="57"/>
  <c r="F33" i="57"/>
  <c r="A33" i="57"/>
  <c r="H32" i="57"/>
  <c r="F32" i="57"/>
  <c r="A32" i="57"/>
  <c r="H31" i="57"/>
  <c r="F31" i="57"/>
  <c r="A31" i="57"/>
  <c r="H30" i="57"/>
  <c r="F30" i="57"/>
  <c r="A30" i="57"/>
  <c r="H29" i="57"/>
  <c r="F29" i="57"/>
  <c r="A29" i="57"/>
  <c r="H28" i="57"/>
  <c r="F28" i="57"/>
  <c r="A28" i="57"/>
  <c r="H27" i="57"/>
  <c r="F27" i="57"/>
  <c r="A27" i="57"/>
  <c r="H26" i="57"/>
  <c r="F26" i="57"/>
  <c r="H25" i="57"/>
  <c r="F25" i="57"/>
  <c r="F20" i="57"/>
  <c r="D20" i="57"/>
  <c r="G34" i="64"/>
  <c r="D34" i="64"/>
  <c r="C34" i="55"/>
  <c r="C34" i="64" s="1"/>
  <c r="H32" i="64"/>
  <c r="E31" i="55"/>
  <c r="E31" i="64" s="1"/>
  <c r="C31" i="64"/>
  <c r="C30" i="55"/>
  <c r="C30" i="64" s="1"/>
  <c r="C29" i="55"/>
  <c r="C29" i="64" s="1"/>
  <c r="C27" i="55"/>
  <c r="C27" i="64" s="1"/>
  <c r="C28" i="55"/>
  <c r="C28" i="64" s="1"/>
  <c r="C26" i="55"/>
  <c r="C26" i="64" s="1"/>
  <c r="C25" i="55"/>
  <c r="C25" i="64" s="1"/>
  <c r="G24" i="64"/>
  <c r="D24" i="64"/>
  <c r="C24" i="55"/>
  <c r="C24" i="64" s="1"/>
  <c r="E22" i="55"/>
  <c r="E22" i="64" s="1"/>
  <c r="C22" i="64"/>
  <c r="C19" i="55"/>
  <c r="F8" i="62" s="1"/>
  <c r="C20" i="55"/>
  <c r="C20" i="64" s="1"/>
  <c r="C21" i="64"/>
  <c r="E2" i="61"/>
  <c r="C17" i="55"/>
  <c r="C17" i="64" s="1"/>
  <c r="G16" i="64"/>
  <c r="D16" i="64"/>
  <c r="C7" i="55"/>
  <c r="B7" i="55"/>
  <c r="H42" i="55"/>
  <c r="H39" i="55"/>
  <c r="H36" i="55"/>
  <c r="C24" i="54"/>
  <c r="G15" i="54"/>
  <c r="G14" i="54"/>
  <c r="I11" i="54"/>
  <c r="G11" i="54"/>
  <c r="C24" i="53"/>
  <c r="G15" i="53"/>
  <c r="G14" i="53"/>
  <c r="G13" i="53"/>
  <c r="I11" i="53"/>
  <c r="G11" i="53"/>
  <c r="F9" i="52"/>
  <c r="F8" i="52"/>
  <c r="F7" i="52"/>
  <c r="G38" i="12"/>
  <c r="E19" i="57" l="1"/>
  <c r="E19" i="58" s="1"/>
  <c r="B13" i="59"/>
  <c r="A66" i="58"/>
  <c r="A130" i="58"/>
  <c r="C32" i="64"/>
  <c r="E14" i="64"/>
  <c r="C14" i="64"/>
  <c r="K15" i="61"/>
  <c r="A125" i="58"/>
  <c r="A132" i="58"/>
  <c r="A131" i="58"/>
  <c r="A36" i="58"/>
  <c r="A81" i="58"/>
  <c r="A77" i="58"/>
  <c r="A85" i="58"/>
  <c r="A70" i="58"/>
  <c r="A93" i="58"/>
  <c r="K58" i="61"/>
  <c r="L57" i="61" s="1"/>
  <c r="K36" i="61"/>
  <c r="L35" i="61" s="1"/>
  <c r="F30" i="58"/>
  <c r="F34" i="58"/>
  <c r="A43" i="58"/>
  <c r="A31" i="58"/>
  <c r="A91" i="58"/>
  <c r="H32" i="58"/>
  <c r="H28" i="58"/>
  <c r="A82" i="58"/>
  <c r="A78" i="58"/>
  <c r="A74" i="58"/>
  <c r="A69" i="58"/>
  <c r="A65" i="58"/>
  <c r="A90" i="58"/>
  <c r="A86" i="58"/>
  <c r="A129" i="58"/>
  <c r="H42" i="58"/>
  <c r="A38" i="58"/>
  <c r="H38" i="58"/>
  <c r="A67" i="58"/>
  <c r="A92" i="58"/>
  <c r="F32" i="58"/>
  <c r="H43" i="58"/>
  <c r="H41" i="58"/>
  <c r="A39" i="58"/>
  <c r="H35" i="58"/>
  <c r="H33" i="58"/>
  <c r="H31" i="58"/>
  <c r="A87" i="58"/>
  <c r="A79" i="58"/>
  <c r="A75" i="58"/>
  <c r="A71" i="58"/>
  <c r="A89" i="58"/>
  <c r="A26" i="58"/>
  <c r="L101" i="59"/>
  <c r="K14" i="61"/>
  <c r="L79" i="59"/>
  <c r="L123" i="59"/>
  <c r="L145" i="59"/>
  <c r="L167" i="59"/>
  <c r="L189" i="59"/>
  <c r="L57" i="59"/>
  <c r="F10" i="59" s="1"/>
  <c r="J42" i="55" s="1"/>
  <c r="L13" i="59"/>
  <c r="F8" i="59" s="1"/>
  <c r="J36" i="55" s="1"/>
  <c r="H39" i="58"/>
  <c r="G46" i="58"/>
  <c r="H26" i="58"/>
  <c r="I84" i="58"/>
  <c r="E10" i="58" s="1"/>
  <c r="A124" i="58"/>
  <c r="F33" i="58"/>
  <c r="H45" i="58"/>
  <c r="H37" i="58"/>
  <c r="H29" i="58"/>
  <c r="A127" i="58"/>
  <c r="I123" i="58"/>
  <c r="E13" i="58" s="1"/>
  <c r="I96" i="58"/>
  <c r="E11" i="58" s="1"/>
  <c r="I73" i="58"/>
  <c r="E9" i="58" s="1"/>
  <c r="A34" i="58"/>
  <c r="A32" i="58"/>
  <c r="A30" i="58"/>
  <c r="A28" i="58"/>
  <c r="H44" i="58"/>
  <c r="H40" i="58"/>
  <c r="H36" i="58"/>
  <c r="L35" i="59"/>
  <c r="I25" i="57"/>
  <c r="I17" i="57" s="1"/>
  <c r="I16" i="57" s="1"/>
  <c r="H25" i="58"/>
  <c r="C19" i="64"/>
  <c r="B123" i="59"/>
  <c r="B79" i="61"/>
  <c r="B57" i="59"/>
  <c r="E22" i="65"/>
  <c r="G15" i="65"/>
  <c r="G14" i="65"/>
  <c r="C2" i="58"/>
  <c r="G13" i="65"/>
  <c r="C3" i="58"/>
  <c r="E2" i="59"/>
  <c r="F9" i="62"/>
  <c r="C18" i="64"/>
  <c r="C3" i="57"/>
  <c r="E3" i="59"/>
  <c r="E3" i="61"/>
  <c r="C2" i="57"/>
  <c r="D11" i="62"/>
  <c r="L101" i="61"/>
  <c r="L145" i="61"/>
  <c r="L167" i="61"/>
  <c r="L189" i="61"/>
  <c r="L79" i="61"/>
  <c r="L123" i="61"/>
  <c r="B35" i="61"/>
  <c r="B167" i="61"/>
  <c r="B13" i="61"/>
  <c r="B123" i="61"/>
  <c r="B57" i="61"/>
  <c r="B101" i="61"/>
  <c r="B145" i="61"/>
  <c r="B189" i="61"/>
  <c r="B145" i="59"/>
  <c r="B167" i="59"/>
  <c r="B101" i="59"/>
  <c r="B189" i="59"/>
  <c r="B35" i="59"/>
  <c r="B79" i="59"/>
  <c r="I112" i="58"/>
  <c r="E12" i="58" s="1"/>
  <c r="A126" i="58"/>
  <c r="A128" i="58"/>
  <c r="I64" i="58"/>
  <c r="E8" i="58" s="1"/>
  <c r="A88" i="58"/>
  <c r="A68" i="58"/>
  <c r="A80" i="58"/>
  <c r="A76" i="58"/>
  <c r="A40" i="58"/>
  <c r="A42" i="58"/>
  <c r="A44" i="58"/>
  <c r="F31" i="58"/>
  <c r="F35" i="58"/>
  <c r="F27" i="58"/>
  <c r="A35" i="58"/>
  <c r="F39" i="58"/>
  <c r="F43" i="58"/>
  <c r="A29" i="58"/>
  <c r="A33" i="58"/>
  <c r="A37" i="58"/>
  <c r="A41" i="58"/>
  <c r="A45" i="58"/>
  <c r="E7" i="57"/>
  <c r="L13" i="61" l="1"/>
  <c r="G38" i="64"/>
  <c r="I25" i="58"/>
  <c r="I17" i="58" s="1"/>
  <c r="I16" i="58" s="1"/>
  <c r="E6" i="57"/>
  <c r="E5" i="57" s="1"/>
  <c r="F43" i="55" s="1"/>
  <c r="J46" i="55"/>
  <c r="F9" i="59"/>
  <c r="J39" i="55" s="1"/>
  <c r="F10" i="61"/>
  <c r="E7" i="58"/>
  <c r="F8" i="61"/>
  <c r="F9" i="61"/>
  <c r="J45" i="55" l="1"/>
  <c r="F36" i="55"/>
  <c r="E6" i="58"/>
  <c r="E5" i="58" s="1"/>
  <c r="F6" i="61"/>
  <c r="E2" i="43"/>
  <c r="C2" i="14"/>
  <c r="G39" i="64" l="1"/>
  <c r="K191" i="43"/>
  <c r="K192" i="43"/>
  <c r="K193" i="43"/>
  <c r="K194" i="43"/>
  <c r="K195" i="43"/>
  <c r="K196" i="43"/>
  <c r="K197" i="43"/>
  <c r="K198" i="43"/>
  <c r="K199" i="43"/>
  <c r="K200" i="43"/>
  <c r="K201" i="43"/>
  <c r="K202" i="43"/>
  <c r="K203" i="43"/>
  <c r="K204" i="43"/>
  <c r="K205" i="43"/>
  <c r="K206" i="43"/>
  <c r="K207" i="43"/>
  <c r="K208" i="43"/>
  <c r="K209" i="43"/>
  <c r="K187" i="43"/>
  <c r="K169" i="43"/>
  <c r="K170" i="43"/>
  <c r="K171" i="43"/>
  <c r="K172" i="43"/>
  <c r="K173" i="43"/>
  <c r="K174" i="43"/>
  <c r="K175" i="43"/>
  <c r="K176" i="43"/>
  <c r="K177" i="43"/>
  <c r="K178" i="43"/>
  <c r="K179" i="43"/>
  <c r="K180" i="43"/>
  <c r="K181" i="43"/>
  <c r="K182" i="43"/>
  <c r="K183" i="43"/>
  <c r="K184" i="43"/>
  <c r="K185" i="43"/>
  <c r="K186" i="43"/>
  <c r="K168" i="43"/>
  <c r="K147" i="43"/>
  <c r="K148" i="43"/>
  <c r="K149" i="43"/>
  <c r="K150" i="43"/>
  <c r="K151" i="43"/>
  <c r="K152" i="43"/>
  <c r="K153" i="43"/>
  <c r="K154" i="43"/>
  <c r="K155" i="43"/>
  <c r="K156" i="43"/>
  <c r="K157" i="43"/>
  <c r="K158" i="43"/>
  <c r="K159" i="43"/>
  <c r="K160" i="43"/>
  <c r="K161" i="43"/>
  <c r="K162" i="43"/>
  <c r="K163" i="43"/>
  <c r="K164" i="43"/>
  <c r="K165" i="43"/>
  <c r="K146" i="43"/>
  <c r="K125" i="43"/>
  <c r="K126" i="43"/>
  <c r="K127" i="43"/>
  <c r="K128" i="43"/>
  <c r="K129" i="43"/>
  <c r="K130" i="43"/>
  <c r="K131" i="43"/>
  <c r="K132" i="43"/>
  <c r="K133" i="43"/>
  <c r="K134" i="43"/>
  <c r="K135" i="43"/>
  <c r="K136" i="43"/>
  <c r="K137" i="43"/>
  <c r="K138" i="43"/>
  <c r="K139" i="43"/>
  <c r="K140" i="43"/>
  <c r="K141" i="43"/>
  <c r="K142" i="43"/>
  <c r="K143" i="43"/>
  <c r="K124" i="43"/>
  <c r="K103" i="43"/>
  <c r="K104" i="43"/>
  <c r="K105" i="43"/>
  <c r="K106" i="43"/>
  <c r="K107" i="43"/>
  <c r="K108" i="43"/>
  <c r="K109" i="43"/>
  <c r="K110" i="43"/>
  <c r="K111" i="43"/>
  <c r="K112" i="43"/>
  <c r="K113" i="43"/>
  <c r="K114" i="43"/>
  <c r="K115" i="43"/>
  <c r="K116" i="43"/>
  <c r="K117" i="43"/>
  <c r="K118" i="43"/>
  <c r="K119" i="43"/>
  <c r="K120" i="43"/>
  <c r="K121" i="43"/>
  <c r="K102" i="43"/>
  <c r="K81" i="43"/>
  <c r="K82" i="43"/>
  <c r="K83" i="43"/>
  <c r="K84" i="43"/>
  <c r="K85" i="43"/>
  <c r="K86" i="43"/>
  <c r="K87" i="43"/>
  <c r="K88" i="43"/>
  <c r="K89" i="43"/>
  <c r="K90" i="43"/>
  <c r="K91" i="43"/>
  <c r="K92" i="43"/>
  <c r="K93" i="43"/>
  <c r="K94" i="43"/>
  <c r="K95" i="43"/>
  <c r="K96" i="43"/>
  <c r="K97" i="43"/>
  <c r="K98" i="43"/>
  <c r="K99" i="43"/>
  <c r="K80" i="43"/>
  <c r="K59" i="43"/>
  <c r="K60" i="43"/>
  <c r="K61" i="43"/>
  <c r="K62" i="43"/>
  <c r="K63" i="43"/>
  <c r="K64" i="43"/>
  <c r="K65" i="43"/>
  <c r="K66" i="43"/>
  <c r="K67" i="43"/>
  <c r="K68" i="43"/>
  <c r="K69" i="43"/>
  <c r="K70" i="43"/>
  <c r="K71" i="43"/>
  <c r="K72" i="43"/>
  <c r="K73" i="43"/>
  <c r="K74" i="43"/>
  <c r="K75" i="43"/>
  <c r="K76" i="43"/>
  <c r="K77" i="43"/>
  <c r="K58" i="43"/>
  <c r="A131" i="14" l="1"/>
  <c r="A66" i="14"/>
  <c r="A67" i="14"/>
  <c r="A68" i="14"/>
  <c r="A69" i="14"/>
  <c r="A70" i="14"/>
  <c r="A75" i="14"/>
  <c r="A76" i="14"/>
  <c r="A77" i="14"/>
  <c r="A78" i="14"/>
  <c r="A79" i="14"/>
  <c r="A80" i="14"/>
  <c r="A81" i="14"/>
  <c r="A82" i="14"/>
  <c r="A86" i="14"/>
  <c r="A87" i="14"/>
  <c r="A88" i="14"/>
  <c r="A89" i="14"/>
  <c r="A90" i="14"/>
  <c r="A91" i="14"/>
  <c r="A92" i="14"/>
  <c r="A93" i="14"/>
  <c r="A124" i="14"/>
  <c r="A125" i="14"/>
  <c r="A126" i="14"/>
  <c r="A127" i="14"/>
  <c r="A128" i="14"/>
  <c r="A129" i="14"/>
  <c r="A130" i="14"/>
  <c r="A45" i="14"/>
  <c r="A27" i="14"/>
  <c r="A28" i="14"/>
  <c r="A29" i="14"/>
  <c r="A30" i="14"/>
  <c r="A31" i="14"/>
  <c r="A32" i="14"/>
  <c r="A33" i="14"/>
  <c r="A34" i="14"/>
  <c r="A35" i="14"/>
  <c r="A36" i="14"/>
  <c r="A37" i="14"/>
  <c r="A38" i="14"/>
  <c r="A39" i="14"/>
  <c r="A40" i="14"/>
  <c r="A41" i="14"/>
  <c r="A42" i="14"/>
  <c r="A43" i="14"/>
  <c r="A44" i="14"/>
  <c r="A26" i="14"/>
  <c r="G46" i="14" l="1"/>
  <c r="E20" i="14"/>
  <c r="F20" i="14"/>
  <c r="D20" i="14"/>
  <c r="E3" i="43" l="1"/>
  <c r="C187" i="43" l="1"/>
  <c r="C186" i="43"/>
  <c r="C185" i="43"/>
  <c r="C184" i="43"/>
  <c r="C183" i="43"/>
  <c r="C182" i="43"/>
  <c r="C181" i="43"/>
  <c r="C180" i="43"/>
  <c r="C179" i="43"/>
  <c r="C178" i="43"/>
  <c r="C177" i="43"/>
  <c r="C176" i="43"/>
  <c r="C175" i="43"/>
  <c r="C174" i="43"/>
  <c r="C173" i="43"/>
  <c r="C172" i="43"/>
  <c r="C171" i="43"/>
  <c r="C170" i="43"/>
  <c r="L167" i="43"/>
  <c r="C168" i="43"/>
  <c r="B167" i="43"/>
  <c r="C191" i="43" l="1"/>
  <c r="C192" i="43"/>
  <c r="C193" i="43"/>
  <c r="C194" i="43"/>
  <c r="C195" i="43"/>
  <c r="C196" i="43"/>
  <c r="C197" i="43"/>
  <c r="C198" i="43"/>
  <c r="C199" i="43"/>
  <c r="C200" i="43"/>
  <c r="C201" i="43"/>
  <c r="C202" i="43"/>
  <c r="C203" i="43"/>
  <c r="C204" i="43"/>
  <c r="C205" i="43"/>
  <c r="C206" i="43"/>
  <c r="C207" i="43"/>
  <c r="C208" i="43"/>
  <c r="C209" i="43"/>
  <c r="C147" i="43"/>
  <c r="C148" i="43"/>
  <c r="C149" i="43"/>
  <c r="C150" i="43"/>
  <c r="C151" i="43"/>
  <c r="C152" i="43"/>
  <c r="C153" i="43"/>
  <c r="C154" i="43"/>
  <c r="C155" i="43"/>
  <c r="C156" i="43"/>
  <c r="C157" i="43"/>
  <c r="C158" i="43"/>
  <c r="C159" i="43"/>
  <c r="C160" i="43"/>
  <c r="C161" i="43"/>
  <c r="C162" i="43"/>
  <c r="C163" i="43"/>
  <c r="C164" i="43"/>
  <c r="C165" i="43"/>
  <c r="C146" i="43"/>
  <c r="C125" i="43"/>
  <c r="C126" i="43"/>
  <c r="C127" i="43"/>
  <c r="C128" i="43"/>
  <c r="C129" i="43"/>
  <c r="C130" i="43"/>
  <c r="C131" i="43"/>
  <c r="C132" i="43"/>
  <c r="C133" i="43"/>
  <c r="C134" i="43"/>
  <c r="C135" i="43"/>
  <c r="C136" i="43"/>
  <c r="C137" i="43"/>
  <c r="C138" i="43"/>
  <c r="C139" i="43"/>
  <c r="C140" i="43"/>
  <c r="C141" i="43"/>
  <c r="C142" i="43"/>
  <c r="C143" i="43"/>
  <c r="C124" i="43"/>
  <c r="C103" i="43"/>
  <c r="C104" i="43"/>
  <c r="C105" i="43"/>
  <c r="C106" i="43"/>
  <c r="C107" i="43"/>
  <c r="C108" i="43"/>
  <c r="C109" i="43"/>
  <c r="C110" i="43"/>
  <c r="C111" i="43"/>
  <c r="C112" i="43"/>
  <c r="C113" i="43"/>
  <c r="C114" i="43"/>
  <c r="C115" i="43"/>
  <c r="C116" i="43"/>
  <c r="C117" i="43"/>
  <c r="C118" i="43"/>
  <c r="C119" i="43"/>
  <c r="C120" i="43"/>
  <c r="C121" i="43"/>
  <c r="C102" i="43"/>
  <c r="C81" i="43"/>
  <c r="C82" i="43"/>
  <c r="C83" i="43"/>
  <c r="C84" i="43"/>
  <c r="C85" i="43"/>
  <c r="C86" i="43"/>
  <c r="C87" i="43"/>
  <c r="C88" i="43"/>
  <c r="C89" i="43"/>
  <c r="C90" i="43"/>
  <c r="C91" i="43"/>
  <c r="C92" i="43"/>
  <c r="C93" i="43"/>
  <c r="C94" i="43"/>
  <c r="C95" i="43"/>
  <c r="C96" i="43"/>
  <c r="C97" i="43"/>
  <c r="C98" i="43"/>
  <c r="C99" i="43"/>
  <c r="C80" i="43"/>
  <c r="C59" i="43"/>
  <c r="C60" i="43"/>
  <c r="C61" i="43"/>
  <c r="C62" i="43"/>
  <c r="C63" i="43"/>
  <c r="C64" i="43"/>
  <c r="C65" i="43"/>
  <c r="C66" i="43"/>
  <c r="C67" i="43"/>
  <c r="C68" i="43"/>
  <c r="C69" i="43"/>
  <c r="C70" i="43"/>
  <c r="C71" i="43"/>
  <c r="C72" i="43"/>
  <c r="C73" i="43"/>
  <c r="C74" i="43"/>
  <c r="C75" i="43"/>
  <c r="C76" i="43"/>
  <c r="C77" i="43"/>
  <c r="C58" i="43"/>
  <c r="C37" i="43"/>
  <c r="C38" i="43"/>
  <c r="C39" i="43"/>
  <c r="C40" i="43"/>
  <c r="C41" i="43"/>
  <c r="C42" i="43"/>
  <c r="C43" i="43"/>
  <c r="C44" i="43"/>
  <c r="C45" i="43"/>
  <c r="C46" i="43"/>
  <c r="C47" i="43"/>
  <c r="C48" i="43"/>
  <c r="C49" i="43"/>
  <c r="C50" i="43"/>
  <c r="C51" i="43"/>
  <c r="C52" i="43"/>
  <c r="C53" i="43"/>
  <c r="C54" i="43"/>
  <c r="C55" i="43"/>
  <c r="C36" i="43"/>
  <c r="C15" i="43"/>
  <c r="C16" i="43"/>
  <c r="C17" i="43"/>
  <c r="C18" i="43"/>
  <c r="C19" i="43"/>
  <c r="C20" i="43"/>
  <c r="C21" i="43"/>
  <c r="C22" i="43"/>
  <c r="C23" i="43"/>
  <c r="C24" i="43"/>
  <c r="C25" i="43"/>
  <c r="C26" i="43"/>
  <c r="C27" i="43"/>
  <c r="C28" i="43"/>
  <c r="C29" i="43"/>
  <c r="C30" i="43"/>
  <c r="C31" i="43"/>
  <c r="C32" i="43"/>
  <c r="C33" i="43"/>
  <c r="C14" i="43"/>
  <c r="K51" i="43"/>
  <c r="K50" i="43"/>
  <c r="K49" i="43"/>
  <c r="K48" i="43"/>
  <c r="K47" i="43"/>
  <c r="K33" i="43"/>
  <c r="K20" i="43"/>
  <c r="K21" i="43"/>
  <c r="K22" i="43"/>
  <c r="K23" i="43"/>
  <c r="K24" i="43"/>
  <c r="K25" i="43"/>
  <c r="K26" i="43"/>
  <c r="K27" i="43"/>
  <c r="K28" i="43"/>
  <c r="K29" i="43"/>
  <c r="K30" i="43"/>
  <c r="K31" i="43"/>
  <c r="K32" i="43"/>
  <c r="B123" i="43"/>
  <c r="B35" i="43" l="1"/>
  <c r="B13" i="43" l="1"/>
  <c r="G41" i="12" l="1"/>
  <c r="G35" i="12"/>
  <c r="B57" i="43"/>
  <c r="B79" i="43"/>
  <c r="B101" i="43"/>
  <c r="B145" i="43"/>
  <c r="B189" i="43"/>
  <c r="L145" i="43"/>
  <c r="L101" i="43"/>
  <c r="L79" i="43"/>
  <c r="K55" i="43"/>
  <c r="K54" i="43"/>
  <c r="K53" i="43"/>
  <c r="K52" i="43"/>
  <c r="K46" i="43"/>
  <c r="K45" i="43"/>
  <c r="K44" i="43"/>
  <c r="K43" i="43"/>
  <c r="K42" i="43"/>
  <c r="K41" i="43"/>
  <c r="K40" i="43"/>
  <c r="K39" i="43"/>
  <c r="K38" i="43"/>
  <c r="K37" i="43"/>
  <c r="K15" i="43"/>
  <c r="K16" i="43"/>
  <c r="K17" i="43"/>
  <c r="K18" i="43"/>
  <c r="K19" i="43"/>
  <c r="L189" i="43" l="1"/>
  <c r="L123" i="43"/>
  <c r="L57" i="43"/>
  <c r="F10" i="43" s="1"/>
  <c r="H10" i="59" s="1"/>
  <c r="L35" i="43"/>
  <c r="F9" i="43" s="1"/>
  <c r="H9" i="59" s="1"/>
  <c r="L13" i="43"/>
  <c r="I42" i="55" l="1"/>
  <c r="H41" i="12"/>
  <c r="H10" i="61"/>
  <c r="I39" i="55"/>
  <c r="H9" i="61"/>
  <c r="H38" i="12"/>
  <c r="K13" i="43"/>
  <c r="H45" i="12" l="1"/>
  <c r="H47" i="12" s="1"/>
  <c r="H5" i="59"/>
  <c r="I46" i="55" s="1"/>
  <c r="I36" i="55"/>
  <c r="H8" i="61"/>
  <c r="H5" i="61"/>
  <c r="D38" i="64" s="1"/>
  <c r="H6" i="59"/>
  <c r="H35" i="12"/>
  <c r="B50" i="55" l="1"/>
  <c r="J48" i="55"/>
  <c r="I38" i="64"/>
  <c r="I45" i="55"/>
  <c r="H44" i="12"/>
  <c r="D44" i="12" s="1"/>
  <c r="D40" i="64" s="1"/>
  <c r="H6" i="61"/>
  <c r="D39" i="64" s="1"/>
  <c r="I39" i="64" s="1"/>
  <c r="D45" i="55" l="1"/>
  <c r="F45" i="55" s="1"/>
  <c r="G40" i="64" s="1"/>
  <c r="E23" i="65" l="1"/>
  <c r="F26" i="14"/>
  <c r="F27" i="14"/>
  <c r="F28" i="14"/>
  <c r="F29" i="14"/>
  <c r="F30" i="14"/>
  <c r="F31" i="14"/>
  <c r="F32" i="14"/>
  <c r="F33" i="14"/>
  <c r="F34" i="14"/>
  <c r="F35" i="14"/>
  <c r="F36" i="14"/>
  <c r="F37" i="14"/>
  <c r="F38" i="14"/>
  <c r="F39" i="14"/>
  <c r="F40" i="14"/>
  <c r="F41" i="14"/>
  <c r="F42" i="14"/>
  <c r="F43" i="14"/>
  <c r="F44" i="14"/>
  <c r="F45" i="14"/>
  <c r="F25" i="14"/>
  <c r="H45" i="14"/>
  <c r="H44" i="14"/>
  <c r="H43" i="14"/>
  <c r="H42" i="14"/>
  <c r="H41" i="14"/>
  <c r="H40" i="14"/>
  <c r="H39" i="14"/>
  <c r="H38" i="14"/>
  <c r="H37" i="14"/>
  <c r="H36" i="14"/>
  <c r="H35" i="14"/>
  <c r="H34" i="14"/>
  <c r="H33" i="14"/>
  <c r="H32" i="14"/>
  <c r="H31" i="14"/>
  <c r="H30" i="14"/>
  <c r="H29" i="14"/>
  <c r="H28" i="14"/>
  <c r="H27" i="14"/>
  <c r="H26" i="14"/>
  <c r="E12" i="14"/>
  <c r="E11" i="14"/>
  <c r="I84" i="14"/>
  <c r="E10" i="14" s="1"/>
  <c r="I123" i="14"/>
  <c r="E13" i="14" s="1"/>
  <c r="E9" i="14"/>
  <c r="F44" i="55" l="1"/>
  <c r="F46" i="55" s="1"/>
  <c r="I40" i="64"/>
  <c r="D41" i="12"/>
  <c r="H13" i="57"/>
  <c r="D42" i="55" s="1"/>
  <c r="H13" i="58"/>
  <c r="D39" i="12"/>
  <c r="H11" i="57"/>
  <c r="D40" i="55" s="1"/>
  <c r="H11" i="58"/>
  <c r="D38" i="12"/>
  <c r="H10" i="57"/>
  <c r="D39" i="55" s="1"/>
  <c r="H10" i="58"/>
  <c r="H8" i="57"/>
  <c r="D37" i="55" s="1"/>
  <c r="H8" i="58"/>
  <c r="D40" i="12"/>
  <c r="H12" i="57"/>
  <c r="D41" i="55" s="1"/>
  <c r="H12" i="58"/>
  <c r="D37" i="12"/>
  <c r="H9" i="57"/>
  <c r="D38" i="55" s="1"/>
  <c r="H9" i="58"/>
  <c r="D36" i="12"/>
  <c r="E7" i="14"/>
  <c r="E5" i="14" s="1"/>
  <c r="I25" i="14"/>
  <c r="H7" i="57" l="1"/>
  <c r="H7" i="58"/>
  <c r="I17" i="14"/>
  <c r="I16" i="14" s="1"/>
  <c r="D35" i="12" l="1"/>
  <c r="D42" i="12" l="1"/>
  <c r="D43" i="12" s="1"/>
  <c r="D45" i="12" s="1"/>
  <c r="H6" i="58"/>
  <c r="H6" i="57"/>
  <c r="D36" i="55" s="1"/>
  <c r="C16" i="55"/>
  <c r="C16" i="64" s="1"/>
  <c r="G12" i="53"/>
  <c r="G12" i="54"/>
  <c r="H5" i="58" l="1"/>
  <c r="H5" i="57"/>
  <c r="D43" i="55" s="1"/>
  <c r="D44" i="55" s="1"/>
  <c r="D46" i="55" s="1"/>
  <c r="G12" i="6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nagashima azusa</author>
  </authors>
  <commentList>
    <comment ref="J7" authorId="0" shapeId="0" xr:uid="{DA57D630-4A82-434F-92FB-9890BBD2439F}">
      <text>
        <r>
          <rPr>
            <b/>
            <sz val="16"/>
            <color indexed="81"/>
            <rFont val="游ゴシック"/>
            <family val="3"/>
            <charset val="128"/>
            <scheme val="minor"/>
          </rPr>
          <t>西暦で入力すると自動で和暦に変換されます。</t>
        </r>
      </text>
    </comment>
    <comment ref="C27" authorId="0" shapeId="0" xr:uid="{9A25B321-4D7A-47E8-903B-0D1E1917CA60}">
      <text>
        <r>
          <rPr>
            <b/>
            <sz val="16"/>
            <color indexed="81"/>
            <rFont val="游ゴシック"/>
            <family val="3"/>
            <charset val="128"/>
            <scheme val="minor"/>
          </rPr>
          <t>西暦で入力すると自動で和暦に変換されます。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nagashima azusa</author>
    <author>日本芸術文化振興会</author>
  </authors>
  <commentList>
    <comment ref="J7" authorId="0" shapeId="0" xr:uid="{0C4E9366-DB96-4B8F-AA52-9EEBF7F22DD1}">
      <text>
        <r>
          <rPr>
            <b/>
            <sz val="16"/>
            <color indexed="81"/>
            <rFont val="游ゴシック"/>
            <family val="3"/>
            <charset val="128"/>
            <scheme val="minor"/>
          </rPr>
          <t>西暦で入力すると自動で和暦に変換されます。</t>
        </r>
      </text>
    </comment>
    <comment ref="E18" authorId="1" shapeId="0" xr:uid="{00000000-0006-0000-1100-000001000000}">
      <text>
        <r>
          <rPr>
            <b/>
            <sz val="16"/>
            <color indexed="81"/>
            <rFont val="游ゴシック"/>
            <family val="3"/>
            <charset val="128"/>
            <scheme val="minor"/>
          </rPr>
          <t>交付決定済みであるか確認し選択。
・交付決定前の場合は
「助成金の交付申請を行った助成対象活動について、」を選択。
・交付決定後の場合は
「により交付決定の通知を受けた助成対象活動について、」を選択。</t>
        </r>
      </text>
    </comment>
    <comment ref="C27" authorId="1" shapeId="0" xr:uid="{00000000-0006-0000-1100-000002000000}">
      <text>
        <r>
          <rPr>
            <b/>
            <sz val="16"/>
            <color indexed="81"/>
            <rFont val="游ゴシック"/>
            <family val="3"/>
            <charset val="128"/>
            <scheme val="minor"/>
          </rPr>
          <t>活動中止の原因となった事実を具体的に記入してください</t>
        </r>
        <r>
          <rPr>
            <b/>
            <sz val="15"/>
            <color indexed="81"/>
            <rFont val="游ゴシック"/>
            <family val="3"/>
            <charset val="128"/>
            <scheme val="minor"/>
          </rPr>
          <t>。</t>
        </r>
      </text>
    </comment>
    <comment ref="C30" authorId="1" shapeId="0" xr:uid="{00000000-0006-0000-1100-000003000000}">
      <text>
        <r>
          <rPr>
            <b/>
            <sz val="16"/>
            <color indexed="81"/>
            <rFont val="游ゴシック"/>
            <family val="3"/>
            <charset val="128"/>
            <scheme val="minor"/>
          </rPr>
          <t>活動中止に至るまでの進捗状況、中止に至る経緯、今後の方針等を記入してください。</t>
        </r>
      </text>
    </comment>
  </commentList>
</comments>
</file>

<file path=xl/sharedStrings.xml><?xml version="1.0" encoding="utf-8"?>
<sst xmlns="http://schemas.openxmlformats.org/spreadsheetml/2006/main" count="1337" uniqueCount="460">
  <si>
    <t>団体情報</t>
    <rPh sb="0" eb="2">
      <t>ダンタイ</t>
    </rPh>
    <rPh sb="2" eb="4">
      <t>ジョウホウ</t>
    </rPh>
    <phoneticPr fontId="9"/>
  </si>
  <si>
    <t>活動名（フリガナ）</t>
    <rPh sb="0" eb="2">
      <t>カツドウ</t>
    </rPh>
    <rPh sb="2" eb="3">
      <t>メイ</t>
    </rPh>
    <phoneticPr fontId="9"/>
  </si>
  <si>
    <t>活動名</t>
    <rPh sb="0" eb="2">
      <t>カツドウ</t>
    </rPh>
    <rPh sb="2" eb="3">
      <t>メイ</t>
    </rPh>
    <phoneticPr fontId="9"/>
  </si>
  <si>
    <t>実施時期</t>
    <rPh sb="0" eb="2">
      <t>ジッシ</t>
    </rPh>
    <rPh sb="2" eb="4">
      <t>ジキ</t>
    </rPh>
    <phoneticPr fontId="9"/>
  </si>
  <si>
    <t>収支予算（千円）</t>
    <rPh sb="0" eb="2">
      <t>シュウシ</t>
    </rPh>
    <rPh sb="2" eb="4">
      <t>ヨサン</t>
    </rPh>
    <rPh sb="5" eb="7">
      <t>センエン</t>
    </rPh>
    <phoneticPr fontId="9"/>
  </si>
  <si>
    <t>共催者負担金</t>
    <phoneticPr fontId="9"/>
  </si>
  <si>
    <t>団体住所（所在地）〒</t>
  </si>
  <si>
    <t>-</t>
  </si>
  <si>
    <t>団体住所（所在地）</t>
  </si>
  <si>
    <t>代表者役職名</t>
  </si>
  <si>
    <t>代表者氏名</t>
  </si>
  <si>
    <t>入場料</t>
  </si>
  <si>
    <t>共催者負担金</t>
  </si>
  <si>
    <t>（ロ） 自己負担金</t>
  </si>
  <si>
    <t>区分</t>
    <rPh sb="0" eb="2">
      <t>クブン</t>
    </rPh>
    <phoneticPr fontId="9"/>
  </si>
  <si>
    <t>項目</t>
    <rPh sb="0" eb="2">
      <t>コウモク</t>
    </rPh>
    <phoneticPr fontId="9"/>
  </si>
  <si>
    <t>細目</t>
    <rPh sb="0" eb="2">
      <t>サイモク</t>
    </rPh>
    <phoneticPr fontId="9"/>
  </si>
  <si>
    <t>内訳</t>
    <rPh sb="0" eb="2">
      <t>ウチワケ</t>
    </rPh>
    <phoneticPr fontId="9"/>
  </si>
  <si>
    <t>内訳詳細</t>
    <rPh sb="0" eb="2">
      <t>ウチワケ</t>
    </rPh>
    <rPh sb="2" eb="4">
      <t>ショウサイ</t>
    </rPh>
    <phoneticPr fontId="9"/>
  </si>
  <si>
    <t>小計（千円）</t>
    <rPh sb="0" eb="2">
      <t>ショウケイ</t>
    </rPh>
    <rPh sb="3" eb="5">
      <t>センエン</t>
    </rPh>
    <phoneticPr fontId="9"/>
  </si>
  <si>
    <t>入場料収入</t>
    <phoneticPr fontId="9"/>
  </si>
  <si>
    <t>会場情報</t>
  </si>
  <si>
    <t>単価</t>
    <rPh sb="0" eb="2">
      <t>タンカ</t>
    </rPh>
    <phoneticPr fontId="9"/>
  </si>
  <si>
    <t>×</t>
    <phoneticPr fontId="9"/>
  </si>
  <si>
    <t>枚数</t>
    <rPh sb="0" eb="2">
      <t>マイスウ</t>
    </rPh>
    <phoneticPr fontId="9"/>
  </si>
  <si>
    <t>その他の収入</t>
    <rPh sb="2" eb="3">
      <t>タ</t>
    </rPh>
    <rPh sb="4" eb="6">
      <t>シュウニュウ</t>
    </rPh>
    <phoneticPr fontId="9"/>
  </si>
  <si>
    <t>共催者以外の補助金・助成金</t>
    <phoneticPr fontId="9"/>
  </si>
  <si>
    <t>寄付金・協賛金</t>
    <phoneticPr fontId="9"/>
  </si>
  <si>
    <t>参加費</t>
    <phoneticPr fontId="9"/>
  </si>
  <si>
    <t>広告料・その他の収入</t>
    <phoneticPr fontId="9"/>
  </si>
  <si>
    <t>指揮料</t>
  </si>
  <si>
    <t>演奏料</t>
  </si>
  <si>
    <t>ソリスト料</t>
  </si>
  <si>
    <t>合唱料</t>
  </si>
  <si>
    <t>出演料</t>
  </si>
  <si>
    <t>作曲料</t>
  </si>
  <si>
    <t>音楽費</t>
  </si>
  <si>
    <t>作詞料</t>
  </si>
  <si>
    <t>副指揮料</t>
  </si>
  <si>
    <t>楽器借料</t>
  </si>
  <si>
    <t>楽譜借料</t>
  </si>
  <si>
    <t>写譜料</t>
  </si>
  <si>
    <t>楽譜製作料</t>
  </si>
  <si>
    <t>調律料</t>
  </si>
  <si>
    <t>コレペティ料</t>
  </si>
  <si>
    <t>演出料</t>
  </si>
  <si>
    <t>文芸費</t>
  </si>
  <si>
    <t>監修料</t>
  </si>
  <si>
    <t>振付料</t>
  </si>
  <si>
    <t>舞台監督料</t>
  </si>
  <si>
    <t>音響プラン料</t>
  </si>
  <si>
    <t>照明プラン料</t>
  </si>
  <si>
    <t>台本料</t>
  </si>
  <si>
    <t>翻訳料</t>
  </si>
  <si>
    <t>著作権使用料</t>
  </si>
  <si>
    <t>大道具費</t>
  </si>
  <si>
    <t>小道具費</t>
  </si>
  <si>
    <t>衣裳費</t>
  </si>
  <si>
    <t>床山・かつら費</t>
  </si>
  <si>
    <t>履物費</t>
  </si>
  <si>
    <t>メイク費</t>
  </si>
  <si>
    <t>舞台スタッフ費</t>
  </si>
  <si>
    <t>照明費</t>
  </si>
  <si>
    <t>音響費</t>
  </si>
  <si>
    <t>舞台美術費</t>
  </si>
  <si>
    <t>機材借料</t>
  </si>
  <si>
    <t>道具運搬費</t>
  </si>
  <si>
    <t>楽器運搬費</t>
  </si>
  <si>
    <t>謝金</t>
  </si>
  <si>
    <t>会場整理謝金</t>
  </si>
  <si>
    <t>託児謝金</t>
  </si>
  <si>
    <t>駐車場整理謝金</t>
  </si>
  <si>
    <t>医師・看護師謝金</t>
  </si>
  <si>
    <t>手話通訳謝金</t>
  </si>
  <si>
    <t>要約筆記謝金</t>
  </si>
  <si>
    <t>交通費</t>
  </si>
  <si>
    <t>旅費</t>
  </si>
  <si>
    <t>宿泊費</t>
  </si>
  <si>
    <t>広告宣伝費</t>
  </si>
  <si>
    <t>入場券販売手数料</t>
  </si>
  <si>
    <t>立看板費</t>
  </si>
  <si>
    <t>ウェブサイト作成料</t>
  </si>
  <si>
    <t>チラシ印刷費</t>
  </si>
  <si>
    <t>ポスター印刷費</t>
  </si>
  <si>
    <t>プログラム印刷費</t>
  </si>
  <si>
    <t>台本印刷費</t>
  </si>
  <si>
    <t>楽譜印刷費</t>
  </si>
  <si>
    <t>入場券印刷費</t>
  </si>
  <si>
    <t>アンケート用紙印刷費</t>
  </si>
  <si>
    <t>録画費</t>
  </si>
  <si>
    <t>録音費</t>
  </si>
  <si>
    <t>写真費</t>
  </si>
  <si>
    <t>人数または枚数</t>
    <rPh sb="0" eb="2">
      <t>ニンズウ</t>
    </rPh>
    <rPh sb="5" eb="7">
      <t>マイスウ</t>
    </rPh>
    <phoneticPr fontId="9"/>
  </si>
  <si>
    <t>回数または泊数</t>
    <rPh sb="0" eb="2">
      <t>カイスウ</t>
    </rPh>
    <rPh sb="5" eb="6">
      <t>ハク</t>
    </rPh>
    <rPh sb="6" eb="7">
      <t>スウ</t>
    </rPh>
    <phoneticPr fontId="9"/>
  </si>
  <si>
    <t>金額（円）</t>
    <rPh sb="3" eb="4">
      <t>エン</t>
    </rPh>
    <phoneticPr fontId="9"/>
  </si>
  <si>
    <t>編曲料</t>
  </si>
  <si>
    <t>金額（円）</t>
    <rPh sb="0" eb="2">
      <t>キンガク</t>
    </rPh>
    <rPh sb="3" eb="4">
      <t>エン</t>
    </rPh>
    <phoneticPr fontId="9"/>
  </si>
  <si>
    <t>～</t>
    <phoneticPr fontId="8"/>
  </si>
  <si>
    <t>収入総額</t>
    <rPh sb="2" eb="4">
      <t>ソウガク</t>
    </rPh>
    <phoneticPr fontId="9"/>
  </si>
  <si>
    <t>入場料無料の場合は必ず理由を記入</t>
  </si>
  <si>
    <t>記入要領</t>
    <phoneticPr fontId="8"/>
  </si>
  <si>
    <t>入場料収入</t>
    <phoneticPr fontId="8"/>
  </si>
  <si>
    <t>その他の収入</t>
    <rPh sb="2" eb="3">
      <t>タ</t>
    </rPh>
    <rPh sb="4" eb="6">
      <t>シュウニュウ</t>
    </rPh>
    <phoneticPr fontId="8"/>
  </si>
  <si>
    <t>共催者負担金</t>
    <rPh sb="0" eb="2">
      <t>キョウサイ</t>
    </rPh>
    <rPh sb="2" eb="3">
      <t>シャ</t>
    </rPh>
    <rPh sb="3" eb="6">
      <t>フタンキン</t>
    </rPh>
    <phoneticPr fontId="8"/>
  </si>
  <si>
    <t>共催者以外の補助金・助成金</t>
    <rPh sb="0" eb="2">
      <t>キョウサイ</t>
    </rPh>
    <rPh sb="2" eb="3">
      <t>シャ</t>
    </rPh>
    <rPh sb="3" eb="5">
      <t>イガイ</t>
    </rPh>
    <rPh sb="6" eb="9">
      <t>ホジョキン</t>
    </rPh>
    <rPh sb="10" eb="13">
      <t>ジョセイキン</t>
    </rPh>
    <phoneticPr fontId="8"/>
  </si>
  <si>
    <t>寄付金・協賛金</t>
    <rPh sb="0" eb="3">
      <t>キフキン</t>
    </rPh>
    <rPh sb="4" eb="7">
      <t>キョウサンキン</t>
    </rPh>
    <phoneticPr fontId="8"/>
  </si>
  <si>
    <t>参加費</t>
    <phoneticPr fontId="8"/>
  </si>
  <si>
    <t>広告料・その他の収入</t>
    <phoneticPr fontId="8"/>
  </si>
  <si>
    <t>都道府県</t>
    <rPh sb="0" eb="4">
      <t>トドウフケン</t>
    </rPh>
    <phoneticPr fontId="8"/>
  </si>
  <si>
    <t>左記以外</t>
    <rPh sb="0" eb="2">
      <t>サキ</t>
    </rPh>
    <rPh sb="2" eb="4">
      <t>イガイ</t>
    </rPh>
    <phoneticPr fontId="8"/>
  </si>
  <si>
    <t>定期的な練習は除く</t>
  </si>
  <si>
    <t>当該活動の成果として記録するものに限る</t>
  </si>
  <si>
    <t>細目</t>
    <rPh sb="0" eb="2">
      <t>サイモク</t>
    </rPh>
    <phoneticPr fontId="8"/>
  </si>
  <si>
    <t>席</t>
    <rPh sb="0" eb="1">
      <t>セキ</t>
    </rPh>
    <phoneticPr fontId="8"/>
  </si>
  <si>
    <t>招待がある場合は必ず理由を記入</t>
    <rPh sb="0" eb="2">
      <t>ショウタイ</t>
    </rPh>
    <rPh sb="5" eb="7">
      <t>バアイ</t>
    </rPh>
    <phoneticPr fontId="8"/>
  </si>
  <si>
    <t>（単位）</t>
    <rPh sb="1" eb="3">
      <t>タンイ</t>
    </rPh>
    <phoneticPr fontId="10"/>
  </si>
  <si>
    <t>（単位）</t>
    <phoneticPr fontId="10"/>
  </si>
  <si>
    <t>券種</t>
    <rPh sb="0" eb="1">
      <t>ケン</t>
    </rPh>
    <rPh sb="1" eb="2">
      <t>シュ</t>
    </rPh>
    <phoneticPr fontId="9"/>
  </si>
  <si>
    <t>提出年月日</t>
    <rPh sb="0" eb="2">
      <t>テイシュツ</t>
    </rPh>
    <rPh sb="2" eb="5">
      <t>ネンガッピ</t>
    </rPh>
    <phoneticPr fontId="8"/>
  </si>
  <si>
    <t>単価等（円）</t>
    <rPh sb="0" eb="2">
      <t>タンカ</t>
    </rPh>
    <rPh sb="2" eb="3">
      <t>トウ</t>
    </rPh>
    <rPh sb="4" eb="5">
      <t>エン</t>
    </rPh>
    <phoneticPr fontId="9"/>
  </si>
  <si>
    <t>・本様式にはファイル保護のためのロックを施しており、文字の大きさや入力欄の調整など、</t>
    <rPh sb="1" eb="2">
      <t>ホン</t>
    </rPh>
    <rPh sb="2" eb="4">
      <t>ヨウシキ</t>
    </rPh>
    <rPh sb="10" eb="12">
      <t>ホゴ</t>
    </rPh>
    <rPh sb="20" eb="21">
      <t>ホドコ</t>
    </rPh>
    <rPh sb="29" eb="30">
      <t>オオ</t>
    </rPh>
    <rPh sb="33" eb="35">
      <t>ニュウリョク</t>
    </rPh>
    <rPh sb="35" eb="36">
      <t>ラン</t>
    </rPh>
    <rPh sb="37" eb="39">
      <t>チョウセイ</t>
    </rPh>
    <phoneticPr fontId="23"/>
  </si>
  <si>
    <r>
      <t>　様式の変更ができない仕様になっていますので、必ず</t>
    </r>
    <r>
      <rPr>
        <b/>
        <u/>
        <sz val="10"/>
        <color theme="1"/>
        <rFont val="游ゴシック"/>
        <family val="3"/>
        <charset val="128"/>
        <scheme val="minor"/>
      </rPr>
      <t>既定の文字数・行数以内</t>
    </r>
    <r>
      <rPr>
        <sz val="10"/>
        <color theme="1"/>
        <rFont val="游ゴシック"/>
        <family val="3"/>
        <charset val="128"/>
        <scheme val="minor"/>
      </rPr>
      <t>で記入してください。</t>
    </r>
    <phoneticPr fontId="23"/>
  </si>
  <si>
    <t>【 入力に際しての注意事項 】</t>
    <rPh sb="2" eb="4">
      <t>ニュウリョク</t>
    </rPh>
    <rPh sb="5" eb="6">
      <t>サイ</t>
    </rPh>
    <rPh sb="9" eb="11">
      <t>チュウイ</t>
    </rPh>
    <rPh sb="11" eb="13">
      <t>ジコウ</t>
    </rPh>
    <phoneticPr fontId="23"/>
  </si>
  <si>
    <t>・個表「本活動の内容」の入力に際して、画面がうまく表示されない場合は、数式バーを活用ください。</t>
    <rPh sb="1" eb="3">
      <t>コヒョウ</t>
    </rPh>
    <rPh sb="4" eb="5">
      <t>ホン</t>
    </rPh>
    <rPh sb="5" eb="7">
      <t>カツドウ</t>
    </rPh>
    <rPh sb="8" eb="10">
      <t>ナイヨウ</t>
    </rPh>
    <rPh sb="12" eb="14">
      <t>ニュウリョク</t>
    </rPh>
    <rPh sb="15" eb="16">
      <t>サイ</t>
    </rPh>
    <rPh sb="19" eb="21">
      <t>ガメン</t>
    </rPh>
    <rPh sb="25" eb="27">
      <t>ヒョウジ</t>
    </rPh>
    <rPh sb="31" eb="33">
      <t>バアイ</t>
    </rPh>
    <rPh sb="35" eb="37">
      <t>スウシキ</t>
    </rPh>
    <rPh sb="40" eb="42">
      <t>カツヨウ</t>
    </rPh>
    <phoneticPr fontId="23"/>
  </si>
  <si>
    <t>【 よく使う操作について 】</t>
    <rPh sb="4" eb="5">
      <t>ツカ</t>
    </rPh>
    <rPh sb="6" eb="8">
      <t>ソウサ</t>
    </rPh>
    <phoneticPr fontId="23"/>
  </si>
  <si>
    <t>・改行</t>
    <rPh sb="1" eb="3">
      <t>カイギョウ</t>
    </rPh>
    <phoneticPr fontId="23"/>
  </si>
  <si>
    <t>・全角⇔半角　変換</t>
    <rPh sb="1" eb="3">
      <t>ゼンカク</t>
    </rPh>
    <rPh sb="4" eb="6">
      <t>ハンカク</t>
    </rPh>
    <rPh sb="7" eb="9">
      <t>ヘンカン</t>
    </rPh>
    <phoneticPr fontId="23"/>
  </si>
  <si>
    <t>[半角/全角]</t>
    <rPh sb="1" eb="3">
      <t>ハンカク</t>
    </rPh>
    <rPh sb="4" eb="6">
      <t>ゼンカク</t>
    </rPh>
    <phoneticPr fontId="23"/>
  </si>
  <si>
    <t>キーボードの左上にある【半角/全角】キーを押すたびに、「ひらがな」→「半角英数」→「ひらがな」の順に入力モードが切り替わります。</t>
    <phoneticPr fontId="23"/>
  </si>
  <si>
    <t>関係書類送付先〒</t>
    <rPh sb="0" eb="2">
      <t>カンケイ</t>
    </rPh>
    <rPh sb="2" eb="4">
      <t>ショルイ</t>
    </rPh>
    <rPh sb="4" eb="7">
      <t>ソウフサキ</t>
    </rPh>
    <phoneticPr fontId="8"/>
  </si>
  <si>
    <t>関係書類送付先住所</t>
    <rPh sb="0" eb="2">
      <t>カンケイ</t>
    </rPh>
    <rPh sb="2" eb="4">
      <t>ショルイ</t>
    </rPh>
    <rPh sb="4" eb="7">
      <t>ソウフサキ</t>
    </rPh>
    <rPh sb="7" eb="9">
      <t>ジュウショ</t>
    </rPh>
    <phoneticPr fontId="8"/>
  </si>
  <si>
    <t>担当者氏名</t>
    <phoneticPr fontId="8"/>
  </si>
  <si>
    <t>担当者電話番号</t>
    <phoneticPr fontId="23"/>
  </si>
  <si>
    <t>E-mail</t>
    <phoneticPr fontId="8"/>
  </si>
  <si>
    <t>収入</t>
    <phoneticPr fontId="9"/>
  </si>
  <si>
    <t>支出</t>
    <phoneticPr fontId="8"/>
  </si>
  <si>
    <t>支払先及び備考</t>
    <phoneticPr fontId="10"/>
  </si>
  <si>
    <t>金額</t>
    <rPh sb="0" eb="2">
      <t>キンガク</t>
    </rPh>
    <phoneticPr fontId="10"/>
  </si>
  <si>
    <t>団体名（主催者）</t>
    <phoneticPr fontId="8"/>
  </si>
  <si>
    <t>活動名：</t>
    <phoneticPr fontId="10"/>
  </si>
  <si>
    <t>①</t>
  </si>
  <si>
    <t>③</t>
  </si>
  <si>
    <t>②</t>
    <phoneticPr fontId="23"/>
  </si>
  <si>
    <t>担当部署名または役職名</t>
    <rPh sb="2" eb="4">
      <t>ブショ</t>
    </rPh>
    <rPh sb="4" eb="5">
      <t>メイ</t>
    </rPh>
    <rPh sb="8" eb="11">
      <t>ヤクショクメイ</t>
    </rPh>
    <phoneticPr fontId="8"/>
  </si>
  <si>
    <t>担当者情報</t>
    <rPh sb="0" eb="3">
      <t>タントウシャ</t>
    </rPh>
    <rPh sb="3" eb="5">
      <t>ジョウホウ</t>
    </rPh>
    <phoneticPr fontId="8"/>
  </si>
  <si>
    <t>-</t>
    <phoneticPr fontId="8"/>
  </si>
  <si>
    <t>団体名（フリガナ）</t>
    <phoneticPr fontId="8"/>
  </si>
  <si>
    <t>小計（千円）</t>
    <rPh sb="0" eb="2">
      <t>ショウケイ</t>
    </rPh>
    <rPh sb="3" eb="4">
      <t>セン</t>
    </rPh>
    <rPh sb="4" eb="5">
      <t>エン</t>
    </rPh>
    <phoneticPr fontId="9"/>
  </si>
  <si>
    <t>項目</t>
    <phoneticPr fontId="23"/>
  </si>
  <si>
    <t>№</t>
    <phoneticPr fontId="10"/>
  </si>
  <si>
    <t>.</t>
    <phoneticPr fontId="8"/>
  </si>
  <si>
    <t>細目</t>
    <rPh sb="0" eb="2">
      <t>サイモク</t>
    </rPh>
    <phoneticPr fontId="10"/>
  </si>
  <si>
    <t>項目</t>
    <rPh sb="0" eb="2">
      <t>コウモク</t>
    </rPh>
    <phoneticPr fontId="8"/>
  </si>
  <si>
    <t>市町村または特別区</t>
    <rPh sb="0" eb="3">
      <t>シチョウソン</t>
    </rPh>
    <rPh sb="6" eb="9">
      <t>トクベツク</t>
    </rPh>
    <phoneticPr fontId="8"/>
  </si>
  <si>
    <t>細目</t>
    <phoneticPr fontId="10"/>
  </si>
  <si>
    <r>
      <rPr>
        <sz val="14"/>
        <color rgb="FF969696"/>
        <rFont val="游ゴシック"/>
        <family val="3"/>
        <charset val="128"/>
        <scheme val="minor"/>
      </rPr>
      <t>.</t>
    </r>
    <r>
      <rPr>
        <sz val="14"/>
        <color theme="1"/>
        <rFont val="游ゴシック"/>
        <family val="3"/>
        <charset val="128"/>
        <scheme val="minor"/>
      </rPr>
      <t>項目</t>
    </r>
    <phoneticPr fontId="23"/>
  </si>
  <si>
    <t>（千円）</t>
  </si>
  <si>
    <r>
      <rPr>
        <u/>
        <sz val="14"/>
        <color rgb="FF969696"/>
        <rFont val="游ゴシック"/>
        <family val="3"/>
        <charset val="128"/>
        <scheme val="minor"/>
      </rPr>
      <t>.</t>
    </r>
    <r>
      <rPr>
        <u/>
        <sz val="14"/>
        <color theme="1"/>
        <rFont val="游ゴシック"/>
        <family val="3"/>
        <charset val="128"/>
        <scheme val="minor"/>
      </rPr>
      <t>項目</t>
    </r>
    <phoneticPr fontId="23"/>
  </si>
  <si>
    <t>電話番号</t>
    <phoneticPr fontId="23"/>
  </si>
  <si>
    <t>代表者役職名</t>
    <phoneticPr fontId="8"/>
  </si>
  <si>
    <t>舞台美術デザイン料</t>
  </si>
  <si>
    <t>衣裳デザイン料</t>
  </si>
  <si>
    <t>照明スタッフ費</t>
  </si>
  <si>
    <t>音響スタッフ費</t>
  </si>
  <si>
    <t>出演費・作品料</t>
    <rPh sb="4" eb="6">
      <t>サクヒン</t>
    </rPh>
    <rPh sb="6" eb="7">
      <t>リョウ</t>
    </rPh>
    <phoneticPr fontId="6"/>
  </si>
  <si>
    <t>出演費・作品料</t>
  </si>
  <si>
    <t>俳優、舞踊家、司会者、その他舞台上の出演者全般</t>
    <rPh sb="0" eb="2">
      <t>ハイユウ</t>
    </rPh>
    <rPh sb="3" eb="6">
      <t>ブヨウカ</t>
    </rPh>
    <rPh sb="7" eb="10">
      <t>シカイシャ</t>
    </rPh>
    <rPh sb="13" eb="14">
      <t>タ</t>
    </rPh>
    <rPh sb="14" eb="16">
      <t>ブタイ</t>
    </rPh>
    <rPh sb="16" eb="17">
      <t>ジョウ</t>
    </rPh>
    <rPh sb="18" eb="21">
      <t>シュツエンシャ</t>
    </rPh>
    <rPh sb="21" eb="23">
      <t>ゼンパン</t>
    </rPh>
    <phoneticPr fontId="5"/>
  </si>
  <si>
    <t>作品借料</t>
    <rPh sb="0" eb="2">
      <t>サクヒン</t>
    </rPh>
    <rPh sb="2" eb="4">
      <t>シャクリョウ</t>
    </rPh>
    <phoneticPr fontId="5"/>
  </si>
  <si>
    <t>作品保険料</t>
    <rPh sb="0" eb="2">
      <t>サクヒン</t>
    </rPh>
    <rPh sb="2" eb="5">
      <t>ホケンリョウ</t>
    </rPh>
    <phoneticPr fontId="5"/>
  </si>
  <si>
    <t>各種助手料</t>
    <rPh sb="0" eb="2">
      <t>カクシュ</t>
    </rPh>
    <phoneticPr fontId="5"/>
  </si>
  <si>
    <t>映像プラン料</t>
    <rPh sb="0" eb="2">
      <t>エイゾウ</t>
    </rPh>
    <phoneticPr fontId="5"/>
  </si>
  <si>
    <t>各種指導料</t>
    <rPh sb="0" eb="2">
      <t>カクシュ</t>
    </rPh>
    <phoneticPr fontId="5"/>
  </si>
  <si>
    <t>会場費</t>
    <rPh sb="0" eb="3">
      <t>カイジョウヒ</t>
    </rPh>
    <phoneticPr fontId="5"/>
  </si>
  <si>
    <t>会場使用料</t>
    <rPh sb="0" eb="2">
      <t>カイジョウ</t>
    </rPh>
    <rPh sb="2" eb="5">
      <t>シヨウリョウ</t>
    </rPh>
    <phoneticPr fontId="5"/>
  </si>
  <si>
    <t>仕込みからばらしまでの期間</t>
  </si>
  <si>
    <t>会場付帯設備使用料</t>
  </si>
  <si>
    <t>舞台・設営・運搬費</t>
    <rPh sb="3" eb="5">
      <t>セツエイ</t>
    </rPh>
    <rPh sb="6" eb="8">
      <t>ウンパン</t>
    </rPh>
    <rPh sb="8" eb="9">
      <t>ヒ</t>
    </rPh>
    <phoneticPr fontId="6"/>
  </si>
  <si>
    <t>映像費</t>
    <rPh sb="0" eb="2">
      <t>エイゾウ</t>
    </rPh>
    <phoneticPr fontId="5"/>
  </si>
  <si>
    <t>映像スタッフ費</t>
    <rPh sb="0" eb="2">
      <t>エイゾウ</t>
    </rPh>
    <phoneticPr fontId="5"/>
  </si>
  <si>
    <t>障害者対応に係る経費を含む</t>
    <rPh sb="0" eb="3">
      <t>ショウガイシャ</t>
    </rPh>
    <rPh sb="3" eb="5">
      <t>タイオウ</t>
    </rPh>
    <rPh sb="6" eb="7">
      <t>カカ</t>
    </rPh>
    <rPh sb="8" eb="10">
      <t>ケイヒ</t>
    </rPh>
    <rPh sb="11" eb="12">
      <t>フク</t>
    </rPh>
    <phoneticPr fontId="5"/>
  </si>
  <si>
    <t>字幕費・音声ガイド製作費</t>
    <rPh sb="9" eb="11">
      <t>セイサク</t>
    </rPh>
    <phoneticPr fontId="5"/>
  </si>
  <si>
    <t>会場設営費</t>
    <rPh sb="0" eb="2">
      <t>カイジョウ</t>
    </rPh>
    <rPh sb="2" eb="4">
      <t>セツエイ</t>
    </rPh>
    <rPh sb="4" eb="5">
      <t>ヒ</t>
    </rPh>
    <phoneticPr fontId="5"/>
  </si>
  <si>
    <t>会場撤去費</t>
    <rPh sb="0" eb="2">
      <t>カイジョウ</t>
    </rPh>
    <rPh sb="2" eb="4">
      <t>テッキョ</t>
    </rPh>
    <rPh sb="4" eb="5">
      <t>ヒ</t>
    </rPh>
    <phoneticPr fontId="5"/>
  </si>
  <si>
    <t>美術作品運搬費</t>
    <rPh sb="0" eb="2">
      <t>ビジュツ</t>
    </rPh>
    <rPh sb="2" eb="4">
      <t>サクヒン</t>
    </rPh>
    <rPh sb="4" eb="6">
      <t>ウンパン</t>
    </rPh>
    <rPh sb="6" eb="7">
      <t>ヒ</t>
    </rPh>
    <phoneticPr fontId="5"/>
  </si>
  <si>
    <t>（展示のみ）</t>
  </si>
  <si>
    <t>プログラム・図録編集謝金</t>
    <rPh sb="6" eb="8">
      <t>ズロク</t>
    </rPh>
    <phoneticPr fontId="5"/>
  </si>
  <si>
    <t>プログラム・図録原稿執筆謝金</t>
    <rPh sb="6" eb="8">
      <t>ズロク</t>
    </rPh>
    <phoneticPr fontId="5"/>
  </si>
  <si>
    <t>場内案内謝金</t>
    <rPh sb="0" eb="2">
      <t>ジョウナイ</t>
    </rPh>
    <rPh sb="2" eb="4">
      <t>アンナイ</t>
    </rPh>
    <rPh sb="4" eb="6">
      <t>シャキン</t>
    </rPh>
    <phoneticPr fontId="5"/>
  </si>
  <si>
    <t>会場監視員謝金</t>
    <rPh sb="0" eb="2">
      <t>カイジョウ</t>
    </rPh>
    <rPh sb="2" eb="4">
      <t>カンシ</t>
    </rPh>
    <rPh sb="4" eb="5">
      <t>イン</t>
    </rPh>
    <rPh sb="5" eb="7">
      <t>シャキン</t>
    </rPh>
    <phoneticPr fontId="5"/>
  </si>
  <si>
    <t>関連行事・ワークショップ講師謝金</t>
    <rPh sb="0" eb="2">
      <t>カンレン</t>
    </rPh>
    <rPh sb="2" eb="4">
      <t>ギョウジ</t>
    </rPh>
    <rPh sb="12" eb="14">
      <t>コウシ</t>
    </rPh>
    <rPh sb="14" eb="16">
      <t>シャキン</t>
    </rPh>
    <phoneticPr fontId="5"/>
  </si>
  <si>
    <t>仕込みからばらしまでの期間</t>
    <rPh sb="0" eb="2">
      <t>シコ</t>
    </rPh>
    <phoneticPr fontId="5"/>
  </si>
  <si>
    <t>宣伝・印刷費</t>
    <rPh sb="3" eb="5">
      <t>インサツ</t>
    </rPh>
    <rPh sb="5" eb="6">
      <t>ヒ</t>
    </rPh>
    <phoneticPr fontId="6"/>
  </si>
  <si>
    <t>宣伝物送付料</t>
    <rPh sb="0" eb="2">
      <t>センデン</t>
    </rPh>
    <rPh sb="2" eb="3">
      <t>ブツ</t>
    </rPh>
    <rPh sb="3" eb="5">
      <t>ソウフ</t>
    </rPh>
    <rPh sb="5" eb="6">
      <t>リョウ</t>
    </rPh>
    <phoneticPr fontId="5"/>
  </si>
  <si>
    <t>チラシ、案内状、出演者・作品募集案内　等</t>
    <rPh sb="4" eb="7">
      <t>アンナイジョウ</t>
    </rPh>
    <rPh sb="8" eb="11">
      <t>シュツエンシャ</t>
    </rPh>
    <rPh sb="12" eb="14">
      <t>サクヒン</t>
    </rPh>
    <rPh sb="14" eb="16">
      <t>ボシュウ</t>
    </rPh>
    <rPh sb="16" eb="18">
      <t>アンナイ</t>
    </rPh>
    <rPh sb="19" eb="20">
      <t>ナド</t>
    </rPh>
    <phoneticPr fontId="5"/>
  </si>
  <si>
    <t>テレビ、ラジオ、新聞、雑誌、駅貼り、ウェブ広告　等</t>
    <rPh sb="8" eb="10">
      <t>シンブン</t>
    </rPh>
    <rPh sb="11" eb="13">
      <t>ザッシ</t>
    </rPh>
    <rPh sb="14" eb="15">
      <t>エキ</t>
    </rPh>
    <rPh sb="15" eb="16">
      <t>ハ</t>
    </rPh>
    <rPh sb="21" eb="23">
      <t>コウコク</t>
    </rPh>
    <rPh sb="24" eb="25">
      <t>トウ</t>
    </rPh>
    <phoneticPr fontId="5"/>
  </si>
  <si>
    <t>当該活動の広告用</t>
    <rPh sb="0" eb="2">
      <t>トウガイ</t>
    </rPh>
    <rPh sb="2" eb="4">
      <t>カツドウ</t>
    </rPh>
    <rPh sb="5" eb="8">
      <t>コウコクヨウ</t>
    </rPh>
    <phoneticPr fontId="5"/>
  </si>
  <si>
    <t>各種デザイン料</t>
    <rPh sb="0" eb="2">
      <t>カクシュ</t>
    </rPh>
    <phoneticPr fontId="5"/>
  </si>
  <si>
    <t>（展示のみ）会期後に製作する記録集に係る経費は除く</t>
    <rPh sb="6" eb="8">
      <t>カイキ</t>
    </rPh>
    <rPh sb="8" eb="9">
      <t>ゴ</t>
    </rPh>
    <rPh sb="10" eb="12">
      <t>セイサク</t>
    </rPh>
    <rPh sb="14" eb="16">
      <t>キロク</t>
    </rPh>
    <rPh sb="16" eb="17">
      <t>シュウ</t>
    </rPh>
    <rPh sb="18" eb="19">
      <t>カカ</t>
    </rPh>
    <rPh sb="20" eb="22">
      <t>ケイヒ</t>
    </rPh>
    <rPh sb="23" eb="24">
      <t>ノゾ</t>
    </rPh>
    <phoneticPr fontId="5"/>
  </si>
  <si>
    <t>記録・配信費</t>
    <rPh sb="0" eb="2">
      <t>キロク</t>
    </rPh>
    <rPh sb="3" eb="5">
      <t>ハイシン</t>
    </rPh>
    <rPh sb="5" eb="6">
      <t>ヒ</t>
    </rPh>
    <phoneticPr fontId="5"/>
  </si>
  <si>
    <t>配信用録音録画・編集費</t>
    <rPh sb="0" eb="2">
      <t>ハイシン</t>
    </rPh>
    <rPh sb="2" eb="3">
      <t>ヨウ</t>
    </rPh>
    <rPh sb="3" eb="5">
      <t>ロクオン</t>
    </rPh>
    <rPh sb="5" eb="7">
      <t>ロクガ</t>
    </rPh>
    <rPh sb="10" eb="11">
      <t>ヒ</t>
    </rPh>
    <phoneticPr fontId="5"/>
  </si>
  <si>
    <t>配信用機材借料</t>
    <rPh sb="0" eb="2">
      <t>ハイシン</t>
    </rPh>
    <rPh sb="2" eb="3">
      <t>ヨウ</t>
    </rPh>
    <rPh sb="3" eb="5">
      <t>キザイ</t>
    </rPh>
    <rPh sb="5" eb="7">
      <t>シャクリョウ</t>
    </rPh>
    <phoneticPr fontId="5"/>
  </si>
  <si>
    <t>配信用サイト作成・利用料</t>
    <rPh sb="2" eb="3">
      <t>ヨウ</t>
    </rPh>
    <rPh sb="6" eb="8">
      <t>サクセイ</t>
    </rPh>
    <rPh sb="9" eb="12">
      <t>リヨウリョウ</t>
    </rPh>
    <phoneticPr fontId="5"/>
  </si>
  <si>
    <t>活動名：</t>
    <phoneticPr fontId="8"/>
  </si>
  <si>
    <t>ゲネプロ</t>
    <phoneticPr fontId="8"/>
  </si>
  <si>
    <t>公演日</t>
    <rPh sb="0" eb="3">
      <t>コウエンビ</t>
    </rPh>
    <phoneticPr fontId="8"/>
  </si>
  <si>
    <t>所在地</t>
    <rPh sb="0" eb="3">
      <t>ショザイチ</t>
    </rPh>
    <phoneticPr fontId="23"/>
  </si>
  <si>
    <t>活動区分</t>
  </si>
  <si>
    <t>アマチュア等の文化団体活動</t>
    <rPh sb="5" eb="6">
      <t>トウ</t>
    </rPh>
    <rPh sb="7" eb="9">
      <t>ブンカ</t>
    </rPh>
    <rPh sb="9" eb="11">
      <t>ダンタイ</t>
    </rPh>
    <rPh sb="11" eb="13">
      <t>カツドウ</t>
    </rPh>
    <phoneticPr fontId="8"/>
  </si>
  <si>
    <t>分野（ジャンル）</t>
    <rPh sb="0" eb="2">
      <t>ブンヤ</t>
    </rPh>
    <phoneticPr fontId="8"/>
  </si>
  <si>
    <t>ほか</t>
    <phoneticPr fontId="8"/>
  </si>
  <si>
    <t>個所</t>
    <rPh sb="0" eb="2">
      <t>カショ</t>
    </rPh>
    <phoneticPr fontId="8"/>
  </si>
  <si>
    <t>（展示の場合）図録等を無料配布する場合は必ず理由を記入</t>
    <rPh sb="1" eb="3">
      <t>テンジ</t>
    </rPh>
    <rPh sb="4" eb="6">
      <t>バアイ</t>
    </rPh>
    <rPh sb="7" eb="9">
      <t>ズロク</t>
    </rPh>
    <rPh sb="9" eb="10">
      <t>トウ</t>
    </rPh>
    <rPh sb="11" eb="13">
      <t>ムリョウ</t>
    </rPh>
    <rPh sb="13" eb="15">
      <t>ハイフ</t>
    </rPh>
    <rPh sb="17" eb="19">
      <t>バアイ</t>
    </rPh>
    <rPh sb="20" eb="21">
      <t>カナラ</t>
    </rPh>
    <rPh sb="22" eb="24">
      <t>リユウ</t>
    </rPh>
    <rPh sb="25" eb="27">
      <t>キニュウ</t>
    </rPh>
    <phoneticPr fontId="8"/>
  </si>
  <si>
    <t>会場費</t>
  </si>
  <si>
    <t>舞台・設営・運搬費</t>
  </si>
  <si>
    <t>宣伝・印刷費</t>
  </si>
  <si>
    <t>記録・配信費</t>
    <phoneticPr fontId="23"/>
  </si>
  <si>
    <t>本活動へのアマチュア（青少年、市民等）の出演（出品）・参加状況</t>
    <rPh sb="0" eb="1">
      <t>ホン</t>
    </rPh>
    <rPh sb="1" eb="3">
      <t>カツドウ</t>
    </rPh>
    <rPh sb="11" eb="14">
      <t>セイショウネン</t>
    </rPh>
    <rPh sb="15" eb="17">
      <t>シミン</t>
    </rPh>
    <rPh sb="17" eb="18">
      <t>ナド</t>
    </rPh>
    <rPh sb="20" eb="22">
      <t>シュツエン</t>
    </rPh>
    <rPh sb="23" eb="25">
      <t>シュッピン</t>
    </rPh>
    <rPh sb="27" eb="29">
      <t>サンカ</t>
    </rPh>
    <rPh sb="29" eb="31">
      <t>ジョウキョウ</t>
    </rPh>
    <phoneticPr fontId="8"/>
  </si>
  <si>
    <t>助成対象経費の総額</t>
    <rPh sb="0" eb="2">
      <t>ジョセイ</t>
    </rPh>
    <rPh sb="2" eb="4">
      <t>タイショウ</t>
    </rPh>
    <rPh sb="4" eb="6">
      <t>ケイヒ</t>
    </rPh>
    <rPh sb="7" eb="9">
      <t>ソウガク</t>
    </rPh>
    <phoneticPr fontId="8"/>
  </si>
  <si>
    <t>助成対象経費の総額</t>
    <phoneticPr fontId="8"/>
  </si>
  <si>
    <t>インスタレーション作品制作謝金</t>
    <rPh sb="9" eb="11">
      <t>サクヒン</t>
    </rPh>
    <rPh sb="11" eb="13">
      <t>セイサク</t>
    </rPh>
    <rPh sb="13" eb="15">
      <t>シャキン</t>
    </rPh>
    <phoneticPr fontId="4"/>
  </si>
  <si>
    <t>インスタレーション作品制作材料費</t>
    <rPh sb="9" eb="11">
      <t>サクヒン</t>
    </rPh>
    <rPh sb="11" eb="13">
      <t>セイサク</t>
    </rPh>
    <rPh sb="13" eb="16">
      <t>ザイリョウヒ</t>
    </rPh>
    <phoneticPr fontId="4"/>
  </si>
  <si>
    <t>本活動の企画意図</t>
    <rPh sb="0" eb="1">
      <t>ホン</t>
    </rPh>
    <rPh sb="1" eb="3">
      <t>カツドウ</t>
    </rPh>
    <rPh sb="4" eb="6">
      <t>キカク</t>
    </rPh>
    <rPh sb="6" eb="8">
      <t>イト</t>
    </rPh>
    <phoneticPr fontId="8"/>
  </si>
  <si>
    <t>開演～終演時間</t>
    <phoneticPr fontId="23"/>
  </si>
  <si>
    <t>会場名</t>
    <rPh sb="0" eb="2">
      <t>カイジョウ</t>
    </rPh>
    <rPh sb="2" eb="3">
      <t>メイ</t>
    </rPh>
    <phoneticPr fontId="8"/>
  </si>
  <si>
    <t>有料入場率</t>
    <rPh sb="0" eb="2">
      <t>ユウリョウ</t>
    </rPh>
    <rPh sb="2" eb="4">
      <t>ニュウジョウ</t>
    </rPh>
    <rPh sb="4" eb="5">
      <t>リツ</t>
    </rPh>
    <phoneticPr fontId="8"/>
  </si>
  <si>
    <t>会場席数</t>
    <rPh sb="0" eb="2">
      <t>カイジョウ</t>
    </rPh>
    <rPh sb="2" eb="3">
      <t>セキ</t>
    </rPh>
    <rPh sb="3" eb="4">
      <t>スウ</t>
    </rPh>
    <phoneticPr fontId="23"/>
  </si>
  <si>
    <t>●有料チケット販売予定総数</t>
    <phoneticPr fontId="9"/>
  </si>
  <si>
    <t>招待者数合計</t>
    <rPh sb="0" eb="2">
      <t>ショウタイ</t>
    </rPh>
    <rPh sb="2" eb="3">
      <t>シャ</t>
    </rPh>
    <rPh sb="3" eb="4">
      <t>スウ</t>
    </rPh>
    <rPh sb="4" eb="6">
      <t>ゴウケイ</t>
    </rPh>
    <phoneticPr fontId="8"/>
  </si>
  <si>
    <t>名</t>
    <rPh sb="0" eb="1">
      <t>メイ</t>
    </rPh>
    <phoneticPr fontId="8"/>
  </si>
  <si>
    <t>助成金算定基礎経費の合計額</t>
    <rPh sb="0" eb="3">
      <t>ジョセイキン</t>
    </rPh>
    <rPh sb="3" eb="5">
      <t>サンテイ</t>
    </rPh>
    <rPh sb="5" eb="7">
      <t>キソ</t>
    </rPh>
    <rPh sb="7" eb="9">
      <t>ケイヒ</t>
    </rPh>
    <rPh sb="10" eb="12">
      <t>ゴウケイ</t>
    </rPh>
    <rPh sb="12" eb="13">
      <t>ガク</t>
    </rPh>
    <phoneticPr fontId="8"/>
  </si>
  <si>
    <t>助成金算定基礎経費の合計額</t>
    <rPh sb="0" eb="3">
      <t>ジョセイキン</t>
    </rPh>
    <rPh sb="3" eb="5">
      <t>サンテイ</t>
    </rPh>
    <rPh sb="5" eb="7">
      <t>キソ</t>
    </rPh>
    <rPh sb="7" eb="9">
      <t>ケイヒ</t>
    </rPh>
    <rPh sb="10" eb="12">
      <t>ゴウケイ</t>
    </rPh>
    <rPh sb="12" eb="13">
      <t>ガク</t>
    </rPh>
    <phoneticPr fontId="23"/>
  </si>
  <si>
    <t>ー</t>
  </si>
  <si>
    <t>団体名：</t>
    <rPh sb="0" eb="2">
      <t>ダンタイ</t>
    </rPh>
    <rPh sb="2" eb="3">
      <t>メイ</t>
    </rPh>
    <phoneticPr fontId="8"/>
  </si>
  <si>
    <t>団体名：</t>
    <phoneticPr fontId="10"/>
  </si>
  <si>
    <t>図録印刷費</t>
    <rPh sb="0" eb="2">
      <t>ズロク</t>
    </rPh>
    <rPh sb="2" eb="4">
      <t>インサツ</t>
    </rPh>
    <rPh sb="4" eb="5">
      <t>ヒ</t>
    </rPh>
    <phoneticPr fontId="5"/>
  </si>
  <si>
    <t>定期的な練習は除く</t>
    <phoneticPr fontId="23"/>
  </si>
  <si>
    <t>（展示のみ）</t>
    <phoneticPr fontId="23"/>
  </si>
  <si>
    <t>・Wordやメモ帳など別のファイルからテキストをコピーして貼り付ける際には、入力するセルを</t>
    <rPh sb="8" eb="9">
      <t>チョウ</t>
    </rPh>
    <rPh sb="11" eb="12">
      <t>ベツ</t>
    </rPh>
    <rPh sb="29" eb="30">
      <t>ハ</t>
    </rPh>
    <rPh sb="31" eb="32">
      <t>ツ</t>
    </rPh>
    <rPh sb="34" eb="35">
      <t>サイ</t>
    </rPh>
    <rPh sb="38" eb="40">
      <t>ニュウリョク</t>
    </rPh>
    <phoneticPr fontId="23"/>
  </si>
  <si>
    <t>　ダブルクリックし、入力状態にしてから貼り付けてください。</t>
    <phoneticPr fontId="23"/>
  </si>
  <si>
    <r>
      <t>・</t>
    </r>
    <r>
      <rPr>
        <u/>
        <sz val="10"/>
        <color theme="1"/>
        <rFont val="游ゴシック"/>
        <family val="3"/>
        <charset val="128"/>
        <scheme val="minor"/>
      </rPr>
      <t>薄水色のセル</t>
    </r>
    <r>
      <rPr>
        <sz val="10"/>
        <color theme="1"/>
        <rFont val="游ゴシック"/>
        <family val="3"/>
        <charset val="128"/>
        <scheme val="minor"/>
      </rPr>
      <t>は選択式ですので、右下の</t>
    </r>
    <rPh sb="8" eb="10">
      <t>センタク</t>
    </rPh>
    <rPh sb="10" eb="11">
      <t>シキ</t>
    </rPh>
    <rPh sb="16" eb="18">
      <t>ミギシタ</t>
    </rPh>
    <phoneticPr fontId="23"/>
  </si>
  <si>
    <t>　をクリックして選択肢を開き、選択してください。</t>
    <rPh sb="8" eb="11">
      <t>センタクシ</t>
    </rPh>
    <rPh sb="12" eb="13">
      <t>ヒラ</t>
    </rPh>
    <rPh sb="15" eb="17">
      <t>センタク</t>
    </rPh>
    <phoneticPr fontId="23"/>
  </si>
  <si>
    <t>例）</t>
    <rPh sb="0" eb="1">
      <t>レイ</t>
    </rPh>
    <phoneticPr fontId="23"/>
  </si>
  <si>
    <t>選択してください。</t>
    <rPh sb="0" eb="2">
      <t>センタク</t>
    </rPh>
    <phoneticPr fontId="23"/>
  </si>
  <si>
    <r>
      <t>　作成すると不具合が発生する可能性があります。</t>
    </r>
    <r>
      <rPr>
        <b/>
        <u/>
        <sz val="10"/>
        <color theme="1"/>
        <rFont val="游ゴシック"/>
        <family val="3"/>
        <charset val="128"/>
        <scheme val="minor"/>
      </rPr>
      <t>必ず「Microsoft Excel」ソフトをご利用ください</t>
    </r>
    <r>
      <rPr>
        <sz val="10"/>
        <color theme="1"/>
        <rFont val="游ゴシック"/>
        <family val="3"/>
        <charset val="128"/>
        <scheme val="minor"/>
      </rPr>
      <t>。</t>
    </r>
    <phoneticPr fontId="23"/>
  </si>
  <si>
    <t>実施会場</t>
    <rPh sb="2" eb="4">
      <t>カイジョウ</t>
    </rPh>
    <phoneticPr fontId="8"/>
  </si>
  <si>
    <t>実施会場住所</t>
    <rPh sb="2" eb="4">
      <t>カイジョウ</t>
    </rPh>
    <rPh sb="4" eb="6">
      <t>ジュウショ</t>
    </rPh>
    <phoneticPr fontId="8"/>
  </si>
  <si>
    <t>申請書・実績報告書の作成にあたっては、特に以下の点に注意して作成ください。</t>
    <rPh sb="19" eb="20">
      <t>トク</t>
    </rPh>
    <phoneticPr fontId="23"/>
  </si>
  <si>
    <t>【 申請書・実績報告書作成に際しての注意事項 】</t>
    <rPh sb="2" eb="4">
      <t>シンセイ</t>
    </rPh>
    <rPh sb="4" eb="5">
      <t>ショ</t>
    </rPh>
    <rPh sb="6" eb="8">
      <t>ジッセキ</t>
    </rPh>
    <rPh sb="8" eb="11">
      <t>ホウコクショ</t>
    </rPh>
    <rPh sb="11" eb="13">
      <t>サクセイ</t>
    </rPh>
    <rPh sb="14" eb="15">
      <t>サイ</t>
    </rPh>
    <rPh sb="18" eb="20">
      <t>チュウイ</t>
    </rPh>
    <rPh sb="20" eb="22">
      <t>ジコウ</t>
    </rPh>
    <phoneticPr fontId="23"/>
  </si>
  <si>
    <t>・本様式は自動計算やセルの参照機能等を利用しており、「Microsoft Excel」以外の表計算ソフトで</t>
    <rPh sb="1" eb="2">
      <t>ホン</t>
    </rPh>
    <phoneticPr fontId="23"/>
  </si>
  <si>
    <t>・活動区分ごとに様式が異なりますので、作成前に必ず確認してください。</t>
    <rPh sb="1" eb="3">
      <t>カツドウ</t>
    </rPh>
    <rPh sb="3" eb="5">
      <t>クブン</t>
    </rPh>
    <rPh sb="8" eb="10">
      <t>ヨウシキ</t>
    </rPh>
    <rPh sb="11" eb="12">
      <t>コト</t>
    </rPh>
    <rPh sb="19" eb="21">
      <t>サクセイ</t>
    </rPh>
    <rPh sb="21" eb="22">
      <t>マエ</t>
    </rPh>
    <rPh sb="23" eb="24">
      <t>カナラ</t>
    </rPh>
    <rPh sb="25" eb="27">
      <t>カクニン</t>
    </rPh>
    <phoneticPr fontId="23"/>
  </si>
  <si>
    <t>様式第4号（第7条関係）
【総表】</t>
    <phoneticPr fontId="8"/>
  </si>
  <si>
    <t>助　成　金　交　付　申　請　書</t>
    <phoneticPr fontId="8"/>
  </si>
  <si>
    <t>独立行政法人日本芸術文化振興会理事長　殿</t>
    <phoneticPr fontId="8"/>
  </si>
  <si>
    <t>　下記の活動を行いたいので、芸術文化振興基金助成金交付要綱第７条第１項の規定に基づき、助成金の交付を申請します。</t>
    <phoneticPr fontId="8"/>
  </si>
  <si>
    <t>助成金の額</t>
    <phoneticPr fontId="8"/>
  </si>
  <si>
    <t>参加費</t>
  </si>
  <si>
    <t>広告料・その他の収入</t>
  </si>
  <si>
    <t>交付を受けようとする助成金の額</t>
    <phoneticPr fontId="8"/>
  </si>
  <si>
    <t>（イ） 収入小計</t>
    <phoneticPr fontId="8"/>
  </si>
  <si>
    <t>助成金算定基礎経費の合計額</t>
    <phoneticPr fontId="8"/>
  </si>
  <si>
    <t>助 成 対 象 活 動 変 更 理 由 書</t>
    <phoneticPr fontId="23"/>
  </si>
  <si>
    <t>独立行政法人日本芸術文化振興会理事長　殿</t>
  </si>
  <si>
    <t>活動名：</t>
    <rPh sb="0" eb="2">
      <t>カツドウ</t>
    </rPh>
    <rPh sb="2" eb="3">
      <t>メイ</t>
    </rPh>
    <phoneticPr fontId="23"/>
  </si>
  <si>
    <t>変更内容：</t>
    <phoneticPr fontId="23"/>
  </si>
  <si>
    <t>変 更 前：</t>
    <phoneticPr fontId="23"/>
  </si>
  <si>
    <t>変 更 後：</t>
    <phoneticPr fontId="23"/>
  </si>
  <si>
    <t>変更理由：</t>
    <phoneticPr fontId="23"/>
  </si>
  <si>
    <t>様式第７号（第１０条関係）</t>
    <phoneticPr fontId="8"/>
  </si>
  <si>
    <t>助成金交付申請取下げ書</t>
    <rPh sb="0" eb="3">
      <t>ジョセイキン</t>
    </rPh>
    <rPh sb="3" eb="5">
      <t>コウフ</t>
    </rPh>
    <rPh sb="5" eb="7">
      <t>シンセイ</t>
    </rPh>
    <rPh sb="7" eb="9">
      <t>トリサ</t>
    </rPh>
    <rPh sb="10" eb="11">
      <t>ショ</t>
    </rPh>
    <phoneticPr fontId="8"/>
  </si>
  <si>
    <t>独立行政法人日本芸術文化振興会理事長 殿</t>
    <phoneticPr fontId="8"/>
  </si>
  <si>
    <t>〒</t>
    <phoneticPr fontId="8"/>
  </si>
  <si>
    <t>－</t>
    <phoneticPr fontId="23"/>
  </si>
  <si>
    <t>団体住所</t>
    <phoneticPr fontId="8"/>
  </si>
  <si>
    <t>団体名</t>
    <phoneticPr fontId="8"/>
  </si>
  <si>
    <t>代表者氏名</t>
    <phoneticPr fontId="8"/>
  </si>
  <si>
    <t>により交付決定の通知を受けた芸術文化振興基金助成金に</t>
    <phoneticPr fontId="23"/>
  </si>
  <si>
    <t>ついては、芸術文化振興基金助成金交付要綱第１０条の規定に基づき、助成金の交付の申請を下記のとおり取り下げます。</t>
    <phoneticPr fontId="23"/>
  </si>
  <si>
    <t>記</t>
    <rPh sb="0" eb="1">
      <t>キ</t>
    </rPh>
    <phoneticPr fontId="8"/>
  </si>
  <si>
    <t>１　助成対象活動名</t>
  </si>
  <si>
    <t>　　</t>
  </si>
  <si>
    <t>２　交付決定通知書の受領年月日</t>
    <phoneticPr fontId="23"/>
  </si>
  <si>
    <t>３　助成金の交付の申請を取り下げようとする理由</t>
  </si>
  <si>
    <t>様式第１０号（第１３条関係）</t>
    <phoneticPr fontId="8"/>
  </si>
  <si>
    <t>助成対象活動中止・廃止承認申請書</t>
    <rPh sb="0" eb="2">
      <t>ジョセイ</t>
    </rPh>
    <rPh sb="2" eb="4">
      <t>タイショウ</t>
    </rPh>
    <rPh sb="4" eb="6">
      <t>カツドウ</t>
    </rPh>
    <rPh sb="6" eb="8">
      <t>チュウシ</t>
    </rPh>
    <rPh sb="9" eb="11">
      <t>ハイシ</t>
    </rPh>
    <rPh sb="11" eb="13">
      <t>ショウニン</t>
    </rPh>
    <rPh sb="13" eb="16">
      <t>シンセイショ</t>
    </rPh>
    <phoneticPr fontId="8"/>
  </si>
  <si>
    <t>下記のとおり中止・廃止したいので、承認くださるよう芸術文化振興基金助成金交付要綱第１３条第１項の規定に基づき申請します。</t>
    <phoneticPr fontId="23"/>
  </si>
  <si>
    <t>２　助成対象活動の中止・廃止の理由及び内容</t>
    <phoneticPr fontId="23"/>
  </si>
  <si>
    <t>３　助成対象活動の実施状況</t>
    <phoneticPr fontId="23"/>
  </si>
  <si>
    <t>（アマチュア等の文化団体活動）</t>
    <phoneticPr fontId="23"/>
  </si>
  <si>
    <t>様式第13号（第15条関係）
【総表】</t>
    <phoneticPr fontId="8"/>
  </si>
  <si>
    <t>助 成 対 象 活 動 実 績 報 告 書</t>
    <phoneticPr fontId="8"/>
  </si>
  <si>
    <t>交付決定通知書により 助成金の交付の決定を受けた助成対象活動の</t>
    <phoneticPr fontId="23"/>
  </si>
  <si>
    <t>実績について、芸術文化振興基金助成金交付要綱第15条第1項の規定に基づき、下記の通り報告します。</t>
    <phoneticPr fontId="23"/>
  </si>
  <si>
    <t>交付決定通知書に
記載の文書番号</t>
    <phoneticPr fontId="8"/>
  </si>
  <si>
    <t>収入の区分</t>
    <rPh sb="3" eb="5">
      <t>クブン</t>
    </rPh>
    <phoneticPr fontId="8"/>
  </si>
  <si>
    <t>報告金額</t>
    <phoneticPr fontId="23"/>
  </si>
  <si>
    <t>支出の区分</t>
    <rPh sb="3" eb="5">
      <t>クブン</t>
    </rPh>
    <phoneticPr fontId="8"/>
  </si>
  <si>
    <t>報告金額</t>
  </si>
  <si>
    <t>申請内容</t>
    <rPh sb="0" eb="2">
      <t>シンセイ</t>
    </rPh>
    <rPh sb="2" eb="4">
      <t>ナイヨウ</t>
    </rPh>
    <phoneticPr fontId="9"/>
  </si>
  <si>
    <t>報告内容</t>
    <rPh sb="0" eb="2">
      <t>ホウコク</t>
    </rPh>
    <rPh sb="2" eb="4">
      <t>ナイヨウ</t>
    </rPh>
    <phoneticPr fontId="9"/>
  </si>
  <si>
    <t>収入総額</t>
    <rPh sb="0" eb="2">
      <t>シュウニュウ</t>
    </rPh>
    <phoneticPr fontId="8"/>
  </si>
  <si>
    <t>（円）</t>
    <rPh sb="1" eb="2">
      <t>エン</t>
    </rPh>
    <phoneticPr fontId="23"/>
  </si>
  <si>
    <t>小計（円）</t>
    <rPh sb="0" eb="2">
      <t>ショウケイ</t>
    </rPh>
    <phoneticPr fontId="9"/>
  </si>
  <si>
    <t>（円）</t>
    <phoneticPr fontId="23"/>
  </si>
  <si>
    <t>金額</t>
    <phoneticPr fontId="23"/>
  </si>
  <si>
    <t>様式第10号（第13条関係）</t>
    <phoneticPr fontId="8"/>
  </si>
  <si>
    <t>助成対象活動計画変更承認申請書</t>
    <phoneticPr fontId="8"/>
  </si>
  <si>
    <t>により交付決定の通知を受けた芸術文化振興基金助成金については、</t>
    <phoneticPr fontId="23"/>
  </si>
  <si>
    <t>下記のとおり内容を変更したいので、承認くださるよう芸術文化振興基金助成金交付要綱第１２条第１項の規定に基づき申請します。</t>
    <phoneticPr fontId="23"/>
  </si>
  <si>
    <t>助成対象活動の
変更内容</t>
    <phoneticPr fontId="23"/>
  </si>
  <si>
    <t>★</t>
    <phoneticPr fontId="23"/>
  </si>
  <si>
    <t>助成対象活動の
変更理由</t>
    <phoneticPr fontId="23"/>
  </si>
  <si>
    <t>変更承認申請による
増（減）額（千円）</t>
    <phoneticPr fontId="23"/>
  </si>
  <si>
    <t>既交付決定額</t>
    <phoneticPr fontId="23"/>
  </si>
  <si>
    <t>変更承認申請額</t>
    <phoneticPr fontId="23"/>
  </si>
  <si>
    <t>増（減）額</t>
    <phoneticPr fontId="23"/>
  </si>
  <si>
    <t>助成対象経費の総額</t>
    <rPh sb="0" eb="2">
      <t>ジョセイ</t>
    </rPh>
    <rPh sb="2" eb="4">
      <t>タイショウ</t>
    </rPh>
    <rPh sb="4" eb="6">
      <t>ケイヒ</t>
    </rPh>
    <rPh sb="7" eb="9">
      <t>ソウガク</t>
    </rPh>
    <phoneticPr fontId="23"/>
  </si>
  <si>
    <t>助成金の額</t>
    <rPh sb="0" eb="3">
      <t>ジョセイキン</t>
    </rPh>
    <rPh sb="4" eb="5">
      <t>ガク</t>
    </rPh>
    <phoneticPr fontId="23"/>
  </si>
  <si>
    <t>計画変更承認申請内容</t>
    <rPh sb="0" eb="2">
      <t>ケイカク</t>
    </rPh>
    <rPh sb="2" eb="4">
      <t>ヘンコウ</t>
    </rPh>
    <rPh sb="4" eb="6">
      <t>ショウニン</t>
    </rPh>
    <rPh sb="6" eb="8">
      <t>シンセイ</t>
    </rPh>
    <rPh sb="8" eb="10">
      <t>ナイヨウ</t>
    </rPh>
    <phoneticPr fontId="9"/>
  </si>
  <si>
    <t xml:space="preserve">様式第１２号（第１４条関係）
</t>
    <phoneticPr fontId="8"/>
  </si>
  <si>
    <t>助成金支払申請書</t>
    <rPh sb="0" eb="3">
      <t>ジョセイキン</t>
    </rPh>
    <rPh sb="3" eb="5">
      <t>シハライ</t>
    </rPh>
    <rPh sb="5" eb="8">
      <t>シンセイショ</t>
    </rPh>
    <phoneticPr fontId="8"/>
  </si>
  <si>
    <t/>
  </si>
  <si>
    <t>　芸術文化振興基金助成金交付要綱第１４条の規定に基づき、下記のとおり助成金の支払を申請します。</t>
    <phoneticPr fontId="8"/>
  </si>
  <si>
    <t>１　助成対象活動名　</t>
  </si>
  <si>
    <t>２　助成金の額 　</t>
    <phoneticPr fontId="23"/>
  </si>
  <si>
    <t>３　助成金振込先</t>
    <phoneticPr fontId="23"/>
  </si>
  <si>
    <t>（１）金融機関名</t>
    <phoneticPr fontId="23"/>
  </si>
  <si>
    <t>金融機関番号（4桁）</t>
    <rPh sb="8" eb="9">
      <t>ケタ</t>
    </rPh>
    <phoneticPr fontId="23"/>
  </si>
  <si>
    <t>（２）支店名</t>
  </si>
  <si>
    <t>店番号（3桁）</t>
    <rPh sb="5" eb="6">
      <t>ケタ</t>
    </rPh>
    <phoneticPr fontId="23"/>
  </si>
  <si>
    <t>（３）口座種別</t>
    <phoneticPr fontId="23"/>
  </si>
  <si>
    <t>（４）口座番号（7桁）</t>
    <rPh sb="9" eb="10">
      <t>ケタ</t>
    </rPh>
    <phoneticPr fontId="23"/>
  </si>
  <si>
    <t>（５）口座名義</t>
    <phoneticPr fontId="23"/>
  </si>
  <si>
    <t>収入総額</t>
    <phoneticPr fontId="8"/>
  </si>
  <si>
    <t>収入総額</t>
    <phoneticPr fontId="23"/>
  </si>
  <si>
    <t>交付決定通知書の日付</t>
    <rPh sb="0" eb="2">
      <t>コウフ</t>
    </rPh>
    <rPh sb="2" eb="4">
      <t>ケッテイ</t>
    </rPh>
    <rPh sb="4" eb="7">
      <t>ツウチショ</t>
    </rPh>
    <rPh sb="8" eb="10">
      <t>ヒヅケ</t>
    </rPh>
    <phoneticPr fontId="8"/>
  </si>
  <si>
    <t>内定情報（千円）</t>
    <rPh sb="0" eb="2">
      <t>ナイテイ</t>
    </rPh>
    <rPh sb="2" eb="4">
      <t>ジョウホウ</t>
    </rPh>
    <rPh sb="5" eb="7">
      <t>センエン</t>
    </rPh>
    <phoneticPr fontId="8"/>
  </si>
  <si>
    <t>[5-3 収入]、[5-4 支出]のシートを入力すると、
自動で反映されます。</t>
    <rPh sb="32" eb="34">
      <t>ハンエイ</t>
    </rPh>
    <phoneticPr fontId="8"/>
  </si>
  <si>
    <t>●有料チケット販売総数</t>
    <phoneticPr fontId="9"/>
  </si>
  <si>
    <t>収支決算（円）</t>
    <rPh sb="0" eb="2">
      <t>シュウシ</t>
    </rPh>
    <rPh sb="2" eb="4">
      <t>ケッサン</t>
    </rPh>
    <rPh sb="5" eb="6">
      <t>エン</t>
    </rPh>
    <phoneticPr fontId="9"/>
  </si>
  <si>
    <t xml:space="preserve">
</t>
    <phoneticPr fontId="23"/>
  </si>
  <si>
    <t>★</t>
    <phoneticPr fontId="23"/>
  </si>
  <si>
    <t>【共通事項】</t>
    <phoneticPr fontId="23"/>
  </si>
  <si>
    <t>【注意事項】書類作成前に必ずお読みください。</t>
    <phoneticPr fontId="23"/>
  </si>
  <si>
    <t>①</t>
    <phoneticPr fontId="23"/>
  </si>
  <si>
    <t>③</t>
    <phoneticPr fontId="23"/>
  </si>
  <si>
    <t>その他</t>
    <rPh sb="2" eb="3">
      <t>タ</t>
    </rPh>
    <phoneticPr fontId="23"/>
  </si>
  <si>
    <t>独立行政法人日本芸術文化振興会理事長　殿</t>
    <phoneticPr fontId="23"/>
  </si>
  <si>
    <t>入場料</t>
    <phoneticPr fontId="23"/>
  </si>
  <si>
    <t>地域の振興に資する本活動の特色（地域の活動として特に強調したい点をご記入ください。）</t>
    <rPh sb="0" eb="2">
      <t>チイキ</t>
    </rPh>
    <rPh sb="3" eb="5">
      <t>シンコウ</t>
    </rPh>
    <rPh sb="6" eb="7">
      <t>シ</t>
    </rPh>
    <rPh sb="9" eb="12">
      <t>ホンカツドウ</t>
    </rPh>
    <rPh sb="13" eb="15">
      <t>トクショク</t>
    </rPh>
    <phoneticPr fontId="8"/>
  </si>
  <si>
    <t>実施時期・実施会場</t>
    <rPh sb="0" eb="2">
      <t>ジッシ</t>
    </rPh>
    <rPh sb="2" eb="4">
      <t>ジキ</t>
    </rPh>
    <rPh sb="5" eb="7">
      <t>ジッシ</t>
    </rPh>
    <rPh sb="7" eb="9">
      <t>カイジョウ</t>
    </rPh>
    <phoneticPr fontId="8"/>
  </si>
  <si>
    <t>本活動の内容（演目・曲目・あらすじ・主な出演者・主なスタッフ等）</t>
    <phoneticPr fontId="8"/>
  </si>
  <si>
    <t>関連行事　</t>
    <rPh sb="0" eb="2">
      <t>カンレン</t>
    </rPh>
    <rPh sb="2" eb="4">
      <t>ギョウジ</t>
    </rPh>
    <phoneticPr fontId="8"/>
  </si>
  <si>
    <t>共催者名(役割)・後援者名(役割)・協賛者名(役割)・助成団体</t>
    <phoneticPr fontId="8"/>
  </si>
  <si>
    <t>交付決定通知書に記載の文書番号</t>
    <phoneticPr fontId="8"/>
  </si>
  <si>
    <t>主催団体の役割</t>
    <rPh sb="0" eb="2">
      <t>シュサイ</t>
    </rPh>
    <rPh sb="2" eb="4">
      <t>ダンタイ</t>
    </rPh>
    <rPh sb="5" eb="7">
      <t>ヤクワリ</t>
    </rPh>
    <phoneticPr fontId="23"/>
  </si>
  <si>
    <t>出演（出品）</t>
    <rPh sb="0" eb="2">
      <t>シュツエン</t>
    </rPh>
    <rPh sb="3" eb="5">
      <t>シュッピン</t>
    </rPh>
    <phoneticPr fontId="23"/>
  </si>
  <si>
    <t>企画・制作</t>
    <rPh sb="0" eb="2">
      <t>キカク</t>
    </rPh>
    <rPh sb="3" eb="5">
      <t>セイサク</t>
    </rPh>
    <phoneticPr fontId="23"/>
  </si>
  <si>
    <t>運営・設営・その他スタッフ</t>
    <rPh sb="0" eb="2">
      <t>ウンエイ</t>
    </rPh>
    <rPh sb="3" eb="5">
      <t>セツエイ</t>
    </rPh>
    <rPh sb="8" eb="9">
      <t>タ</t>
    </rPh>
    <phoneticPr fontId="23"/>
  </si>
  <si>
    <t>本活動の成果（助成を受けて充実した点をふくめて具体的に記入してください。）</t>
    <phoneticPr fontId="8"/>
  </si>
  <si>
    <t>該当するものを全て選んでください。
その他の場合には、役割を具体的に記入してください。</t>
    <rPh sb="7" eb="8">
      <t>スベ</t>
    </rPh>
    <rPh sb="27" eb="29">
      <t>ヤクワリ</t>
    </rPh>
    <rPh sb="30" eb="32">
      <t>グタイ</t>
    </rPh>
    <phoneticPr fontId="23"/>
  </si>
  <si>
    <t>該当するものを全て選んでください。
その他の場合には、役割を具体的に記入してください。</t>
    <rPh sb="7" eb="8">
      <t>スベ</t>
    </rPh>
    <rPh sb="27" eb="29">
      <t>ヤクワリ</t>
    </rPh>
    <phoneticPr fontId="23"/>
  </si>
  <si>
    <t>経費 ②</t>
    <phoneticPr fontId="9"/>
  </si>
  <si>
    <t>経費 ①</t>
    <phoneticPr fontId="9"/>
  </si>
  <si>
    <t>経費 ③</t>
    <phoneticPr fontId="9"/>
  </si>
  <si>
    <t>プログラム・図録等売上収入</t>
    <rPh sb="6" eb="8">
      <t>ズロク</t>
    </rPh>
    <phoneticPr fontId="8"/>
  </si>
  <si>
    <t>プログラム・図録等売上収入</t>
    <rPh sb="6" eb="8">
      <t>ズロク</t>
    </rPh>
    <phoneticPr fontId="23"/>
  </si>
  <si>
    <t>合唱指揮料</t>
    <rPh sb="0" eb="2">
      <t>ガッショウ</t>
    </rPh>
    <phoneticPr fontId="23"/>
  </si>
  <si>
    <t>ステージマネージャー料</t>
    <phoneticPr fontId="5"/>
  </si>
  <si>
    <t>（千円）</t>
    <rPh sb="1" eb="2">
      <t>セン</t>
    </rPh>
    <rPh sb="2" eb="3">
      <t>エン</t>
    </rPh>
    <phoneticPr fontId="8"/>
  </si>
  <si>
    <t>申請時金額（千円）</t>
    <rPh sb="6" eb="8">
      <t>センエン</t>
    </rPh>
    <phoneticPr fontId="23"/>
  </si>
  <si>
    <t>計画変更金額（千円）</t>
    <phoneticPr fontId="23"/>
  </si>
  <si>
    <t>助成対象経費の総額　要望時からの増減：</t>
    <rPh sb="10" eb="12">
      <t>ヨウボウ</t>
    </rPh>
    <phoneticPr fontId="23"/>
  </si>
  <si>
    <t>計画変更金額（千円）</t>
    <rPh sb="7" eb="9">
      <t>センエン</t>
    </rPh>
    <phoneticPr fontId="23"/>
  </si>
  <si>
    <t>　「5-1 総表」収支決算　：申請金額　　→　計画変更金額
　「5-3 収入」申請時金額：申請時金額　→　計画変更時金額
　「5-4 支出」申請時金額：申請時金額　→　計画変更時金額</t>
    <rPh sb="15" eb="17">
      <t>シンセイ</t>
    </rPh>
    <rPh sb="17" eb="19">
      <t>キンガク</t>
    </rPh>
    <rPh sb="45" eb="47">
      <t>シンセイ</t>
    </rPh>
    <rPh sb="47" eb="48">
      <t>ジ</t>
    </rPh>
    <rPh sb="48" eb="50">
      <t>キンガク</t>
    </rPh>
    <rPh sb="57" eb="58">
      <t>ジ</t>
    </rPh>
    <rPh sb="88" eb="89">
      <t>ジ</t>
    </rPh>
    <phoneticPr fontId="23"/>
  </si>
  <si>
    <t>提出年月日を入力すると、以下の箇所が自動で変換されます。</t>
    <rPh sb="0" eb="2">
      <t>テイシュツ</t>
    </rPh>
    <rPh sb="2" eb="5">
      <t>ネンガッピ</t>
    </rPh>
    <rPh sb="6" eb="8">
      <t>ニュウリョク</t>
    </rPh>
    <rPh sb="12" eb="14">
      <t>イカ</t>
    </rPh>
    <rPh sb="15" eb="17">
      <t>カショ</t>
    </rPh>
    <rPh sb="18" eb="20">
      <t>ジドウ</t>
    </rPh>
    <rPh sb="21" eb="23">
      <t>ヘンカン</t>
    </rPh>
    <phoneticPr fontId="23"/>
  </si>
  <si>
    <t>内訳</t>
    <rPh sb="0" eb="2">
      <t>ウチワケ</t>
    </rPh>
    <phoneticPr fontId="8"/>
  </si>
  <si>
    <t>単価</t>
    <rPh sb="0" eb="2">
      <t>タンカ</t>
    </rPh>
    <phoneticPr fontId="8"/>
  </si>
  <si>
    <t>×</t>
    <phoneticPr fontId="8"/>
  </si>
  <si>
    <t>人数</t>
    <rPh sb="0" eb="2">
      <t>ニンズウ</t>
    </rPh>
    <phoneticPr fontId="8"/>
  </si>
  <si>
    <t>部数</t>
    <rPh sb="0" eb="2">
      <t>ブスウ</t>
    </rPh>
    <phoneticPr fontId="8"/>
  </si>
  <si>
    <t>【共通事項】消費税込で計上してください。
（単価×数量で計上するものは、税込単価にしてください。）</t>
    <rPh sb="1" eb="3">
      <t>キョウツウ</t>
    </rPh>
    <rPh sb="3" eb="5">
      <t>ジコウ</t>
    </rPh>
    <phoneticPr fontId="8"/>
  </si>
  <si>
    <t>　　口座名義（ｶﾀｶﾅ）</t>
    <phoneticPr fontId="23"/>
  </si>
  <si>
    <t>により交付決定の通知を受けた助成対象活動について、</t>
  </si>
  <si>
    <r>
      <t xml:space="preserve">活動の中止が決定しましたら、まずは当振興会にご連絡ください。
状況をお伺いした後に、助成金のお支払いがある場合は
中止廃止承認申請書を提出いただきます。
</t>
    </r>
    <r>
      <rPr>
        <b/>
        <u/>
        <sz val="14"/>
        <color rgb="FF000066"/>
        <rFont val="游ゴシック"/>
        <family val="3"/>
        <charset val="128"/>
        <scheme val="minor"/>
      </rPr>
      <t>コメントのある色のついたセルのみ</t>
    </r>
    <r>
      <rPr>
        <b/>
        <sz val="14"/>
        <color rgb="FF000066"/>
        <rFont val="游ゴシック"/>
        <family val="3"/>
        <charset val="128"/>
        <scheme val="minor"/>
      </rPr>
      <t>記入してください。</t>
    </r>
    <phoneticPr fontId="23"/>
  </si>
  <si>
    <t>[1-1 総表]内定情報、[1-3 収入]、[1-4 支出]のシートを入力すると、自動で入力されます。</t>
    <rPh sb="5" eb="7">
      <t>ソウヒョウ</t>
    </rPh>
    <rPh sb="8" eb="10">
      <t>ナイテイ</t>
    </rPh>
    <rPh sb="10" eb="12">
      <t>ジョウホウ</t>
    </rPh>
    <phoneticPr fontId="8"/>
  </si>
  <si>
    <r>
      <t>先に「5 実績報告書」を</t>
    </r>
    <r>
      <rPr>
        <b/>
        <u/>
        <sz val="14"/>
        <color rgb="FF000066"/>
        <rFont val="游ゴシック"/>
        <family val="3"/>
        <charset val="128"/>
        <scheme val="minor"/>
      </rPr>
      <t>計画変更後の内容</t>
    </r>
    <r>
      <rPr>
        <b/>
        <sz val="14"/>
        <color rgb="FF000066"/>
        <rFont val="游ゴシック"/>
        <family val="3"/>
        <charset val="128"/>
        <scheme val="minor"/>
      </rPr>
      <t xml:space="preserve">で作成してください。
★の箇所を除き、「5 実績報告書」の入力内容が自動で反映されます。
</t>
    </r>
    <r>
      <rPr>
        <b/>
        <sz val="14"/>
        <color rgb="FFFF0000"/>
        <rFont val="游ゴシック"/>
        <family val="3"/>
        <charset val="128"/>
        <scheme val="minor"/>
      </rPr>
      <t>★の箇所は手入力してください。</t>
    </r>
    <rPh sb="0" eb="1">
      <t>サキ</t>
    </rPh>
    <rPh sb="5" eb="7">
      <t>ジッセキ</t>
    </rPh>
    <rPh sb="7" eb="10">
      <t>ホウコクショ</t>
    </rPh>
    <rPh sb="12" eb="14">
      <t>ケイカク</t>
    </rPh>
    <rPh sb="14" eb="16">
      <t>ヘンコウ</t>
    </rPh>
    <rPh sb="16" eb="17">
      <t>ゴ</t>
    </rPh>
    <rPh sb="18" eb="20">
      <t>ナイヨウ</t>
    </rPh>
    <rPh sb="21" eb="23">
      <t>サクセイ</t>
    </rPh>
    <phoneticPr fontId="23"/>
  </si>
  <si>
    <t>仕込みからばらしまでの期間　食事代は除く</t>
    <rPh sb="0" eb="2">
      <t>シコ</t>
    </rPh>
    <rPh sb="14" eb="17">
      <t>ショクジダイ</t>
    </rPh>
    <rPh sb="18" eb="19">
      <t>ノゾ</t>
    </rPh>
    <phoneticPr fontId="5"/>
  </si>
  <si>
    <t>選択してください。</t>
  </si>
  <si>
    <t>[公演日]は西暦から入力してください。
複数回・複数会場ある場合は、時系列で入力してください。</t>
    <rPh sb="20" eb="22">
      <t>フクスウ</t>
    </rPh>
    <rPh sb="22" eb="23">
      <t>カイ</t>
    </rPh>
    <phoneticPr fontId="23"/>
  </si>
  <si>
    <t>[Alt] + [Enter]　　※{スペース}キーでの改行はしないでください。</t>
    <rPh sb="28" eb="30">
      <t>カイギョウ</t>
    </rPh>
    <phoneticPr fontId="23"/>
  </si>
  <si>
    <t>提出年月日
　活動開始前で変更内容が最後に決定した日を西暦で入力してください。
　西暦で入力すると自動で和暦に変換されます。</t>
    <rPh sb="41" eb="43">
      <t>セイレキ</t>
    </rPh>
    <rPh sb="44" eb="46">
      <t>ニュウリョク</t>
    </rPh>
    <rPh sb="52" eb="54">
      <t>ワレキ</t>
    </rPh>
    <rPh sb="55" eb="57">
      <t>ヘンカン</t>
    </rPh>
    <phoneticPr fontId="23"/>
  </si>
  <si>
    <t>提出年月日</t>
    <rPh sb="0" eb="2">
      <t>テイシュツ</t>
    </rPh>
    <rPh sb="2" eb="5">
      <t>ネンガッピ</t>
    </rPh>
    <phoneticPr fontId="23"/>
  </si>
  <si>
    <t>提出年月日</t>
    <phoneticPr fontId="23"/>
  </si>
  <si>
    <t>搬入(仕込み)</t>
    <rPh sb="0" eb="2">
      <t>ハンニュウ</t>
    </rPh>
    <rPh sb="3" eb="5">
      <t>シコ</t>
    </rPh>
    <phoneticPr fontId="23"/>
  </si>
  <si>
    <t>実施会場(ホール)</t>
    <rPh sb="0" eb="2">
      <t>ジッシ</t>
    </rPh>
    <rPh sb="2" eb="4">
      <t>カイジョウ</t>
    </rPh>
    <phoneticPr fontId="23"/>
  </si>
  <si>
    <t>搬出(ばらし)</t>
    <rPh sb="0" eb="2">
      <t>ハンシュツ</t>
    </rPh>
    <phoneticPr fontId="23"/>
  </si>
  <si>
    <t>人数・枚数</t>
    <rPh sb="0" eb="2">
      <t>ニンズウ</t>
    </rPh>
    <rPh sb="3" eb="5">
      <t>マイスウ</t>
    </rPh>
    <phoneticPr fontId="9"/>
  </si>
  <si>
    <t>単位</t>
  </si>
  <si>
    <t>単位</t>
    <rPh sb="0" eb="2">
      <t>タンイ</t>
    </rPh>
    <phoneticPr fontId="10"/>
  </si>
  <si>
    <t>回数・泊数</t>
    <rPh sb="0" eb="2">
      <t>カイスウ</t>
    </rPh>
    <rPh sb="3" eb="4">
      <t>ハク</t>
    </rPh>
    <rPh sb="4" eb="5">
      <t>スウ</t>
    </rPh>
    <phoneticPr fontId="9"/>
  </si>
  <si>
    <t>単位</t>
    <phoneticPr fontId="10"/>
  </si>
  <si>
    <t>助成金の活用により、活動において充実した点のほか、本活動が地域に及ぼした影響等の成果を具体的に記入してください。</t>
    <phoneticPr fontId="23"/>
  </si>
  <si>
    <r>
      <t xml:space="preserve">主催団体構成員以外から参加費を徴収する場合、
参加費と人数を記入してください。
</t>
    </r>
    <r>
      <rPr>
        <b/>
        <u/>
        <sz val="14"/>
        <color rgb="FF000066"/>
        <rFont val="游ゴシック"/>
        <family val="3"/>
        <charset val="128"/>
        <scheme val="minor"/>
      </rPr>
      <t xml:space="preserve">
</t>
    </r>
    <r>
      <rPr>
        <b/>
        <sz val="14"/>
        <color rgb="FF000066"/>
        <rFont val="游ゴシック"/>
        <family val="3"/>
        <charset val="128"/>
        <scheme val="minor"/>
      </rPr>
      <t>主催団体構成員からの参加費・団費・会費等については
記入しないでください。
（本活動のための臨時の参加費等の場合についても同様です。）</t>
    </r>
    <rPh sb="41" eb="43">
      <t>シュサイ</t>
    </rPh>
    <rPh sb="43" eb="45">
      <t>ダンタイ</t>
    </rPh>
    <rPh sb="45" eb="48">
      <t>コウセイイン</t>
    </rPh>
    <rPh sb="51" eb="54">
      <t>サンカヒ</t>
    </rPh>
    <rPh sb="55" eb="57">
      <t>ダンピ</t>
    </rPh>
    <rPh sb="58" eb="60">
      <t>カイヒ</t>
    </rPh>
    <rPh sb="60" eb="61">
      <t>ナド</t>
    </rPh>
    <rPh sb="67" eb="69">
      <t>キニュウ</t>
    </rPh>
    <rPh sb="80" eb="81">
      <t>ホン</t>
    </rPh>
    <rPh sb="81" eb="83">
      <t>カツドウ</t>
    </rPh>
    <rPh sb="87" eb="89">
      <t>リンジ</t>
    </rPh>
    <rPh sb="90" eb="93">
      <t>サンカヒ</t>
    </rPh>
    <rPh sb="93" eb="94">
      <t>ナド</t>
    </rPh>
    <rPh sb="95" eb="97">
      <t>バアイ</t>
    </rPh>
    <rPh sb="102" eb="104">
      <t>ドウヨウ</t>
    </rPh>
    <phoneticPr fontId="8"/>
  </si>
  <si>
    <t>特記事項</t>
    <rPh sb="0" eb="4">
      <t>トッキジコウ</t>
    </rPh>
    <phoneticPr fontId="8"/>
  </si>
  <si>
    <t>　※公演期間外もしくは当該会場以外の場所で実施される関連行事等（助成対象経費としては計上できません。）</t>
    <rPh sb="13" eb="15">
      <t>カイジョウ</t>
    </rPh>
    <rPh sb="26" eb="28">
      <t>カンレン</t>
    </rPh>
    <rPh sb="28" eb="30">
      <t>ギョウジ</t>
    </rPh>
    <rPh sb="30" eb="31">
      <t>トウ</t>
    </rPh>
    <phoneticPr fontId="8"/>
  </si>
  <si>
    <t>　※公演期間外もしくは当該会場以外の場所で実施された関連行事等（助成対象経費としては計上できません。）</t>
    <rPh sb="13" eb="15">
      <t>カイジョウ</t>
    </rPh>
    <rPh sb="26" eb="28">
      <t>カンレン</t>
    </rPh>
    <rPh sb="28" eb="30">
      <t>ギョウジ</t>
    </rPh>
    <rPh sb="30" eb="31">
      <t>トウ</t>
    </rPh>
    <phoneticPr fontId="8"/>
  </si>
  <si>
    <t>　※公演期間中、当該会場内で実施された主催行事（助成対象経費として計上できます。）</t>
    <rPh sb="10" eb="12">
      <t>カイジョウ</t>
    </rPh>
    <rPh sb="19" eb="21">
      <t>シュサイ</t>
    </rPh>
    <rPh sb="21" eb="23">
      <t>ギョウジ</t>
    </rPh>
    <phoneticPr fontId="23"/>
  </si>
  <si>
    <t>　※公演期間中、当該会場内で実施される主催行事（助成対象経費として計上できます。）</t>
    <rPh sb="10" eb="12">
      <t>カイジョウ</t>
    </rPh>
    <rPh sb="19" eb="21">
      <t>シュサイ</t>
    </rPh>
    <rPh sb="21" eb="23">
      <t>ギョウジ</t>
    </rPh>
    <phoneticPr fontId="23"/>
  </si>
  <si>
    <t>★会場席数の合計 ※複数公演の場合は合算</t>
    <rPh sb="1" eb="3">
      <t>カイジョウ</t>
    </rPh>
    <rPh sb="3" eb="5">
      <t>セキスウ</t>
    </rPh>
    <rPh sb="6" eb="8">
      <t>ゴウケイ</t>
    </rPh>
    <phoneticPr fontId="8"/>
  </si>
  <si>
    <t>（有料入場率＝●有料チケット販売予定総数／★会場席数の合計）</t>
    <rPh sb="1" eb="6">
      <t>ユウリョウニュウジョウリツ</t>
    </rPh>
    <rPh sb="22" eb="24">
      <t>カイジョウ</t>
    </rPh>
    <rPh sb="24" eb="26">
      <t>セキスウ</t>
    </rPh>
    <rPh sb="27" eb="29">
      <t>ゴウケイ</t>
    </rPh>
    <phoneticPr fontId="8"/>
  </si>
  <si>
    <t>（有料入場率＝●有料チケット販売総数／★会場席数の合計）</t>
    <rPh sb="1" eb="3">
      <t>ユウリョウ</t>
    </rPh>
    <rPh sb="3" eb="6">
      <t>ニュウジョウリツ</t>
    </rPh>
    <rPh sb="20" eb="22">
      <t>カイジョウ</t>
    </rPh>
    <rPh sb="22" eb="24">
      <t>セキスウ</t>
    </rPh>
    <rPh sb="25" eb="27">
      <t>ゴウケイ</t>
    </rPh>
    <phoneticPr fontId="8"/>
  </si>
  <si>
    <t>[有料入場率]が100%を超えている場合は、
[★会場席数の合計]と[ ●有料チケット販売総数]を確認してください。</t>
    <rPh sb="25" eb="27">
      <t>カイジョウ</t>
    </rPh>
    <phoneticPr fontId="8"/>
  </si>
  <si>
    <t>[有料入場率]が100%を超えている場合は、
[★会場席数の合計]と[ ●有料チケット販売予定総数]を確認してください。</t>
    <rPh sb="25" eb="27">
      <t>カイジョウ</t>
    </rPh>
    <phoneticPr fontId="8"/>
  </si>
  <si>
    <t>★会場席数の合計　※複数公演の場合は合算</t>
    <rPh sb="1" eb="3">
      <t>カイジョウ</t>
    </rPh>
    <rPh sb="3" eb="5">
      <t>セキスウ</t>
    </rPh>
    <rPh sb="6" eb="8">
      <t>ゴウケイ</t>
    </rPh>
    <phoneticPr fontId="8"/>
  </si>
  <si>
    <t>特記事項　</t>
    <rPh sb="0" eb="4">
      <t>トッキジコウ</t>
    </rPh>
    <phoneticPr fontId="8"/>
  </si>
  <si>
    <r>
      <t xml:space="preserve">要望書で選択した項目を選択してください。
</t>
    </r>
    <r>
      <rPr>
        <b/>
        <sz val="14"/>
        <color rgb="FFFF0000"/>
        <rFont val="游ゴシック"/>
        <family val="3"/>
        <charset val="128"/>
        <scheme val="minor"/>
      </rPr>
      <t>※要望時に選択した助成金算定基礎経費の項目①～③は変更できません。
　対象となる経費が発生しなくなった場合も同様です。</t>
    </r>
    <rPh sb="0" eb="3">
      <t>ヨウボウショ</t>
    </rPh>
    <rPh sb="4" eb="6">
      <t>センタク</t>
    </rPh>
    <rPh sb="8" eb="10">
      <t>コウモク</t>
    </rPh>
    <rPh sb="11" eb="13">
      <t>センタク</t>
    </rPh>
    <rPh sb="22" eb="24">
      <t>ヨウボウ</t>
    </rPh>
    <rPh sb="24" eb="25">
      <t>ジ</t>
    </rPh>
    <rPh sb="26" eb="28">
      <t>センタク</t>
    </rPh>
    <rPh sb="30" eb="39">
      <t>ジョセイキンサンテイキソケイヒ</t>
    </rPh>
    <rPh sb="40" eb="42">
      <t>コウモク</t>
    </rPh>
    <rPh sb="56" eb="58">
      <t>タイショウ</t>
    </rPh>
    <rPh sb="61" eb="63">
      <t>ケイヒ</t>
    </rPh>
    <rPh sb="64" eb="66">
      <t>ハッセイ</t>
    </rPh>
    <rPh sb="72" eb="74">
      <t>バアイ</t>
    </rPh>
    <rPh sb="75" eb="77">
      <t>ドウヨウ</t>
    </rPh>
    <phoneticPr fontId="8"/>
  </si>
  <si>
    <t>下記の内容について要望書より変更があった場合は、
当振興会に連絡の上、変更理由書に記入してください。
○団体に関する事項　※団体名は原則変更不可。
　　住所、団体名、代表者役職名、代表者氏名、担当者氏名
○活動内容に関する事項
　　助成対象活動名、実施時期、実施会場（配信等を含む）、実施回数、共催者、
　　活動内容に関する重要な事項
　　　例：演目、曲目、あらすじ、主な出演者・スタッフ、主な出品者・主な作品名、
　　　　　図録作成の有無、配信実施の有無　等
○収支予算に関する事項
　　使用席数の大幅な変更・入場券種や単価の大幅な変更、助成団体、
　　助成対象経費の総額（20%を超える減額があった場合）
　　※個々の経費に対する変更については記入不要です。</t>
    <rPh sb="3" eb="5">
      <t>ナイヨウ</t>
    </rPh>
    <rPh sb="41" eb="43">
      <t>キニュウ</t>
    </rPh>
    <rPh sb="118" eb="120">
      <t>ジョセイ</t>
    </rPh>
    <rPh sb="120" eb="122">
      <t>タイショウ</t>
    </rPh>
    <rPh sb="144" eb="146">
      <t>ジッシ</t>
    </rPh>
    <rPh sb="146" eb="148">
      <t>カイスウ</t>
    </rPh>
    <rPh sb="156" eb="158">
      <t>カツドウ</t>
    </rPh>
    <rPh sb="158" eb="160">
      <t>ナイヨウ</t>
    </rPh>
    <rPh sb="161" eb="162">
      <t>カン</t>
    </rPh>
    <rPh sb="164" eb="166">
      <t>ジュウヨウ</t>
    </rPh>
    <rPh sb="167" eb="169">
      <t>ジコウ</t>
    </rPh>
    <rPh sb="173" eb="174">
      <t>レイ</t>
    </rPh>
    <rPh sb="197" eb="198">
      <t>オモ</t>
    </rPh>
    <rPh sb="199" eb="202">
      <t>シュッピンシャ</t>
    </rPh>
    <rPh sb="203" eb="204">
      <t>オモ</t>
    </rPh>
    <rPh sb="205" eb="207">
      <t>サクヒン</t>
    </rPh>
    <rPh sb="207" eb="208">
      <t>メイ</t>
    </rPh>
    <rPh sb="215" eb="217">
      <t>ズロク</t>
    </rPh>
    <rPh sb="217" eb="219">
      <t>サクセイ</t>
    </rPh>
    <rPh sb="220" eb="222">
      <t>ウム</t>
    </rPh>
    <rPh sb="223" eb="225">
      <t>ハイシン</t>
    </rPh>
    <rPh sb="225" eb="227">
      <t>ジッシ</t>
    </rPh>
    <rPh sb="228" eb="230">
      <t>ウム</t>
    </rPh>
    <rPh sb="231" eb="232">
      <t>トウ</t>
    </rPh>
    <rPh sb="253" eb="255">
      <t>オオハバ</t>
    </rPh>
    <rPh sb="256" eb="258">
      <t>ヘンコウ</t>
    </rPh>
    <rPh sb="267" eb="269">
      <t>オオハバ</t>
    </rPh>
    <rPh sb="270" eb="272">
      <t>ヘンコウ</t>
    </rPh>
    <rPh sb="273" eb="275">
      <t>ジョセイ</t>
    </rPh>
    <rPh sb="275" eb="277">
      <t>ダンタイ</t>
    </rPh>
    <rPh sb="298" eb="300">
      <t>ゲンガク</t>
    </rPh>
    <rPh sb="311" eb="313">
      <t>ココ</t>
    </rPh>
    <rPh sb="314" eb="316">
      <t>ケイヒ</t>
    </rPh>
    <rPh sb="317" eb="318">
      <t>タイ</t>
    </rPh>
    <rPh sb="320" eb="322">
      <t>ヘンコウ</t>
    </rPh>
    <rPh sb="327" eb="329">
      <t>キニュウ</t>
    </rPh>
    <rPh sb="329" eb="331">
      <t>フヨウ</t>
    </rPh>
    <phoneticPr fontId="23"/>
  </si>
  <si>
    <t>　　代表者役職名：</t>
    <rPh sb="5" eb="6">
      <t>ヤク</t>
    </rPh>
    <phoneticPr fontId="31"/>
  </si>
  <si>
    <t>　　代表者氏名　：</t>
    <phoneticPr fontId="31"/>
  </si>
  <si>
    <t>　　団　体　名　：</t>
    <phoneticPr fontId="31"/>
  </si>
  <si>
    <t>主催団体構成員以外から参加費を徴収した場合、
参加費と人数を記入してください。
主催団体構成員からの参加費・団費・会費等については
記入しないでください。
（本活動のための臨時の参加費等の場合についても同様です。）</t>
    <phoneticPr fontId="8"/>
  </si>
  <si>
    <r>
      <t xml:space="preserve">申請書[1-4 支出]、実績報告書[5-4 支出]の入力内容が
自動で反映されます。
</t>
    </r>
    <r>
      <rPr>
        <b/>
        <sz val="14"/>
        <color rgb="FFFF0000"/>
        <rFont val="游ゴシック"/>
        <family val="3"/>
        <charset val="128"/>
        <scheme val="minor"/>
      </rPr>
      <t>※要望時に選択した助成金算定基礎経費の項目①～③は変更できません。
　対象となる経費が発生しなくなった場合も同様です。</t>
    </r>
    <rPh sb="0" eb="3">
      <t>シンセイショ</t>
    </rPh>
    <rPh sb="8" eb="10">
      <t>シシュツ</t>
    </rPh>
    <rPh sb="12" eb="14">
      <t>ジッセキ</t>
    </rPh>
    <rPh sb="14" eb="17">
      <t>ホウコクショ</t>
    </rPh>
    <rPh sb="22" eb="24">
      <t>シシュツ</t>
    </rPh>
    <rPh sb="26" eb="28">
      <t>ニュウリョク</t>
    </rPh>
    <rPh sb="28" eb="30">
      <t>ナイヨウ</t>
    </rPh>
    <rPh sb="32" eb="34">
      <t>ジドウ</t>
    </rPh>
    <rPh sb="35" eb="37">
      <t>ハンエイ</t>
    </rPh>
    <phoneticPr fontId="8"/>
  </si>
  <si>
    <t>下記の内容について申請書より変更があった場合は、
当振興会に連絡の上、変更理由書に記入してください。
○団体に関する事項　※団体名は原則変更不可。
　　住所、団体名、代表者役職名、代表者氏名、担当者氏名
○活動内容に関する事項
　　助成対象活動名、実施時期、実施会場（配信等を含む）、実施回数、共催者、
　　活動内容に関する重要な事項
　　　例：演目、曲目、あらすじ、主な出演者・スタッフ、主な出品者・主な作品名、
　　　　　図録作成の有無、配信実施の有無　等
○収支予算に関する事項
　　使用席数の大幅な変更・入場券種や単価の大幅な変更、助成団体、
　　助成対象経費の総額（20%を超える減額があった場合）
　　※個々の経費に対する変更については記入不要です。</t>
    <rPh sb="9" eb="11">
      <t>シンセイ</t>
    </rPh>
    <rPh sb="298" eb="300">
      <t>ゲンガク</t>
    </rPh>
    <phoneticPr fontId="23"/>
  </si>
  <si>
    <t>実績報告書[5-1 総表]の入力内容が自動で反映されます。</t>
    <rPh sb="0" eb="2">
      <t>ジッセキ</t>
    </rPh>
    <rPh sb="2" eb="5">
      <t>ホウコクショ</t>
    </rPh>
    <phoneticPr fontId="23"/>
  </si>
  <si>
    <r>
      <t>・書類の提出に当たって　　
　　活動の中止が決定した場合、まず当振興会にご連絡ください。
　　状況をお伺いした後に、申請取下げ書を提出いただきます。
・提出書類　　
　　①助成金交付申請取下げ書　
　　②当振興会が発行した「助成金交付決定通知書」の写し
　　（スキャンしてＰＤＦデータ等で保存し、提出してください。）
・</t>
    </r>
    <r>
      <rPr>
        <b/>
        <u/>
        <sz val="14"/>
        <color rgb="FF000066"/>
        <rFont val="游ゴシック"/>
        <family val="3"/>
        <charset val="128"/>
        <scheme val="minor"/>
      </rPr>
      <t>コメントのある色のついたセル</t>
    </r>
    <r>
      <rPr>
        <b/>
        <sz val="14"/>
        <color rgb="FF000066"/>
        <rFont val="游ゴシック"/>
        <family val="3"/>
        <charset val="128"/>
        <scheme val="minor"/>
      </rPr>
      <t>のみ記入してください。</t>
    </r>
    <rPh sb="26" eb="28">
      <t>バアイ</t>
    </rPh>
    <rPh sb="87" eb="90">
      <t>ジョセイキン</t>
    </rPh>
    <rPh sb="90" eb="92">
      <t>コウフ</t>
    </rPh>
    <phoneticPr fontId="23"/>
  </si>
  <si>
    <t>・申請書の「助成金の額」、「助成金算定基礎経費の合計額」は、3月にお送りさせていただきました内定通知書の額を記載または選択してください。
・申請書の「助成対象経費の総額」は、お手元の要望書の額を記載してください。なお、内定にあたり「助成対象経費の総額」に変更が生じている場合、申請書を提出いただいた後、当振興会から修正の上ご連絡します。</t>
    <phoneticPr fontId="23"/>
  </si>
  <si>
    <t>助成金の額・助成金算定基礎経費の合計額：内定通知書に記載の額を選択・入力(半角数字)してください。 
助成対象経費の総額：お手元の要望書の額を記載してください。</t>
    <rPh sb="20" eb="22">
      <t>ナイテイ</t>
    </rPh>
    <rPh sb="22" eb="25">
      <t>ツウチショ</t>
    </rPh>
    <rPh sb="29" eb="30">
      <t>ガク</t>
    </rPh>
    <phoneticPr fontId="8"/>
  </si>
  <si>
    <t>仕込み・ゲネプロ・ばらしの期間は記入せず、
公演期間を記入してください。(2025/4/1～2026/3/31）</t>
  </si>
  <si>
    <t>【令和7年度　記載可能経費一覧（アマチュア等の文化団体活動）】</t>
  </si>
  <si>
    <t>令和7年度　芸術文化振興基金</t>
  </si>
  <si>
    <t>【令和7年度　助成金交付申請書　個表（アマチュア等の文化団体活動）】</t>
    <rPh sb="12" eb="14">
      <t>シンセイ</t>
    </rPh>
    <phoneticPr fontId="8"/>
  </si>
  <si>
    <t>【令和7年度　助成金交付申請書　収入（アマチュア等の文化団体活動）】</t>
  </si>
  <si>
    <t>【令和7年度　助成金交付申請書　支出（アマチュア等の文化団体活動）】</t>
  </si>
  <si>
    <t>令和7年度芸術文化振興基金</t>
    <rPh sb="5" eb="7">
      <t>ゲイジュツ</t>
    </rPh>
    <rPh sb="7" eb="9">
      <t>ブンカ</t>
    </rPh>
    <rPh sb="9" eb="11">
      <t>シンコウ</t>
    </rPh>
    <rPh sb="11" eb="13">
      <t>キキン</t>
    </rPh>
    <phoneticPr fontId="8"/>
  </si>
  <si>
    <t>別紙【令和7年度　助成対象活動変更承認内訳　収入（アマチュア等の文化団体活動）】</t>
  </si>
  <si>
    <t>別紙【令和7年度　助成対象活動変更承認内訳　支出（アマチュア等の文化団体活動）】</t>
  </si>
  <si>
    <t>【令和7年度　助成対象活動実績報告書　個表（アマチュア等の文化団体活動）】</t>
  </si>
  <si>
    <t>【令和7年度　助成対象活動実績報告書　収入（アマチュア等の文化団体活動）】</t>
  </si>
  <si>
    <t>【令和7年度　助成対象活動実績報告書　支出（アマチュア等の文化団体活動）】</t>
  </si>
  <si>
    <t>助成対象活動以外のプログラム、DVD等の売上げ、
団体グッズの売上げは計上不要です。</t>
    <rPh sb="35" eb="37">
      <t>ケイジョウ</t>
    </rPh>
    <rPh sb="37" eb="39">
      <t>フヨウ</t>
    </rPh>
    <phoneticPr fontId="8"/>
  </si>
  <si>
    <t>主催団体や青少年、市民等のアマチュアが、
何人どのように出演（出品）・参加するのかを
予定を含めてできるだけ具体的に記入してください。</t>
    <phoneticPr fontId="23"/>
  </si>
  <si>
    <t>主催団体や青少年、市民等のアマチュアが、
何人どのように出演（出品）・参加したのかを
できるだけ具体的に記入してください。</t>
    <phoneticPr fontId="23"/>
  </si>
  <si>
    <t>令和7年度　芸術文化振興基金　地域の文化振興等の活動
助成金交付申請書・助成対象活動実績報告書の作成にあたっての注意事項</t>
    <rPh sb="15" eb="17">
      <t>チイキ</t>
    </rPh>
    <rPh sb="18" eb="20">
      <t>ブンカ</t>
    </rPh>
    <rPh sb="20" eb="22">
      <t>シンコウ</t>
    </rPh>
    <rPh sb="22" eb="23">
      <t>トウ</t>
    </rPh>
    <rPh sb="24" eb="26">
      <t>カツドウ</t>
    </rPh>
    <rPh sb="32" eb="35">
      <t>シンセイショ</t>
    </rPh>
    <rPh sb="42" eb="47">
      <t>ジッセキホウコクショ</t>
    </rPh>
    <phoneticPr fontId="23"/>
  </si>
  <si>
    <r>
      <t xml:space="preserve">
「事務手続の手引」の「助成対象経費」「助成対象とならない経費」
「経費計上の際の注意点」を参照の上、細目ごとに適正な金額で計上してください。
</t>
    </r>
    <r>
      <rPr>
        <b/>
        <sz val="14"/>
        <color rgb="FFFF0000"/>
        <rFont val="游ゴシック"/>
        <family val="3"/>
        <charset val="128"/>
        <scheme val="minor"/>
      </rPr>
      <t xml:space="preserve">※構成団体、構成員に対する支出は計上できません。
※練習に係る経費は計上できません。
　ただし、ゲネプロ（仕込み日以降、本番と同会場で実施する通しリハーサルに限る、原則1回）に係る経費は、助成対象経費に計上できます。
※前年度に支払った経費については計上できません。
</t>
    </r>
    <r>
      <rPr>
        <b/>
        <sz val="14"/>
        <color rgb="FF000066"/>
        <rFont val="游ゴシック"/>
        <family val="3"/>
        <charset val="128"/>
        <scheme val="minor"/>
      </rPr>
      <t>※金額の根拠が明確になるように、可能な限り単価や日数等を
　具体的に入力してください。
※積算根拠となる数量等は、個表の内容と齟齬がないように注意してください。
※消費税込で計上してください。
　（単価×数量で計上するものは、税込単価にしてください。）
※単価欄は整数のみ入力できます。小数点以下が発生する場合は、
　一式金額で入力した上で、「支払先及び備考」欄に数量を記入してください。
※［旅費］「支払先及び備考」欄に内訳や区間を明記してください。
※［宣伝・印刷費］印刷物は作成部数、送付物は通数を明記してください。
※［記録・配信費］配信に関する経費を計上する場合は、[1-2 個表]にも記入してください。</t>
    </r>
    <rPh sb="2" eb="4">
      <t>ジム</t>
    </rPh>
    <rPh sb="4" eb="6">
      <t>テツヅ</t>
    </rPh>
    <rPh sb="7" eb="9">
      <t>テビ</t>
    </rPh>
    <rPh sb="183" eb="186">
      <t>ゼンネンド</t>
    </rPh>
    <rPh sb="187" eb="189">
      <t>シハラ</t>
    </rPh>
    <rPh sb="191" eb="193">
      <t>ケイヒ</t>
    </rPh>
    <rPh sb="198" eb="200">
      <t>ケイジョウ</t>
    </rPh>
    <rPh sb="278" eb="280">
      <t>チュウイ</t>
    </rPh>
    <rPh sb="335" eb="337">
      <t>タンカ</t>
    </rPh>
    <rPh sb="337" eb="338">
      <t>ラン</t>
    </rPh>
    <rPh sb="339" eb="341">
      <t>セイスウ</t>
    </rPh>
    <rPh sb="343" eb="345">
      <t>ニュウリョク</t>
    </rPh>
    <rPh sb="350" eb="353">
      <t>ショウスウテン</t>
    </rPh>
    <rPh sb="353" eb="355">
      <t>イカ</t>
    </rPh>
    <rPh sb="356" eb="358">
      <t>ハッセイ</t>
    </rPh>
    <rPh sb="360" eb="362">
      <t>バアイ</t>
    </rPh>
    <rPh sb="366" eb="368">
      <t>イッシキ</t>
    </rPh>
    <rPh sb="368" eb="370">
      <t>キンガク</t>
    </rPh>
    <rPh sb="371" eb="373">
      <t>ニュウリョク</t>
    </rPh>
    <rPh sb="375" eb="376">
      <t>ウエ</t>
    </rPh>
    <rPh sb="379" eb="382">
      <t>シハライサキ</t>
    </rPh>
    <rPh sb="382" eb="383">
      <t>オヨ</t>
    </rPh>
    <rPh sb="384" eb="386">
      <t>ビコウ</t>
    </rPh>
    <rPh sb="387" eb="388">
      <t>ラン</t>
    </rPh>
    <rPh sb="389" eb="391">
      <t>スウリョウ</t>
    </rPh>
    <rPh sb="392" eb="394">
      <t>キニュウ</t>
    </rPh>
    <rPh sb="433" eb="435">
      <t>スウリョウ</t>
    </rPh>
    <rPh sb="447" eb="449">
      <t>サクセイ</t>
    </rPh>
    <rPh sb="449" eb="451">
      <t>ブスウ</t>
    </rPh>
    <rPh sb="459" eb="461">
      <t>メイキ</t>
    </rPh>
    <phoneticPr fontId="8"/>
  </si>
  <si>
    <r>
      <t xml:space="preserve">
「事務手続の手引」の「助成対象経費」「助成対象とならない経費」
「経費計上の際の注意点」を参照の上、細目ごとに適正な金額で計上してください。
</t>
    </r>
    <r>
      <rPr>
        <b/>
        <sz val="14"/>
        <color rgb="FFFF0000"/>
        <rFont val="游ゴシック"/>
        <family val="3"/>
        <charset val="128"/>
        <scheme val="minor"/>
      </rPr>
      <t xml:space="preserve">※構成団体、構成員に対する支出は計上できません。
※練習に係る経費は計上できません。
　ただし、ゲネプロ（仕込み日以降、本番と同会場で実施した通しリハーサルに限る、原則1回）に係る経費は、助成対象経費に計上できます。
※前年度に支払った経費については計上できません。
</t>
    </r>
    <r>
      <rPr>
        <b/>
        <sz val="14"/>
        <color rgb="FF000066"/>
        <rFont val="游ゴシック"/>
        <family val="3"/>
        <charset val="128"/>
        <scheme val="minor"/>
      </rPr>
      <t>※金額の根拠が明確になるように、可能な限り単価や日数等を
　具体的に入力してください。
※積算根拠となる数量等は、個表の内容と齟齬がないように注意してください。
※消費税込で計上してください。
　（単価×数量で計上するものは、税込単価にしてください。）
※単価欄は整数のみ入力できます。小数点以下が発生する場合は、
　一式金額で入力した上で、「支払先及び備考」欄に数量を記入してください。
※［旅費］「支払先及び備考」欄に内訳や区間を明記してください。
※［宣伝・印刷費］印刷物は作成部数、送付物は通数を明記してください。
※［記録・配信費］配信に関する経費を計上する場合は、[5-2 個表]にも記入してください。</t>
    </r>
    <rPh sb="2" eb="4">
      <t>ジム</t>
    </rPh>
    <rPh sb="4" eb="6">
      <t>テツヅ</t>
    </rPh>
    <rPh sb="7" eb="9">
      <t>テビ</t>
    </rPh>
    <rPh sb="183" eb="186">
      <t>ゼンネンド</t>
    </rPh>
    <rPh sb="187" eb="189">
      <t>シハラ</t>
    </rPh>
    <rPh sb="191" eb="193">
      <t>ケイヒ</t>
    </rPh>
    <rPh sb="198" eb="200">
      <t>ケイジョウ</t>
    </rPh>
    <rPh sb="278" eb="280">
      <t>チュウイ</t>
    </rPh>
    <rPh sb="335" eb="337">
      <t>タンカ</t>
    </rPh>
    <rPh sb="337" eb="338">
      <t>ラン</t>
    </rPh>
    <rPh sb="339" eb="341">
      <t>セイスウ</t>
    </rPh>
    <rPh sb="343" eb="345">
      <t>ニュウリョク</t>
    </rPh>
    <rPh sb="350" eb="353">
      <t>ショウスウテン</t>
    </rPh>
    <rPh sb="353" eb="355">
      <t>イカ</t>
    </rPh>
    <rPh sb="356" eb="358">
      <t>ハッセイ</t>
    </rPh>
    <rPh sb="360" eb="362">
      <t>バアイ</t>
    </rPh>
    <rPh sb="366" eb="368">
      <t>イッシキ</t>
    </rPh>
    <rPh sb="368" eb="370">
      <t>キンガク</t>
    </rPh>
    <rPh sb="371" eb="373">
      <t>ニュウリョク</t>
    </rPh>
    <rPh sb="375" eb="376">
      <t>ウエ</t>
    </rPh>
    <rPh sb="379" eb="382">
      <t>シハライサキ</t>
    </rPh>
    <rPh sb="382" eb="383">
      <t>オヨ</t>
    </rPh>
    <rPh sb="384" eb="386">
      <t>ビコウ</t>
    </rPh>
    <rPh sb="387" eb="388">
      <t>ラン</t>
    </rPh>
    <rPh sb="389" eb="391">
      <t>スウリョウ</t>
    </rPh>
    <rPh sb="392" eb="394">
      <t>キニュウ</t>
    </rPh>
    <rPh sb="433" eb="435">
      <t>スウリョウ</t>
    </rPh>
    <rPh sb="447" eb="449">
      <t>サクセイ</t>
    </rPh>
    <rPh sb="449" eb="451">
      <t>ブスウ</t>
    </rPh>
    <rPh sb="459" eb="461">
      <t>メイキ</t>
    </rPh>
    <rPh sb="471" eb="473">
      <t>キロク</t>
    </rPh>
    <rPh sb="478" eb="480">
      <t>ハイシン</t>
    </rPh>
    <rPh sb="481" eb="482">
      <t>カン</t>
    </rPh>
    <rPh sb="484" eb="486">
      <t>ケイヒ</t>
    </rPh>
    <rPh sb="487" eb="489">
      <t>ケイジョウ</t>
    </rPh>
    <rPh sb="491" eb="493">
      <t>バアイ</t>
    </rPh>
    <rPh sb="500" eb="502">
      <t>コヒョウ</t>
    </rPh>
    <rPh sb="505" eb="507">
      <t>キニュウ</t>
    </rPh>
    <phoneticPr fontId="8"/>
  </si>
  <si>
    <r>
      <t xml:space="preserve">助成金振込口座は助成を受ける団体名義のものを指定してください。
</t>
    </r>
    <r>
      <rPr>
        <b/>
        <sz val="14"/>
        <color rgb="FFFF0000"/>
        <rFont val="游ゴシック"/>
        <family val="3"/>
        <charset val="128"/>
      </rPr>
      <t xml:space="preserve">通帳の「表紙」と「表紙裏面（口座名義のカナのページ）」双方の写しを提出してください。
</t>
    </r>
    <r>
      <rPr>
        <b/>
        <sz val="14"/>
        <color rgb="FF000066"/>
        <rFont val="游ゴシック"/>
        <family val="3"/>
        <charset val="128"/>
      </rPr>
      <t xml:space="preserve">
（3）口座種別
　　その他を選択した場合は、右のセルに種別を記入してください。
（4）口座名義（ｶﾀｶﾅ） 
　　通帳の「表紙裏面」に記載されている口座名義カナ表記のとおりに記入してください。
（5）口座名義 
　①法人格を有する団体
　　「助成対象団体名」のみを記入してください。
　　（通帳表紙部分の法人名に続く代表者職氏名・通帳管理者職氏名の記載は任意とします。）
　②法人格を有しない団体
　　「団体名　代表者職氏名または通帳管理者職氏名」を記入してください。
　　通帳管理者が代表者以外の場合、当該口座が団体の使用する口座に相違ないことを
　　確認できる書類を提出する必要があります。</t>
    </r>
    <rPh sb="144" eb="146">
      <t>キサイ</t>
    </rPh>
    <rPh sb="186" eb="187">
      <t>ホウ</t>
    </rPh>
    <rPh sb="187" eb="189">
      <t>ジンカク</t>
    </rPh>
    <rPh sb="190" eb="191">
      <t>ユウ</t>
    </rPh>
    <rPh sb="193" eb="195">
      <t>ダンタイ</t>
    </rPh>
    <rPh sb="270" eb="271">
      <t>ユウ</t>
    </rPh>
    <rPh sb="274" eb="276">
      <t>ダンタイ</t>
    </rPh>
    <rPh sb="303" eb="305">
      <t>キニュウ</t>
    </rPh>
    <rPh sb="315" eb="317">
      <t>ツウチョウ</t>
    </rPh>
    <rPh sb="317" eb="320">
      <t>カンリシャ</t>
    </rPh>
    <rPh sb="321" eb="324">
      <t>ダイヒョウシャ</t>
    </rPh>
    <rPh sb="324" eb="326">
      <t>イガイ</t>
    </rPh>
    <phoneticPr fontId="23"/>
  </si>
  <si>
    <r>
      <rPr>
        <b/>
        <sz val="20"/>
        <color rgb="FF002060"/>
        <rFont val="游ゴシック"/>
        <family val="3"/>
        <charset val="128"/>
        <scheme val="minor"/>
      </rPr>
      <t>要望書の文章をそのままコピーして貼り付けてください。</t>
    </r>
    <r>
      <rPr>
        <b/>
        <sz val="20"/>
        <color rgb="FFFF0000"/>
        <rFont val="游ゴシック"/>
        <family val="3"/>
        <charset val="128"/>
        <scheme val="minor"/>
      </rPr>
      <t xml:space="preserve">
「本活動の企画意図」「地域の振興に資する本活動の特色」は、審査の際の評価のもとになった項目であるため、変更することはできません。また、これらの欄に記入された内容に抵触するような活動内容の変更は認められません。
</t>
    </r>
    <r>
      <rPr>
        <b/>
        <sz val="20"/>
        <color rgb="FF000066"/>
        <rFont val="游ゴシック"/>
        <family val="3"/>
        <charset val="128"/>
        <scheme val="minor"/>
      </rPr>
      <t xml:space="preserve">
</t>
    </r>
    <rPh sb="28" eb="31">
      <t>ホンカツドウ</t>
    </rPh>
    <rPh sb="32" eb="34">
      <t>キカク</t>
    </rPh>
    <rPh sb="34" eb="36">
      <t>イト</t>
    </rPh>
    <rPh sb="38" eb="40">
      <t>チイキ</t>
    </rPh>
    <rPh sb="41" eb="43">
      <t>シンコウ</t>
    </rPh>
    <rPh sb="44" eb="45">
      <t>シ</t>
    </rPh>
    <rPh sb="47" eb="50">
      <t>ホンカツドウ</t>
    </rPh>
    <rPh sb="51" eb="53">
      <t>トクショク</t>
    </rPh>
    <rPh sb="56" eb="58">
      <t>シンサ</t>
    </rPh>
    <rPh sb="59" eb="60">
      <t>サイ</t>
    </rPh>
    <rPh sb="61" eb="63">
      <t>ヒョウカ</t>
    </rPh>
    <rPh sb="70" eb="72">
      <t>コウモク</t>
    </rPh>
    <rPh sb="78" eb="80">
      <t>ヘンコウ</t>
    </rPh>
    <rPh sb="98" eb="99">
      <t>ラン</t>
    </rPh>
    <rPh sb="100" eb="102">
      <t>キニュウ</t>
    </rPh>
    <rPh sb="105" eb="107">
      <t>ナイヨウ</t>
    </rPh>
    <rPh sb="108" eb="110">
      <t>テイショク</t>
    </rPh>
    <rPh sb="115" eb="117">
      <t>カツドウ</t>
    </rPh>
    <rPh sb="117" eb="119">
      <t>ナイヨウ</t>
    </rPh>
    <rPh sb="120" eb="122">
      <t>ヘンコウ</t>
    </rPh>
    <rPh sb="123" eb="124">
      <t>ミト</t>
    </rPh>
    <phoneticPr fontId="8"/>
  </si>
  <si>
    <r>
      <rPr>
        <b/>
        <sz val="20"/>
        <color rgb="FF002060"/>
        <rFont val="游ゴシック"/>
        <family val="3"/>
        <charset val="128"/>
        <scheme val="minor"/>
      </rPr>
      <t xml:space="preserve">申請書[1-2 個表]の入力内容が自動で反映されます。
</t>
    </r>
    <r>
      <rPr>
        <b/>
        <sz val="20"/>
        <color rgb="FFFF0000"/>
        <rFont val="游ゴシック"/>
        <family val="3"/>
        <charset val="128"/>
        <scheme val="minor"/>
      </rPr>
      <t xml:space="preserve">「本活動の企画意図」「地域の振興に資する本活動の特色」は、審査の際の評価のもとになった項目であるため、変更することはできません。また、これらの欄に記入された内容に抵触するような活動内容の変更は認められません。
</t>
    </r>
    <phoneticPr fontId="8"/>
  </si>
  <si>
    <r>
      <t>本活動に関連する「講演会」「シンポジウム」「ワークショップ」等を</t>
    </r>
    <r>
      <rPr>
        <b/>
        <u/>
        <sz val="20"/>
        <color rgb="FF000066"/>
        <rFont val="游ゴシック"/>
        <family val="3"/>
        <charset val="128"/>
        <scheme val="minor"/>
      </rPr>
      <t>公演期間中に実施会場内で主催する</t>
    </r>
    <r>
      <rPr>
        <b/>
        <sz val="20"/>
        <color rgb="FF000066"/>
        <rFont val="游ゴシック"/>
        <family val="3"/>
        <charset val="128"/>
        <scheme val="minor"/>
      </rPr>
      <t>場合は、日時・会場・内容等を記入してください。</t>
    </r>
    <rPh sb="32" eb="34">
      <t>コウエン</t>
    </rPh>
    <rPh sb="34" eb="37">
      <t>キカンチュウ</t>
    </rPh>
    <rPh sb="38" eb="40">
      <t>ジッシ</t>
    </rPh>
    <rPh sb="40" eb="42">
      <t>カイジョウ</t>
    </rPh>
    <rPh sb="42" eb="43">
      <t>ナイ</t>
    </rPh>
    <rPh sb="44" eb="46">
      <t>シュサイ</t>
    </rPh>
    <rPh sb="48" eb="50">
      <t>バアイ</t>
    </rPh>
    <phoneticPr fontId="23"/>
  </si>
  <si>
    <r>
      <t>本活動に関連する「講演会」「シンポジウム」「ワークショップ」等を</t>
    </r>
    <r>
      <rPr>
        <b/>
        <u/>
        <sz val="20"/>
        <color rgb="FF000066"/>
        <rFont val="游ゴシック"/>
        <family val="3"/>
        <charset val="128"/>
        <scheme val="minor"/>
      </rPr>
      <t>公演期間外に</t>
    </r>
    <r>
      <rPr>
        <b/>
        <sz val="20"/>
        <color rgb="FF000066"/>
        <rFont val="游ゴシック"/>
        <family val="3"/>
        <charset val="128"/>
        <scheme val="minor"/>
      </rPr>
      <t>行う場合や、アウトリーチ活動、公演期間中ではあるが</t>
    </r>
    <r>
      <rPr>
        <b/>
        <u/>
        <sz val="20"/>
        <color rgb="FF000066"/>
        <rFont val="游ゴシック"/>
        <family val="3"/>
        <charset val="128"/>
        <scheme val="minor"/>
      </rPr>
      <t>実施会場以外で</t>
    </r>
    <r>
      <rPr>
        <b/>
        <sz val="20"/>
        <color rgb="FF000066"/>
        <rFont val="游ゴシック"/>
        <family val="3"/>
        <charset val="128"/>
        <scheme val="minor"/>
      </rPr>
      <t>行う場合は、日時・会場・内容等を記入してください。</t>
    </r>
    <rPh sb="63" eb="65">
      <t>ジッシ</t>
    </rPh>
    <rPh sb="67" eb="69">
      <t>イガイ</t>
    </rPh>
    <phoneticPr fontId="8"/>
  </si>
  <si>
    <r>
      <t>本活動に関連する「講演会」「シンポジウム」「ワークショップ」等を</t>
    </r>
    <r>
      <rPr>
        <b/>
        <u/>
        <sz val="20"/>
        <color rgb="FF000066"/>
        <rFont val="游ゴシック"/>
        <family val="3"/>
        <charset val="128"/>
        <scheme val="minor"/>
      </rPr>
      <t>公演期間中に実施会場内で主催した</t>
    </r>
    <r>
      <rPr>
        <b/>
        <sz val="20"/>
        <color rgb="FF000066"/>
        <rFont val="游ゴシック"/>
        <family val="3"/>
        <charset val="128"/>
        <scheme val="minor"/>
      </rPr>
      <t>場合は、日時・会場・内容等を記入してください。</t>
    </r>
    <rPh sb="0" eb="1">
      <t>ホン</t>
    </rPh>
    <rPh sb="1" eb="3">
      <t>カツドウ</t>
    </rPh>
    <rPh sb="4" eb="6">
      <t>カンレン</t>
    </rPh>
    <rPh sb="9" eb="12">
      <t>コウエンカイ</t>
    </rPh>
    <rPh sb="30" eb="31">
      <t>ナド</t>
    </rPh>
    <rPh sb="32" eb="34">
      <t>コウエン</t>
    </rPh>
    <rPh sb="34" eb="37">
      <t>キカンチュウ</t>
    </rPh>
    <rPh sb="38" eb="40">
      <t>ジッシ</t>
    </rPh>
    <rPh sb="40" eb="42">
      <t>カイジョウ</t>
    </rPh>
    <rPh sb="42" eb="43">
      <t>ナイ</t>
    </rPh>
    <rPh sb="44" eb="46">
      <t>シュサイ</t>
    </rPh>
    <rPh sb="48" eb="50">
      <t>バアイ</t>
    </rPh>
    <rPh sb="52" eb="54">
      <t>ニチジ</t>
    </rPh>
    <rPh sb="55" eb="57">
      <t>カイジョウ</t>
    </rPh>
    <rPh sb="58" eb="60">
      <t>ナイヨウ</t>
    </rPh>
    <rPh sb="60" eb="61">
      <t>トウ</t>
    </rPh>
    <rPh sb="62" eb="64">
      <t>キニュウ</t>
    </rPh>
    <phoneticPr fontId="23"/>
  </si>
  <si>
    <r>
      <t>本活動に関連する「講演会」「シンポジウム」「ワークショップ」等を</t>
    </r>
    <r>
      <rPr>
        <b/>
        <u/>
        <sz val="20"/>
        <color rgb="FF000066"/>
        <rFont val="游ゴシック"/>
        <family val="3"/>
        <charset val="128"/>
        <scheme val="minor"/>
      </rPr>
      <t>公演期間外に</t>
    </r>
    <r>
      <rPr>
        <b/>
        <sz val="20"/>
        <color rgb="FF000066"/>
        <rFont val="游ゴシック"/>
        <family val="3"/>
        <charset val="128"/>
        <scheme val="minor"/>
      </rPr>
      <t>行った場合や、アウトリーチ活動、公演期間中ではあるが</t>
    </r>
    <r>
      <rPr>
        <b/>
        <u/>
        <sz val="20"/>
        <color rgb="FF000066"/>
        <rFont val="游ゴシック"/>
        <family val="3"/>
        <charset val="128"/>
        <scheme val="minor"/>
      </rPr>
      <t>実施会場以外で</t>
    </r>
    <r>
      <rPr>
        <b/>
        <sz val="20"/>
        <color rgb="FF000066"/>
        <rFont val="游ゴシック"/>
        <family val="3"/>
        <charset val="128"/>
        <scheme val="minor"/>
      </rPr>
      <t>行った場合は、日時・会場・内容等を記入してください。</t>
    </r>
    <rPh sb="64" eb="66">
      <t>ジッシ</t>
    </rPh>
    <rPh sb="68" eb="70">
      <t>イガイ</t>
    </rPh>
    <rPh sb="74" eb="76">
      <t>バアイ</t>
    </rPh>
    <phoneticPr fontId="8"/>
  </si>
  <si>
    <t>共催者、助成団体について、要望書より変更がある場合は、速やかに連絡の上、[1-5 変更理由書（申請）] を提出してください。</t>
    <rPh sb="0" eb="3">
      <t>キョウサイシャ</t>
    </rPh>
    <rPh sb="4" eb="6">
      <t>ジョセイ</t>
    </rPh>
    <rPh sb="6" eb="8">
      <t>ダンタイ</t>
    </rPh>
    <rPh sb="13" eb="15">
      <t>ヨウボウ</t>
    </rPh>
    <rPh sb="27" eb="28">
      <t>スミ</t>
    </rPh>
    <rPh sb="31" eb="33">
      <t>レンラク</t>
    </rPh>
    <rPh sb="34" eb="35">
      <t>ウエ</t>
    </rPh>
    <rPh sb="47" eb="49">
      <t>シンセイ</t>
    </rPh>
    <phoneticPr fontId="23"/>
  </si>
  <si>
    <t>共催者、助成団体について、申請書より変更がある場合は、速やかに連絡の上、[5-5 変更理由書] を提出してください。</t>
    <rPh sb="0" eb="3">
      <t>キョウサイシャ</t>
    </rPh>
    <rPh sb="4" eb="6">
      <t>ジョセイ</t>
    </rPh>
    <rPh sb="6" eb="8">
      <t>ダンタイ</t>
    </rPh>
    <rPh sb="27" eb="28">
      <t>スミ</t>
    </rPh>
    <rPh sb="31" eb="33">
      <t>レンラク</t>
    </rPh>
    <rPh sb="34" eb="35">
      <t>ウエ</t>
    </rPh>
    <phoneticPr fontId="23"/>
  </si>
  <si>
    <t>以下の事項について、
要望書の内容から変更がある場合は、速やかに連絡の上、
[1-5 変更理由書（申請）] を提出してください。
軽微な変更（数の変動、予定や未定の決定等）については不要な場合もあります。
〇団体に関する事項
　住所、代表者役職名、代表者、担当者
〇活動内容に関する事項
　活動名、実施時期、実施会場、実施回数、共催者、
　活動内容に関する重要な事項
　　例：演目、曲目、あらすじ、主な出演者・スタッフ、
　　企画制作者、主な出品者・主な作品名、図録の作成の有無、
　　配信実施の有無　など
〇収支予算に関する事項
　使用席数の大幅な変更、入場券種や単価の大幅な変更、
　助成団体、助成対象経費の総額（20％を超える減額があった場合）</t>
    <rPh sb="0" eb="2">
      <t>イカ</t>
    </rPh>
    <rPh sb="3" eb="5">
      <t>ジコウ</t>
    </rPh>
    <rPh sb="11" eb="14">
      <t>ヨウボウショ</t>
    </rPh>
    <rPh sb="15" eb="17">
      <t>ナイヨウ</t>
    </rPh>
    <rPh sb="19" eb="21">
      <t>ヘンコウ</t>
    </rPh>
    <rPh sb="24" eb="26">
      <t>バアイ</t>
    </rPh>
    <rPh sb="84" eb="85">
      <t>ナド</t>
    </rPh>
    <rPh sb="166" eb="169">
      <t>キョウサイシャ</t>
    </rPh>
    <rPh sb="172" eb="174">
      <t>カツドウ</t>
    </rPh>
    <rPh sb="174" eb="176">
      <t>ナイヨウ</t>
    </rPh>
    <rPh sb="177" eb="178">
      <t>カン</t>
    </rPh>
    <rPh sb="180" eb="182">
      <t>ジュウヨウ</t>
    </rPh>
    <rPh sb="183" eb="185">
      <t>ジコウ</t>
    </rPh>
    <rPh sb="188" eb="189">
      <t>レイ</t>
    </rPh>
    <rPh sb="190" eb="192">
      <t>エンモク</t>
    </rPh>
    <rPh sb="193" eb="195">
      <t>キョクモク</t>
    </rPh>
    <rPh sb="201" eb="202">
      <t>オモ</t>
    </rPh>
    <rPh sb="203" eb="206">
      <t>シュツエンシャ</t>
    </rPh>
    <rPh sb="215" eb="220">
      <t>キカクセイサクシャ</t>
    </rPh>
    <rPh sb="221" eb="222">
      <t>オモ</t>
    </rPh>
    <rPh sb="223" eb="226">
      <t>シュッピンシャ</t>
    </rPh>
    <rPh sb="227" eb="228">
      <t>オモ</t>
    </rPh>
    <rPh sb="229" eb="232">
      <t>サクヒンメイ</t>
    </rPh>
    <rPh sb="233" eb="235">
      <t>ズロク</t>
    </rPh>
    <rPh sb="236" eb="238">
      <t>サクセイ</t>
    </rPh>
    <rPh sb="239" eb="241">
      <t>ウム</t>
    </rPh>
    <rPh sb="245" eb="247">
      <t>ハイシン</t>
    </rPh>
    <rPh sb="247" eb="249">
      <t>ジッシ</t>
    </rPh>
    <rPh sb="250" eb="252">
      <t>ウム</t>
    </rPh>
    <phoneticPr fontId="8"/>
  </si>
  <si>
    <t>以下の事項について、
要望書の内容から変更がある場合は、速やかに連絡の上、
[1-5 変更理由書（申請）] を提出してください。
軽微な変更（数の変動、予定や未定の決定等）については不要な場合もあります。
〇活動内容に関する事項
　活動名、実施時期、実施会場、実施回数、共催者、
　活動内容に関する重要な事項
　　例：演目、曲目、あらすじ、主な出演者・スタッフ、
　　企画制作者、主な出品者・主な作品名、図録の作成の有無、
　　配信実施の有無　など</t>
    <phoneticPr fontId="23"/>
  </si>
  <si>
    <t>申請書[1-1 総表]の入力内容が自動で反映されます。
（申請書[1-1 総表]の入力内容は変更できません。）
以下の事項について、
申請書の内容から変更がある場合は、速やかに連絡の上、
[5-5 変更理由書] を提出してください。
軽微な変更（数の変動、予定や未定の決定等）については不要な場合もあります。
〇団体に関する事項
　住所、代表者役職名、代表者、担当者
〇活動内容に関する事項
　活動名、実施時期、実施会場、実施回数、共催者、
　活動内容に関する重要な事項
　　例：演目、曲目、あらすじ、主な出演者・スタッフ、
　　企画制作者、主な出品者・主な作品名、図録の作成の有無、
　　配信実施の有無　など
〇収支予算に関する事項
　使用席数の大幅な変更、入場券種や単価の大幅な変更、
　助成団体、助成対象経費の総額（20％を超える減額があった場合）</t>
    <rPh sb="0" eb="3">
      <t>シンセイショ</t>
    </rPh>
    <rPh sb="8" eb="10">
      <t>ソウヒョウ</t>
    </rPh>
    <rPh sb="12" eb="14">
      <t>ニュウリョク</t>
    </rPh>
    <rPh sb="14" eb="16">
      <t>ナイヨウ</t>
    </rPh>
    <rPh sb="17" eb="19">
      <t>ジドウ</t>
    </rPh>
    <rPh sb="20" eb="22">
      <t>ハンエイ</t>
    </rPh>
    <rPh sb="68" eb="71">
      <t>シンセイショ</t>
    </rPh>
    <phoneticPr fontId="8"/>
  </si>
  <si>
    <t>以下の事項について、
申請書の内容から変更がある場合は、速やかに連絡の上、
[5-5 変更理由書] を提出してください。
軽微な変更（数の変動、予定や未定の決定等）については不要な場合もあります。
〇活動内容に関する事項
　活動名、実施時期、実施会場、実施回数、共催者、
　活動内容に関する重要な事項
　　例：演目、曲目、あらすじ、主な出演者・スタッフ、
　　企画制作者、主な出品者・主な作品名、図録の作成の有無、
　　配信実施の有無　など</t>
    <phoneticPr fontId="23"/>
  </si>
  <si>
    <t>申請書[1-3 収入]、実績報告書[5-3 収入]の入力内容が
自動で反映されますので、先にそれらの書類を作成してください。</t>
    <rPh sb="12" eb="14">
      <t>ジッセキ</t>
    </rPh>
    <rPh sb="14" eb="17">
      <t>ホウコクショ</t>
    </rPh>
    <phoneticPr fontId="8"/>
  </si>
  <si>
    <t>申請書[1-4 支出]、実績報告書[5-4 支出]の入力内容が
自動で反映されますので、先にそれらの書類を作成してください。</t>
    <rPh sb="0" eb="3">
      <t>シンセイショ</t>
    </rPh>
    <rPh sb="8" eb="10">
      <t>シシュツ</t>
    </rPh>
    <rPh sb="12" eb="14">
      <t>ジッセキ</t>
    </rPh>
    <rPh sb="14" eb="17">
      <t>ホウコクショ</t>
    </rPh>
    <rPh sb="22" eb="24">
      <t>シシュツ</t>
    </rPh>
    <rPh sb="26" eb="28">
      <t>ニュウリョク</t>
    </rPh>
    <rPh sb="28" eb="30">
      <t>ナイヨウ</t>
    </rPh>
    <rPh sb="32" eb="34">
      <t>ジドウ</t>
    </rPh>
    <rPh sb="35" eb="37">
      <t>ハンエイ</t>
    </rPh>
    <rPh sb="44" eb="45">
      <t>サキ</t>
    </rPh>
    <rPh sb="50" eb="52">
      <t>ショルイ</t>
    </rPh>
    <rPh sb="53" eb="55">
      <t>サクセイ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</si>
</sst>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176" formatCode="#,##0_ "/>
    <numFmt numFmtId="177" formatCode="#,##0_);[Red]\(#,##0\)"/>
    <numFmt numFmtId="178" formatCode="#,##0_ ;[Red]\-#,##0\ "/>
    <numFmt numFmtId="179" formatCode="000"/>
    <numFmt numFmtId="180" formatCode="0000"/>
    <numFmt numFmtId="181" formatCode="[$-411]ggge&quot;年&quot;m&quot;月&quot;d&quot;日&quot;;@"/>
    <numFmt numFmtId="182" formatCode="m&quot;月&quot;d&quot;日&quot;;@"/>
    <numFmt numFmtId="183" formatCode="#,###"/>
    <numFmt numFmtId="184" formatCode="yyyy&quot;年&quot;m&quot;月&quot;d&quot;日&quot;;@"/>
    <numFmt numFmtId="185" formatCode="[$-411]ggge&quot;年&quot;m&quot;月&quot;d&quot;日付け&quot;"/>
    <numFmt numFmtId="186" formatCode="yyyy/m/d;@"/>
    <numFmt numFmtId="187" formatCode="#,##0&quot;円&quot;"/>
    <numFmt numFmtId="188" formatCode="0000000"/>
    <numFmt numFmtId="189" formatCode="0.0%"/>
  </numFmts>
  <fonts count="97">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8"/>
      <color theme="1"/>
      <name val="游ゴシック"/>
      <family val="3"/>
      <charset val="128"/>
      <scheme val="minor"/>
    </font>
    <font>
      <b/>
      <sz val="11"/>
      <color rgb="FFFF0000"/>
      <name val="游ゴシック"/>
      <family val="3"/>
      <charset val="128"/>
      <scheme val="minor"/>
    </font>
    <font>
      <sz val="11"/>
      <name val="游ゴシック"/>
      <family val="3"/>
      <charset val="128"/>
      <scheme val="minor"/>
    </font>
    <font>
      <sz val="6"/>
      <name val="游ゴシック"/>
      <family val="3"/>
      <charset val="128"/>
      <scheme val="minor"/>
    </font>
    <font>
      <sz val="11"/>
      <color rgb="FFFF0000"/>
      <name val="游ゴシック"/>
      <family val="3"/>
      <charset val="128"/>
      <scheme val="minor"/>
    </font>
    <font>
      <sz val="24"/>
      <color theme="1"/>
      <name val="ＭＳ 明朝"/>
      <family val="1"/>
      <charset val="128"/>
    </font>
    <font>
      <sz val="14"/>
      <color theme="1"/>
      <name val="ＭＳ 明朝"/>
      <family val="1"/>
      <charset val="128"/>
    </font>
    <font>
      <sz val="11"/>
      <color theme="1"/>
      <name val="ＭＳ 明朝"/>
      <family val="1"/>
      <charset val="128"/>
    </font>
    <font>
      <sz val="22"/>
      <color theme="1"/>
      <name val="ＭＳ 明朝"/>
      <family val="1"/>
      <charset val="128"/>
    </font>
    <font>
      <sz val="16"/>
      <color theme="1"/>
      <name val="ＭＳ 明朝"/>
      <family val="1"/>
      <charset val="128"/>
    </font>
    <font>
      <sz val="18"/>
      <color theme="1"/>
      <name val="ＭＳ 明朝"/>
      <family val="1"/>
      <charset val="128"/>
    </font>
    <font>
      <sz val="6"/>
      <name val="游ゴシック"/>
      <family val="2"/>
      <charset val="128"/>
      <scheme val="minor"/>
    </font>
    <font>
      <b/>
      <u/>
      <sz val="10"/>
      <color theme="1"/>
      <name val="游ゴシック"/>
      <family val="3"/>
      <charset val="128"/>
      <scheme val="minor"/>
    </font>
    <font>
      <u/>
      <sz val="11"/>
      <color theme="1"/>
      <name val="游ゴシック"/>
      <family val="3"/>
      <charset val="128"/>
      <scheme val="minor"/>
    </font>
    <font>
      <b/>
      <sz val="10"/>
      <color theme="1"/>
      <name val="游ゴシック"/>
      <family val="3"/>
      <charset val="128"/>
      <scheme val="minor"/>
    </font>
    <font>
      <b/>
      <sz val="18"/>
      <color theme="1"/>
      <name val="游ゴシック"/>
      <family val="3"/>
      <charset val="128"/>
      <scheme val="minor"/>
    </font>
    <font>
      <sz val="14"/>
      <color rgb="FFFF0000"/>
      <name val="游ゴシック"/>
      <family val="3"/>
      <charset val="128"/>
      <scheme val="minor"/>
    </font>
    <font>
      <b/>
      <sz val="14"/>
      <color rgb="FFFF0000"/>
      <name val="游ゴシック"/>
      <family val="3"/>
      <charset val="128"/>
      <scheme val="minor"/>
    </font>
    <font>
      <b/>
      <sz val="16"/>
      <color theme="1"/>
      <name val="游ゴシック"/>
      <family val="3"/>
      <charset val="128"/>
      <scheme val="minor"/>
    </font>
    <font>
      <sz val="6"/>
      <color theme="0" tint="-0.14999847407452621"/>
      <name val="游ゴシック"/>
      <family val="3"/>
      <charset val="128"/>
      <scheme val="minor"/>
    </font>
    <font>
      <sz val="6"/>
      <color theme="0" tint="-0.249977111117893"/>
      <name val="游ゴシック"/>
      <family val="3"/>
      <charset val="128"/>
      <scheme val="minor"/>
    </font>
    <font>
      <sz val="14"/>
      <color rgb="FF969696"/>
      <name val="游ゴシック"/>
      <family val="3"/>
      <charset val="128"/>
      <scheme val="minor"/>
    </font>
    <font>
      <sz val="10"/>
      <name val="游ゴシック"/>
      <family val="3"/>
      <charset val="128"/>
      <scheme val="minor"/>
    </font>
    <font>
      <u/>
      <sz val="14"/>
      <color theme="1"/>
      <name val="游ゴシック"/>
      <family val="3"/>
      <charset val="128"/>
      <scheme val="minor"/>
    </font>
    <font>
      <u/>
      <sz val="14"/>
      <color rgb="FF969696"/>
      <name val="游ゴシック"/>
      <family val="3"/>
      <charset val="128"/>
      <scheme val="minor"/>
    </font>
    <font>
      <sz val="9"/>
      <name val="游ゴシック"/>
      <family val="3"/>
      <charset val="128"/>
      <scheme val="minor"/>
    </font>
    <font>
      <sz val="16"/>
      <name val="游ゴシック"/>
      <family val="3"/>
      <charset val="128"/>
      <scheme val="minor"/>
    </font>
    <font>
      <b/>
      <sz val="11"/>
      <name val="游ゴシック"/>
      <family val="3"/>
      <charset val="128"/>
      <scheme val="minor"/>
    </font>
    <font>
      <b/>
      <sz val="12"/>
      <color rgb="FF000066"/>
      <name val="游ゴシック"/>
      <family val="3"/>
      <charset val="128"/>
      <scheme val="minor"/>
    </font>
    <font>
      <b/>
      <sz val="14"/>
      <name val="游ゴシック"/>
      <family val="3"/>
      <charset val="128"/>
      <scheme val="minor"/>
    </font>
    <font>
      <sz val="12"/>
      <name val="游ゴシック"/>
      <family val="3"/>
      <charset val="128"/>
      <scheme val="minor"/>
    </font>
    <font>
      <u/>
      <sz val="10"/>
      <color theme="1"/>
      <name val="游ゴシック"/>
      <family val="3"/>
      <charset val="128"/>
      <scheme val="minor"/>
    </font>
    <font>
      <b/>
      <sz val="12"/>
      <color theme="1"/>
      <name val="游ゴシック"/>
      <family val="3"/>
      <charset val="128"/>
      <scheme val="minor"/>
    </font>
    <font>
      <sz val="48"/>
      <name val="HG行書体"/>
      <family val="4"/>
      <charset val="128"/>
    </font>
    <font>
      <b/>
      <u/>
      <sz val="10"/>
      <name val="游ゴシック"/>
      <family val="3"/>
      <charset val="128"/>
      <scheme val="minor"/>
    </font>
    <font>
      <b/>
      <sz val="10"/>
      <name val="游ゴシック"/>
      <family val="3"/>
      <charset val="128"/>
      <scheme val="minor"/>
    </font>
    <font>
      <sz val="16"/>
      <color theme="1"/>
      <name val="游ゴシック"/>
      <family val="3"/>
      <charset val="128"/>
    </font>
    <font>
      <sz val="11"/>
      <color theme="1"/>
      <name val="游ゴシック"/>
      <family val="3"/>
      <charset val="128"/>
    </font>
    <font>
      <sz val="8"/>
      <color theme="1"/>
      <name val="游ゴシック"/>
      <family val="3"/>
      <charset val="128"/>
    </font>
    <font>
      <b/>
      <sz val="11"/>
      <color rgb="FFFF0000"/>
      <name val="游ゴシック"/>
      <family val="3"/>
      <charset val="128"/>
    </font>
    <font>
      <sz val="11"/>
      <color rgb="FF66FFFF"/>
      <name val="游ゴシック"/>
      <family val="3"/>
      <charset val="128"/>
    </font>
    <font>
      <sz val="12"/>
      <color theme="1"/>
      <name val="游ゴシック"/>
      <family val="3"/>
      <charset val="128"/>
    </font>
    <font>
      <b/>
      <sz val="11"/>
      <name val="游ゴシック"/>
      <family val="3"/>
      <charset val="128"/>
    </font>
    <font>
      <sz val="11"/>
      <color rgb="FFFF0000"/>
      <name val="游ゴシック"/>
      <family val="3"/>
      <charset val="128"/>
    </font>
    <font>
      <sz val="10.5"/>
      <color theme="1"/>
      <name val="游ゴシック"/>
      <family val="3"/>
      <charset val="128"/>
    </font>
    <font>
      <sz val="10.5"/>
      <color theme="1"/>
      <name val="ＭＳ 明朝"/>
      <family val="1"/>
      <charset val="128"/>
    </font>
    <font>
      <b/>
      <sz val="14"/>
      <color rgb="FFFF0000"/>
      <name val="ＭＳ 明朝"/>
      <family val="1"/>
      <charset val="128"/>
    </font>
    <font>
      <sz val="20"/>
      <color theme="1"/>
      <name val="游ゴシック"/>
      <family val="3"/>
      <charset val="128"/>
      <scheme val="minor"/>
    </font>
    <font>
      <b/>
      <sz val="24"/>
      <color rgb="FFFF0000"/>
      <name val="游ゴシック"/>
      <family val="3"/>
      <charset val="128"/>
      <scheme val="minor"/>
    </font>
    <font>
      <sz val="22"/>
      <color theme="1"/>
      <name val="游ゴシック"/>
      <family val="3"/>
      <charset val="128"/>
      <scheme val="minor"/>
    </font>
    <font>
      <sz val="24"/>
      <color theme="1"/>
      <name val="游ゴシック"/>
      <family val="3"/>
      <charset val="128"/>
      <scheme val="minor"/>
    </font>
    <font>
      <sz val="28"/>
      <color theme="1"/>
      <name val="游ゴシック"/>
      <family val="3"/>
      <charset val="128"/>
      <scheme val="minor"/>
    </font>
    <font>
      <b/>
      <sz val="14"/>
      <color rgb="FF000066"/>
      <name val="游ゴシック"/>
      <family val="3"/>
      <charset val="128"/>
      <scheme val="minor"/>
    </font>
    <font>
      <sz val="11"/>
      <color rgb="FF000066"/>
      <name val="游ゴシック"/>
      <family val="3"/>
      <charset val="128"/>
      <scheme val="minor"/>
    </font>
    <font>
      <b/>
      <sz val="16"/>
      <color rgb="FFFF0000"/>
      <name val="游ゴシック"/>
      <family val="3"/>
      <charset val="128"/>
      <scheme val="minor"/>
    </font>
    <font>
      <b/>
      <u/>
      <sz val="20"/>
      <color rgb="FF000066"/>
      <name val="游ゴシック"/>
      <family val="3"/>
      <charset val="128"/>
      <scheme val="minor"/>
    </font>
    <font>
      <b/>
      <u/>
      <sz val="14"/>
      <color rgb="FF000066"/>
      <name val="游ゴシック"/>
      <family val="3"/>
      <charset val="128"/>
      <scheme val="minor"/>
    </font>
    <font>
      <b/>
      <sz val="18"/>
      <color rgb="FF000066"/>
      <name val="游ゴシック"/>
      <family val="3"/>
      <charset val="128"/>
      <scheme val="minor"/>
    </font>
    <font>
      <b/>
      <sz val="14"/>
      <color rgb="FF000066"/>
      <name val="游ゴシック"/>
      <family val="3"/>
      <charset val="128"/>
    </font>
    <font>
      <b/>
      <sz val="16"/>
      <color rgb="FF000066"/>
      <name val="游ゴシック"/>
      <family val="3"/>
      <charset val="128"/>
    </font>
    <font>
      <b/>
      <sz val="14"/>
      <color rgb="FFFF0000"/>
      <name val="游ゴシック"/>
      <family val="3"/>
      <charset val="128"/>
    </font>
    <font>
      <b/>
      <sz val="20"/>
      <color rgb="FF000066"/>
      <name val="游ゴシック"/>
      <family val="3"/>
      <charset val="128"/>
      <scheme val="minor"/>
    </font>
    <font>
      <u/>
      <sz val="18"/>
      <color theme="1"/>
      <name val="游ゴシック"/>
      <family val="3"/>
      <charset val="128"/>
      <scheme val="minor"/>
    </font>
    <font>
      <u/>
      <sz val="20"/>
      <color theme="1"/>
      <name val="游ゴシック"/>
      <family val="3"/>
      <charset val="128"/>
      <scheme val="minor"/>
    </font>
    <font>
      <b/>
      <sz val="20"/>
      <color theme="1"/>
      <name val="游ゴシック"/>
      <family val="3"/>
      <charset val="128"/>
      <scheme val="minor"/>
    </font>
    <font>
      <sz val="8"/>
      <name val="游ゴシック"/>
      <family val="3"/>
      <charset val="128"/>
      <scheme val="minor"/>
    </font>
    <font>
      <sz val="20"/>
      <color rgb="FF000066"/>
      <name val="游ゴシック"/>
      <family val="3"/>
      <charset val="128"/>
      <scheme val="minor"/>
    </font>
    <font>
      <b/>
      <sz val="20"/>
      <color rgb="FFFF0000"/>
      <name val="游ゴシック"/>
      <family val="3"/>
      <charset val="128"/>
      <scheme val="minor"/>
    </font>
    <font>
      <b/>
      <sz val="15"/>
      <color indexed="81"/>
      <name val="游ゴシック"/>
      <family val="3"/>
      <charset val="128"/>
      <scheme val="minor"/>
    </font>
    <font>
      <sz val="11"/>
      <color indexed="8"/>
      <name val="游ゴシック"/>
      <family val="3"/>
      <charset val="128"/>
    </font>
    <font>
      <b/>
      <sz val="16"/>
      <color indexed="81"/>
      <name val="游ゴシック"/>
      <family val="3"/>
      <charset val="128"/>
      <scheme val="minor"/>
    </font>
    <font>
      <sz val="9"/>
      <color theme="0" tint="-0.249977111117893"/>
      <name val="游ゴシック"/>
      <family val="3"/>
      <charset val="128"/>
      <scheme val="minor"/>
    </font>
    <font>
      <b/>
      <sz val="9"/>
      <color theme="1"/>
      <name val="游ゴシック"/>
      <family val="3"/>
      <charset val="128"/>
      <scheme val="minor"/>
    </font>
    <font>
      <u/>
      <sz val="12"/>
      <color theme="1"/>
      <name val="游ゴシック"/>
      <family val="3"/>
      <charset val="128"/>
      <scheme val="minor"/>
    </font>
    <font>
      <b/>
      <sz val="12"/>
      <color rgb="FF002060"/>
      <name val="游ゴシック"/>
      <family val="3"/>
      <charset val="128"/>
      <scheme val="minor"/>
    </font>
    <font>
      <b/>
      <sz val="20"/>
      <color rgb="FF002060"/>
      <name val="游ゴシック"/>
      <family val="3"/>
      <charset val="128"/>
      <scheme val="minor"/>
    </font>
    <font>
      <b/>
      <sz val="14"/>
      <color rgb="FF002060"/>
      <name val="游ゴシック"/>
      <family val="3"/>
      <charset val="128"/>
      <scheme val="minor"/>
    </font>
  </fonts>
  <fills count="12">
    <fill>
      <patternFill patternType="none"/>
    </fill>
    <fill>
      <patternFill patternType="gray125"/>
    </fill>
    <fill>
      <patternFill patternType="solid">
        <fgColor rgb="FFC0C0C0"/>
        <bgColor indexed="64"/>
      </patternFill>
    </fill>
    <fill>
      <patternFill patternType="solid">
        <fgColor rgb="FF969696"/>
        <bgColor indexed="64"/>
      </patternFill>
    </fill>
    <fill>
      <patternFill patternType="solid">
        <fgColor rgb="FFCCFFFF"/>
        <bgColor indexed="64"/>
      </patternFill>
    </fill>
    <fill>
      <patternFill patternType="solid">
        <fgColor rgb="FFEAEAEA"/>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rgb="FFDDDDDD"/>
        <bgColor indexed="64"/>
      </patternFill>
    </fill>
    <fill>
      <patternFill patternType="solid">
        <fgColor rgb="FFFFCCFF"/>
        <bgColor indexed="64"/>
      </patternFill>
    </fill>
  </fills>
  <borders count="19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hair">
        <color indexed="64"/>
      </top>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right style="hair">
        <color indexed="64"/>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hair">
        <color indexed="64"/>
      </top>
      <bottom style="medium">
        <color indexed="64"/>
      </bottom>
      <diagonal/>
    </border>
    <border>
      <left/>
      <right style="hair">
        <color indexed="64"/>
      </right>
      <top/>
      <bottom/>
      <diagonal/>
    </border>
    <border>
      <left/>
      <right style="thin">
        <color indexed="64"/>
      </right>
      <top/>
      <bottom style="hair">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bottom style="hair">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style="hair">
        <color indexed="64"/>
      </left>
      <right style="medium">
        <color indexed="64"/>
      </right>
      <top style="hair">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medium">
        <color indexed="64"/>
      </right>
      <top/>
      <bottom/>
      <diagonal/>
    </border>
    <border>
      <left style="thin">
        <color indexed="64"/>
      </left>
      <right/>
      <top style="hair">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top/>
      <bottom/>
      <diagonal/>
    </border>
    <border diagonalUp="1">
      <left style="thin">
        <color indexed="64"/>
      </left>
      <right style="thin">
        <color indexed="64"/>
      </right>
      <top/>
      <bottom style="thin">
        <color indexed="64"/>
      </bottom>
      <diagonal style="thin">
        <color indexed="64"/>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thin">
        <color rgb="FF000066"/>
      </bottom>
      <diagonal/>
    </border>
    <border>
      <left/>
      <right/>
      <top style="thin">
        <color rgb="FF000066"/>
      </top>
      <bottom/>
      <diagonal/>
    </border>
    <border>
      <left style="medium">
        <color theme="1"/>
      </left>
      <right style="medium">
        <color theme="1"/>
      </right>
      <top style="medium">
        <color theme="1"/>
      </top>
      <bottom style="medium">
        <color theme="1"/>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medium">
        <color indexed="64"/>
      </top>
      <bottom style="thin">
        <color indexed="64"/>
      </bottom>
      <diagonal/>
    </border>
    <border>
      <left style="medium">
        <color indexed="64"/>
      </left>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diagonal/>
    </border>
    <border>
      <left/>
      <right/>
      <top style="thin">
        <color rgb="FF000066"/>
      </top>
      <bottom style="thin">
        <color rgb="FF000066"/>
      </bottom>
      <diagonal/>
    </border>
    <border>
      <left style="hair">
        <color indexed="64"/>
      </left>
      <right style="medium">
        <color indexed="64"/>
      </right>
      <top style="thin">
        <color indexed="64"/>
      </top>
      <bottom style="hair">
        <color indexed="64"/>
      </bottom>
      <diagonal/>
    </border>
    <border>
      <left/>
      <right/>
      <top/>
      <bottom style="medium">
        <color rgb="FF002060"/>
      </bottom>
      <diagonal/>
    </border>
    <border>
      <left/>
      <right/>
      <top style="medium">
        <color rgb="FF002060"/>
      </top>
      <bottom/>
      <diagonal/>
    </border>
    <border>
      <left style="medium">
        <color indexed="64"/>
      </left>
      <right/>
      <top style="medium">
        <color rgb="FF002060"/>
      </top>
      <bottom/>
      <diagonal/>
    </border>
    <border>
      <left style="medium">
        <color indexed="64"/>
      </left>
      <right/>
      <top/>
      <bottom style="medium">
        <color rgb="FF002060"/>
      </bottom>
      <diagonal/>
    </border>
  </borders>
  <cellStyleXfs count="20">
    <xf numFmtId="0" fontId="0"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7" fillId="0" borderId="0">
      <alignment vertical="center"/>
    </xf>
    <xf numFmtId="0" fontId="3" fillId="0" borderId="0">
      <alignment vertical="center"/>
    </xf>
    <xf numFmtId="0" fontId="2" fillId="0" borderId="0">
      <alignment vertical="center"/>
    </xf>
    <xf numFmtId="9" fontId="11" fillId="0" borderId="0" applyFont="0" applyFill="0" applyBorder="0" applyAlignment="0" applyProtection="0">
      <alignment vertical="center"/>
    </xf>
    <xf numFmtId="0" fontId="1" fillId="0" borderId="0">
      <alignment vertical="center"/>
    </xf>
    <xf numFmtId="0" fontId="89" fillId="0" borderId="0">
      <alignment vertical="center"/>
    </xf>
    <xf numFmtId="0" fontId="89" fillId="0" borderId="0">
      <alignment vertical="center"/>
    </xf>
    <xf numFmtId="181" fontId="11" fillId="0" borderId="0">
      <alignment vertical="center"/>
    </xf>
    <xf numFmtId="181" fontId="11" fillId="0" borderId="0">
      <alignment vertical="center"/>
    </xf>
    <xf numFmtId="181" fontId="11" fillId="0" borderId="0">
      <alignment vertical="center"/>
    </xf>
    <xf numFmtId="181"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515">
    <xf numFmtId="0" fontId="0" fillId="0" borderId="0" xfId="0">
      <alignment vertical="center"/>
    </xf>
    <xf numFmtId="177" fontId="11" fillId="0" borderId="8" xfId="3" applyNumberFormat="1" applyBorder="1" applyAlignment="1" applyProtection="1">
      <alignment horizontal="right" vertical="center"/>
      <protection locked="0"/>
    </xf>
    <xf numFmtId="177" fontId="11" fillId="0" borderId="9" xfId="3" applyNumberFormat="1" applyBorder="1" applyAlignment="1" applyProtection="1">
      <alignment horizontal="right" vertical="center"/>
      <protection locked="0"/>
    </xf>
    <xf numFmtId="177" fontId="11" fillId="0" borderId="10" xfId="3" applyNumberFormat="1" applyBorder="1" applyAlignment="1" applyProtection="1">
      <alignment horizontal="right" vertical="center"/>
      <protection locked="0"/>
    </xf>
    <xf numFmtId="177" fontId="11" fillId="0" borderId="4" xfId="3" applyNumberFormat="1" applyBorder="1" applyAlignment="1" applyProtection="1">
      <alignment horizontal="right" vertical="center"/>
      <protection locked="0"/>
    </xf>
    <xf numFmtId="177" fontId="11" fillId="0" borderId="5" xfId="3" applyNumberFormat="1" applyBorder="1" applyAlignment="1" applyProtection="1">
      <alignment horizontal="right" vertical="center"/>
      <protection locked="0"/>
    </xf>
    <xf numFmtId="177" fontId="11" fillId="0" borderId="7" xfId="3" applyNumberFormat="1" applyBorder="1" applyAlignment="1" applyProtection="1">
      <alignment horizontal="right" vertical="center"/>
      <protection locked="0"/>
    </xf>
    <xf numFmtId="177" fontId="11" fillId="0" borderId="39" xfId="3" applyNumberFormat="1" applyBorder="1" applyAlignment="1" applyProtection="1">
      <alignment horizontal="right" vertical="center"/>
      <protection locked="0"/>
    </xf>
    <xf numFmtId="0" fontId="27" fillId="0" borderId="0" xfId="0" applyFont="1">
      <alignment vertical="center"/>
    </xf>
    <xf numFmtId="0" fontId="15" fillId="0" borderId="0" xfId="0" applyFont="1">
      <alignment vertical="center"/>
    </xf>
    <xf numFmtId="0" fontId="15" fillId="0" borderId="42" xfId="0" applyFont="1" applyBorder="1">
      <alignment vertical="center"/>
    </xf>
    <xf numFmtId="0" fontId="15" fillId="0" borderId="72" xfId="0" applyFont="1" applyBorder="1">
      <alignment vertical="center"/>
    </xf>
    <xf numFmtId="0" fontId="15" fillId="0" borderId="110" xfId="0" applyFont="1" applyBorder="1">
      <alignment vertical="center"/>
    </xf>
    <xf numFmtId="0" fontId="15" fillId="0" borderId="16" xfId="0" applyFont="1" applyBorder="1" applyAlignment="1">
      <alignment vertical="center" wrapText="1"/>
    </xf>
    <xf numFmtId="0" fontId="15" fillId="0" borderId="17" xfId="0" applyFont="1" applyBorder="1" applyAlignment="1">
      <alignment vertical="center" wrapText="1"/>
    </xf>
    <xf numFmtId="0" fontId="0" fillId="0" borderId="0" xfId="0" applyAlignment="1"/>
    <xf numFmtId="178" fontId="12" fillId="0" borderId="0" xfId="2" applyNumberFormat="1" applyFont="1" applyFill="1" applyBorder="1" applyProtection="1">
      <alignment vertical="center"/>
    </xf>
    <xf numFmtId="177" fontId="0" fillId="0" borderId="0" xfId="0" applyNumberFormat="1">
      <alignment vertical="center"/>
    </xf>
    <xf numFmtId="177" fontId="0" fillId="0" borderId="0" xfId="0" applyNumberFormat="1" applyAlignment="1">
      <alignment horizontal="right" vertical="center"/>
    </xf>
    <xf numFmtId="0" fontId="0" fillId="0" borderId="0" xfId="0" applyAlignment="1">
      <alignment horizontal="center" vertical="center"/>
    </xf>
    <xf numFmtId="183" fontId="0" fillId="0" borderId="0" xfId="0" applyNumberFormat="1" applyAlignment="1">
      <alignment horizontal="center" vertical="center"/>
    </xf>
    <xf numFmtId="0" fontId="0" fillId="0" borderId="0" xfId="0" applyAlignment="1">
      <alignment vertical="center" wrapText="1" shrinkToFit="1"/>
    </xf>
    <xf numFmtId="0" fontId="0" fillId="0" borderId="0" xfId="0" applyAlignment="1">
      <alignment horizontal="right" vertical="top"/>
    </xf>
    <xf numFmtId="177" fontId="0" fillId="7" borderId="63" xfId="0" applyNumberFormat="1" applyFill="1" applyBorder="1" applyAlignment="1">
      <alignment vertical="top"/>
    </xf>
    <xf numFmtId="0" fontId="0" fillId="7" borderId="63" xfId="0" applyFill="1" applyBorder="1" applyAlignment="1">
      <alignment vertical="top"/>
    </xf>
    <xf numFmtId="0" fontId="0" fillId="7" borderId="93" xfId="0" applyFill="1" applyBorder="1" applyAlignment="1">
      <alignment vertical="top"/>
    </xf>
    <xf numFmtId="0" fontId="11" fillId="0" borderId="0" xfId="3">
      <alignment vertical="center"/>
    </xf>
    <xf numFmtId="0" fontId="11" fillId="0" borderId="0" xfId="3" applyAlignment="1">
      <alignment horizontal="left" vertical="center"/>
    </xf>
    <xf numFmtId="0" fontId="24" fillId="0" borderId="0" xfId="3" applyFont="1" applyAlignment="1">
      <alignment horizontal="center" vertical="center" wrapText="1"/>
    </xf>
    <xf numFmtId="177" fontId="11" fillId="0" borderId="0" xfId="2" applyNumberFormat="1" applyFont="1" applyFill="1" applyBorder="1" applyAlignment="1" applyProtection="1">
      <alignment horizontal="left" vertical="top"/>
    </xf>
    <xf numFmtId="177" fontId="11" fillId="0" borderId="0" xfId="2" applyNumberFormat="1" applyFont="1" applyFill="1" applyBorder="1" applyAlignment="1" applyProtection="1">
      <alignment horizontal="right" vertical="top"/>
    </xf>
    <xf numFmtId="0" fontId="21" fillId="0" borderId="0" xfId="0" applyFont="1" applyAlignment="1">
      <alignment horizontal="right" vertical="top"/>
    </xf>
    <xf numFmtId="0" fontId="11" fillId="0" borderId="0" xfId="0" applyFont="1">
      <alignment vertical="center"/>
    </xf>
    <xf numFmtId="178" fontId="13" fillId="0" borderId="0" xfId="2" applyNumberFormat="1" applyFont="1" applyFill="1" applyBorder="1" applyProtection="1">
      <alignment vertical="center"/>
    </xf>
    <xf numFmtId="0" fontId="13" fillId="0" borderId="0" xfId="3" applyFont="1">
      <alignment vertical="center"/>
    </xf>
    <xf numFmtId="0" fontId="13" fillId="0" borderId="0" xfId="0" applyFont="1">
      <alignment vertical="center"/>
    </xf>
    <xf numFmtId="0" fontId="17" fillId="8" borderId="41" xfId="3" applyFont="1" applyFill="1" applyBorder="1" applyAlignment="1">
      <alignment horizontal="left" vertical="center"/>
    </xf>
    <xf numFmtId="0" fontId="13" fillId="8" borderId="15" xfId="3" applyFont="1" applyFill="1" applyBorder="1" applyAlignment="1">
      <alignment horizontal="left" vertical="center"/>
    </xf>
    <xf numFmtId="0" fontId="37" fillId="0" borderId="0" xfId="3" applyFont="1">
      <alignment vertical="center"/>
    </xf>
    <xf numFmtId="0" fontId="13" fillId="8" borderId="16" xfId="3" applyFont="1" applyFill="1" applyBorder="1" applyAlignment="1">
      <alignment horizontal="left" vertical="center"/>
    </xf>
    <xf numFmtId="0" fontId="36" fillId="0" borderId="0" xfId="0" applyFont="1" applyAlignment="1">
      <alignment vertical="center" wrapText="1" shrinkToFit="1"/>
    </xf>
    <xf numFmtId="0" fontId="13" fillId="8" borderId="16" xfId="3" applyFont="1" applyFill="1" applyBorder="1">
      <alignment vertical="center"/>
    </xf>
    <xf numFmtId="0" fontId="36" fillId="0" borderId="0" xfId="0" applyFont="1">
      <alignment vertical="center"/>
    </xf>
    <xf numFmtId="177" fontId="13" fillId="0" borderId="0" xfId="2" applyNumberFormat="1" applyFont="1" applyBorder="1" applyAlignment="1" applyProtection="1">
      <alignment vertical="top" wrapText="1" shrinkToFit="1"/>
    </xf>
    <xf numFmtId="177" fontId="13" fillId="0" borderId="0" xfId="2" applyNumberFormat="1" applyFont="1" applyBorder="1" applyAlignment="1" applyProtection="1">
      <alignment horizontal="right" vertical="top" wrapText="1" shrinkToFit="1"/>
    </xf>
    <xf numFmtId="0" fontId="13" fillId="0" borderId="0" xfId="0" applyFont="1" applyAlignment="1">
      <alignment horizontal="center" vertical="center"/>
    </xf>
    <xf numFmtId="0" fontId="13" fillId="2" borderId="142" xfId="0" applyFont="1" applyFill="1" applyBorder="1" applyAlignment="1">
      <alignment horizontal="center" vertical="center" shrinkToFit="1"/>
    </xf>
    <xf numFmtId="183" fontId="14" fillId="2" borderId="82" xfId="0" applyNumberFormat="1" applyFont="1" applyFill="1" applyBorder="1" applyAlignment="1">
      <alignment horizontal="center" vertical="center" shrinkToFit="1"/>
    </xf>
    <xf numFmtId="0" fontId="13" fillId="2" borderId="119" xfId="0" applyFont="1" applyFill="1" applyBorder="1" applyAlignment="1">
      <alignment horizontal="center" vertical="center" shrinkToFit="1"/>
    </xf>
    <xf numFmtId="177" fontId="13" fillId="2" borderId="119" xfId="0" applyNumberFormat="1" applyFont="1" applyFill="1" applyBorder="1" applyAlignment="1">
      <alignment horizontal="center" vertical="center" shrinkToFit="1"/>
    </xf>
    <xf numFmtId="177" fontId="13" fillId="2" borderId="99" xfId="0" applyNumberFormat="1" applyFont="1" applyFill="1" applyBorder="1" applyAlignment="1">
      <alignment horizontal="center" vertical="center" shrinkToFit="1"/>
    </xf>
    <xf numFmtId="177" fontId="13" fillId="2" borderId="144" xfId="0" applyNumberFormat="1" applyFont="1" applyFill="1" applyBorder="1" applyAlignment="1">
      <alignment horizontal="center" vertical="center" shrinkToFit="1"/>
    </xf>
    <xf numFmtId="177" fontId="13" fillId="2" borderId="143" xfId="0" applyNumberFormat="1" applyFont="1" applyFill="1" applyBorder="1" applyAlignment="1">
      <alignment horizontal="center" vertical="center" shrinkToFit="1"/>
    </xf>
    <xf numFmtId="0" fontId="13" fillId="2" borderId="124" xfId="0" applyFont="1" applyFill="1" applyBorder="1" applyAlignment="1">
      <alignment vertical="center" shrinkToFit="1"/>
    </xf>
    <xf numFmtId="177" fontId="14" fillId="7" borderId="143" xfId="0" applyNumberFormat="1" applyFont="1" applyFill="1" applyBorder="1" applyAlignment="1">
      <alignment vertical="top"/>
    </xf>
    <xf numFmtId="0" fontId="38" fillId="8" borderId="125" xfId="0" applyFont="1" applyFill="1" applyBorder="1" applyAlignment="1">
      <alignment horizontal="left" vertical="center"/>
    </xf>
    <xf numFmtId="0" fontId="38" fillId="8" borderId="125" xfId="0" applyFont="1" applyFill="1" applyBorder="1">
      <alignment vertical="center"/>
    </xf>
    <xf numFmtId="0" fontId="38" fillId="8" borderId="99" xfId="0" applyFont="1" applyFill="1" applyBorder="1">
      <alignment vertical="center"/>
    </xf>
    <xf numFmtId="0" fontId="39" fillId="8" borderId="27" xfId="0" applyFont="1" applyFill="1" applyBorder="1" applyAlignment="1">
      <alignment vertical="center" shrinkToFit="1"/>
    </xf>
    <xf numFmtId="0" fontId="39" fillId="8" borderId="122" xfId="0" applyFont="1" applyFill="1" applyBorder="1" applyAlignment="1">
      <alignment vertical="center" shrinkToFit="1"/>
    </xf>
    <xf numFmtId="0" fontId="39" fillId="8" borderId="27" xfId="0" applyFont="1" applyFill="1" applyBorder="1">
      <alignment vertical="center"/>
    </xf>
    <xf numFmtId="0" fontId="39" fillId="8" borderId="122" xfId="0" applyFont="1" applyFill="1" applyBorder="1">
      <alignment vertical="center"/>
    </xf>
    <xf numFmtId="0" fontId="39" fillId="8" borderId="27" xfId="0" applyFont="1" applyFill="1" applyBorder="1" applyAlignment="1">
      <alignment horizontal="left" vertical="center"/>
    </xf>
    <xf numFmtId="0" fontId="39" fillId="8" borderId="122" xfId="0" applyFont="1" applyFill="1" applyBorder="1" applyAlignment="1">
      <alignment horizontal="left" vertical="center"/>
    </xf>
    <xf numFmtId="0" fontId="33" fillId="0" borderId="0" xfId="0" applyFont="1" applyAlignment="1">
      <alignment vertical="center" shrinkToFit="1"/>
    </xf>
    <xf numFmtId="0" fontId="15" fillId="0" borderId="0" xfId="3" applyFont="1">
      <alignment vertical="center"/>
    </xf>
    <xf numFmtId="0" fontId="17" fillId="9" borderId="32" xfId="3" applyFont="1" applyFill="1" applyBorder="1" applyAlignment="1">
      <alignment horizontal="left" vertical="center"/>
    </xf>
    <xf numFmtId="0" fontId="13" fillId="9" borderId="32" xfId="3" applyFont="1" applyFill="1" applyBorder="1" applyAlignment="1">
      <alignment horizontal="left" vertical="center"/>
    </xf>
    <xf numFmtId="0" fontId="13" fillId="2" borderId="52" xfId="3" applyFont="1" applyFill="1" applyBorder="1" applyAlignment="1">
      <alignment horizontal="center" vertical="center"/>
    </xf>
    <xf numFmtId="0" fontId="13" fillId="8" borderId="37" xfId="3" applyFont="1" applyFill="1" applyBorder="1">
      <alignment vertical="center"/>
    </xf>
    <xf numFmtId="0" fontId="42" fillId="0" borderId="0" xfId="0" applyFont="1" applyAlignment="1">
      <alignment vertical="center" shrinkToFit="1"/>
    </xf>
    <xf numFmtId="0" fontId="0" fillId="0" borderId="0" xfId="3" applyFont="1">
      <alignment vertical="center"/>
    </xf>
    <xf numFmtId="0" fontId="12" fillId="9" borderId="33" xfId="3" applyFont="1" applyFill="1" applyBorder="1" applyAlignment="1">
      <alignment horizontal="left" vertical="center"/>
    </xf>
    <xf numFmtId="0" fontId="0" fillId="9" borderId="33" xfId="3" applyFont="1" applyFill="1" applyBorder="1" applyAlignment="1">
      <alignment horizontal="left" vertical="center"/>
    </xf>
    <xf numFmtId="0" fontId="0" fillId="9" borderId="33" xfId="3" applyFont="1" applyFill="1" applyBorder="1">
      <alignment vertical="center"/>
    </xf>
    <xf numFmtId="0" fontId="0" fillId="9" borderId="34" xfId="3" applyFont="1" applyFill="1" applyBorder="1">
      <alignment vertical="center"/>
    </xf>
    <xf numFmtId="183" fontId="0" fillId="0" borderId="0" xfId="3" applyNumberFormat="1" applyFont="1" applyAlignment="1">
      <alignment horizontal="center" vertical="center"/>
    </xf>
    <xf numFmtId="183" fontId="0" fillId="2" borderId="82" xfId="0" applyNumberFormat="1" applyFill="1" applyBorder="1" applyAlignment="1">
      <alignment horizontal="center" vertical="top" shrinkToFit="1"/>
    </xf>
    <xf numFmtId="183" fontId="0" fillId="2" borderId="82" xfId="0" applyNumberFormat="1" applyFill="1" applyBorder="1" applyAlignment="1">
      <alignment horizontal="center" vertical="center" shrinkToFit="1"/>
    </xf>
    <xf numFmtId="183" fontId="0" fillId="2" borderId="83" xfId="0" applyNumberFormat="1" applyFill="1" applyBorder="1" applyAlignment="1">
      <alignment horizontal="center" vertical="center" shrinkToFit="1"/>
    </xf>
    <xf numFmtId="183" fontId="0" fillId="2" borderId="134" xfId="0" applyNumberFormat="1" applyFill="1" applyBorder="1" applyAlignment="1">
      <alignment horizontal="center" vertical="center" shrinkToFit="1"/>
    </xf>
    <xf numFmtId="0" fontId="13" fillId="2" borderId="146" xfId="0" applyFont="1" applyFill="1" applyBorder="1" applyAlignment="1">
      <alignment horizontal="center" vertical="center" shrinkToFit="1"/>
    </xf>
    <xf numFmtId="177" fontId="13" fillId="2" borderId="146" xfId="0" applyNumberFormat="1" applyFont="1" applyFill="1" applyBorder="1" applyAlignment="1">
      <alignment horizontal="center" vertical="center" shrinkToFit="1"/>
    </xf>
    <xf numFmtId="177" fontId="13" fillId="2" borderId="115" xfId="0" applyNumberFormat="1" applyFont="1" applyFill="1" applyBorder="1" applyAlignment="1">
      <alignment horizontal="center" vertical="center" shrinkToFit="1"/>
    </xf>
    <xf numFmtId="0" fontId="43" fillId="2" borderId="146" xfId="0" applyFont="1" applyFill="1" applyBorder="1" applyAlignment="1">
      <alignment horizontal="center" vertical="center" shrinkToFit="1"/>
    </xf>
    <xf numFmtId="0" fontId="0" fillId="0" borderId="0" xfId="0" applyAlignment="1">
      <alignment vertical="center" shrinkToFit="1"/>
    </xf>
    <xf numFmtId="0" fontId="15" fillId="0" borderId="0" xfId="3" applyFont="1" applyAlignment="1">
      <alignment vertical="center" shrinkToFit="1"/>
    </xf>
    <xf numFmtId="0" fontId="13" fillId="9" borderId="32" xfId="3" applyFont="1" applyFill="1" applyBorder="1" applyAlignment="1">
      <alignment horizontal="left" vertical="center" shrinkToFit="1"/>
    </xf>
    <xf numFmtId="0" fontId="13" fillId="8" borderId="15" xfId="3" applyFont="1" applyFill="1" applyBorder="1" applyAlignment="1">
      <alignment horizontal="left" vertical="center" shrinkToFit="1"/>
    </xf>
    <xf numFmtId="0" fontId="13" fillId="2" borderId="58" xfId="3" applyFont="1" applyFill="1" applyBorder="1" applyAlignment="1">
      <alignment vertical="center" shrinkToFit="1"/>
    </xf>
    <xf numFmtId="183" fontId="13" fillId="7" borderId="42" xfId="3" applyNumberFormat="1" applyFont="1" applyFill="1" applyBorder="1" applyAlignment="1">
      <alignment horizontal="center" vertical="center" shrinkToFit="1"/>
    </xf>
    <xf numFmtId="183" fontId="13" fillId="7" borderId="16" xfId="3" applyNumberFormat="1" applyFont="1" applyFill="1" applyBorder="1" applyAlignment="1">
      <alignment horizontal="center" vertical="center" shrinkToFit="1"/>
    </xf>
    <xf numFmtId="183" fontId="13" fillId="7" borderId="38" xfId="3" applyNumberFormat="1" applyFont="1" applyFill="1" applyBorder="1" applyAlignment="1">
      <alignment horizontal="center" vertical="center" shrinkToFit="1"/>
    </xf>
    <xf numFmtId="0" fontId="11" fillId="0" borderId="0" xfId="3" applyAlignment="1">
      <alignment horizontal="left" vertical="center" shrinkToFit="1"/>
    </xf>
    <xf numFmtId="0" fontId="0" fillId="4" borderId="2" xfId="0" applyFill="1" applyBorder="1" applyAlignment="1" applyProtection="1">
      <alignment vertical="center" shrinkToFit="1"/>
      <protection locked="0"/>
    </xf>
    <xf numFmtId="0" fontId="0" fillId="4" borderId="19" xfId="0" applyFill="1" applyBorder="1" applyAlignment="1" applyProtection="1">
      <alignment vertical="center" shrinkToFit="1"/>
      <protection locked="0"/>
    </xf>
    <xf numFmtId="0" fontId="0" fillId="4" borderId="38" xfId="0" applyFill="1" applyBorder="1" applyAlignment="1" applyProtection="1">
      <alignment vertical="center" shrinkToFit="1"/>
      <protection locked="0"/>
    </xf>
    <xf numFmtId="0" fontId="0" fillId="0" borderId="3" xfId="0" applyBorder="1" applyAlignment="1" applyProtection="1">
      <alignment horizontal="left" vertical="center" wrapText="1"/>
      <protection locked="0"/>
    </xf>
    <xf numFmtId="177" fontId="0" fillId="0" borderId="3" xfId="0" applyNumberFormat="1" applyBorder="1" applyAlignment="1" applyProtection="1">
      <alignment horizontal="right" vertical="center" shrinkToFit="1"/>
      <protection locked="0"/>
    </xf>
    <xf numFmtId="0" fontId="0" fillId="0" borderId="12" xfId="0" applyBorder="1" applyAlignment="1" applyProtection="1">
      <alignment horizontal="left" vertical="center" wrapText="1"/>
      <protection locked="0"/>
    </xf>
    <xf numFmtId="177" fontId="0" fillId="0" borderId="12" xfId="0" applyNumberFormat="1" applyBorder="1" applyAlignment="1" applyProtection="1">
      <alignment horizontal="right" vertical="center" shrinkToFit="1"/>
      <protection locked="0"/>
    </xf>
    <xf numFmtId="0" fontId="0" fillId="0" borderId="89" xfId="0" applyBorder="1" applyAlignment="1" applyProtection="1">
      <alignment horizontal="left" vertical="center" wrapText="1"/>
      <protection locked="0"/>
    </xf>
    <xf numFmtId="177" fontId="0" fillId="0" borderId="89" xfId="0" applyNumberFormat="1" applyBorder="1" applyAlignment="1" applyProtection="1">
      <alignment horizontal="right" vertical="center" shrinkToFit="1"/>
      <protection locked="0"/>
    </xf>
    <xf numFmtId="177" fontId="0" fillId="5" borderId="4" xfId="0" applyNumberFormat="1" applyFill="1" applyBorder="1">
      <alignment vertical="center"/>
    </xf>
    <xf numFmtId="177" fontId="0" fillId="5" borderId="5" xfId="0" applyNumberFormat="1" applyFill="1" applyBorder="1">
      <alignment vertical="center"/>
    </xf>
    <xf numFmtId="177" fontId="0" fillId="5" borderId="39" xfId="0" applyNumberFormat="1" applyFill="1" applyBorder="1">
      <alignment vertical="center"/>
    </xf>
    <xf numFmtId="0" fontId="46" fillId="0" borderId="0" xfId="3" applyFont="1">
      <alignment vertical="center"/>
    </xf>
    <xf numFmtId="0" fontId="22" fillId="0" borderId="0" xfId="3" applyFont="1">
      <alignment vertical="center"/>
    </xf>
    <xf numFmtId="0" fontId="47" fillId="2" borderId="1" xfId="3" applyFont="1" applyFill="1" applyBorder="1" applyAlignment="1">
      <alignment horizontal="center" vertical="center"/>
    </xf>
    <xf numFmtId="0" fontId="22" fillId="2" borderId="1" xfId="3" applyFont="1" applyFill="1" applyBorder="1">
      <alignment vertical="center"/>
    </xf>
    <xf numFmtId="0" fontId="22" fillId="0" borderId="1" xfId="3" applyFont="1" applyBorder="1" applyAlignment="1">
      <alignment vertical="top"/>
    </xf>
    <xf numFmtId="0" fontId="22" fillId="0" borderId="1" xfId="3" applyFont="1" applyBorder="1">
      <alignment vertical="center"/>
    </xf>
    <xf numFmtId="0" fontId="22" fillId="0" borderId="1" xfId="3" applyFont="1" applyBorder="1" applyAlignment="1">
      <alignment horizontal="left" vertical="top"/>
    </xf>
    <xf numFmtId="0" fontId="22" fillId="0" borderId="1" xfId="3" applyFont="1" applyBorder="1" applyAlignment="1">
      <alignment horizontal="left" vertical="top" wrapText="1"/>
    </xf>
    <xf numFmtId="0" fontId="0" fillId="0" borderId="0" xfId="0" applyAlignment="1">
      <alignment vertical="center" wrapText="1"/>
    </xf>
    <xf numFmtId="0" fontId="0" fillId="5" borderId="94" xfId="0" applyFill="1" applyBorder="1" applyAlignment="1">
      <alignment horizontal="left" vertical="center"/>
    </xf>
    <xf numFmtId="0" fontId="0" fillId="5" borderId="124" xfId="0" applyFill="1" applyBorder="1">
      <alignment vertical="center"/>
    </xf>
    <xf numFmtId="0" fontId="0" fillId="5" borderId="100" xfId="0" applyFill="1" applyBorder="1" applyAlignment="1">
      <alignment horizontal="center" vertical="center"/>
    </xf>
    <xf numFmtId="0" fontId="0" fillId="0" borderId="0" xfId="0" applyAlignment="1">
      <alignment vertical="top" wrapText="1"/>
    </xf>
    <xf numFmtId="0" fontId="22" fillId="5" borderId="59" xfId="0" applyFont="1" applyFill="1" applyBorder="1" applyAlignment="1">
      <alignment vertical="center" wrapText="1"/>
    </xf>
    <xf numFmtId="0" fontId="0" fillId="5" borderId="59" xfId="0" applyFill="1" applyBorder="1">
      <alignment vertical="center"/>
    </xf>
    <xf numFmtId="0" fontId="0" fillId="5" borderId="48" xfId="0" applyFill="1" applyBorder="1">
      <alignment vertical="center"/>
    </xf>
    <xf numFmtId="0" fontId="0" fillId="6" borderId="86" xfId="0" applyFill="1" applyBorder="1">
      <alignment vertical="center"/>
    </xf>
    <xf numFmtId="0" fontId="0" fillId="6" borderId="141" xfId="0" applyFill="1" applyBorder="1" applyAlignment="1">
      <alignment vertical="center" shrinkToFit="1"/>
    </xf>
    <xf numFmtId="0" fontId="0" fillId="5" borderId="136" xfId="0" applyFill="1" applyBorder="1" applyAlignment="1">
      <alignment horizontal="center" vertical="center"/>
    </xf>
    <xf numFmtId="0" fontId="22" fillId="6" borderId="59" xfId="0" applyFont="1" applyFill="1" applyBorder="1" applyAlignment="1">
      <alignment vertical="center" shrinkToFit="1"/>
    </xf>
    <xf numFmtId="0" fontId="0" fillId="6" borderId="59" xfId="0" applyFill="1" applyBorder="1">
      <alignment vertical="center"/>
    </xf>
    <xf numFmtId="0" fontId="0" fillId="5" borderId="54" xfId="0" applyFill="1" applyBorder="1">
      <alignment vertical="center"/>
    </xf>
    <xf numFmtId="0" fontId="0" fillId="5" borderId="20" xfId="0" applyFill="1" applyBorder="1" applyAlignment="1">
      <alignment vertical="center" wrapText="1"/>
    </xf>
    <xf numFmtId="0" fontId="0" fillId="5" borderId="27" xfId="0" applyFill="1" applyBorder="1">
      <alignment vertical="center"/>
    </xf>
    <xf numFmtId="0" fontId="0" fillId="5" borderId="103" xfId="0" applyFill="1" applyBorder="1" applyAlignment="1">
      <alignment horizontal="center" vertical="center"/>
    </xf>
    <xf numFmtId="0" fontId="0" fillId="5" borderId="1" xfId="0" applyFill="1" applyBorder="1">
      <alignment vertical="center"/>
    </xf>
    <xf numFmtId="0" fontId="0" fillId="5" borderId="61" xfId="0" applyFill="1" applyBorder="1" applyAlignment="1">
      <alignment vertical="center" wrapText="1"/>
    </xf>
    <xf numFmtId="0" fontId="21" fillId="0" borderId="0" xfId="0" applyFont="1">
      <alignment vertical="center"/>
    </xf>
    <xf numFmtId="0" fontId="12" fillId="0" borderId="0" xfId="0" applyFont="1">
      <alignment vertical="center"/>
    </xf>
    <xf numFmtId="0" fontId="0" fillId="0" borderId="0" xfId="0" applyAlignment="1">
      <alignment horizontal="left" vertical="center" shrinkToFit="1"/>
    </xf>
    <xf numFmtId="176" fontId="0" fillId="0" borderId="0" xfId="0" applyNumberFormat="1" applyAlignment="1">
      <alignment horizontal="right" vertical="center" shrinkToFit="1"/>
    </xf>
    <xf numFmtId="0" fontId="0" fillId="0" borderId="0" xfId="0" applyAlignment="1">
      <alignment vertical="top"/>
    </xf>
    <xf numFmtId="0" fontId="11" fillId="0" borderId="0" xfId="3" applyAlignment="1">
      <alignment vertical="center" textRotation="255"/>
    </xf>
    <xf numFmtId="177" fontId="11" fillId="0" borderId="0" xfId="3" applyNumberFormat="1">
      <alignment vertical="center"/>
    </xf>
    <xf numFmtId="0" fontId="18" fillId="0" borderId="0" xfId="3" applyFont="1">
      <alignment vertical="center"/>
    </xf>
    <xf numFmtId="0" fontId="19" fillId="2" borderId="32" xfId="3" applyFont="1" applyFill="1" applyBorder="1">
      <alignment vertical="center"/>
    </xf>
    <xf numFmtId="177" fontId="11" fillId="0" borderId="0" xfId="2" applyNumberFormat="1" applyFont="1" applyBorder="1" applyProtection="1">
      <alignment vertical="center"/>
    </xf>
    <xf numFmtId="0" fontId="19" fillId="2" borderId="33" xfId="3" applyFont="1" applyFill="1" applyBorder="1">
      <alignment vertical="center"/>
    </xf>
    <xf numFmtId="177" fontId="15" fillId="0" borderId="0" xfId="2" applyNumberFormat="1" applyFont="1" applyBorder="1" applyAlignment="1" applyProtection="1">
      <alignment horizontal="left" vertical="top"/>
    </xf>
    <xf numFmtId="0" fontId="19" fillId="3" borderId="41" xfId="3" applyFont="1" applyFill="1" applyBorder="1">
      <alignment vertical="center"/>
    </xf>
    <xf numFmtId="0" fontId="19" fillId="3" borderId="16" xfId="3" applyFont="1" applyFill="1" applyBorder="1">
      <alignment vertical="center"/>
    </xf>
    <xf numFmtId="0" fontId="19" fillId="2" borderId="34" xfId="3" applyFont="1" applyFill="1" applyBorder="1">
      <alignment vertical="center"/>
    </xf>
    <xf numFmtId="0" fontId="19" fillId="3" borderId="37" xfId="3" applyFont="1" applyFill="1" applyBorder="1">
      <alignment vertical="center"/>
    </xf>
    <xf numFmtId="0" fontId="33" fillId="2" borderId="40" xfId="3" applyFont="1" applyFill="1" applyBorder="1" applyAlignment="1">
      <alignment horizontal="center" vertical="center"/>
    </xf>
    <xf numFmtId="177" fontId="11" fillId="2" borderId="29" xfId="3" applyNumberFormat="1" applyFill="1" applyBorder="1" applyAlignment="1">
      <alignment horizontal="center" vertical="center"/>
    </xf>
    <xf numFmtId="0" fontId="11" fillId="0" borderId="0" xfId="3" applyAlignment="1">
      <alignment horizontal="center" vertical="center"/>
    </xf>
    <xf numFmtId="177" fontId="11" fillId="2" borderId="32" xfId="3" applyNumberFormat="1" applyFill="1" applyBorder="1" applyAlignment="1">
      <alignment horizontal="center" vertical="center"/>
    </xf>
    <xf numFmtId="177" fontId="13" fillId="2" borderId="26" xfId="3" applyNumberFormat="1" applyFont="1" applyFill="1" applyBorder="1" applyAlignment="1">
      <alignment horizontal="center" vertical="center"/>
    </xf>
    <xf numFmtId="0" fontId="40" fillId="2" borderId="33" xfId="3" applyFont="1" applyFill="1" applyBorder="1" applyAlignment="1">
      <alignment horizontal="left" vertical="center" textRotation="255"/>
    </xf>
    <xf numFmtId="0" fontId="16" fillId="3" borderId="41" xfId="3" applyFont="1" applyFill="1" applyBorder="1" applyAlignment="1">
      <alignment horizontal="left" vertical="center"/>
    </xf>
    <xf numFmtId="0" fontId="11" fillId="3" borderId="15" xfId="3" applyFill="1" applyBorder="1" applyAlignment="1">
      <alignment horizontal="center" vertical="center" textRotation="255"/>
    </xf>
    <xf numFmtId="177" fontId="11" fillId="3" borderId="15" xfId="3" applyNumberFormat="1" applyFill="1" applyBorder="1" applyAlignment="1">
      <alignment horizontal="center" vertical="center"/>
    </xf>
    <xf numFmtId="177" fontId="13" fillId="3" borderId="26" xfId="3" applyNumberFormat="1" applyFont="1" applyFill="1" applyBorder="1" applyAlignment="1">
      <alignment horizontal="center" vertical="center"/>
    </xf>
    <xf numFmtId="0" fontId="11" fillId="3" borderId="16" xfId="3" applyFill="1" applyBorder="1" applyAlignment="1">
      <alignment horizontal="left" vertical="center"/>
    </xf>
    <xf numFmtId="0" fontId="17" fillId="5" borderId="41" xfId="3" applyFont="1" applyFill="1" applyBorder="1" applyAlignment="1">
      <alignment horizontal="left" vertical="center"/>
    </xf>
    <xf numFmtId="177" fontId="11" fillId="5" borderId="15" xfId="3" applyNumberFormat="1" applyFill="1" applyBorder="1" applyAlignment="1">
      <alignment horizontal="center" vertical="center"/>
    </xf>
    <xf numFmtId="177" fontId="11" fillId="5" borderId="36" xfId="3" applyNumberFormat="1" applyFill="1" applyBorder="1" applyAlignment="1">
      <alignment horizontal="right" vertical="center"/>
    </xf>
    <xf numFmtId="0" fontId="11" fillId="3" borderId="16" xfId="3" applyFill="1" applyBorder="1" applyAlignment="1">
      <alignment vertical="center" textRotation="255"/>
    </xf>
    <xf numFmtId="0" fontId="11" fillId="5" borderId="16" xfId="3" applyFill="1" applyBorder="1" applyAlignment="1">
      <alignment vertical="center" textRotation="255" shrinkToFit="1"/>
    </xf>
    <xf numFmtId="0" fontId="11" fillId="5" borderId="17" xfId="3" applyFill="1" applyBorder="1" applyAlignment="1">
      <alignment vertical="center" textRotation="255" shrinkToFit="1"/>
    </xf>
    <xf numFmtId="177" fontId="11" fillId="5" borderId="15" xfId="1" applyNumberFormat="1" applyFont="1" applyFill="1" applyBorder="1" applyAlignment="1" applyProtection="1">
      <alignment vertical="center"/>
    </xf>
    <xf numFmtId="177" fontId="11" fillId="5" borderId="35" xfId="3" applyNumberFormat="1" applyFill="1" applyBorder="1" applyAlignment="1">
      <alignment vertical="top"/>
    </xf>
    <xf numFmtId="0" fontId="11" fillId="5" borderId="16" xfId="3" applyFill="1" applyBorder="1" applyAlignment="1">
      <alignment vertical="center" textRotation="255"/>
    </xf>
    <xf numFmtId="177" fontId="11" fillId="5" borderId="8" xfId="3" applyNumberFormat="1" applyFill="1" applyBorder="1">
      <alignment vertical="center"/>
    </xf>
    <xf numFmtId="177" fontId="11" fillId="5" borderId="65" xfId="3" applyNumberFormat="1" applyFill="1" applyBorder="1" applyAlignment="1">
      <alignment vertical="top"/>
    </xf>
    <xf numFmtId="177" fontId="11" fillId="5" borderId="9" xfId="3" applyNumberFormat="1" applyFill="1" applyBorder="1">
      <alignment vertical="center"/>
    </xf>
    <xf numFmtId="177" fontId="11" fillId="5" borderId="63" xfId="3" applyNumberFormat="1" applyFill="1" applyBorder="1" applyAlignment="1">
      <alignment vertical="top"/>
    </xf>
    <xf numFmtId="0" fontId="11" fillId="5" borderId="17" xfId="3" applyFill="1" applyBorder="1" applyAlignment="1">
      <alignment vertical="center" textRotation="255"/>
    </xf>
    <xf numFmtId="177" fontId="11" fillId="5" borderId="64" xfId="3" applyNumberFormat="1" applyFill="1" applyBorder="1" applyAlignment="1">
      <alignment vertical="top"/>
    </xf>
    <xf numFmtId="0" fontId="17" fillId="5" borderId="41" xfId="3" applyFont="1" applyFill="1" applyBorder="1">
      <alignment vertical="center"/>
    </xf>
    <xf numFmtId="0" fontId="11" fillId="5" borderId="15" xfId="3" applyFill="1" applyBorder="1">
      <alignment vertical="center"/>
    </xf>
    <xf numFmtId="0" fontId="11" fillId="3" borderId="27" xfId="3" applyFill="1" applyBorder="1" applyAlignment="1">
      <alignment vertical="center" textRotation="255"/>
    </xf>
    <xf numFmtId="0" fontId="11" fillId="5" borderId="81" xfId="3" applyFill="1" applyBorder="1" applyAlignment="1">
      <alignment vertical="center" textRotation="255"/>
    </xf>
    <xf numFmtId="0" fontId="11" fillId="3" borderId="81" xfId="3" applyFill="1" applyBorder="1" applyAlignment="1">
      <alignment vertical="center" textRotation="255"/>
    </xf>
    <xf numFmtId="0" fontId="16" fillId="3" borderId="41" xfId="3" applyFont="1" applyFill="1" applyBorder="1">
      <alignment vertical="center"/>
    </xf>
    <xf numFmtId="0" fontId="11" fillId="3" borderId="15" xfId="3" applyFill="1" applyBorder="1" applyAlignment="1">
      <alignment horizontal="left" vertical="center"/>
    </xf>
    <xf numFmtId="177" fontId="11" fillId="3" borderId="0" xfId="3" applyNumberFormat="1" applyFill="1" applyAlignment="1">
      <alignment horizontal="left" vertical="center"/>
    </xf>
    <xf numFmtId="177" fontId="11" fillId="3" borderId="35" xfId="3" applyNumberFormat="1" applyFill="1" applyBorder="1" applyAlignment="1">
      <alignment horizontal="right" vertical="top"/>
    </xf>
    <xf numFmtId="0" fontId="11" fillId="3" borderId="16" xfId="3" applyFill="1" applyBorder="1">
      <alignment vertical="center"/>
    </xf>
    <xf numFmtId="177" fontId="11" fillId="5" borderId="50" xfId="3" applyNumberFormat="1" applyFill="1" applyBorder="1" applyAlignment="1">
      <alignment horizontal="left" vertical="center"/>
    </xf>
    <xf numFmtId="177" fontId="11" fillId="5" borderId="61" xfId="3" applyNumberFormat="1" applyFill="1" applyBorder="1" applyAlignment="1">
      <alignment horizontal="right" vertical="top"/>
    </xf>
    <xf numFmtId="177" fontId="11" fillId="5" borderId="15" xfId="3" applyNumberFormat="1" applyFill="1" applyBorder="1">
      <alignment vertical="center"/>
    </xf>
    <xf numFmtId="177" fontId="11" fillId="5" borderId="35" xfId="3" applyNumberFormat="1" applyFill="1" applyBorder="1" applyAlignment="1">
      <alignment horizontal="right" vertical="top"/>
    </xf>
    <xf numFmtId="0" fontId="11" fillId="5" borderId="27" xfId="3" applyFill="1" applyBorder="1" applyAlignment="1">
      <alignment vertical="center" textRotation="255" shrinkToFit="1"/>
    </xf>
    <xf numFmtId="0" fontId="17" fillId="5" borderId="27" xfId="3" applyFont="1" applyFill="1" applyBorder="1">
      <alignment vertical="center"/>
    </xf>
    <xf numFmtId="38" fontId="11" fillId="5" borderId="35" xfId="4" applyFont="1" applyFill="1" applyBorder="1" applyAlignment="1" applyProtection="1">
      <alignment horizontal="right" vertical="top"/>
    </xf>
    <xf numFmtId="0" fontId="11" fillId="3" borderId="37" xfId="3" applyFill="1" applyBorder="1" applyAlignment="1">
      <alignment vertical="center" textRotation="255"/>
    </xf>
    <xf numFmtId="0" fontId="11" fillId="5" borderId="37" xfId="3" applyFill="1" applyBorder="1" applyAlignment="1">
      <alignment vertical="center" textRotation="255" shrinkToFit="1"/>
    </xf>
    <xf numFmtId="0" fontId="11" fillId="0" borderId="32" xfId="3" applyBorder="1" applyAlignment="1">
      <alignment vertical="center" textRotation="255"/>
    </xf>
    <xf numFmtId="0" fontId="13" fillId="4" borderId="3" xfId="0" applyFont="1" applyFill="1" applyBorder="1" applyAlignment="1" applyProtection="1">
      <alignment vertical="center" shrinkToFit="1"/>
      <protection locked="0"/>
    </xf>
    <xf numFmtId="0" fontId="13" fillId="4" borderId="9" xfId="3" applyFont="1" applyFill="1" applyBorder="1" applyProtection="1">
      <alignment vertical="center"/>
      <protection locked="0"/>
    </xf>
    <xf numFmtId="0" fontId="13" fillId="4" borderId="118" xfId="3" applyFont="1" applyFill="1" applyBorder="1" applyProtection="1">
      <alignment vertical="center"/>
      <protection locked="0"/>
    </xf>
    <xf numFmtId="0" fontId="11" fillId="2" borderId="29" xfId="3" applyFill="1" applyBorder="1" applyAlignment="1">
      <alignment horizontal="center" vertical="center"/>
    </xf>
    <xf numFmtId="176" fontId="11" fillId="0" borderId="8" xfId="3" applyNumberFormat="1" applyBorder="1" applyAlignment="1" applyProtection="1">
      <alignment vertical="center" shrinkToFit="1"/>
      <protection locked="0"/>
    </xf>
    <xf numFmtId="177" fontId="11" fillId="5" borderId="18" xfId="3" applyNumberFormat="1" applyFill="1" applyBorder="1">
      <alignment vertical="center"/>
    </xf>
    <xf numFmtId="177" fontId="11" fillId="5" borderId="158" xfId="3" applyNumberFormat="1" applyFill="1" applyBorder="1">
      <alignment vertical="center"/>
    </xf>
    <xf numFmtId="0" fontId="0" fillId="6" borderId="91" xfId="3" applyFont="1" applyFill="1" applyBorder="1" applyAlignment="1">
      <alignment vertical="center" wrapText="1"/>
    </xf>
    <xf numFmtId="0" fontId="11" fillId="6" borderId="92" xfId="3" applyFill="1" applyBorder="1" applyAlignment="1">
      <alignment vertical="center" wrapText="1"/>
    </xf>
    <xf numFmtId="0" fontId="17" fillId="5" borderId="15" xfId="3" applyFont="1" applyFill="1" applyBorder="1">
      <alignment vertical="center"/>
    </xf>
    <xf numFmtId="0" fontId="11" fillId="0" borderId="0" xfId="3" applyAlignment="1">
      <alignment vertical="center" wrapText="1"/>
    </xf>
    <xf numFmtId="0" fontId="19" fillId="2" borderId="32" xfId="3" applyFont="1" applyFill="1" applyBorder="1" applyAlignment="1">
      <alignment vertical="center" wrapText="1"/>
    </xf>
    <xf numFmtId="0" fontId="19" fillId="3" borderId="15" xfId="3" applyFont="1" applyFill="1" applyBorder="1" applyAlignment="1">
      <alignment vertical="center" wrapText="1"/>
    </xf>
    <xf numFmtId="0" fontId="19" fillId="2" borderId="19" xfId="3" applyFont="1" applyFill="1" applyBorder="1" applyAlignment="1">
      <alignment vertical="center" wrapText="1"/>
    </xf>
    <xf numFmtId="0" fontId="19" fillId="2" borderId="19" xfId="3" applyFont="1" applyFill="1" applyBorder="1" applyAlignment="1">
      <alignment horizontal="left" vertical="center" wrapText="1"/>
    </xf>
    <xf numFmtId="0" fontId="19" fillId="2" borderId="38" xfId="3" applyFont="1" applyFill="1" applyBorder="1" applyAlignment="1">
      <alignment horizontal="left" vertical="center" wrapText="1"/>
    </xf>
    <xf numFmtId="0" fontId="11" fillId="2" borderId="29" xfId="3" applyFill="1" applyBorder="1" applyAlignment="1">
      <alignment horizontal="center" vertical="center" wrapText="1"/>
    </xf>
    <xf numFmtId="0" fontId="11" fillId="3" borderId="15" xfId="3" applyFill="1" applyBorder="1" applyAlignment="1">
      <alignment horizontal="center" vertical="center" wrapText="1"/>
    </xf>
    <xf numFmtId="0" fontId="11" fillId="5" borderId="15" xfId="3" applyFill="1" applyBorder="1" applyAlignment="1">
      <alignment horizontal="center" vertical="center" wrapText="1"/>
    </xf>
    <xf numFmtId="0" fontId="11" fillId="5" borderId="42" xfId="3" applyFill="1" applyBorder="1" applyAlignment="1">
      <alignment vertical="center" wrapText="1"/>
    </xf>
    <xf numFmtId="0" fontId="0" fillId="5" borderId="90" xfId="3" applyFont="1" applyFill="1" applyBorder="1" applyAlignment="1">
      <alignment horizontal="right" vertical="center" wrapText="1"/>
    </xf>
    <xf numFmtId="0" fontId="22" fillId="5" borderId="126" xfId="3" applyFont="1" applyFill="1" applyBorder="1" applyAlignment="1">
      <alignment horizontal="left" vertical="center" wrapText="1"/>
    </xf>
    <xf numFmtId="0" fontId="0" fillId="5" borderId="156" xfId="3" applyFont="1" applyFill="1" applyBorder="1" applyAlignment="1">
      <alignment vertical="center" wrapText="1"/>
    </xf>
    <xf numFmtId="0" fontId="11" fillId="5" borderId="15" xfId="3" applyFill="1" applyBorder="1" applyAlignment="1">
      <alignment vertical="center" wrapText="1"/>
    </xf>
    <xf numFmtId="0" fontId="0" fillId="0" borderId="2" xfId="3" applyFont="1" applyBorder="1" applyAlignment="1" applyProtection="1">
      <alignment horizontal="left" vertical="center" wrapText="1"/>
      <protection locked="0"/>
    </xf>
    <xf numFmtId="0" fontId="0" fillId="0" borderId="19" xfId="3" applyFont="1" applyBorder="1" applyAlignment="1" applyProtection="1">
      <alignment horizontal="left" vertical="center" wrapText="1"/>
      <protection locked="0"/>
    </xf>
    <xf numFmtId="0" fontId="0" fillId="0" borderId="25" xfId="3" applyFont="1" applyBorder="1" applyAlignment="1" applyProtection="1">
      <alignment horizontal="left" vertical="center" wrapText="1"/>
      <protection locked="0"/>
    </xf>
    <xf numFmtId="0" fontId="11" fillId="5" borderId="41" xfId="3" applyFill="1" applyBorder="1" applyAlignment="1">
      <alignment vertical="center" wrapText="1"/>
    </xf>
    <xf numFmtId="0" fontId="11" fillId="3" borderId="15" xfId="3" applyFill="1" applyBorder="1" applyAlignment="1">
      <alignment horizontal="left" vertical="center" wrapText="1"/>
    </xf>
    <xf numFmtId="0" fontId="11" fillId="5" borderId="15" xfId="3" applyFill="1" applyBorder="1" applyAlignment="1">
      <alignment horizontal="left" vertical="center" wrapText="1"/>
    </xf>
    <xf numFmtId="0" fontId="11" fillId="0" borderId="19" xfId="3" applyBorder="1" applyAlignment="1" applyProtection="1">
      <alignment horizontal="left" vertical="center" wrapText="1"/>
      <protection locked="0"/>
    </xf>
    <xf numFmtId="0" fontId="11" fillId="0" borderId="6" xfId="3" applyBorder="1" applyAlignment="1" applyProtection="1">
      <alignment horizontal="left" vertical="center" wrapText="1"/>
      <protection locked="0"/>
    </xf>
    <xf numFmtId="0" fontId="11" fillId="0" borderId="38" xfId="3" applyBorder="1" applyAlignment="1" applyProtection="1">
      <alignment horizontal="left" vertical="center" wrapText="1"/>
      <protection locked="0"/>
    </xf>
    <xf numFmtId="0" fontId="0" fillId="0" borderId="0" xfId="0" applyAlignment="1">
      <alignment horizontal="left" vertical="top"/>
    </xf>
    <xf numFmtId="0" fontId="48" fillId="0" borderId="0" xfId="3" applyFont="1">
      <alignment vertical="center"/>
    </xf>
    <xf numFmtId="0" fontId="12" fillId="0" borderId="0" xfId="0" applyFont="1" applyAlignment="1">
      <alignment vertical="top"/>
    </xf>
    <xf numFmtId="0" fontId="34" fillId="0" borderId="42" xfId="0" applyFont="1" applyBorder="1">
      <alignment vertical="center"/>
    </xf>
    <xf numFmtId="0" fontId="15" fillId="0" borderId="126" xfId="0" applyFont="1" applyBorder="1">
      <alignment vertical="center"/>
    </xf>
    <xf numFmtId="0" fontId="15" fillId="0" borderId="127" xfId="0" applyFont="1" applyBorder="1">
      <alignment vertical="center"/>
    </xf>
    <xf numFmtId="0" fontId="15" fillId="0" borderId="132" xfId="0" applyFont="1" applyBorder="1">
      <alignment vertical="center"/>
    </xf>
    <xf numFmtId="0" fontId="15" fillId="0" borderId="28" xfId="0" applyFont="1" applyBorder="1">
      <alignment vertical="center"/>
    </xf>
    <xf numFmtId="0" fontId="15" fillId="0" borderId="88" xfId="0" applyFont="1" applyBorder="1">
      <alignment vertical="center"/>
    </xf>
    <xf numFmtId="0" fontId="15" fillId="0" borderId="78" xfId="0" applyFont="1" applyBorder="1" applyAlignment="1">
      <alignment vertical="center" wrapText="1"/>
    </xf>
    <xf numFmtId="0" fontId="15" fillId="0" borderId="105" xfId="0" applyFont="1" applyBorder="1" applyAlignment="1">
      <alignment vertical="center" wrapText="1"/>
    </xf>
    <xf numFmtId="0" fontId="15" fillId="0" borderId="127" xfId="0" applyFont="1" applyBorder="1" applyAlignment="1">
      <alignment vertical="center" wrapText="1"/>
    </xf>
    <xf numFmtId="0" fontId="15" fillId="0" borderId="132" xfId="0" applyFont="1" applyBorder="1" applyAlignment="1">
      <alignment vertical="center" wrapText="1"/>
    </xf>
    <xf numFmtId="0" fontId="15" fillId="0" borderId="77" xfId="0" applyFont="1" applyBorder="1" applyAlignment="1">
      <alignment horizontal="left" vertical="center"/>
    </xf>
    <xf numFmtId="0" fontId="15" fillId="0" borderId="78" xfId="0" applyFont="1" applyBorder="1" applyAlignment="1">
      <alignment horizontal="left" vertical="center"/>
    </xf>
    <xf numFmtId="0" fontId="15" fillId="0" borderId="105" xfId="0" applyFont="1" applyBorder="1" applyAlignment="1">
      <alignment horizontal="left" vertical="center"/>
    </xf>
    <xf numFmtId="0" fontId="15" fillId="0" borderId="16" xfId="0" applyFont="1" applyBorder="1" applyAlignment="1">
      <alignment horizontal="left" vertical="center"/>
    </xf>
    <xf numFmtId="0" fontId="15" fillId="0" borderId="49" xfId="0" applyFont="1" applyBorder="1" applyAlignment="1">
      <alignment horizontal="left" vertical="center"/>
    </xf>
    <xf numFmtId="0" fontId="15" fillId="0" borderId="17" xfId="0" applyFont="1" applyBorder="1" applyAlignment="1">
      <alignment horizontal="left" vertical="center"/>
    </xf>
    <xf numFmtId="0" fontId="15" fillId="0" borderId="28" xfId="0" applyFont="1" applyBorder="1" applyAlignment="1">
      <alignment horizontal="left" vertical="center"/>
    </xf>
    <xf numFmtId="0" fontId="15" fillId="0" borderId="88" xfId="0" applyFont="1" applyBorder="1" applyAlignment="1">
      <alignment horizontal="left" vertical="center"/>
    </xf>
    <xf numFmtId="0" fontId="15" fillId="0" borderId="73" xfId="0" applyFont="1" applyBorder="1">
      <alignment vertical="center"/>
    </xf>
    <xf numFmtId="0" fontId="15" fillId="0" borderId="77" xfId="0" applyFont="1" applyBorder="1">
      <alignment vertical="center"/>
    </xf>
    <xf numFmtId="0" fontId="15" fillId="0" borderId="159" xfId="0" applyFont="1" applyBorder="1">
      <alignment vertical="center"/>
    </xf>
    <xf numFmtId="0" fontId="15" fillId="0" borderId="45" xfId="0" applyFont="1" applyBorder="1">
      <alignment vertical="center"/>
    </xf>
    <xf numFmtId="0" fontId="15" fillId="0" borderId="135" xfId="0" applyFont="1" applyBorder="1">
      <alignment vertical="center"/>
    </xf>
    <xf numFmtId="0" fontId="15" fillId="0" borderId="131" xfId="0" applyFont="1" applyBorder="1" applyAlignment="1">
      <alignment vertical="center" wrapText="1"/>
    </xf>
    <xf numFmtId="0" fontId="15" fillId="0" borderId="111" xfId="0" applyFont="1" applyBorder="1" applyAlignment="1">
      <alignment vertical="center" wrapText="1"/>
    </xf>
    <xf numFmtId="0" fontId="15" fillId="0" borderId="78" xfId="0" applyFont="1" applyBorder="1">
      <alignment vertical="center"/>
    </xf>
    <xf numFmtId="0" fontId="15" fillId="0" borderId="105" xfId="0" applyFont="1" applyBorder="1">
      <alignment vertical="center"/>
    </xf>
    <xf numFmtId="0" fontId="11" fillId="0" borderId="0" xfId="3" applyAlignment="1">
      <alignment vertical="center" shrinkToFit="1"/>
    </xf>
    <xf numFmtId="0" fontId="11" fillId="2" borderId="32" xfId="3" applyFill="1" applyBorder="1" applyAlignment="1">
      <alignment horizontal="center" vertical="center" shrinkToFit="1"/>
    </xf>
    <xf numFmtId="0" fontId="11" fillId="3" borderId="15" xfId="3" applyFill="1" applyBorder="1" applyAlignment="1">
      <alignment horizontal="center" vertical="center" shrinkToFit="1"/>
    </xf>
    <xf numFmtId="0" fontId="11" fillId="5" borderId="15" xfId="3" applyFill="1" applyBorder="1" applyAlignment="1">
      <alignment horizontal="center" vertical="center" shrinkToFit="1"/>
    </xf>
    <xf numFmtId="0" fontId="11" fillId="5" borderId="10" xfId="3" applyFill="1" applyBorder="1" applyAlignment="1" applyProtection="1">
      <alignment horizontal="center" vertical="center" shrinkToFit="1"/>
      <protection locked="0"/>
    </xf>
    <xf numFmtId="9" fontId="13" fillId="6" borderId="108" xfId="1" applyFont="1" applyFill="1" applyBorder="1" applyAlignment="1" applyProtection="1">
      <alignment vertical="center" shrinkToFit="1"/>
    </xf>
    <xf numFmtId="9" fontId="13" fillId="6" borderId="111" xfId="1" applyFont="1" applyFill="1" applyBorder="1" applyAlignment="1" applyProtection="1">
      <alignment vertical="center" shrinkToFit="1"/>
    </xf>
    <xf numFmtId="1" fontId="11" fillId="5" borderId="15" xfId="1" applyNumberFormat="1" applyFont="1" applyFill="1" applyBorder="1" applyAlignment="1" applyProtection="1">
      <alignment horizontal="right" vertical="center" shrinkToFit="1"/>
    </xf>
    <xf numFmtId="176" fontId="11" fillId="0" borderId="3" xfId="3" applyNumberFormat="1" applyBorder="1" applyAlignment="1" applyProtection="1">
      <alignment horizontal="right" vertical="center" shrinkToFit="1"/>
      <protection locked="0"/>
    </xf>
    <xf numFmtId="0" fontId="11" fillId="5" borderId="3" xfId="3" applyFill="1" applyBorder="1" applyAlignment="1">
      <alignment horizontal="center" vertical="center" shrinkToFit="1"/>
    </xf>
    <xf numFmtId="176" fontId="11" fillId="0" borderId="12" xfId="3" applyNumberFormat="1" applyBorder="1" applyAlignment="1" applyProtection="1">
      <alignment horizontal="right" vertical="center" shrinkToFit="1"/>
      <protection locked="0"/>
    </xf>
    <xf numFmtId="0" fontId="11" fillId="5" borderId="12" xfId="3" applyFill="1" applyBorder="1" applyAlignment="1">
      <alignment horizontal="center" vertical="center" shrinkToFit="1"/>
    </xf>
    <xf numFmtId="176" fontId="11" fillId="0" borderId="157" xfId="3" applyNumberFormat="1" applyBorder="1" applyAlignment="1" applyProtection="1">
      <alignment horizontal="right" vertical="center" shrinkToFit="1"/>
      <protection locked="0"/>
    </xf>
    <xf numFmtId="0" fontId="11" fillId="5" borderId="157" xfId="3" applyFill="1" applyBorder="1" applyAlignment="1">
      <alignment horizontal="center" vertical="center" shrinkToFit="1"/>
    </xf>
    <xf numFmtId="176" fontId="11" fillId="5" borderId="52" xfId="3" applyNumberFormat="1" applyFill="1" applyBorder="1" applyAlignment="1">
      <alignment horizontal="right" vertical="center" shrinkToFit="1"/>
    </xf>
    <xf numFmtId="0" fontId="11" fillId="5" borderId="15" xfId="3" applyFill="1" applyBorder="1" applyAlignment="1">
      <alignment vertical="center" shrinkToFit="1"/>
    </xf>
    <xf numFmtId="0" fontId="11" fillId="3" borderId="15" xfId="3" applyFill="1" applyBorder="1" applyAlignment="1">
      <alignment horizontal="left" vertical="center" shrinkToFit="1"/>
    </xf>
    <xf numFmtId="0" fontId="11" fillId="3" borderId="0" xfId="3" applyFill="1" applyAlignment="1">
      <alignment horizontal="left" vertical="center" shrinkToFit="1"/>
    </xf>
    <xf numFmtId="0" fontId="11" fillId="5" borderId="15" xfId="3" applyFill="1" applyBorder="1" applyAlignment="1">
      <alignment horizontal="left" vertical="center" shrinkToFit="1"/>
    </xf>
    <xf numFmtId="0" fontId="11" fillId="5" borderId="50" xfId="3" applyFill="1" applyBorder="1" applyAlignment="1">
      <alignment horizontal="left" vertical="center" shrinkToFit="1"/>
    </xf>
    <xf numFmtId="0" fontId="38" fillId="9" borderId="31" xfId="3" applyFont="1" applyFill="1" applyBorder="1" applyAlignment="1">
      <alignment horizontal="left" vertical="center"/>
    </xf>
    <xf numFmtId="0" fontId="0" fillId="5" borderId="72" xfId="0" applyFill="1" applyBorder="1" applyAlignment="1">
      <alignment horizontal="right" vertical="center" wrapText="1"/>
    </xf>
    <xf numFmtId="0" fontId="52" fillId="2" borderId="31" xfId="3" applyFont="1" applyFill="1" applyBorder="1">
      <alignment vertical="center"/>
    </xf>
    <xf numFmtId="0" fontId="52" fillId="2" borderId="42" xfId="3" applyFont="1" applyFill="1" applyBorder="1" applyAlignment="1">
      <alignment vertical="center" wrapText="1"/>
    </xf>
    <xf numFmtId="0" fontId="42" fillId="0" borderId="0" xfId="0" applyFont="1">
      <alignment vertical="center"/>
    </xf>
    <xf numFmtId="0" fontId="53" fillId="0" borderId="0" xfId="0" applyFont="1">
      <alignment vertical="center"/>
    </xf>
    <xf numFmtId="0" fontId="54" fillId="0" borderId="0" xfId="0" applyFont="1">
      <alignment vertical="center"/>
    </xf>
    <xf numFmtId="0" fontId="55" fillId="0" borderId="42" xfId="0" applyFont="1" applyBorder="1">
      <alignment vertical="center"/>
    </xf>
    <xf numFmtId="0" fontId="42" fillId="0" borderId="72" xfId="0" applyFont="1" applyBorder="1">
      <alignment vertical="center"/>
    </xf>
    <xf numFmtId="0" fontId="42" fillId="0" borderId="110" xfId="0" applyFont="1" applyBorder="1">
      <alignment vertical="center"/>
    </xf>
    <xf numFmtId="0" fontId="15" fillId="0" borderId="17" xfId="0" applyFont="1" applyBorder="1">
      <alignment vertical="center"/>
    </xf>
    <xf numFmtId="0" fontId="15" fillId="0" borderId="16" xfId="0" applyFont="1" applyBorder="1" applyAlignment="1">
      <alignment horizontal="right" vertical="center"/>
    </xf>
    <xf numFmtId="0" fontId="15" fillId="0" borderId="0" xfId="0" applyFont="1" applyAlignment="1">
      <alignment horizontal="left" vertical="center"/>
    </xf>
    <xf numFmtId="0" fontId="34" fillId="0" borderId="41" xfId="0" applyFont="1" applyBorder="1">
      <alignment vertical="center"/>
    </xf>
    <xf numFmtId="0" fontId="15" fillId="0" borderId="15" xfId="0" applyFont="1" applyBorder="1">
      <alignment vertical="center"/>
    </xf>
    <xf numFmtId="0" fontId="15" fillId="0" borderId="48" xfId="0" applyFont="1" applyBorder="1">
      <alignment vertical="center"/>
    </xf>
    <xf numFmtId="0" fontId="0" fillId="0" borderId="0" xfId="0" applyProtection="1">
      <alignment vertical="center"/>
      <protection locked="0"/>
    </xf>
    <xf numFmtId="0" fontId="49" fillId="0" borderId="0" xfId="0" applyFont="1" applyAlignment="1">
      <alignment vertical="top" wrapText="1"/>
    </xf>
    <xf numFmtId="0" fontId="57" fillId="0" borderId="0" xfId="7" applyFont="1" applyProtection="1">
      <alignment vertical="center"/>
      <protection locked="0"/>
    </xf>
    <xf numFmtId="0" fontId="22" fillId="0" borderId="0" xfId="0" applyFont="1" applyAlignment="1">
      <alignment horizontal="left" vertical="top"/>
    </xf>
    <xf numFmtId="0" fontId="59" fillId="0" borderId="0" xfId="7" applyFont="1" applyProtection="1">
      <alignment vertical="center"/>
      <protection locked="0"/>
    </xf>
    <xf numFmtId="0" fontId="60" fillId="0" borderId="0" xfId="7" applyFont="1" applyProtection="1">
      <alignment vertical="center"/>
      <protection locked="0"/>
    </xf>
    <xf numFmtId="0" fontId="62" fillId="0" borderId="0" xfId="7" applyFont="1" applyProtection="1">
      <alignment vertical="center"/>
      <protection locked="0"/>
    </xf>
    <xf numFmtId="0" fontId="61" fillId="0" borderId="0" xfId="7" applyFont="1" applyProtection="1">
      <alignment vertical="center"/>
      <protection locked="0"/>
    </xf>
    <xf numFmtId="0" fontId="56" fillId="0" borderId="0" xfId="0" applyFont="1" applyAlignment="1" applyProtection="1">
      <alignment horizontal="center" vertical="center"/>
      <protection locked="0"/>
    </xf>
    <xf numFmtId="0" fontId="57" fillId="0" borderId="0" xfId="0" applyFont="1" applyAlignment="1" applyProtection="1">
      <alignment horizontal="center" vertical="center"/>
      <protection locked="0"/>
    </xf>
    <xf numFmtId="0" fontId="57" fillId="0" borderId="0" xfId="0" applyFont="1" applyProtection="1">
      <alignment vertical="center"/>
      <protection locked="0"/>
    </xf>
    <xf numFmtId="0" fontId="57" fillId="0" borderId="0" xfId="0" applyFont="1" applyAlignment="1" applyProtection="1">
      <alignment horizontal="right" vertical="center"/>
      <protection locked="0"/>
    </xf>
    <xf numFmtId="0" fontId="57" fillId="10" borderId="0" xfId="0" applyFont="1" applyFill="1" applyAlignment="1" applyProtection="1">
      <alignment horizontal="right" vertical="top"/>
      <protection locked="0"/>
    </xf>
    <xf numFmtId="0" fontId="63" fillId="0" borderId="0" xfId="0" applyFont="1" applyAlignment="1" applyProtection="1">
      <alignment vertical="top" wrapText="1"/>
      <protection locked="0"/>
    </xf>
    <xf numFmtId="0" fontId="56" fillId="0" borderId="0" xfId="0" applyFont="1" applyAlignment="1" applyProtection="1">
      <alignment horizontal="center" vertical="top"/>
      <protection locked="0"/>
    </xf>
    <xf numFmtId="0" fontId="64" fillId="0" borderId="0" xfId="0" applyFont="1" applyAlignment="1" applyProtection="1">
      <alignment horizontal="right" vertical="top"/>
      <protection locked="0"/>
    </xf>
    <xf numFmtId="0" fontId="57" fillId="0" borderId="0" xfId="0" applyFont="1" applyAlignment="1" applyProtection="1">
      <alignment horizontal="left" vertical="top" wrapText="1"/>
      <protection locked="0"/>
    </xf>
    <xf numFmtId="0" fontId="56" fillId="0" borderId="0" xfId="0" applyFont="1" applyProtection="1">
      <alignment vertical="center"/>
      <protection locked="0"/>
    </xf>
    <xf numFmtId="0" fontId="57" fillId="0" borderId="0" xfId="0" applyFont="1" applyAlignment="1" applyProtection="1">
      <alignment horizontal="right" vertical="top"/>
      <protection locked="0"/>
    </xf>
    <xf numFmtId="0" fontId="64" fillId="0" borderId="0" xfId="0" applyFont="1" applyAlignment="1" applyProtection="1">
      <alignment vertical="top"/>
      <protection locked="0"/>
    </xf>
    <xf numFmtId="0" fontId="26" fillId="0" borderId="0" xfId="0" applyFont="1">
      <alignment vertical="center"/>
    </xf>
    <xf numFmtId="0" fontId="26" fillId="0" borderId="0" xfId="0" applyFont="1" applyAlignment="1">
      <alignment horizontal="left" vertical="top" wrapText="1"/>
    </xf>
    <xf numFmtId="0" fontId="28" fillId="0" borderId="0" xfId="0" applyFont="1">
      <alignment vertical="center"/>
    </xf>
    <xf numFmtId="0" fontId="25" fillId="0" borderId="0" xfId="0" applyFont="1">
      <alignment vertical="center"/>
    </xf>
    <xf numFmtId="0" fontId="28" fillId="0" borderId="0" xfId="0" applyFont="1" applyAlignment="1">
      <alignment horizontal="center" vertical="center"/>
    </xf>
    <xf numFmtId="0" fontId="25" fillId="0" borderId="0" xfId="0" applyFont="1" applyAlignment="1">
      <alignment vertical="center" wrapText="1"/>
    </xf>
    <xf numFmtId="0" fontId="25" fillId="0" borderId="0" xfId="0" applyFont="1" applyAlignment="1">
      <alignment vertical="center" shrinkToFit="1"/>
    </xf>
    <xf numFmtId="0" fontId="26" fillId="0" borderId="0" xfId="0" applyFont="1" applyAlignment="1">
      <alignment horizontal="center" vertical="center"/>
    </xf>
    <xf numFmtId="181" fontId="29" fillId="0" borderId="0" xfId="0" applyNumberFormat="1" applyFont="1">
      <alignment vertical="center"/>
    </xf>
    <xf numFmtId="181" fontId="29" fillId="0" borderId="0" xfId="0" applyNumberFormat="1" applyFont="1" applyAlignment="1">
      <alignment horizontal="right" vertical="center"/>
    </xf>
    <xf numFmtId="0" fontId="29" fillId="0" borderId="0" xfId="0" applyFont="1" applyAlignment="1">
      <alignment vertical="top"/>
    </xf>
    <xf numFmtId="0" fontId="29" fillId="0" borderId="0" xfId="0" applyFont="1" applyAlignment="1">
      <alignment horizontal="right" vertical="center"/>
    </xf>
    <xf numFmtId="0" fontId="29" fillId="0" borderId="0" xfId="0" applyFont="1">
      <alignment vertical="center"/>
    </xf>
    <xf numFmtId="0" fontId="29" fillId="0" borderId="0" xfId="0" applyFont="1" applyAlignment="1">
      <alignment horizontal="center" vertical="center"/>
    </xf>
    <xf numFmtId="0" fontId="29" fillId="0" borderId="0" xfId="0" applyFont="1" applyAlignment="1">
      <alignment horizontal="right" vertical="center" wrapText="1" shrinkToFit="1"/>
    </xf>
    <xf numFmtId="0" fontId="29" fillId="0" borderId="0" xfId="0" applyFont="1" applyAlignment="1">
      <alignment horizontal="right" vertical="center" shrinkToFit="1"/>
    </xf>
    <xf numFmtId="0" fontId="29"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horizontal="left" vertical="center"/>
    </xf>
    <xf numFmtId="0" fontId="30" fillId="0" borderId="0" xfId="0" applyFont="1" applyAlignment="1">
      <alignment horizontal="center" vertical="center" wrapText="1"/>
    </xf>
    <xf numFmtId="0" fontId="65" fillId="0" borderId="0" xfId="0" applyFont="1" applyAlignment="1">
      <alignment horizontal="justify" vertical="center"/>
    </xf>
    <xf numFmtId="0" fontId="65" fillId="0" borderId="0" xfId="0" applyFont="1" applyAlignment="1">
      <alignment horizontal="left" vertical="center"/>
    </xf>
    <xf numFmtId="0" fontId="27" fillId="0" borderId="0" xfId="0" applyFont="1" applyAlignment="1">
      <alignment horizontal="left" vertical="center"/>
    </xf>
    <xf numFmtId="0" fontId="66" fillId="0" borderId="0" xfId="0" applyFont="1">
      <alignment vertical="center"/>
    </xf>
    <xf numFmtId="0" fontId="52" fillId="2" borderId="2" xfId="3" applyFont="1" applyFill="1" applyBorder="1" applyAlignment="1">
      <alignment vertical="center" wrapText="1"/>
    </xf>
    <xf numFmtId="0" fontId="19" fillId="2" borderId="31" xfId="3" applyFont="1" applyFill="1" applyBorder="1">
      <alignment vertical="center"/>
    </xf>
    <xf numFmtId="177" fontId="11" fillId="5" borderId="36" xfId="2" applyNumberFormat="1" applyFont="1" applyFill="1" applyBorder="1" applyProtection="1">
      <alignment vertical="center"/>
    </xf>
    <xf numFmtId="0" fontId="19" fillId="3" borderId="87" xfId="3" applyFont="1" applyFill="1" applyBorder="1">
      <alignment vertical="center"/>
    </xf>
    <xf numFmtId="0" fontId="19" fillId="3" borderId="33" xfId="3" applyFont="1" applyFill="1" applyBorder="1">
      <alignment vertical="center"/>
    </xf>
    <xf numFmtId="0" fontId="19" fillId="3" borderId="34" xfId="3" applyFont="1" applyFill="1" applyBorder="1">
      <alignment vertical="center"/>
    </xf>
    <xf numFmtId="177" fontId="11" fillId="5" borderId="154" xfId="2" applyNumberFormat="1" applyFont="1" applyFill="1" applyBorder="1" applyProtection="1">
      <alignment vertical="center"/>
    </xf>
    <xf numFmtId="177" fontId="0" fillId="2" borderId="30" xfId="3" applyNumberFormat="1" applyFont="1" applyFill="1" applyBorder="1" applyAlignment="1">
      <alignment horizontal="center" vertical="center"/>
    </xf>
    <xf numFmtId="177" fontId="11" fillId="5" borderId="147" xfId="2" applyNumberFormat="1" applyFont="1" applyFill="1" applyBorder="1" applyProtection="1">
      <alignment vertical="center"/>
    </xf>
    <xf numFmtId="177" fontId="11" fillId="5" borderId="46" xfId="2" applyNumberFormat="1" applyFont="1" applyFill="1" applyBorder="1" applyProtection="1">
      <alignment vertical="center"/>
    </xf>
    <xf numFmtId="0" fontId="0" fillId="0" borderId="2" xfId="0" applyBorder="1" applyAlignment="1" applyProtection="1">
      <alignment vertical="center" shrinkToFit="1"/>
      <protection locked="0"/>
    </xf>
    <xf numFmtId="0" fontId="0" fillId="0" borderId="19" xfId="0" applyBorder="1" applyAlignment="1" applyProtection="1">
      <alignment vertical="center" shrinkToFit="1"/>
      <protection locked="0"/>
    </xf>
    <xf numFmtId="0" fontId="0" fillId="0" borderId="38" xfId="0" applyBorder="1" applyAlignment="1" applyProtection="1">
      <alignment vertical="center" shrinkToFit="1"/>
      <protection locked="0"/>
    </xf>
    <xf numFmtId="0" fontId="12" fillId="5" borderId="1" xfId="0" applyFont="1" applyFill="1" applyBorder="1" applyAlignment="1">
      <alignment vertical="center" wrapText="1"/>
    </xf>
    <xf numFmtId="0" fontId="14" fillId="0" borderId="0" xfId="0" applyFont="1">
      <alignment vertical="center"/>
    </xf>
    <xf numFmtId="185" fontId="29" fillId="0" borderId="0" xfId="0" applyNumberFormat="1" applyFont="1" applyAlignment="1">
      <alignment horizontal="right" vertical="center" shrinkToFit="1"/>
    </xf>
    <xf numFmtId="0" fontId="29" fillId="0" borderId="0" xfId="0" applyFont="1" applyAlignment="1">
      <alignment horizontal="center" vertical="center" shrinkToFit="1"/>
    </xf>
    <xf numFmtId="0" fontId="49" fillId="0" borderId="0" xfId="0" applyFont="1" applyAlignment="1">
      <alignment vertical="top"/>
    </xf>
    <xf numFmtId="0" fontId="57" fillId="0" borderId="0" xfId="0" applyFont="1" applyAlignment="1" applyProtection="1">
      <alignment horizontal="left" vertical="top"/>
      <protection locked="0"/>
    </xf>
    <xf numFmtId="177" fontId="14" fillId="7" borderId="143" xfId="0" applyNumberFormat="1" applyFont="1" applyFill="1" applyBorder="1" applyAlignment="1">
      <alignment vertical="top" shrinkToFit="1"/>
    </xf>
    <xf numFmtId="0" fontId="0" fillId="0" borderId="0" xfId="0" applyAlignment="1">
      <alignment horizontal="left" vertical="top" wrapText="1"/>
    </xf>
    <xf numFmtId="0" fontId="0" fillId="0" borderId="175" xfId="0" applyBorder="1">
      <alignment vertical="center"/>
    </xf>
    <xf numFmtId="0" fontId="0" fillId="0" borderId="0" xfId="0" applyAlignment="1">
      <alignment horizontal="left" vertical="center"/>
    </xf>
    <xf numFmtId="0" fontId="11" fillId="0" borderId="175" xfId="3" applyBorder="1">
      <alignment vertical="center"/>
    </xf>
    <xf numFmtId="0" fontId="72" fillId="0" borderId="0" xfId="0" applyFont="1" applyAlignment="1">
      <alignment vertical="center" wrapText="1"/>
    </xf>
    <xf numFmtId="0" fontId="72" fillId="0" borderId="0" xfId="0" applyFont="1">
      <alignment vertical="center"/>
    </xf>
    <xf numFmtId="0" fontId="11" fillId="0" borderId="177" xfId="3" applyBorder="1" applyAlignment="1" applyProtection="1">
      <alignment vertical="center" shrinkToFit="1"/>
      <protection locked="0"/>
    </xf>
    <xf numFmtId="0" fontId="37" fillId="0" borderId="0" xfId="3" applyFont="1" applyAlignment="1">
      <alignment vertical="center" wrapText="1"/>
    </xf>
    <xf numFmtId="0" fontId="0" fillId="0" borderId="175" xfId="0" applyBorder="1" applyAlignment="1"/>
    <xf numFmtId="0" fontId="49" fillId="0" borderId="0" xfId="0" applyFont="1" applyAlignment="1">
      <alignment horizontal="left" vertical="top" wrapText="1"/>
    </xf>
    <xf numFmtId="0" fontId="72" fillId="0" borderId="0" xfId="0" applyFont="1" applyAlignment="1">
      <alignment vertical="top" wrapText="1"/>
    </xf>
    <xf numFmtId="0" fontId="38" fillId="0" borderId="0" xfId="0" applyFont="1" applyAlignment="1">
      <alignment vertical="top" wrapText="1"/>
    </xf>
    <xf numFmtId="179" fontId="29" fillId="0" borderId="0" xfId="0" applyNumberFormat="1" applyFont="1" applyAlignment="1">
      <alignment horizontal="center" vertical="center"/>
    </xf>
    <xf numFmtId="180" fontId="29" fillId="0" borderId="0" xfId="0" applyNumberFormat="1" applyFont="1" applyAlignment="1">
      <alignment horizontal="center" vertical="center"/>
    </xf>
    <xf numFmtId="0" fontId="16" fillId="0" borderId="0" xfId="0" applyFont="1">
      <alignment vertical="center"/>
    </xf>
    <xf numFmtId="0" fontId="24" fillId="0" borderId="0" xfId="0" applyFont="1" applyAlignment="1">
      <alignment horizontal="left" vertical="top" wrapText="1"/>
    </xf>
    <xf numFmtId="0" fontId="24" fillId="0" borderId="0" xfId="0" applyFont="1" applyAlignment="1">
      <alignment horizontal="left" vertical="top"/>
    </xf>
    <xf numFmtId="0" fontId="67" fillId="0" borderId="0" xfId="0" applyFont="1">
      <alignment vertical="center"/>
    </xf>
    <xf numFmtId="0" fontId="82" fillId="0" borderId="0" xfId="0" applyFont="1" applyAlignment="1">
      <alignment horizontal="right" vertical="center" shrinkToFit="1"/>
    </xf>
    <xf numFmtId="0" fontId="83" fillId="0" borderId="0" xfId="0" applyFont="1" applyAlignment="1">
      <alignment horizontal="right" vertical="center" shrinkToFit="1"/>
    </xf>
    <xf numFmtId="0" fontId="43" fillId="0" borderId="0" xfId="0" applyFont="1" applyAlignment="1">
      <alignment horizontal="left" vertical="center" shrinkToFit="1"/>
    </xf>
    <xf numFmtId="0" fontId="13" fillId="0" borderId="0" xfId="0" applyFont="1" applyAlignment="1">
      <alignment horizontal="right" vertical="top"/>
    </xf>
    <xf numFmtId="0" fontId="14" fillId="4" borderId="1" xfId="0" applyFont="1" applyFill="1" applyBorder="1" applyAlignment="1" applyProtection="1">
      <alignment horizontal="center" vertical="center" wrapText="1"/>
      <protection locked="0"/>
    </xf>
    <xf numFmtId="0" fontId="14" fillId="4" borderId="188" xfId="0" applyFont="1" applyFill="1" applyBorder="1" applyAlignment="1" applyProtection="1">
      <alignment horizontal="center" vertical="center" wrapText="1"/>
      <protection locked="0"/>
    </xf>
    <xf numFmtId="0" fontId="14" fillId="8" borderId="84" xfId="0" applyFont="1" applyFill="1" applyBorder="1">
      <alignment vertical="center"/>
    </xf>
    <xf numFmtId="0" fontId="38" fillId="0" borderId="0" xfId="0" applyFont="1" applyAlignment="1">
      <alignment horizontal="left" vertical="top" wrapText="1"/>
    </xf>
    <xf numFmtId="0" fontId="38" fillId="0" borderId="0" xfId="0" applyFont="1" applyAlignment="1">
      <alignment horizontal="left" vertical="top"/>
    </xf>
    <xf numFmtId="0" fontId="81" fillId="0" borderId="0" xfId="0" applyFont="1" applyAlignment="1">
      <alignment horizontal="left" vertical="top" wrapText="1"/>
    </xf>
    <xf numFmtId="0" fontId="50" fillId="4" borderId="121" xfId="0" applyFont="1" applyFill="1" applyBorder="1" applyAlignment="1" applyProtection="1">
      <alignment vertical="center" wrapText="1"/>
      <protection locked="0"/>
    </xf>
    <xf numFmtId="179" fontId="19" fillId="0" borderId="120" xfId="0" applyNumberFormat="1" applyFont="1" applyBorder="1" applyAlignment="1" applyProtection="1">
      <alignment horizontal="center" vertical="center"/>
      <protection locked="0"/>
    </xf>
    <xf numFmtId="0" fontId="19" fillId="5" borderId="100" xfId="0" applyFont="1" applyFill="1" applyBorder="1" applyAlignment="1">
      <alignment horizontal="center" vertical="center"/>
    </xf>
    <xf numFmtId="179" fontId="20" fillId="5" borderId="73" xfId="0" applyNumberFormat="1" applyFont="1" applyFill="1" applyBorder="1" applyAlignment="1">
      <alignment horizontal="left" vertical="center"/>
    </xf>
    <xf numFmtId="0" fontId="19" fillId="5" borderId="37" xfId="0" applyFont="1" applyFill="1" applyBorder="1" applyAlignment="1">
      <alignment horizontal="left" vertical="center"/>
    </xf>
    <xf numFmtId="0" fontId="19" fillId="5" borderId="95" xfId="0" applyFont="1" applyFill="1" applyBorder="1" applyAlignment="1">
      <alignment horizontal="left" vertical="center"/>
    </xf>
    <xf numFmtId="179" fontId="19" fillId="0" borderId="97" xfId="0" applyNumberFormat="1" applyFont="1" applyBorder="1" applyAlignment="1" applyProtection="1">
      <alignment horizontal="center" vertical="center"/>
      <protection locked="0"/>
    </xf>
    <xf numFmtId="0" fontId="19" fillId="5" borderId="136" xfId="0" applyFont="1" applyFill="1" applyBorder="1" applyAlignment="1">
      <alignment horizontal="center" vertical="center"/>
    </xf>
    <xf numFmtId="180" fontId="19" fillId="0" borderId="136" xfId="0" applyNumberFormat="1" applyFont="1" applyBorder="1" applyAlignment="1" applyProtection="1">
      <alignment horizontal="center" vertical="center"/>
      <protection locked="0"/>
    </xf>
    <xf numFmtId="0" fontId="52" fillId="5" borderId="112" xfId="0" applyFont="1" applyFill="1" applyBorder="1" applyAlignment="1">
      <alignment vertical="center" shrinkToFit="1"/>
    </xf>
    <xf numFmtId="0" fontId="52" fillId="5" borderId="19" xfId="0" applyFont="1" applyFill="1" applyBorder="1" applyAlignment="1">
      <alignment vertical="center" shrinkToFit="1"/>
    </xf>
    <xf numFmtId="0" fontId="19" fillId="5" borderId="19" xfId="0" applyFont="1" applyFill="1" applyBorder="1" applyAlignment="1">
      <alignment vertical="center" shrinkToFit="1"/>
    </xf>
    <xf numFmtId="0" fontId="52" fillId="5" borderId="156" xfId="0" applyFont="1" applyFill="1" applyBorder="1" applyAlignment="1">
      <alignment vertical="center" shrinkToFit="1"/>
    </xf>
    <xf numFmtId="0" fontId="52" fillId="5" borderId="25" xfId="0" applyFont="1" applyFill="1" applyBorder="1" applyAlignment="1">
      <alignment vertical="center" shrinkToFit="1"/>
    </xf>
    <xf numFmtId="0" fontId="19" fillId="5" borderId="38" xfId="0" applyFont="1" applyFill="1" applyBorder="1" applyAlignment="1">
      <alignment vertical="center" shrinkToFit="1"/>
    </xf>
    <xf numFmtId="14" fontId="19" fillId="0" borderId="102" xfId="0" applyNumberFormat="1" applyFont="1" applyBorder="1" applyAlignment="1" applyProtection="1">
      <alignment horizontal="center" vertical="center"/>
      <protection locked="0"/>
    </xf>
    <xf numFmtId="0" fontId="19" fillId="5" borderId="103" xfId="0" applyFont="1" applyFill="1" applyBorder="1" applyAlignment="1">
      <alignment horizontal="center" vertical="center"/>
    </xf>
    <xf numFmtId="14" fontId="19" fillId="0" borderId="103" xfId="0" applyNumberFormat="1" applyFont="1" applyBorder="1" applyAlignment="1" applyProtection="1">
      <alignment horizontal="center" vertical="center"/>
      <protection locked="0"/>
    </xf>
    <xf numFmtId="0" fontId="19" fillId="5" borderId="72" xfId="0" applyFont="1" applyFill="1" applyBorder="1" applyAlignment="1">
      <alignment horizontal="right" vertical="center" wrapText="1"/>
    </xf>
    <xf numFmtId="0" fontId="19" fillId="5" borderId="61" xfId="0" applyFont="1" applyFill="1" applyBorder="1" applyAlignment="1">
      <alignment vertical="center" wrapText="1"/>
    </xf>
    <xf numFmtId="0" fontId="19" fillId="5" borderId="94" xfId="0" applyFont="1" applyFill="1" applyBorder="1" applyAlignment="1">
      <alignment horizontal="left" vertical="center"/>
    </xf>
    <xf numFmtId="176" fontId="52" fillId="5" borderId="137" xfId="0" applyNumberFormat="1" applyFont="1" applyFill="1" applyBorder="1">
      <alignment vertical="center"/>
    </xf>
    <xf numFmtId="176" fontId="52" fillId="5" borderId="5" xfId="0" applyNumberFormat="1" applyFont="1" applyFill="1" applyBorder="1">
      <alignment vertical="center"/>
    </xf>
    <xf numFmtId="176" fontId="19" fillId="5" borderId="5" xfId="0" applyNumberFormat="1" applyFont="1" applyFill="1" applyBorder="1">
      <alignment vertical="center"/>
    </xf>
    <xf numFmtId="38" fontId="19" fillId="5" borderId="78" xfId="4" applyFont="1" applyFill="1" applyBorder="1" applyAlignment="1" applyProtection="1">
      <alignment horizontal="right" vertical="center" shrinkToFit="1"/>
    </xf>
    <xf numFmtId="38" fontId="52" fillId="5" borderId="140" xfId="4" applyFont="1" applyFill="1" applyBorder="1" applyAlignment="1" applyProtection="1">
      <alignment horizontal="right" vertical="center"/>
    </xf>
    <xf numFmtId="176" fontId="19" fillId="5" borderId="39" xfId="0" applyNumberFormat="1" applyFont="1" applyFill="1" applyBorder="1">
      <alignment vertical="center"/>
    </xf>
    <xf numFmtId="38" fontId="19" fillId="5" borderId="74" xfId="4" applyFont="1" applyFill="1" applyBorder="1" applyAlignment="1" applyProtection="1">
      <alignment horizontal="right" vertical="center"/>
    </xf>
    <xf numFmtId="38" fontId="52" fillId="5" borderId="117" xfId="4" applyFont="1" applyFill="1" applyBorder="1" applyAlignment="1" applyProtection="1">
      <alignment horizontal="right" vertical="center"/>
    </xf>
    <xf numFmtId="0" fontId="35" fillId="0" borderId="0" xfId="0" applyFont="1" applyAlignment="1">
      <alignment horizontal="left" vertical="top" wrapText="1"/>
    </xf>
    <xf numFmtId="0" fontId="77" fillId="0" borderId="0" xfId="0" applyFont="1" applyAlignment="1">
      <alignment horizontal="left" vertical="top" wrapText="1"/>
    </xf>
    <xf numFmtId="0" fontId="86" fillId="0" borderId="0" xfId="0" applyFont="1">
      <alignment vertical="center"/>
    </xf>
    <xf numFmtId="176" fontId="52" fillId="5" borderId="140" xfId="0" applyNumberFormat="1" applyFont="1" applyFill="1" applyBorder="1" applyAlignment="1">
      <alignment horizontal="right" vertical="center"/>
    </xf>
    <xf numFmtId="176" fontId="52" fillId="5" borderId="117" xfId="0" applyNumberFormat="1" applyFont="1" applyFill="1" applyBorder="1" applyAlignment="1">
      <alignment horizontal="right" vertical="center"/>
    </xf>
    <xf numFmtId="0" fontId="19" fillId="0" borderId="0" xfId="0" applyFont="1">
      <alignment vertical="center"/>
    </xf>
    <xf numFmtId="0" fontId="72" fillId="0" borderId="0" xfId="0" applyFont="1" applyAlignment="1">
      <alignment horizontal="left" vertical="top" wrapText="1"/>
    </xf>
    <xf numFmtId="183" fontId="0" fillId="0" borderId="32" xfId="0" applyNumberFormat="1" applyBorder="1" applyAlignment="1">
      <alignment horizontal="center" vertical="center"/>
    </xf>
    <xf numFmtId="0" fontId="0" fillId="0" borderId="32" xfId="0" applyBorder="1">
      <alignment vertical="center"/>
    </xf>
    <xf numFmtId="0" fontId="0" fillId="0" borderId="32" xfId="0" applyBorder="1" applyAlignment="1">
      <alignment vertical="center" shrinkToFit="1"/>
    </xf>
    <xf numFmtId="0" fontId="0" fillId="0" borderId="32" xfId="0" applyBorder="1" applyAlignment="1">
      <alignment vertical="center" wrapText="1" shrinkToFit="1"/>
    </xf>
    <xf numFmtId="177" fontId="0" fillId="0" borderId="32" xfId="0" applyNumberFormat="1" applyBorder="1">
      <alignment vertical="center"/>
    </xf>
    <xf numFmtId="177" fontId="0" fillId="0" borderId="32" xfId="0" applyNumberFormat="1" applyBorder="1" applyAlignment="1">
      <alignment horizontal="right" vertical="center"/>
    </xf>
    <xf numFmtId="0" fontId="0" fillId="0" borderId="32" xfId="0" applyBorder="1" applyAlignment="1">
      <alignment horizontal="right" vertical="top"/>
    </xf>
    <xf numFmtId="179" fontId="19" fillId="0" borderId="131" xfId="0" applyNumberFormat="1" applyFont="1" applyBorder="1" applyAlignment="1" applyProtection="1">
      <alignment horizontal="center" vertical="center"/>
      <protection locked="0"/>
    </xf>
    <xf numFmtId="0" fontId="19" fillId="5" borderId="189" xfId="0" applyFont="1" applyFill="1" applyBorder="1" applyAlignment="1">
      <alignment horizontal="center" vertical="center"/>
    </xf>
    <xf numFmtId="180" fontId="19" fillId="0" borderId="189" xfId="0" applyNumberFormat="1" applyFont="1" applyBorder="1" applyAlignment="1" applyProtection="1">
      <alignment horizontal="center" vertical="center"/>
      <protection locked="0"/>
    </xf>
    <xf numFmtId="0" fontId="19" fillId="0" borderId="0" xfId="0" applyFont="1" applyAlignment="1">
      <alignment horizontal="left" vertical="center"/>
    </xf>
    <xf numFmtId="0" fontId="19" fillId="5" borderId="37" xfId="0" applyFont="1" applyFill="1" applyBorder="1" applyAlignment="1">
      <alignment horizontal="left" vertical="center" shrinkToFit="1"/>
    </xf>
    <xf numFmtId="177" fontId="19" fillId="5" borderId="152" xfId="2" applyNumberFormat="1" applyFont="1" applyFill="1" applyBorder="1" applyProtection="1">
      <alignment vertical="center"/>
    </xf>
    <xf numFmtId="177" fontId="19" fillId="5" borderId="36" xfId="2" applyNumberFormat="1" applyFont="1" applyFill="1" applyBorder="1" applyProtection="1">
      <alignment vertical="center"/>
    </xf>
    <xf numFmtId="177" fontId="19" fillId="5" borderId="153" xfId="2" applyNumberFormat="1" applyFont="1" applyFill="1" applyBorder="1" applyProtection="1">
      <alignment vertical="center"/>
    </xf>
    <xf numFmtId="177" fontId="19" fillId="5" borderId="154" xfId="2" applyNumberFormat="1" applyFont="1" applyFill="1" applyBorder="1" applyProtection="1">
      <alignment vertical="center"/>
    </xf>
    <xf numFmtId="0" fontId="11" fillId="0" borderId="32" xfId="3" applyBorder="1" applyAlignment="1">
      <alignment vertical="center" wrapText="1"/>
    </xf>
    <xf numFmtId="0" fontId="11" fillId="0" borderId="32" xfId="3" applyBorder="1" applyAlignment="1">
      <alignment vertical="center" shrinkToFit="1"/>
    </xf>
    <xf numFmtId="177" fontId="11" fillId="0" borderId="32" xfId="3" applyNumberFormat="1" applyBorder="1">
      <alignment vertical="center"/>
    </xf>
    <xf numFmtId="0" fontId="18" fillId="0" borderId="118" xfId="3" applyFont="1" applyBorder="1" applyAlignment="1">
      <alignment horizontal="right" vertical="center"/>
    </xf>
    <xf numFmtId="177" fontId="18" fillId="0" borderId="118" xfId="3" applyNumberFormat="1" applyFont="1" applyBorder="1" applyAlignment="1">
      <alignment horizontal="right" vertical="center" shrinkToFit="1"/>
    </xf>
    <xf numFmtId="0" fontId="72" fillId="0" borderId="0" xfId="0" applyFont="1" applyAlignment="1">
      <alignment horizontal="left" vertical="center" wrapText="1"/>
    </xf>
    <xf numFmtId="0" fontId="11" fillId="5" borderId="16" xfId="3" applyFill="1" applyBorder="1" applyAlignment="1">
      <alignment horizontal="center" vertical="center" textRotation="255"/>
    </xf>
    <xf numFmtId="0" fontId="11" fillId="5" borderId="17" xfId="3" applyFill="1" applyBorder="1" applyAlignment="1">
      <alignment horizontal="center" vertical="center" textRotation="255"/>
    </xf>
    <xf numFmtId="0" fontId="74" fillId="0" borderId="0" xfId="0" applyFont="1" applyAlignment="1">
      <alignment horizontal="left" vertical="center" wrapText="1"/>
    </xf>
    <xf numFmtId="0" fontId="0" fillId="0" borderId="118" xfId="3" applyFont="1" applyBorder="1" applyAlignment="1">
      <alignment horizontal="right" vertical="center" shrinkToFit="1"/>
    </xf>
    <xf numFmtId="0" fontId="47" fillId="0" borderId="0" xfId="0" applyFont="1" applyAlignment="1">
      <alignment horizontal="right" vertical="center"/>
    </xf>
    <xf numFmtId="0" fontId="12" fillId="0" borderId="0" xfId="0" applyFont="1" applyAlignment="1">
      <alignment horizontal="right" vertical="center"/>
    </xf>
    <xf numFmtId="189" fontId="47" fillId="0" borderId="0" xfId="8" applyNumberFormat="1" applyFont="1">
      <alignment vertical="center"/>
    </xf>
    <xf numFmtId="189" fontId="47" fillId="0" borderId="0" xfId="8" applyNumberFormat="1" applyFont="1" applyAlignment="1">
      <alignment horizontal="right" vertical="center"/>
    </xf>
    <xf numFmtId="0" fontId="19" fillId="5" borderId="170" xfId="0" applyFont="1" applyFill="1" applyBorder="1">
      <alignment vertical="center"/>
    </xf>
    <xf numFmtId="0" fontId="0" fillId="5" borderId="151" xfId="0" applyFill="1" applyBorder="1">
      <alignment vertical="center"/>
    </xf>
    <xf numFmtId="0" fontId="0" fillId="5" borderId="151" xfId="0" applyFill="1" applyBorder="1" applyAlignment="1">
      <alignment vertical="center" shrinkToFit="1"/>
    </xf>
    <xf numFmtId="0" fontId="0" fillId="5" borderId="71" xfId="0" applyFill="1" applyBorder="1">
      <alignment vertical="center"/>
    </xf>
    <xf numFmtId="0" fontId="0" fillId="5" borderId="42" xfId="0" applyFill="1" applyBorder="1" applyAlignment="1">
      <alignment horizontal="center" vertical="center"/>
    </xf>
    <xf numFmtId="0" fontId="12" fillId="5" borderId="110" xfId="0" applyFont="1" applyFill="1" applyBorder="1" applyAlignment="1">
      <alignment horizontal="center" vertical="center"/>
    </xf>
    <xf numFmtId="176" fontId="0" fillId="5" borderId="72" xfId="0" applyNumberFormat="1" applyFill="1" applyBorder="1" applyAlignment="1">
      <alignment horizontal="center" vertical="center" shrinkToFit="1"/>
    </xf>
    <xf numFmtId="176" fontId="12" fillId="5" borderId="43" xfId="0" applyNumberFormat="1" applyFont="1" applyFill="1" applyBorder="1" applyAlignment="1">
      <alignment horizontal="center" vertical="center" shrinkToFit="1"/>
    </xf>
    <xf numFmtId="0" fontId="12" fillId="5" borderId="112" xfId="0" applyFont="1" applyFill="1" applyBorder="1" applyAlignment="1">
      <alignment vertical="center" shrinkToFit="1"/>
    </xf>
    <xf numFmtId="0" fontId="12" fillId="5" borderId="19" xfId="0" applyFont="1" applyFill="1" applyBorder="1" applyAlignment="1">
      <alignment vertical="center" shrinkToFit="1"/>
    </xf>
    <xf numFmtId="0" fontId="0" fillId="5" borderId="19" xfId="0" applyFill="1" applyBorder="1" applyAlignment="1">
      <alignment vertical="center" shrinkToFit="1"/>
    </xf>
    <xf numFmtId="0" fontId="12" fillId="5" borderId="156" xfId="0" applyFont="1" applyFill="1" applyBorder="1" applyAlignment="1">
      <alignment vertical="center" shrinkToFit="1"/>
    </xf>
    <xf numFmtId="0" fontId="12" fillId="5" borderId="25" xfId="0" applyFont="1" applyFill="1" applyBorder="1" applyAlignment="1">
      <alignment vertical="center" shrinkToFit="1"/>
    </xf>
    <xf numFmtId="0" fontId="0" fillId="5" borderId="38" xfId="0" applyFill="1" applyBorder="1" applyAlignment="1">
      <alignment vertical="center" shrinkToFit="1"/>
    </xf>
    <xf numFmtId="0" fontId="19" fillId="0" borderId="2" xfId="3" applyFont="1" applyBorder="1" applyAlignment="1" applyProtection="1">
      <alignment horizontal="left" vertical="center" wrapText="1"/>
      <protection locked="0"/>
    </xf>
    <xf numFmtId="177" fontId="19" fillId="0" borderId="8" xfId="3" applyNumberFormat="1" applyFont="1" applyBorder="1" applyAlignment="1" applyProtection="1">
      <alignment horizontal="right" vertical="center" shrinkToFit="1"/>
      <protection locked="0"/>
    </xf>
    <xf numFmtId="0" fontId="19" fillId="5" borderId="72" xfId="3" applyFont="1" applyFill="1" applyBorder="1" applyAlignment="1">
      <alignment horizontal="center" vertical="center" shrinkToFit="1"/>
    </xf>
    <xf numFmtId="38" fontId="19" fillId="0" borderId="73" xfId="4" applyFont="1" applyBorder="1" applyAlignment="1" applyProtection="1">
      <alignment horizontal="right" vertical="center" shrinkToFit="1"/>
      <protection locked="0"/>
    </xf>
    <xf numFmtId="0" fontId="19" fillId="5" borderId="4" xfId="3" applyFont="1" applyFill="1" applyBorder="1" applyAlignment="1">
      <alignment horizontal="right" vertical="center"/>
    </xf>
    <xf numFmtId="177" fontId="19" fillId="5" borderId="65" xfId="3" applyNumberFormat="1" applyFont="1" applyFill="1" applyBorder="1" applyAlignment="1">
      <alignment horizontal="right" vertical="top"/>
    </xf>
    <xf numFmtId="0" fontId="19" fillId="0" borderId="19" xfId="3" applyFont="1" applyBorder="1" applyAlignment="1" applyProtection="1">
      <alignment horizontal="left" vertical="center" wrapText="1"/>
      <protection locked="0"/>
    </xf>
    <xf numFmtId="177" fontId="19" fillId="0" borderId="9" xfId="3" applyNumberFormat="1" applyFont="1" applyBorder="1" applyAlignment="1" applyProtection="1">
      <alignment horizontal="right" vertical="center" shrinkToFit="1"/>
      <protection locked="0"/>
    </xf>
    <xf numFmtId="0" fontId="19" fillId="5" borderId="45" xfId="3" applyFont="1" applyFill="1" applyBorder="1" applyAlignment="1">
      <alignment horizontal="center" vertical="center" shrinkToFit="1"/>
    </xf>
    <xf numFmtId="38" fontId="19" fillId="0" borderId="69" xfId="4" applyFont="1" applyBorder="1" applyAlignment="1" applyProtection="1">
      <alignment horizontal="right" vertical="center" shrinkToFit="1"/>
      <protection locked="0"/>
    </xf>
    <xf numFmtId="0" fontId="19" fillId="5" borderId="5" xfId="3" applyFont="1" applyFill="1" applyBorder="1" applyAlignment="1">
      <alignment horizontal="right" vertical="center"/>
    </xf>
    <xf numFmtId="177" fontId="19" fillId="5" borderId="63" xfId="3" applyNumberFormat="1" applyFont="1" applyFill="1" applyBorder="1" applyAlignment="1">
      <alignment horizontal="right" vertical="top"/>
    </xf>
    <xf numFmtId="0" fontId="19" fillId="0" borderId="6" xfId="3" applyFont="1" applyBorder="1" applyAlignment="1" applyProtection="1">
      <alignment horizontal="left" vertical="center" wrapText="1"/>
      <protection locked="0"/>
    </xf>
    <xf numFmtId="177" fontId="19" fillId="0" borderId="10" xfId="3" applyNumberFormat="1" applyFont="1" applyBorder="1" applyAlignment="1" applyProtection="1">
      <alignment horizontal="right" vertical="center" shrinkToFit="1"/>
      <protection locked="0"/>
    </xf>
    <xf numFmtId="38" fontId="19" fillId="0" borderId="121" xfId="4" applyFont="1" applyBorder="1" applyAlignment="1" applyProtection="1">
      <alignment horizontal="right" vertical="center" shrinkToFit="1"/>
      <protection locked="0"/>
    </xf>
    <xf numFmtId="0" fontId="19" fillId="5" borderId="7" xfId="3" applyFont="1" applyFill="1" applyBorder="1" applyAlignment="1">
      <alignment horizontal="right" vertical="center"/>
    </xf>
    <xf numFmtId="177" fontId="19" fillId="5" borderId="64" xfId="3" applyNumberFormat="1" applyFont="1" applyFill="1" applyBorder="1" applyAlignment="1">
      <alignment horizontal="right" vertical="top"/>
    </xf>
    <xf numFmtId="0" fontId="19" fillId="5" borderId="15" xfId="3" applyFont="1" applyFill="1" applyBorder="1" applyAlignment="1">
      <alignment horizontal="center" vertical="center" shrinkToFit="1"/>
    </xf>
    <xf numFmtId="177" fontId="19" fillId="5" borderId="4" xfId="3" applyNumberFormat="1" applyFont="1" applyFill="1" applyBorder="1" applyAlignment="1">
      <alignment horizontal="right" vertical="center"/>
    </xf>
    <xf numFmtId="177" fontId="19" fillId="5" borderId="5" xfId="3" applyNumberFormat="1" applyFont="1" applyFill="1" applyBorder="1" applyAlignment="1">
      <alignment horizontal="right" vertical="center"/>
    </xf>
    <xf numFmtId="0" fontId="19" fillId="5" borderId="0" xfId="3" applyFont="1" applyFill="1" applyAlignment="1">
      <alignment horizontal="center" vertical="center" shrinkToFit="1"/>
    </xf>
    <xf numFmtId="0" fontId="19" fillId="5" borderId="127" xfId="3" applyFont="1" applyFill="1" applyBorder="1" applyAlignment="1">
      <alignment horizontal="center" vertical="center" shrinkToFit="1"/>
    </xf>
    <xf numFmtId="0" fontId="19" fillId="5" borderId="28" xfId="3" applyFont="1" applyFill="1" applyBorder="1" applyAlignment="1">
      <alignment horizontal="center" vertical="center" shrinkToFit="1"/>
    </xf>
    <xf numFmtId="38" fontId="11" fillId="0" borderId="0" xfId="4">
      <alignment vertical="center"/>
    </xf>
    <xf numFmtId="38" fontId="11" fillId="0" borderId="0" xfId="4" applyAlignment="1">
      <alignment vertical="center" textRotation="255"/>
    </xf>
    <xf numFmtId="38" fontId="11" fillId="0" borderId="0" xfId="4" applyAlignment="1">
      <alignment vertical="center" wrapText="1"/>
    </xf>
    <xf numFmtId="38" fontId="11" fillId="0" borderId="0" xfId="4" applyAlignment="1">
      <alignment vertical="center" shrinkToFit="1"/>
    </xf>
    <xf numFmtId="38" fontId="33" fillId="0" borderId="0" xfId="4" applyFont="1" applyAlignment="1">
      <alignment vertical="center" shrinkToFit="1"/>
    </xf>
    <xf numFmtId="38" fontId="0" fillId="0" borderId="0" xfId="4" applyFont="1" applyAlignment="1">
      <alignment horizontal="right" vertical="top"/>
    </xf>
    <xf numFmtId="38" fontId="0" fillId="0" borderId="0" xfId="4" applyFont="1">
      <alignment vertical="center"/>
    </xf>
    <xf numFmtId="38" fontId="18" fillId="0" borderId="0" xfId="4" applyFont="1" applyAlignment="1">
      <alignment horizontal="right" vertical="center" shrinkToFit="1"/>
    </xf>
    <xf numFmtId="38" fontId="11" fillId="0" borderId="175" xfId="4" applyBorder="1">
      <alignment vertical="center"/>
    </xf>
    <xf numFmtId="38" fontId="18" fillId="0" borderId="0" xfId="4" applyFont="1">
      <alignment vertical="center"/>
    </xf>
    <xf numFmtId="38" fontId="52" fillId="2" borderId="31" xfId="4" applyFont="1" applyFill="1" applyBorder="1">
      <alignment vertical="center"/>
    </xf>
    <xf numFmtId="38" fontId="19" fillId="2" borderId="32" xfId="4" applyFont="1" applyFill="1" applyBorder="1">
      <alignment vertical="center"/>
    </xf>
    <xf numFmtId="38" fontId="19" fillId="2" borderId="32" xfId="4" applyFont="1" applyFill="1" applyBorder="1" applyAlignment="1">
      <alignment vertical="center" wrapText="1"/>
    </xf>
    <xf numFmtId="38" fontId="11" fillId="0" borderId="0" xfId="4" applyFont="1" applyBorder="1" applyProtection="1">
      <alignment vertical="center"/>
    </xf>
    <xf numFmtId="38" fontId="19" fillId="2" borderId="33" xfId="4" applyFont="1" applyFill="1" applyBorder="1">
      <alignment vertical="center"/>
    </xf>
    <xf numFmtId="38" fontId="15" fillId="0" borderId="0" xfId="4" applyFont="1" applyBorder="1" applyAlignment="1" applyProtection="1">
      <alignment horizontal="left" vertical="top"/>
    </xf>
    <xf numFmtId="38" fontId="19" fillId="3" borderId="41" xfId="4" applyFont="1" applyFill="1" applyBorder="1">
      <alignment vertical="center"/>
    </xf>
    <xf numFmtId="38" fontId="19" fillId="3" borderId="15" xfId="4" applyFont="1" applyFill="1" applyBorder="1" applyAlignment="1">
      <alignment vertical="center" wrapText="1"/>
    </xf>
    <xf numFmtId="38" fontId="19" fillId="3" borderId="16" xfId="4" applyFont="1" applyFill="1" applyBorder="1">
      <alignment vertical="center"/>
    </xf>
    <xf numFmtId="38" fontId="52" fillId="2" borderId="42" xfId="4" applyFont="1" applyFill="1" applyBorder="1" applyAlignment="1">
      <alignment vertical="center" wrapText="1"/>
    </xf>
    <xf numFmtId="38" fontId="19" fillId="2" borderId="19" xfId="4" applyFont="1" applyFill="1" applyBorder="1" applyAlignment="1">
      <alignment vertical="center" wrapText="1"/>
    </xf>
    <xf numFmtId="38" fontId="19" fillId="2" borderId="19" xfId="4" applyFont="1" applyFill="1" applyBorder="1" applyAlignment="1">
      <alignment horizontal="left" vertical="center" wrapText="1"/>
    </xf>
    <xf numFmtId="38" fontId="19" fillId="2" borderId="34" xfId="4" applyFont="1" applyFill="1" applyBorder="1">
      <alignment vertical="center"/>
    </xf>
    <xf numFmtId="38" fontId="19" fillId="3" borderId="37" xfId="4" applyFont="1" applyFill="1" applyBorder="1">
      <alignment vertical="center"/>
    </xf>
    <xf numFmtId="38" fontId="19" fillId="2" borderId="38" xfId="4" applyFont="1" applyFill="1" applyBorder="1" applyAlignment="1">
      <alignment horizontal="left" vertical="center" wrapText="1"/>
    </xf>
    <xf numFmtId="38" fontId="33" fillId="2" borderId="40" xfId="4" applyFont="1" applyFill="1" applyBorder="1" applyAlignment="1">
      <alignment horizontal="center" vertical="center"/>
    </xf>
    <xf numFmtId="38" fontId="11" fillId="2" borderId="29" xfId="4" applyFill="1" applyBorder="1" applyAlignment="1">
      <alignment horizontal="center" vertical="center"/>
    </xf>
    <xf numFmtId="38" fontId="11" fillId="2" borderId="29" xfId="4" applyFill="1" applyBorder="1" applyAlignment="1">
      <alignment horizontal="center" vertical="center" wrapText="1"/>
    </xf>
    <xf numFmtId="38" fontId="11" fillId="2" borderId="30" xfId="4" applyFill="1" applyBorder="1" applyAlignment="1">
      <alignment horizontal="center" vertical="center"/>
    </xf>
    <xf numFmtId="38" fontId="11" fillId="0" borderId="0" xfId="4" applyAlignment="1">
      <alignment horizontal="center" vertical="center"/>
    </xf>
    <xf numFmtId="38" fontId="11" fillId="2" borderId="32" xfId="4" applyFill="1" applyBorder="1" applyAlignment="1">
      <alignment horizontal="center" vertical="center" shrinkToFit="1"/>
    </xf>
    <xf numFmtId="38" fontId="11" fillId="2" borderId="32" xfId="4" applyFill="1" applyBorder="1" applyAlignment="1">
      <alignment horizontal="center" vertical="center"/>
    </xf>
    <xf numFmtId="38" fontId="40" fillId="2" borderId="33" xfId="4" applyFont="1" applyFill="1" applyBorder="1" applyAlignment="1">
      <alignment horizontal="left" vertical="center" textRotation="255"/>
    </xf>
    <xf numFmtId="38" fontId="16" fillId="3" borderId="41" xfId="4" applyFont="1" applyFill="1" applyBorder="1" applyAlignment="1">
      <alignment horizontal="left" vertical="center"/>
    </xf>
    <xf numFmtId="38" fontId="11" fillId="3" borderId="15" xfId="4" applyFill="1" applyBorder="1" applyAlignment="1">
      <alignment horizontal="center" vertical="center" textRotation="255"/>
    </xf>
    <xf numFmtId="38" fontId="11" fillId="3" borderId="15" xfId="4" applyFill="1" applyBorder="1" applyAlignment="1">
      <alignment horizontal="center" vertical="center" wrapText="1"/>
    </xf>
    <xf numFmtId="38" fontId="11" fillId="3" borderId="15" xfId="4" applyFill="1" applyBorder="1" applyAlignment="1">
      <alignment horizontal="center" vertical="center" shrinkToFit="1"/>
    </xf>
    <xf numFmtId="38" fontId="11" fillId="3" borderId="15" xfId="4" applyFill="1" applyBorder="1" applyAlignment="1">
      <alignment horizontal="center" vertical="center"/>
    </xf>
    <xf numFmtId="38" fontId="11" fillId="3" borderId="16" xfId="4" applyFill="1" applyBorder="1" applyAlignment="1">
      <alignment horizontal="left" vertical="center"/>
    </xf>
    <xf numFmtId="38" fontId="17" fillId="5" borderId="41" xfId="4" applyFont="1" applyFill="1" applyBorder="1" applyAlignment="1">
      <alignment horizontal="left" vertical="center"/>
    </xf>
    <xf numFmtId="38" fontId="11" fillId="5" borderId="15" xfId="4" applyFill="1" applyBorder="1" applyAlignment="1">
      <alignment horizontal="center" vertical="center" wrapText="1"/>
    </xf>
    <xf numFmtId="38" fontId="11" fillId="5" borderId="15" xfId="4" applyFill="1" applyBorder="1" applyAlignment="1">
      <alignment horizontal="center" vertical="center" shrinkToFit="1"/>
    </xf>
    <xf numFmtId="38" fontId="11" fillId="5" borderId="15" xfId="4" applyFill="1" applyBorder="1" applyAlignment="1">
      <alignment horizontal="center" vertical="center"/>
    </xf>
    <xf numFmtId="38" fontId="11" fillId="5" borderId="36" xfId="4" applyFill="1" applyBorder="1" applyAlignment="1">
      <alignment horizontal="right" vertical="center"/>
    </xf>
    <xf numFmtId="38" fontId="72" fillId="0" borderId="0" xfId="4" applyFont="1" applyBorder="1" applyAlignment="1">
      <alignment vertical="center" wrapText="1"/>
    </xf>
    <xf numFmtId="38" fontId="11" fillId="3" borderId="16" xfId="4" applyFill="1" applyBorder="1" applyAlignment="1">
      <alignment vertical="center" textRotation="255"/>
    </xf>
    <xf numFmtId="38" fontId="11" fillId="5" borderId="16" xfId="4" applyFill="1" applyBorder="1" applyAlignment="1">
      <alignment vertical="center" textRotation="255" shrinkToFit="1"/>
    </xf>
    <xf numFmtId="38" fontId="11" fillId="5" borderId="42" xfId="4" applyFill="1" applyBorder="1" applyAlignment="1">
      <alignment vertical="center" wrapText="1"/>
    </xf>
    <xf numFmtId="38" fontId="0" fillId="5" borderId="90" xfId="4" applyFont="1" applyFill="1" applyBorder="1" applyAlignment="1">
      <alignment horizontal="right" vertical="center" wrapText="1"/>
    </xf>
    <xf numFmtId="38" fontId="0" fillId="6" borderId="91" xfId="4" applyFont="1" applyFill="1" applyBorder="1" applyAlignment="1">
      <alignment vertical="center" wrapText="1"/>
    </xf>
    <xf numFmtId="38" fontId="11" fillId="6" borderId="92" xfId="4" applyFill="1" applyBorder="1" applyAlignment="1">
      <alignment vertical="center" wrapText="1"/>
    </xf>
    <xf numFmtId="38" fontId="22" fillId="5" borderId="126" xfId="4" applyFont="1" applyFill="1" applyBorder="1" applyAlignment="1">
      <alignment horizontal="left" vertical="center" wrapText="1"/>
    </xf>
    <xf numFmtId="38" fontId="11" fillId="0" borderId="8" xfId="4" applyBorder="1" applyAlignment="1" applyProtection="1">
      <alignment vertical="center" shrinkToFit="1"/>
      <protection locked="0"/>
    </xf>
    <xf numFmtId="38" fontId="0" fillId="5" borderId="156" xfId="4" applyFont="1" applyFill="1" applyBorder="1" applyAlignment="1">
      <alignment vertical="center" wrapText="1"/>
    </xf>
    <xf numFmtId="38" fontId="13" fillId="6" borderId="111" xfId="4" applyFont="1" applyFill="1" applyBorder="1" applyAlignment="1" applyProtection="1">
      <alignment vertical="center" shrinkToFit="1"/>
    </xf>
    <xf numFmtId="38" fontId="48" fillId="0" borderId="0" xfId="4" applyFont="1">
      <alignment vertical="center"/>
    </xf>
    <xf numFmtId="38" fontId="11" fillId="5" borderId="15" xfId="4" applyFill="1" applyBorder="1" applyAlignment="1">
      <alignment vertical="center" wrapText="1"/>
    </xf>
    <xf numFmtId="38" fontId="11" fillId="5" borderId="15" xfId="4" applyFont="1" applyFill="1" applyBorder="1" applyAlignment="1" applyProtection="1">
      <alignment horizontal="right" vertical="center" shrinkToFit="1"/>
    </xf>
    <xf numFmtId="38" fontId="11" fillId="5" borderId="15" xfId="4" applyFont="1" applyFill="1" applyBorder="1" applyAlignment="1" applyProtection="1">
      <alignment vertical="center"/>
    </xf>
    <xf numFmtId="38" fontId="11" fillId="5" borderId="35" xfId="4" applyFill="1" applyBorder="1" applyAlignment="1">
      <alignment vertical="top"/>
    </xf>
    <xf numFmtId="38" fontId="11" fillId="5" borderId="16" xfId="4" applyFill="1" applyBorder="1" applyAlignment="1">
      <alignment vertical="center" textRotation="255"/>
    </xf>
    <xf numFmtId="38" fontId="0" fillId="0" borderId="2" xfId="4" applyFont="1" applyBorder="1" applyAlignment="1" applyProtection="1">
      <alignment horizontal="left" vertical="center" wrapText="1"/>
      <protection locked="0"/>
    </xf>
    <xf numFmtId="38" fontId="11" fillId="0" borderId="3" xfId="4" applyBorder="1" applyAlignment="1" applyProtection="1">
      <alignment horizontal="right" vertical="center" shrinkToFit="1"/>
      <protection locked="0"/>
    </xf>
    <xf numFmtId="38" fontId="11" fillId="5" borderId="3" xfId="4" applyFill="1" applyBorder="1" applyAlignment="1">
      <alignment horizontal="center" vertical="center" shrinkToFit="1"/>
    </xf>
    <xf numFmtId="38" fontId="0" fillId="0" borderId="19" xfId="4" applyFont="1" applyBorder="1" applyAlignment="1" applyProtection="1">
      <alignment horizontal="left" vertical="center" wrapText="1"/>
      <protection locked="0"/>
    </xf>
    <xf numFmtId="38" fontId="11" fillId="0" borderId="12" xfId="4" applyBorder="1" applyAlignment="1" applyProtection="1">
      <alignment horizontal="right" vertical="center" shrinkToFit="1"/>
      <protection locked="0"/>
    </xf>
    <xf numFmtId="38" fontId="11" fillId="5" borderId="12" xfId="4" applyFill="1" applyBorder="1" applyAlignment="1">
      <alignment horizontal="center" vertical="center" shrinkToFit="1"/>
    </xf>
    <xf numFmtId="38" fontId="11" fillId="5" borderId="17" xfId="4" applyFill="1" applyBorder="1" applyAlignment="1">
      <alignment vertical="center" textRotation="255"/>
    </xf>
    <xf numFmtId="38" fontId="11" fillId="5" borderId="52" xfId="4" applyFill="1" applyBorder="1" applyAlignment="1">
      <alignment horizontal="right" vertical="center" shrinkToFit="1"/>
    </xf>
    <xf numFmtId="38" fontId="17" fillId="5" borderId="41" xfId="4" applyFont="1" applyFill="1" applyBorder="1">
      <alignment vertical="center"/>
    </xf>
    <xf numFmtId="38" fontId="11" fillId="5" borderId="41" xfId="4" applyFill="1" applyBorder="1" applyAlignment="1">
      <alignment vertical="center" wrapText="1"/>
    </xf>
    <xf numFmtId="38" fontId="11" fillId="5" borderId="15" xfId="4" applyFill="1" applyBorder="1" applyAlignment="1">
      <alignment vertical="center" shrinkToFit="1"/>
    </xf>
    <xf numFmtId="38" fontId="11" fillId="5" borderId="15" xfId="4" applyFill="1" applyBorder="1">
      <alignment vertical="center"/>
    </xf>
    <xf numFmtId="38" fontId="11" fillId="3" borderId="27" xfId="4" applyFill="1" applyBorder="1" applyAlignment="1">
      <alignment vertical="center" textRotation="255"/>
    </xf>
    <xf numFmtId="38" fontId="11" fillId="5" borderId="81" xfId="4" applyFill="1" applyBorder="1" applyAlignment="1">
      <alignment vertical="center" textRotation="255"/>
    </xf>
    <xf numFmtId="38" fontId="22" fillId="0" borderId="177" xfId="4" applyFont="1" applyBorder="1" applyAlignment="1" applyProtection="1">
      <alignment vertical="center" shrinkToFit="1"/>
      <protection locked="0"/>
    </xf>
    <xf numFmtId="38" fontId="17" fillId="5" borderId="15" xfId="4" applyFont="1" applyFill="1" applyBorder="1">
      <alignment vertical="center"/>
    </xf>
    <xf numFmtId="38" fontId="11" fillId="3" borderId="81" xfId="4" applyFill="1" applyBorder="1" applyAlignment="1">
      <alignment vertical="center" textRotation="255"/>
    </xf>
    <xf numFmtId="38" fontId="16" fillId="3" borderId="41" xfId="4" applyFont="1" applyFill="1" applyBorder="1">
      <alignment vertical="center"/>
    </xf>
    <xf numFmtId="38" fontId="11" fillId="3" borderId="15" xfId="4" applyFill="1" applyBorder="1" applyAlignment="1">
      <alignment horizontal="left" vertical="center"/>
    </xf>
    <xf numFmtId="38" fontId="11" fillId="3" borderId="15" xfId="4" applyFill="1" applyBorder="1" applyAlignment="1">
      <alignment horizontal="left" vertical="center" wrapText="1"/>
    </xf>
    <xf numFmtId="38" fontId="11" fillId="3" borderId="15" xfId="4" applyFill="1" applyBorder="1" applyAlignment="1">
      <alignment horizontal="left" vertical="center" shrinkToFit="1"/>
    </xf>
    <xf numFmtId="38" fontId="11" fillId="3" borderId="0" xfId="4" applyFill="1" applyAlignment="1">
      <alignment horizontal="left" vertical="center" shrinkToFit="1"/>
    </xf>
    <xf numFmtId="38" fontId="11" fillId="3" borderId="0" xfId="4" applyFill="1" applyAlignment="1">
      <alignment horizontal="left" vertical="center"/>
    </xf>
    <xf numFmtId="38" fontId="11" fillId="3" borderId="35" xfId="4" applyFill="1" applyBorder="1" applyAlignment="1">
      <alignment horizontal="right" vertical="top"/>
    </xf>
    <xf numFmtId="38" fontId="20" fillId="3" borderId="16" xfId="4" applyFont="1" applyFill="1" applyBorder="1">
      <alignment vertical="center"/>
    </xf>
    <xf numFmtId="38" fontId="20" fillId="0" borderId="0" xfId="4" applyFont="1">
      <alignment vertical="center"/>
    </xf>
    <xf numFmtId="38" fontId="11" fillId="3" borderId="16" xfId="4" applyFill="1" applyBorder="1">
      <alignment vertical="center"/>
    </xf>
    <xf numFmtId="38" fontId="11" fillId="5" borderId="15" xfId="4" applyFill="1" applyBorder="1" applyAlignment="1">
      <alignment horizontal="left" vertical="center" wrapText="1"/>
    </xf>
    <xf numFmtId="38" fontId="11" fillId="5" borderId="15" xfId="4" applyFill="1" applyBorder="1" applyAlignment="1">
      <alignment horizontal="left" vertical="center" shrinkToFit="1"/>
    </xf>
    <xf numFmtId="38" fontId="11" fillId="5" borderId="50" xfId="4" applyFill="1" applyBorder="1" applyAlignment="1">
      <alignment horizontal="left" vertical="center" shrinkToFit="1"/>
    </xf>
    <xf numFmtId="38" fontId="11" fillId="5" borderId="50" xfId="4" applyFill="1" applyBorder="1" applyAlignment="1">
      <alignment horizontal="left" vertical="center"/>
    </xf>
    <xf numFmtId="38" fontId="11" fillId="5" borderId="61" xfId="4" applyFill="1" applyBorder="1" applyAlignment="1">
      <alignment horizontal="right" vertical="top"/>
    </xf>
    <xf numFmtId="38" fontId="11" fillId="0" borderId="19" xfId="4" applyBorder="1" applyAlignment="1" applyProtection="1">
      <alignment horizontal="left" vertical="center" wrapText="1"/>
      <protection locked="0"/>
    </xf>
    <xf numFmtId="38" fontId="11" fillId="0" borderId="6" xfId="4" applyBorder="1" applyAlignment="1" applyProtection="1">
      <alignment horizontal="left" vertical="center" wrapText="1"/>
      <protection locked="0"/>
    </xf>
    <xf numFmtId="38" fontId="11" fillId="5" borderId="17" xfId="4" applyFill="1" applyBorder="1" applyAlignment="1">
      <alignment vertical="center" textRotation="255" shrinkToFit="1"/>
    </xf>
    <xf numFmtId="38" fontId="11" fillId="5" borderId="35" xfId="4" applyFill="1" applyBorder="1" applyAlignment="1">
      <alignment horizontal="right" vertical="top"/>
    </xf>
    <xf numFmtId="38" fontId="12" fillId="5" borderId="16" xfId="4" applyFont="1" applyFill="1" applyBorder="1">
      <alignment vertical="center"/>
    </xf>
    <xf numFmtId="38" fontId="11" fillId="5" borderId="27" xfId="4" applyFill="1" applyBorder="1" applyAlignment="1">
      <alignment vertical="center" textRotation="255" shrinkToFit="1"/>
    </xf>
    <xf numFmtId="38" fontId="17" fillId="5" borderId="27" xfId="4" applyFont="1" applyFill="1" applyBorder="1">
      <alignment vertical="center"/>
    </xf>
    <xf numFmtId="38" fontId="11" fillId="5" borderId="16" xfId="4" applyFill="1" applyBorder="1" applyAlignment="1">
      <alignment horizontal="center" vertical="center" textRotation="255"/>
    </xf>
    <xf numFmtId="38" fontId="11" fillId="5" borderId="17" xfId="4" applyFill="1" applyBorder="1" applyAlignment="1">
      <alignment horizontal="center" vertical="center" textRotation="255"/>
    </xf>
    <xf numFmtId="38" fontId="37" fillId="0" borderId="0" xfId="4" applyFont="1" applyAlignment="1">
      <alignment vertical="center" wrapText="1"/>
    </xf>
    <xf numFmtId="38" fontId="11" fillId="3" borderId="37" xfId="4" applyFill="1" applyBorder="1" applyAlignment="1">
      <alignment vertical="center" textRotation="255"/>
    </xf>
    <xf numFmtId="38" fontId="11" fillId="5" borderId="37" xfId="4" applyFill="1" applyBorder="1" applyAlignment="1">
      <alignment vertical="center" textRotation="255" shrinkToFit="1"/>
    </xf>
    <xf numFmtId="38" fontId="11" fillId="0" borderId="32" xfId="4" applyBorder="1" applyAlignment="1">
      <alignment vertical="center" textRotation="255"/>
    </xf>
    <xf numFmtId="38" fontId="11" fillId="0" borderId="32" xfId="4" applyBorder="1" applyAlignment="1">
      <alignment vertical="center" wrapText="1"/>
    </xf>
    <xf numFmtId="38" fontId="11" fillId="0" borderId="32" xfId="4" applyBorder="1" applyAlignment="1">
      <alignment vertical="center" shrinkToFit="1"/>
    </xf>
    <xf numFmtId="38" fontId="11" fillId="0" borderId="32" xfId="4" applyBorder="1">
      <alignment vertical="center"/>
    </xf>
    <xf numFmtId="9" fontId="13" fillId="6" borderId="108" xfId="8" applyFont="1" applyFill="1" applyBorder="1" applyAlignment="1" applyProtection="1">
      <alignment vertical="center" shrinkToFit="1"/>
    </xf>
    <xf numFmtId="0" fontId="78" fillId="0" borderId="176" xfId="7" applyFont="1" applyBorder="1" applyAlignment="1" applyProtection="1">
      <alignment vertical="center" wrapText="1"/>
      <protection locked="0"/>
    </xf>
    <xf numFmtId="0" fontId="56" fillId="0" borderId="0" xfId="7" applyFont="1" applyAlignment="1">
      <alignment horizontal="center" vertical="center"/>
    </xf>
    <xf numFmtId="0" fontId="58" fillId="0" borderId="0" xfId="7" applyFont="1" applyAlignment="1">
      <alignment vertical="top"/>
    </xf>
    <xf numFmtId="0" fontId="57" fillId="0" borderId="0" xfId="7" applyFont="1">
      <alignment vertical="center"/>
    </xf>
    <xf numFmtId="0" fontId="73" fillId="0" borderId="0" xfId="0" applyFont="1">
      <alignment vertical="center"/>
    </xf>
    <xf numFmtId="0" fontId="77" fillId="0" borderId="0" xfId="0" applyFont="1">
      <alignment vertical="center"/>
    </xf>
    <xf numFmtId="185" fontId="0" fillId="0" borderId="0" xfId="0" applyNumberFormat="1">
      <alignment vertical="center"/>
    </xf>
    <xf numFmtId="0" fontId="16" fillId="0" borderId="0" xfId="0" applyFont="1" applyAlignment="1">
      <alignment horizontal="left" vertical="center"/>
    </xf>
    <xf numFmtId="0" fontId="0" fillId="5" borderId="37" xfId="0" applyFill="1" applyBorder="1" applyAlignment="1">
      <alignment horizontal="left" vertical="center"/>
    </xf>
    <xf numFmtId="0" fontId="17" fillId="0" borderId="0" xfId="0" applyFont="1" applyAlignment="1">
      <alignment horizontal="left" vertical="center" wrapText="1"/>
    </xf>
    <xf numFmtId="0" fontId="17" fillId="0" borderId="0" xfId="0" applyFont="1" applyAlignment="1">
      <alignment wrapText="1"/>
    </xf>
    <xf numFmtId="0" fontId="55" fillId="0" borderId="0" xfId="0" applyFont="1" applyAlignment="1">
      <alignment horizontal="right" vertical="center"/>
    </xf>
    <xf numFmtId="189" fontId="55" fillId="0" borderId="0" xfId="8" applyNumberFormat="1" applyFont="1" applyAlignment="1" applyProtection="1">
      <alignment horizontal="left" vertical="center"/>
    </xf>
    <xf numFmtId="0" fontId="17" fillId="0" borderId="33" xfId="0" applyFont="1" applyBorder="1" applyAlignment="1">
      <alignment wrapText="1"/>
    </xf>
    <xf numFmtId="0" fontId="19" fillId="0" borderId="0" xfId="0" applyFont="1" applyAlignment="1">
      <alignment horizontal="center" vertical="center"/>
    </xf>
    <xf numFmtId="0" fontId="13" fillId="5" borderId="3" xfId="0" applyFont="1" applyFill="1" applyBorder="1" applyAlignment="1">
      <alignment vertical="center" shrinkToFit="1"/>
    </xf>
    <xf numFmtId="0" fontId="13" fillId="5" borderId="9" xfId="3" applyFont="1" applyFill="1" applyBorder="1">
      <alignment vertical="center"/>
    </xf>
    <xf numFmtId="0" fontId="13" fillId="5" borderId="118" xfId="3" applyFont="1" applyFill="1" applyBorder="1">
      <alignment vertical="center"/>
    </xf>
    <xf numFmtId="0" fontId="61" fillId="0" borderId="0" xfId="7" applyFont="1">
      <alignment vertical="center"/>
    </xf>
    <xf numFmtId="0" fontId="56" fillId="0" borderId="0" xfId="0" applyFont="1" applyAlignment="1">
      <alignment horizontal="center" vertical="center"/>
    </xf>
    <xf numFmtId="0" fontId="57" fillId="0" borderId="0" xfId="0" applyFont="1" applyAlignment="1">
      <alignment horizontal="center" vertical="center"/>
    </xf>
    <xf numFmtId="58" fontId="57" fillId="0" borderId="0" xfId="0" applyNumberFormat="1" applyFont="1" applyAlignment="1">
      <alignment horizontal="right" vertical="center"/>
    </xf>
    <xf numFmtId="0" fontId="57" fillId="0" borderId="0" xfId="0" applyFont="1">
      <alignment vertical="center"/>
    </xf>
    <xf numFmtId="0" fontId="61" fillId="0" borderId="0" xfId="7" applyFont="1" applyAlignment="1">
      <alignment horizontal="right" vertical="center"/>
    </xf>
    <xf numFmtId="0" fontId="57" fillId="0" borderId="0" xfId="7" applyFont="1" applyAlignment="1">
      <alignment horizontal="center" vertical="center"/>
    </xf>
    <xf numFmtId="38" fontId="11" fillId="0" borderId="16" xfId="4" applyBorder="1" applyAlignment="1" applyProtection="1">
      <alignment vertical="center" wrapText="1"/>
      <protection locked="0"/>
    </xf>
    <xf numFmtId="38" fontId="0" fillId="0" borderId="6" xfId="4" applyFont="1" applyBorder="1" applyAlignment="1" applyProtection="1">
      <alignment horizontal="left" vertical="center" wrapText="1"/>
      <protection locked="0"/>
    </xf>
    <xf numFmtId="38" fontId="11" fillId="0" borderId="13" xfId="4" applyBorder="1" applyAlignment="1" applyProtection="1">
      <alignment horizontal="right" vertical="center" shrinkToFit="1"/>
      <protection locked="0"/>
    </xf>
    <xf numFmtId="38" fontId="11" fillId="5" borderId="13" xfId="4" applyFill="1" applyBorder="1" applyAlignment="1">
      <alignment horizontal="center" vertical="center" shrinkToFit="1"/>
    </xf>
    <xf numFmtId="38" fontId="18" fillId="5" borderId="28" xfId="4" applyFont="1" applyFill="1" applyBorder="1" applyAlignment="1">
      <alignment horizontal="center" vertical="center" wrapText="1"/>
    </xf>
    <xf numFmtId="38" fontId="18" fillId="5" borderId="28" xfId="4" applyFont="1" applyFill="1" applyBorder="1" applyAlignment="1">
      <alignment horizontal="center" vertical="center" shrinkToFit="1"/>
    </xf>
    <xf numFmtId="38" fontId="18" fillId="5" borderId="28" xfId="4" applyFont="1" applyFill="1" applyBorder="1" applyAlignment="1">
      <alignment horizontal="center" vertical="center"/>
    </xf>
    <xf numFmtId="38" fontId="18" fillId="5" borderId="47" xfId="4" applyFont="1" applyFill="1" applyBorder="1" applyAlignment="1">
      <alignment vertical="top"/>
    </xf>
    <xf numFmtId="38" fontId="18" fillId="5" borderId="0" xfId="4" applyFont="1" applyFill="1" applyAlignment="1">
      <alignment horizontal="center" vertical="center" wrapText="1"/>
    </xf>
    <xf numFmtId="38" fontId="18" fillId="5" borderId="0" xfId="4" applyFont="1" applyFill="1" applyAlignment="1">
      <alignment horizontal="center" vertical="center" shrinkToFit="1"/>
    </xf>
    <xf numFmtId="38" fontId="18" fillId="5" borderId="0" xfId="4" applyFont="1" applyFill="1" applyAlignment="1">
      <alignment horizontal="center" vertical="center"/>
    </xf>
    <xf numFmtId="38" fontId="18" fillId="3" borderId="28" xfId="4" applyFont="1" applyFill="1" applyBorder="1" applyAlignment="1">
      <alignment horizontal="center" vertical="center"/>
    </xf>
    <xf numFmtId="38" fontId="18" fillId="3" borderId="28" xfId="4" applyFont="1" applyFill="1" applyBorder="1" applyAlignment="1">
      <alignment horizontal="center" vertical="center" wrapText="1"/>
    </xf>
    <xf numFmtId="38" fontId="18" fillId="3" borderId="47" xfId="4" applyFont="1" applyFill="1" applyBorder="1" applyAlignment="1">
      <alignment horizontal="center" vertical="center"/>
    </xf>
    <xf numFmtId="38" fontId="18" fillId="5" borderId="36" xfId="4" applyFont="1" applyFill="1" applyBorder="1" applyAlignment="1">
      <alignment horizontal="right" vertical="center"/>
    </xf>
    <xf numFmtId="38" fontId="18" fillId="5" borderId="36" xfId="4" applyFont="1" applyFill="1" applyBorder="1" applyAlignment="1">
      <alignment vertical="center"/>
    </xf>
    <xf numFmtId="38" fontId="11" fillId="5" borderId="10" xfId="4" applyFill="1" applyBorder="1" applyAlignment="1" applyProtection="1">
      <alignment horizontal="center" vertical="center" shrinkToFit="1"/>
    </xf>
    <xf numFmtId="0" fontId="11" fillId="5" borderId="10" xfId="3" applyFill="1" applyBorder="1" applyAlignment="1">
      <alignment horizontal="center" vertical="center" shrinkToFit="1"/>
    </xf>
    <xf numFmtId="0" fontId="91" fillId="2" borderId="33" xfId="3" applyFont="1" applyFill="1" applyBorder="1" applyAlignment="1">
      <alignment horizontal="left" vertical="center" textRotation="255"/>
    </xf>
    <xf numFmtId="0" fontId="18" fillId="3" borderId="16" xfId="3" applyFont="1" applyFill="1" applyBorder="1" applyAlignment="1">
      <alignment vertical="center" textRotation="255"/>
    </xf>
    <xf numFmtId="0" fontId="92" fillId="5" borderId="16" xfId="3" applyFont="1" applyFill="1" applyBorder="1">
      <alignment vertical="center"/>
    </xf>
    <xf numFmtId="0" fontId="18" fillId="5" borderId="0" xfId="3" applyFont="1" applyFill="1" applyAlignment="1">
      <alignment horizontal="center" vertical="center" wrapText="1"/>
    </xf>
    <xf numFmtId="0" fontId="18" fillId="5" borderId="0" xfId="3" applyFont="1" applyFill="1" applyAlignment="1">
      <alignment horizontal="center" vertical="center" shrinkToFit="1"/>
    </xf>
    <xf numFmtId="177" fontId="18" fillId="5" borderId="0" xfId="3" applyNumberFormat="1" applyFont="1" applyFill="1" applyAlignment="1">
      <alignment horizontal="center" vertical="center"/>
    </xf>
    <xf numFmtId="177" fontId="18" fillId="5" borderId="36" xfId="3" applyNumberFormat="1" applyFont="1" applyFill="1" applyBorder="1" applyAlignment="1">
      <alignment horizontal="right" vertical="center"/>
    </xf>
    <xf numFmtId="0" fontId="18" fillId="5" borderId="28" xfId="3" applyFont="1" applyFill="1" applyBorder="1" applyAlignment="1">
      <alignment horizontal="center" vertical="center" wrapText="1"/>
    </xf>
    <xf numFmtId="0" fontId="18" fillId="5" borderId="28" xfId="3" applyFont="1" applyFill="1" applyBorder="1" applyAlignment="1">
      <alignment horizontal="center" vertical="center" shrinkToFit="1"/>
    </xf>
    <xf numFmtId="177" fontId="18" fillId="5" borderId="28" xfId="3" applyNumberFormat="1" applyFont="1" applyFill="1" applyBorder="1" applyAlignment="1">
      <alignment horizontal="center" vertical="center"/>
    </xf>
    <xf numFmtId="177" fontId="18" fillId="5" borderId="47" xfId="3" applyNumberFormat="1" applyFont="1" applyFill="1" applyBorder="1">
      <alignment vertical="center"/>
    </xf>
    <xf numFmtId="0" fontId="18" fillId="3" borderId="16" xfId="3" applyFont="1" applyFill="1" applyBorder="1">
      <alignment vertical="center"/>
    </xf>
    <xf numFmtId="0" fontId="18" fillId="3" borderId="28" xfId="3" applyFont="1" applyFill="1" applyBorder="1" applyAlignment="1">
      <alignment horizontal="center" vertical="center"/>
    </xf>
    <xf numFmtId="0" fontId="18" fillId="3" borderId="28" xfId="3" applyFont="1" applyFill="1" applyBorder="1" applyAlignment="1">
      <alignment horizontal="center" vertical="center" wrapText="1"/>
    </xf>
    <xf numFmtId="177" fontId="18" fillId="3" borderId="28" xfId="3" applyNumberFormat="1" applyFont="1" applyFill="1" applyBorder="1" applyAlignment="1">
      <alignment horizontal="center" vertical="center"/>
    </xf>
    <xf numFmtId="177" fontId="18" fillId="3" borderId="47" xfId="3" applyNumberFormat="1" applyFont="1" applyFill="1" applyBorder="1" applyAlignment="1">
      <alignment horizontal="center" vertical="center"/>
    </xf>
    <xf numFmtId="0" fontId="18" fillId="5" borderId="16" xfId="3" applyFont="1" applyFill="1" applyBorder="1" applyAlignment="1">
      <alignment vertical="center" textRotation="255"/>
    </xf>
    <xf numFmtId="177" fontId="18" fillId="5" borderId="36" xfId="3" applyNumberFormat="1" applyFont="1" applyFill="1" applyBorder="1">
      <alignment vertical="center"/>
    </xf>
    <xf numFmtId="177" fontId="11" fillId="5" borderId="4" xfId="3" applyNumberFormat="1" applyFill="1" applyBorder="1">
      <alignment vertical="center"/>
    </xf>
    <xf numFmtId="177" fontId="11" fillId="5" borderId="5" xfId="3" applyNumberFormat="1" applyFill="1" applyBorder="1">
      <alignment vertical="center"/>
    </xf>
    <xf numFmtId="0" fontId="0" fillId="0" borderId="6" xfId="3" applyFont="1" applyBorder="1" applyAlignment="1" applyProtection="1">
      <alignment horizontal="left" vertical="center" wrapText="1"/>
      <protection locked="0"/>
    </xf>
    <xf numFmtId="176" fontId="11" fillId="0" borderId="13" xfId="3" applyNumberFormat="1" applyBorder="1" applyAlignment="1" applyProtection="1">
      <alignment horizontal="right" vertical="center" shrinkToFit="1"/>
      <protection locked="0"/>
    </xf>
    <xf numFmtId="0" fontId="11" fillId="5" borderId="13" xfId="3" applyFill="1" applyBorder="1" applyAlignment="1">
      <alignment horizontal="center" vertical="center" shrinkToFit="1"/>
    </xf>
    <xf numFmtId="177" fontId="11" fillId="5" borderId="7" xfId="3" applyNumberFormat="1" applyFill="1" applyBorder="1">
      <alignment vertical="center"/>
    </xf>
    <xf numFmtId="0" fontId="37" fillId="0" borderId="0" xfId="0" applyFont="1" applyAlignment="1">
      <alignment vertical="center" wrapText="1"/>
    </xf>
    <xf numFmtId="0" fontId="78" fillId="0" borderId="0" xfId="7" applyFont="1" applyAlignment="1" applyProtection="1">
      <alignment vertical="center" wrapText="1"/>
      <protection locked="0"/>
    </xf>
    <xf numFmtId="0" fontId="13" fillId="0" borderId="0" xfId="0" applyFont="1" applyAlignment="1">
      <alignment horizontal="left" vertical="top" wrapText="1"/>
    </xf>
    <xf numFmtId="0" fontId="67" fillId="0" borderId="0" xfId="0" applyFont="1" applyAlignment="1">
      <alignment vertical="top" wrapText="1"/>
    </xf>
    <xf numFmtId="0" fontId="13" fillId="0" borderId="0" xfId="0" applyFont="1" applyAlignment="1">
      <alignment vertical="top" wrapText="1"/>
    </xf>
    <xf numFmtId="0" fontId="69" fillId="0" borderId="0" xfId="0" applyFont="1">
      <alignment vertical="center"/>
    </xf>
    <xf numFmtId="0" fontId="68" fillId="0" borderId="0" xfId="0" applyFont="1" applyAlignment="1">
      <alignment vertical="center" wrapText="1"/>
    </xf>
    <xf numFmtId="0" fontId="69" fillId="0" borderId="0" xfId="0" applyFont="1" applyAlignment="1">
      <alignment horizontal="center" vertical="center"/>
    </xf>
    <xf numFmtId="0" fontId="14" fillId="0" borderId="0" xfId="0" applyFont="1" applyAlignment="1">
      <alignment horizontal="right" vertical="center"/>
    </xf>
    <xf numFmtId="0" fontId="79" fillId="0" borderId="0" xfId="7" applyFont="1" applyAlignment="1">
      <alignment vertical="top" wrapText="1"/>
    </xf>
    <xf numFmtId="181" fontId="14" fillId="0" borderId="0" xfId="0" applyNumberFormat="1" applyFont="1" applyAlignment="1">
      <alignment horizontal="right" vertical="center"/>
    </xf>
    <xf numFmtId="0" fontId="78" fillId="0" borderId="0" xfId="7" applyFont="1" applyAlignment="1">
      <alignment vertical="top" wrapText="1"/>
    </xf>
    <xf numFmtId="0" fontId="14" fillId="0" borderId="0" xfId="0" applyFont="1" applyAlignment="1">
      <alignment horizontal="left" vertical="center"/>
    </xf>
    <xf numFmtId="0" fontId="78" fillId="0" borderId="175" xfId="7" applyFont="1" applyBorder="1" applyAlignment="1">
      <alignment vertical="top" wrapText="1"/>
    </xf>
    <xf numFmtId="179" fontId="14" fillId="5" borderId="0" xfId="0" applyNumberFormat="1" applyFont="1" applyFill="1" applyAlignment="1">
      <alignment horizontal="center" vertical="center"/>
    </xf>
    <xf numFmtId="0" fontId="14" fillId="0" borderId="0" xfId="0" applyFont="1" applyAlignment="1">
      <alignment horizontal="center" vertical="center"/>
    </xf>
    <xf numFmtId="180" fontId="14" fillId="5" borderId="0" xfId="0" applyNumberFormat="1" applyFont="1" applyFill="1" applyAlignment="1">
      <alignment horizontal="center" vertical="center"/>
    </xf>
    <xf numFmtId="0" fontId="79" fillId="0" borderId="0" xfId="7" applyFont="1" applyAlignment="1">
      <alignment vertical="center" wrapText="1"/>
    </xf>
    <xf numFmtId="0" fontId="14" fillId="0" borderId="0" xfId="0" applyFont="1" applyAlignment="1">
      <alignment horizontal="right" vertical="center" wrapText="1" shrinkToFit="1"/>
    </xf>
    <xf numFmtId="0" fontId="14" fillId="0" borderId="0" xfId="0" applyFont="1" applyAlignment="1">
      <alignment horizontal="right" vertical="center" shrinkToFit="1"/>
    </xf>
    <xf numFmtId="0" fontId="14" fillId="0" borderId="0" xfId="0" applyFont="1" applyAlignment="1">
      <alignment vertical="center" wrapText="1"/>
    </xf>
    <xf numFmtId="0" fontId="14" fillId="0" borderId="0" xfId="0" applyFont="1" applyAlignment="1">
      <alignment horizontal="left" vertical="center" wrapText="1"/>
    </xf>
    <xf numFmtId="0" fontId="16" fillId="0" borderId="0" xfId="0" applyFont="1" applyAlignment="1">
      <alignment horizontal="center" vertical="center" wrapText="1"/>
    </xf>
    <xf numFmtId="0" fontId="13" fillId="0" borderId="175" xfId="0" applyFont="1" applyBorder="1" applyAlignment="1">
      <alignment vertical="top" wrapText="1"/>
    </xf>
    <xf numFmtId="0" fontId="13" fillId="0" borderId="175" xfId="0" applyFont="1" applyBorder="1">
      <alignment vertical="center"/>
    </xf>
    <xf numFmtId="187" fontId="14" fillId="0" borderId="0" xfId="0" applyNumberFormat="1" applyFont="1">
      <alignment vertical="center"/>
    </xf>
    <xf numFmtId="0" fontId="16" fillId="0" borderId="28" xfId="0" applyFont="1" applyBorder="1" applyAlignment="1">
      <alignment vertical="center" wrapText="1"/>
    </xf>
    <xf numFmtId="0" fontId="15" fillId="0" borderId="0" xfId="0" applyFont="1" applyAlignment="1">
      <alignment vertical="center" wrapText="1"/>
    </xf>
    <xf numFmtId="0" fontId="14" fillId="8" borderId="182" xfId="0" applyFont="1" applyFill="1" applyBorder="1" applyAlignment="1">
      <alignment vertical="center" shrinkToFit="1"/>
    </xf>
    <xf numFmtId="56" fontId="14" fillId="8" borderId="11" xfId="0" applyNumberFormat="1" applyFont="1" applyFill="1" applyBorder="1" applyAlignment="1">
      <alignment horizontal="left" vertical="center" shrinkToFit="1"/>
    </xf>
    <xf numFmtId="0" fontId="14" fillId="8" borderId="160" xfId="0" applyFont="1" applyFill="1" applyBorder="1" applyAlignment="1">
      <alignment horizontal="left" vertical="center" shrinkToFit="1"/>
    </xf>
    <xf numFmtId="0" fontId="14" fillId="8" borderId="11" xfId="0" applyFont="1" applyFill="1" applyBorder="1" applyAlignment="1">
      <alignment horizontal="left" vertical="center" shrinkToFit="1"/>
    </xf>
    <xf numFmtId="0" fontId="14" fillId="8" borderId="21" xfId="0" applyFont="1" applyFill="1" applyBorder="1" applyAlignment="1">
      <alignment horizontal="left" vertical="center"/>
    </xf>
    <xf numFmtId="56" fontId="14" fillId="0" borderId="150" xfId="0" applyNumberFormat="1" applyFont="1" applyBorder="1" applyAlignment="1" applyProtection="1">
      <alignment horizontal="left" vertical="center"/>
      <protection locked="0"/>
    </xf>
    <xf numFmtId="182" fontId="14" fillId="0" borderId="12" xfId="0" applyNumberFormat="1" applyFont="1" applyBorder="1" applyAlignment="1" applyProtection="1">
      <alignment horizontal="left" vertical="center"/>
      <protection locked="0"/>
    </xf>
    <xf numFmtId="56" fontId="14" fillId="0" borderId="12" xfId="0" applyNumberFormat="1" applyFont="1" applyBorder="1" applyAlignment="1" applyProtection="1">
      <alignment horizontal="left" vertical="center" shrinkToFit="1"/>
      <protection locked="0"/>
    </xf>
    <xf numFmtId="176" fontId="14" fillId="0" borderId="69" xfId="0" applyNumberFormat="1" applyFont="1" applyBorder="1" applyAlignment="1" applyProtection="1">
      <alignment vertical="center" shrinkToFit="1"/>
      <protection locked="0"/>
    </xf>
    <xf numFmtId="56" fontId="14" fillId="0" borderId="183" xfId="0" applyNumberFormat="1" applyFont="1" applyBorder="1" applyAlignment="1" applyProtection="1">
      <alignment horizontal="left" vertical="center"/>
      <protection locked="0"/>
    </xf>
    <xf numFmtId="56" fontId="14" fillId="0" borderId="12" xfId="0" applyNumberFormat="1" applyFont="1" applyBorder="1" applyAlignment="1" applyProtection="1">
      <alignment horizontal="left" vertical="center"/>
      <protection locked="0"/>
    </xf>
    <xf numFmtId="56" fontId="14" fillId="0" borderId="184" xfId="0" applyNumberFormat="1" applyFont="1" applyBorder="1" applyAlignment="1" applyProtection="1">
      <alignment horizontal="left" vertical="center"/>
      <protection locked="0"/>
    </xf>
    <xf numFmtId="56" fontId="14" fillId="0" borderId="157" xfId="0" applyNumberFormat="1" applyFont="1" applyBorder="1" applyAlignment="1" applyProtection="1">
      <alignment horizontal="left" vertical="center"/>
      <protection locked="0"/>
    </xf>
    <xf numFmtId="56" fontId="14" fillId="0" borderId="157" xfId="0" applyNumberFormat="1" applyFont="1" applyBorder="1" applyAlignment="1" applyProtection="1">
      <alignment horizontal="left" vertical="center" shrinkToFit="1"/>
      <protection locked="0"/>
    </xf>
    <xf numFmtId="176" fontId="14" fillId="0" borderId="159" xfId="0" applyNumberFormat="1" applyFont="1" applyBorder="1" applyAlignment="1" applyProtection="1">
      <alignment vertical="center" shrinkToFit="1"/>
      <protection locked="0"/>
    </xf>
    <xf numFmtId="0" fontId="14" fillId="0" borderId="140" xfId="0" applyFont="1" applyBorder="1" applyAlignment="1" applyProtection="1">
      <alignment horizontal="left" vertical="center" shrinkToFit="1"/>
      <protection locked="0"/>
    </xf>
    <xf numFmtId="0" fontId="38" fillId="8" borderId="16" xfId="0" applyFont="1" applyFill="1" applyBorder="1">
      <alignment vertical="center"/>
    </xf>
    <xf numFmtId="0" fontId="46" fillId="8" borderId="28" xfId="0" applyFont="1" applyFill="1" applyBorder="1" applyAlignment="1">
      <alignment vertical="center" shrinkToFit="1"/>
    </xf>
    <xf numFmtId="0" fontId="14" fillId="8" borderId="145" xfId="0" applyFont="1" applyFill="1" applyBorder="1" applyAlignment="1">
      <alignment horizontal="left" vertical="center" wrapText="1"/>
    </xf>
    <xf numFmtId="177" fontId="14" fillId="8" borderId="28" xfId="0" applyNumberFormat="1" applyFont="1" applyFill="1" applyBorder="1" applyAlignment="1">
      <alignment horizontal="right" vertical="center" shrinkToFit="1"/>
    </xf>
    <xf numFmtId="177" fontId="14" fillId="8" borderId="145" xfId="0" applyNumberFormat="1" applyFont="1" applyFill="1" applyBorder="1" applyAlignment="1">
      <alignment horizontal="right" vertical="center" shrinkToFit="1"/>
    </xf>
    <xf numFmtId="177" fontId="14" fillId="8" borderId="141" xfId="0" applyNumberFormat="1" applyFont="1" applyFill="1" applyBorder="1">
      <alignment vertical="center"/>
    </xf>
    <xf numFmtId="0" fontId="14" fillId="8" borderId="145" xfId="0" applyFont="1" applyFill="1" applyBorder="1" applyAlignment="1">
      <alignment vertical="center" shrinkToFit="1"/>
    </xf>
    <xf numFmtId="177" fontId="14" fillId="8" borderId="145" xfId="0" applyNumberFormat="1" applyFont="1" applyFill="1" applyBorder="1">
      <alignment vertical="center"/>
    </xf>
    <xf numFmtId="0" fontId="14" fillId="8" borderId="98" xfId="0" applyFont="1" applyFill="1" applyBorder="1" applyAlignment="1">
      <alignment vertical="center" shrinkToFit="1"/>
    </xf>
    <xf numFmtId="0" fontId="19" fillId="4" borderId="2" xfId="0" applyFont="1" applyFill="1" applyBorder="1" applyAlignment="1" applyProtection="1">
      <alignment vertical="center" shrinkToFit="1"/>
      <protection locked="0"/>
    </xf>
    <xf numFmtId="0" fontId="19" fillId="0" borderId="3" xfId="0" applyFont="1" applyBorder="1" applyAlignment="1" applyProtection="1">
      <alignment horizontal="left" vertical="center" wrapText="1"/>
      <protection locked="0"/>
    </xf>
    <xf numFmtId="177" fontId="19" fillId="0" borderId="3" xfId="0" applyNumberFormat="1" applyFont="1" applyBorder="1" applyAlignment="1" applyProtection="1">
      <alignment horizontal="right" vertical="center" shrinkToFit="1"/>
      <protection locked="0"/>
    </xf>
    <xf numFmtId="177" fontId="19" fillId="5" borderId="4" xfId="0" applyNumberFormat="1" applyFont="1" applyFill="1" applyBorder="1">
      <alignment vertical="center"/>
    </xf>
    <xf numFmtId="0" fontId="19" fillId="4" borderId="19" xfId="0" applyFont="1" applyFill="1" applyBorder="1" applyAlignment="1" applyProtection="1">
      <alignment vertical="center" shrinkToFit="1"/>
      <protection locked="0"/>
    </xf>
    <xf numFmtId="0" fontId="19" fillId="0" borderId="12" xfId="0" applyFont="1" applyBorder="1" applyAlignment="1" applyProtection="1">
      <alignment horizontal="left" vertical="center" wrapText="1"/>
      <protection locked="0"/>
    </xf>
    <xf numFmtId="177" fontId="19" fillId="0" borderId="12" xfId="0" applyNumberFormat="1" applyFont="1" applyBorder="1" applyAlignment="1" applyProtection="1">
      <alignment horizontal="right" vertical="center" shrinkToFit="1"/>
      <protection locked="0"/>
    </xf>
    <xf numFmtId="177" fontId="19" fillId="5" borderId="5" xfId="0" applyNumberFormat="1" applyFont="1" applyFill="1" applyBorder="1">
      <alignment vertical="center"/>
    </xf>
    <xf numFmtId="0" fontId="19" fillId="4" borderId="38" xfId="0" applyFont="1" applyFill="1" applyBorder="1" applyAlignment="1" applyProtection="1">
      <alignment vertical="center" shrinkToFit="1"/>
      <protection locked="0"/>
    </xf>
    <xf numFmtId="0" fontId="19" fillId="0" borderId="89" xfId="0" applyFont="1" applyBorder="1" applyAlignment="1" applyProtection="1">
      <alignment horizontal="left" vertical="center" wrapText="1"/>
      <protection locked="0"/>
    </xf>
    <xf numFmtId="177" fontId="19" fillId="0" borderId="89" xfId="0" applyNumberFormat="1" applyFont="1" applyBorder="1" applyAlignment="1" applyProtection="1">
      <alignment horizontal="right" vertical="center" shrinkToFit="1"/>
      <protection locked="0"/>
    </xf>
    <xf numFmtId="177" fontId="19" fillId="5" borderId="39" xfId="0" applyNumberFormat="1" applyFont="1" applyFill="1" applyBorder="1">
      <alignment vertical="center"/>
    </xf>
    <xf numFmtId="56" fontId="19" fillId="0" borderId="12" xfId="0" applyNumberFormat="1" applyFont="1" applyBorder="1" applyAlignment="1" applyProtection="1">
      <alignment horizontal="left" vertical="center" wrapText="1"/>
      <protection locked="0"/>
    </xf>
    <xf numFmtId="183" fontId="19" fillId="0" borderId="0" xfId="0" applyNumberFormat="1" applyFont="1" applyAlignment="1">
      <alignment horizontal="center" vertical="center"/>
    </xf>
    <xf numFmtId="0" fontId="19" fillId="0" borderId="0" xfId="0" applyFont="1" applyAlignment="1">
      <alignment vertical="center" shrinkToFit="1"/>
    </xf>
    <xf numFmtId="0" fontId="19" fillId="0" borderId="0" xfId="0" applyFont="1" applyAlignment="1">
      <alignment vertical="center" wrapText="1" shrinkToFit="1"/>
    </xf>
    <xf numFmtId="177" fontId="19" fillId="0" borderId="0" xfId="0" applyNumberFormat="1" applyFont="1">
      <alignment vertical="center"/>
    </xf>
    <xf numFmtId="177" fontId="19" fillId="0" borderId="0" xfId="0" applyNumberFormat="1" applyFont="1" applyAlignment="1">
      <alignment horizontal="right" vertical="center"/>
    </xf>
    <xf numFmtId="177" fontId="13" fillId="2" borderId="26" xfId="4" applyNumberFormat="1" applyFont="1" applyFill="1" applyBorder="1" applyAlignment="1">
      <alignment horizontal="center" vertical="center"/>
    </xf>
    <xf numFmtId="177" fontId="13" fillId="3" borderId="26" xfId="4" applyNumberFormat="1" applyFont="1" applyFill="1" applyBorder="1" applyAlignment="1">
      <alignment horizontal="center" vertical="center"/>
    </xf>
    <xf numFmtId="177" fontId="11" fillId="5" borderId="4" xfId="4" applyNumberFormat="1" applyFill="1" applyBorder="1">
      <alignment vertical="center"/>
    </xf>
    <xf numFmtId="177" fontId="11" fillId="5" borderId="65" xfId="4" applyNumberFormat="1" applyFill="1" applyBorder="1" applyAlignment="1">
      <alignment vertical="top"/>
    </xf>
    <xf numFmtId="177" fontId="11" fillId="5" borderId="5" xfId="4" applyNumberFormat="1" applyFill="1" applyBorder="1">
      <alignment vertical="center"/>
    </xf>
    <xf numFmtId="177" fontId="11" fillId="5" borderId="63" xfId="4" applyNumberFormat="1" applyFill="1" applyBorder="1" applyAlignment="1">
      <alignment vertical="top"/>
    </xf>
    <xf numFmtId="177" fontId="11" fillId="5" borderId="7" xfId="4" applyNumberFormat="1" applyFill="1" applyBorder="1">
      <alignment vertical="center"/>
    </xf>
    <xf numFmtId="177" fontId="11" fillId="5" borderId="158" xfId="4" applyNumberFormat="1" applyFill="1" applyBorder="1">
      <alignment vertical="center"/>
    </xf>
    <xf numFmtId="177" fontId="11" fillId="5" borderId="64" xfId="4" applyNumberFormat="1" applyFill="1" applyBorder="1" applyAlignment="1">
      <alignment vertical="top"/>
    </xf>
    <xf numFmtId="177" fontId="11" fillId="0" borderId="4" xfId="4" applyNumberFormat="1" applyBorder="1" applyAlignment="1" applyProtection="1">
      <alignment horizontal="right" vertical="center"/>
      <protection locked="0"/>
    </xf>
    <xf numFmtId="177" fontId="11" fillId="0" borderId="5" xfId="4" applyNumberFormat="1" applyBorder="1" applyAlignment="1" applyProtection="1">
      <alignment horizontal="right" vertical="center"/>
      <protection locked="0"/>
    </xf>
    <xf numFmtId="177" fontId="11" fillId="0" borderId="7" xfId="4" applyNumberFormat="1" applyBorder="1" applyAlignment="1" applyProtection="1">
      <alignment horizontal="right" vertical="center"/>
      <protection locked="0"/>
    </xf>
    <xf numFmtId="177" fontId="11" fillId="0" borderId="8" xfId="4" applyNumberFormat="1" applyBorder="1" applyAlignment="1" applyProtection="1">
      <alignment horizontal="right" vertical="center"/>
      <protection locked="0"/>
    </xf>
    <xf numFmtId="177" fontId="11" fillId="0" borderId="9" xfId="4" applyNumberFormat="1" applyBorder="1" applyAlignment="1" applyProtection="1">
      <alignment horizontal="right" vertical="center"/>
      <protection locked="0"/>
    </xf>
    <xf numFmtId="177" fontId="11" fillId="0" borderId="10" xfId="4" applyNumberFormat="1" applyBorder="1" applyAlignment="1" applyProtection="1">
      <alignment horizontal="right" vertical="center"/>
      <protection locked="0"/>
    </xf>
    <xf numFmtId="177" fontId="11" fillId="0" borderId="3" xfId="4" applyNumberFormat="1" applyBorder="1" applyAlignment="1" applyProtection="1">
      <alignment horizontal="right" vertical="center" shrinkToFit="1"/>
      <protection locked="0"/>
    </xf>
    <xf numFmtId="177" fontId="11" fillId="0" borderId="12" xfId="4" applyNumberFormat="1" applyBorder="1" applyAlignment="1" applyProtection="1">
      <alignment horizontal="right" vertical="center" shrinkToFit="1"/>
      <protection locked="0"/>
    </xf>
    <xf numFmtId="177" fontId="11" fillId="0" borderId="13" xfId="4" applyNumberFormat="1" applyBorder="1" applyAlignment="1" applyProtection="1">
      <alignment horizontal="right" vertical="center" shrinkToFit="1"/>
      <protection locked="0"/>
    </xf>
    <xf numFmtId="38" fontId="11" fillId="0" borderId="2" xfId="4" applyFont="1" applyBorder="1" applyAlignment="1" applyProtection="1">
      <alignment horizontal="left" vertical="center" wrapText="1"/>
      <protection locked="0"/>
    </xf>
    <xf numFmtId="177" fontId="11" fillId="0" borderId="8" xfId="4" applyNumberFormat="1" applyFont="1" applyBorder="1" applyAlignment="1" applyProtection="1">
      <alignment horizontal="right" vertical="center" shrinkToFit="1"/>
      <protection locked="0"/>
    </xf>
    <xf numFmtId="38" fontId="11" fillId="5" borderId="15" xfId="4" applyFont="1" applyFill="1" applyBorder="1" applyAlignment="1">
      <alignment horizontal="center" vertical="center" shrinkToFit="1"/>
    </xf>
    <xf numFmtId="38" fontId="11" fillId="0" borderId="73" xfId="4" applyFont="1" applyBorder="1" applyAlignment="1" applyProtection="1">
      <alignment horizontal="right" vertical="center" shrinkToFit="1"/>
      <protection locked="0"/>
    </xf>
    <xf numFmtId="177" fontId="11" fillId="5" borderId="4" xfId="4" applyNumberFormat="1" applyFont="1" applyFill="1" applyBorder="1" applyAlignment="1">
      <alignment horizontal="right" vertical="center"/>
    </xf>
    <xf numFmtId="38" fontId="11" fillId="0" borderId="19" xfId="4" applyFont="1" applyBorder="1" applyAlignment="1" applyProtection="1">
      <alignment horizontal="left" vertical="center" wrapText="1"/>
      <protection locked="0"/>
    </xf>
    <xf numFmtId="177" fontId="11" fillId="0" borderId="9" xfId="4" applyNumberFormat="1" applyFont="1" applyBorder="1" applyAlignment="1" applyProtection="1">
      <alignment horizontal="right" vertical="center" shrinkToFit="1"/>
      <protection locked="0"/>
    </xf>
    <xf numFmtId="38" fontId="11" fillId="5" borderId="45" xfId="4" applyFont="1" applyFill="1" applyBorder="1" applyAlignment="1">
      <alignment horizontal="center" vertical="center" shrinkToFit="1"/>
    </xf>
    <xf numFmtId="38" fontId="11" fillId="0" borderId="69" xfId="4" applyFont="1" applyBorder="1" applyAlignment="1" applyProtection="1">
      <alignment horizontal="right" vertical="center" shrinkToFit="1"/>
      <protection locked="0"/>
    </xf>
    <xf numFmtId="177" fontId="11" fillId="5" borderId="5" xfId="4" applyNumberFormat="1" applyFont="1" applyFill="1" applyBorder="1" applyAlignment="1">
      <alignment horizontal="right" vertical="center"/>
    </xf>
    <xf numFmtId="38" fontId="11" fillId="5" borderId="0" xfId="4" applyFont="1" applyFill="1" applyAlignment="1">
      <alignment horizontal="center" vertical="center" shrinkToFit="1"/>
    </xf>
    <xf numFmtId="38" fontId="11" fillId="5" borderId="127" xfId="4" applyFont="1" applyFill="1" applyBorder="1" applyAlignment="1">
      <alignment horizontal="center" vertical="center" shrinkToFit="1"/>
    </xf>
    <xf numFmtId="38" fontId="11" fillId="0" borderId="6" xfId="4" applyFont="1" applyBorder="1" applyAlignment="1" applyProtection="1">
      <alignment horizontal="left" vertical="center" wrapText="1"/>
      <protection locked="0"/>
    </xf>
    <xf numFmtId="177" fontId="11" fillId="0" borderId="10" xfId="4" applyNumberFormat="1" applyFont="1" applyBorder="1" applyAlignment="1" applyProtection="1">
      <alignment horizontal="right" vertical="center" shrinkToFit="1"/>
      <protection locked="0"/>
    </xf>
    <xf numFmtId="38" fontId="11" fillId="5" borderId="28" xfId="4" applyFont="1" applyFill="1" applyBorder="1" applyAlignment="1">
      <alignment horizontal="center" vertical="center" shrinkToFit="1"/>
    </xf>
    <xf numFmtId="38" fontId="11" fillId="0" borderId="121" xfId="4" applyFont="1" applyBorder="1" applyAlignment="1" applyProtection="1">
      <alignment horizontal="right" vertical="center" shrinkToFit="1"/>
      <protection locked="0"/>
    </xf>
    <xf numFmtId="38" fontId="11" fillId="5" borderId="72" xfId="4" applyFont="1" applyFill="1" applyBorder="1" applyAlignment="1">
      <alignment horizontal="center" vertical="center" shrinkToFit="1"/>
    </xf>
    <xf numFmtId="177" fontId="11" fillId="5" borderId="7" xfId="4" applyNumberFormat="1" applyFont="1" applyFill="1" applyBorder="1" applyAlignment="1">
      <alignment horizontal="right" vertical="center"/>
    </xf>
    <xf numFmtId="177" fontId="11" fillId="0" borderId="4" xfId="4" applyNumberFormat="1" applyFont="1" applyBorder="1" applyAlignment="1" applyProtection="1">
      <alignment horizontal="right" vertical="center"/>
      <protection locked="0"/>
    </xf>
    <xf numFmtId="177" fontId="11" fillId="0" borderId="5" xfId="4" applyNumberFormat="1" applyFont="1" applyBorder="1" applyAlignment="1" applyProtection="1">
      <alignment horizontal="right" vertical="center"/>
      <protection locked="0"/>
    </xf>
    <xf numFmtId="38" fontId="11" fillId="0" borderId="38" xfId="4" applyFont="1" applyBorder="1" applyAlignment="1" applyProtection="1">
      <alignment horizontal="left" vertical="center" wrapText="1"/>
      <protection locked="0"/>
    </xf>
    <xf numFmtId="177" fontId="11" fillId="0" borderId="39" xfId="4" applyNumberFormat="1" applyFont="1" applyBorder="1" applyAlignment="1" applyProtection="1">
      <alignment horizontal="right" vertical="center"/>
      <protection locked="0"/>
    </xf>
    <xf numFmtId="0" fontId="11" fillId="0" borderId="2" xfId="3" applyBorder="1" applyAlignment="1" applyProtection="1">
      <alignment horizontal="left" vertical="center" wrapText="1"/>
      <protection locked="0"/>
    </xf>
    <xf numFmtId="177" fontId="11" fillId="0" borderId="8" xfId="3" applyNumberFormat="1" applyBorder="1" applyAlignment="1" applyProtection="1">
      <alignment horizontal="right" vertical="center" shrinkToFit="1"/>
      <protection locked="0"/>
    </xf>
    <xf numFmtId="177" fontId="11" fillId="5" borderId="4" xfId="3" applyNumberFormat="1" applyFill="1" applyBorder="1" applyAlignment="1">
      <alignment horizontal="right" vertical="center"/>
    </xf>
    <xf numFmtId="177" fontId="11" fillId="0" borderId="9" xfId="3" applyNumberFormat="1" applyBorder="1" applyAlignment="1" applyProtection="1">
      <alignment horizontal="right" vertical="center" shrinkToFit="1"/>
      <protection locked="0"/>
    </xf>
    <xf numFmtId="0" fontId="11" fillId="5" borderId="45" xfId="3" applyFill="1" applyBorder="1" applyAlignment="1">
      <alignment horizontal="center" vertical="center" shrinkToFit="1"/>
    </xf>
    <xf numFmtId="177" fontId="11" fillId="5" borderId="5" xfId="3" applyNumberFormat="1" applyFill="1" applyBorder="1" applyAlignment="1">
      <alignment horizontal="right" vertical="center"/>
    </xf>
    <xf numFmtId="0" fontId="11" fillId="5" borderId="0" xfId="3" applyFill="1" applyAlignment="1">
      <alignment horizontal="center" vertical="center" shrinkToFit="1"/>
    </xf>
    <xf numFmtId="0" fontId="11" fillId="5" borderId="127" xfId="3" applyFill="1" applyBorder="1" applyAlignment="1">
      <alignment horizontal="center" vertical="center" shrinkToFit="1"/>
    </xf>
    <xf numFmtId="177" fontId="11" fillId="0" borderId="10" xfId="3" applyNumberFormat="1" applyBorder="1" applyAlignment="1" applyProtection="1">
      <alignment horizontal="right" vertical="center" shrinkToFit="1"/>
      <protection locked="0"/>
    </xf>
    <xf numFmtId="0" fontId="11" fillId="5" borderId="28" xfId="3" applyFill="1" applyBorder="1" applyAlignment="1">
      <alignment horizontal="center" vertical="center" shrinkToFit="1"/>
    </xf>
    <xf numFmtId="0" fontId="11" fillId="5" borderId="72" xfId="3" applyFill="1" applyBorder="1" applyAlignment="1">
      <alignment horizontal="center" vertical="center" shrinkToFit="1"/>
    </xf>
    <xf numFmtId="38" fontId="72" fillId="0" borderId="175" xfId="4" applyFont="1" applyBorder="1" applyAlignment="1">
      <alignment horizontal="left" vertical="center" wrapText="1"/>
    </xf>
    <xf numFmtId="38" fontId="11" fillId="0" borderId="0" xfId="4" applyBorder="1">
      <alignment vertical="center"/>
    </xf>
    <xf numFmtId="0" fontId="0" fillId="5" borderId="49" xfId="0" applyFill="1" applyBorder="1" applyAlignment="1">
      <alignment vertical="center" shrinkToFit="1"/>
    </xf>
    <xf numFmtId="0" fontId="22" fillId="5" borderId="59" xfId="0" applyFont="1" applyFill="1" applyBorder="1" applyAlignment="1">
      <alignment vertical="center" shrinkToFit="1"/>
    </xf>
    <xf numFmtId="0" fontId="0" fillId="5" borderId="59" xfId="0" applyFill="1" applyBorder="1" applyAlignment="1">
      <alignment vertical="center" shrinkToFit="1"/>
    </xf>
    <xf numFmtId="0" fontId="0" fillId="5" borderId="48" xfId="0" applyFill="1" applyBorder="1" applyAlignment="1">
      <alignment vertical="center" shrinkToFit="1"/>
    </xf>
    <xf numFmtId="0" fontId="0" fillId="6" borderId="86" xfId="0" applyFill="1" applyBorder="1" applyAlignment="1">
      <alignment vertical="center" shrinkToFit="1"/>
    </xf>
    <xf numFmtId="0" fontId="0" fillId="6" borderId="59" xfId="0" applyFill="1" applyBorder="1" applyAlignment="1">
      <alignment vertical="center" shrinkToFit="1"/>
    </xf>
    <xf numFmtId="179" fontId="18" fillId="5" borderId="73" xfId="0" applyNumberFormat="1" applyFont="1" applyFill="1" applyBorder="1" applyAlignment="1">
      <alignment horizontal="left" vertical="center"/>
    </xf>
    <xf numFmtId="0" fontId="0" fillId="5" borderId="124" xfId="0" applyFill="1" applyBorder="1" applyAlignment="1">
      <alignment vertical="center" shrinkToFit="1"/>
    </xf>
    <xf numFmtId="0" fontId="0" fillId="5" borderId="54" xfId="0" applyFill="1" applyBorder="1" applyAlignment="1">
      <alignment vertical="center" shrinkToFit="1"/>
    </xf>
    <xf numFmtId="0" fontId="0" fillId="5" borderId="20" xfId="0" applyFill="1" applyBorder="1" applyAlignment="1">
      <alignment vertical="center" shrinkToFit="1"/>
    </xf>
    <xf numFmtId="0" fontId="0" fillId="5" borderId="27" xfId="0" applyFill="1" applyBorder="1" applyAlignment="1">
      <alignment vertical="center" shrinkToFit="1"/>
    </xf>
    <xf numFmtId="0" fontId="0" fillId="5" borderId="1" xfId="0" applyFill="1" applyBorder="1" applyAlignment="1">
      <alignment vertical="center" shrinkToFit="1"/>
    </xf>
    <xf numFmtId="0" fontId="19" fillId="0" borderId="50" xfId="0" applyFont="1" applyBorder="1" applyAlignment="1" applyProtection="1">
      <alignment horizontal="center" vertical="center" wrapText="1"/>
      <protection locked="0"/>
    </xf>
    <xf numFmtId="38" fontId="0" fillId="6" borderId="72" xfId="4" applyFont="1" applyFill="1" applyBorder="1" applyAlignment="1">
      <alignment horizontal="left" vertical="center" shrinkToFit="1"/>
    </xf>
    <xf numFmtId="0" fontId="0" fillId="6" borderId="72" xfId="3" applyFont="1" applyFill="1" applyBorder="1" applyAlignment="1">
      <alignment horizontal="left" vertical="center" shrinkToFit="1"/>
    </xf>
    <xf numFmtId="0" fontId="22" fillId="0" borderId="0" xfId="3" applyFont="1" applyAlignment="1">
      <alignment vertical="top"/>
    </xf>
    <xf numFmtId="0" fontId="14" fillId="0" borderId="22" xfId="0" applyFont="1" applyBorder="1" applyAlignment="1" applyProtection="1">
      <alignment horizontal="left" vertical="center" shrinkToFit="1"/>
      <protection locked="0"/>
    </xf>
    <xf numFmtId="0" fontId="61" fillId="7" borderId="0" xfId="7" applyFont="1" applyFill="1" applyAlignment="1">
      <alignment horizontal="left" vertical="center"/>
    </xf>
    <xf numFmtId="0" fontId="0" fillId="0" borderId="192" xfId="0" applyBorder="1">
      <alignment vertical="center"/>
    </xf>
    <xf numFmtId="0" fontId="86" fillId="0" borderId="192" xfId="0" applyFont="1" applyBorder="1">
      <alignment vertical="center"/>
    </xf>
    <xf numFmtId="0" fontId="81" fillId="0" borderId="192" xfId="0" applyFont="1" applyBorder="1">
      <alignment vertical="center"/>
    </xf>
    <xf numFmtId="0" fontId="50" fillId="0" borderId="50" xfId="0" applyFont="1" applyBorder="1" applyAlignment="1">
      <alignment horizontal="center" vertical="center" wrapText="1"/>
    </xf>
    <xf numFmtId="0" fontId="50" fillId="0" borderId="50" xfId="0" applyFont="1" applyBorder="1" applyAlignment="1">
      <alignment horizontal="center" vertical="center"/>
    </xf>
    <xf numFmtId="0" fontId="42" fillId="0" borderId="77" xfId="0" applyFont="1" applyBorder="1" applyAlignment="1">
      <alignment horizontal="left" vertical="top" wrapText="1"/>
    </xf>
    <xf numFmtId="0" fontId="42" fillId="0" borderId="78" xfId="0" applyFont="1" applyBorder="1" applyAlignment="1">
      <alignment horizontal="left" vertical="top" wrapText="1"/>
    </xf>
    <xf numFmtId="0" fontId="42" fillId="0" borderId="105" xfId="0" applyFont="1" applyBorder="1" applyAlignment="1">
      <alignment horizontal="left" vertical="top" wrapText="1"/>
    </xf>
    <xf numFmtId="0" fontId="42" fillId="0" borderId="126" xfId="0" applyFont="1" applyBorder="1" applyAlignment="1">
      <alignment horizontal="left" vertical="top" wrapText="1"/>
    </xf>
    <xf numFmtId="0" fontId="42" fillId="0" borderId="127" xfId="0" applyFont="1" applyBorder="1" applyAlignment="1">
      <alignment horizontal="left" vertical="top" wrapText="1"/>
    </xf>
    <xf numFmtId="0" fontId="42" fillId="0" borderId="132" xfId="0" applyFont="1" applyBorder="1" applyAlignment="1">
      <alignment horizontal="left" vertical="top" wrapText="1"/>
    </xf>
    <xf numFmtId="0" fontId="15" fillId="4" borderId="58" xfId="0" applyFont="1" applyFill="1" applyBorder="1" applyAlignment="1">
      <alignment horizontal="center" vertical="center"/>
    </xf>
    <xf numFmtId="0" fontId="15" fillId="4" borderId="59" xfId="0" applyFont="1" applyFill="1" applyBorder="1" applyAlignment="1">
      <alignment horizontal="center" vertical="center"/>
    </xf>
    <xf numFmtId="0" fontId="15" fillId="0" borderId="45" xfId="0" applyFont="1" applyBorder="1" applyAlignment="1">
      <alignment horizontal="left" vertical="center" wrapText="1"/>
    </xf>
    <xf numFmtId="0" fontId="15" fillId="0" borderId="135" xfId="0" applyFont="1" applyBorder="1" applyAlignment="1">
      <alignment horizontal="left" vertical="center" wrapText="1"/>
    </xf>
    <xf numFmtId="0" fontId="15" fillId="0" borderId="91" xfId="0" applyFont="1" applyBorder="1" applyAlignment="1">
      <alignment horizontal="left" vertical="center" wrapText="1"/>
    </xf>
    <xf numFmtId="0" fontId="15" fillId="0" borderId="109" xfId="0" applyFont="1" applyBorder="1" applyAlignment="1">
      <alignment horizontal="left" vertical="center" wrapText="1"/>
    </xf>
    <xf numFmtId="0" fontId="72" fillId="0" borderId="193" xfId="0" applyFont="1" applyBorder="1" applyAlignment="1">
      <alignment horizontal="left" vertical="center" wrapText="1"/>
    </xf>
    <xf numFmtId="0" fontId="72" fillId="0" borderId="0" xfId="0" applyFont="1" applyAlignment="1">
      <alignment horizontal="left" vertical="center" wrapText="1"/>
    </xf>
    <xf numFmtId="0" fontId="72" fillId="0" borderId="192" xfId="0" applyFont="1" applyBorder="1" applyAlignment="1">
      <alignment horizontal="left" vertical="center" wrapText="1"/>
    </xf>
    <xf numFmtId="0" fontId="72" fillId="0" borderId="0" xfId="0" applyFont="1" applyAlignment="1">
      <alignment horizontal="left" vertical="center"/>
    </xf>
    <xf numFmtId="0" fontId="75" fillId="0" borderId="0" xfId="0" applyFont="1" applyAlignment="1">
      <alignment horizontal="left"/>
    </xf>
    <xf numFmtId="0" fontId="94" fillId="0" borderId="0" xfId="0" applyFont="1" applyAlignment="1">
      <alignment horizontal="left" vertical="center" wrapText="1"/>
    </xf>
    <xf numFmtId="0" fontId="94" fillId="0" borderId="192" xfId="0" applyFont="1" applyBorder="1" applyAlignment="1">
      <alignment horizontal="left" vertical="center" wrapText="1"/>
    </xf>
    <xf numFmtId="0" fontId="52" fillId="5" borderId="162" xfId="0" applyFont="1" applyFill="1" applyBorder="1" applyAlignment="1">
      <alignment horizontal="left" vertical="center"/>
    </xf>
    <xf numFmtId="0" fontId="52" fillId="5" borderId="130" xfId="0" applyFont="1" applyFill="1" applyBorder="1" applyAlignment="1">
      <alignment horizontal="left" vertical="center"/>
    </xf>
    <xf numFmtId="177" fontId="35" fillId="0" borderId="90" xfId="0" applyNumberFormat="1" applyFont="1" applyBorder="1" applyAlignment="1" applyProtection="1">
      <alignment horizontal="right" vertical="center"/>
      <protection locked="0"/>
    </xf>
    <xf numFmtId="177" fontId="35" fillId="0" borderId="109" xfId="0" applyNumberFormat="1" applyFont="1" applyBorder="1" applyAlignment="1" applyProtection="1">
      <alignment horizontal="right" vertical="center"/>
      <protection locked="0"/>
    </xf>
    <xf numFmtId="177" fontId="35" fillId="0" borderId="90" xfId="0" applyNumberFormat="1" applyFont="1" applyBorder="1" applyAlignment="1" applyProtection="1">
      <alignment horizontal="right" vertical="center" shrinkToFit="1"/>
      <protection locked="0"/>
    </xf>
    <xf numFmtId="177" fontId="35" fillId="0" borderId="92" xfId="0" applyNumberFormat="1" applyFont="1" applyBorder="1" applyAlignment="1" applyProtection="1">
      <alignment horizontal="right" vertical="center" shrinkToFit="1"/>
      <protection locked="0"/>
    </xf>
    <xf numFmtId="0" fontId="19" fillId="0" borderId="107" xfId="0" applyFont="1" applyBorder="1" applyAlignment="1" applyProtection="1">
      <alignment horizontal="left" vertical="center" wrapText="1"/>
      <protection locked="0"/>
    </xf>
    <xf numFmtId="0" fontId="19" fillId="0" borderId="52" xfId="0" applyFont="1" applyBorder="1" applyAlignment="1" applyProtection="1">
      <alignment horizontal="left" vertical="center" wrapText="1"/>
      <protection locked="0"/>
    </xf>
    <xf numFmtId="0" fontId="19" fillId="0" borderId="76" xfId="0" applyFont="1" applyBorder="1" applyAlignment="1" applyProtection="1">
      <alignment horizontal="left" vertical="center" wrapText="1"/>
      <protection locked="0"/>
    </xf>
    <xf numFmtId="0" fontId="19" fillId="0" borderId="24" xfId="0" applyFont="1" applyBorder="1" applyAlignment="1" applyProtection="1">
      <alignment horizontal="left" vertical="center" wrapText="1"/>
      <protection locked="0"/>
    </xf>
    <xf numFmtId="176" fontId="19" fillId="5" borderId="42" xfId="0" applyNumberFormat="1" applyFont="1" applyFill="1" applyBorder="1" applyAlignment="1">
      <alignment horizontal="center" vertical="center" shrinkToFit="1"/>
    </xf>
    <xf numFmtId="176" fontId="19" fillId="5" borderId="72" xfId="0" applyNumberFormat="1" applyFont="1" applyFill="1" applyBorder="1" applyAlignment="1">
      <alignment horizontal="center" vertical="center" shrinkToFit="1"/>
    </xf>
    <xf numFmtId="176" fontId="19" fillId="5" borderId="43" xfId="0" applyNumberFormat="1" applyFont="1" applyFill="1" applyBorder="1" applyAlignment="1">
      <alignment horizontal="center" vertical="center" shrinkToFit="1"/>
    </xf>
    <xf numFmtId="0" fontId="19" fillId="0" borderId="70" xfId="0" applyFont="1" applyBorder="1" applyAlignment="1" applyProtection="1">
      <alignment horizontal="left" vertical="center" wrapText="1"/>
      <protection locked="0"/>
    </xf>
    <xf numFmtId="0" fontId="19" fillId="0" borderId="14" xfId="0" applyFont="1" applyBorder="1" applyAlignment="1" applyProtection="1">
      <alignment horizontal="left" vertical="center" wrapText="1"/>
      <protection locked="0"/>
    </xf>
    <xf numFmtId="0" fontId="19" fillId="0" borderId="139" xfId="0" applyFont="1" applyBorder="1" applyAlignment="1" applyProtection="1">
      <alignment horizontal="left" vertical="center" wrapText="1"/>
      <protection locked="0"/>
    </xf>
    <xf numFmtId="0" fontId="19" fillId="0" borderId="68" xfId="0" applyFont="1" applyBorder="1" applyAlignment="1" applyProtection="1">
      <alignment horizontal="left" vertical="center" wrapText="1"/>
      <protection locked="0"/>
    </xf>
    <xf numFmtId="176" fontId="19" fillId="5" borderId="89" xfId="0" applyNumberFormat="1" applyFont="1" applyFill="1" applyBorder="1" applyAlignment="1">
      <alignment horizontal="right" vertical="center"/>
    </xf>
    <xf numFmtId="176" fontId="19" fillId="5" borderId="39" xfId="0" applyNumberFormat="1" applyFont="1" applyFill="1" applyBorder="1" applyAlignment="1">
      <alignment horizontal="right" vertical="center"/>
    </xf>
    <xf numFmtId="176" fontId="52" fillId="5" borderId="12" xfId="0" applyNumberFormat="1" applyFont="1" applyFill="1" applyBorder="1" applyAlignment="1">
      <alignment horizontal="right" vertical="center"/>
    </xf>
    <xf numFmtId="176" fontId="52" fillId="5" borderId="5" xfId="0" applyNumberFormat="1" applyFont="1" applyFill="1" applyBorder="1" applyAlignment="1">
      <alignment horizontal="right" vertical="center"/>
    </xf>
    <xf numFmtId="176" fontId="19" fillId="5" borderId="12" xfId="0" applyNumberFormat="1" applyFont="1" applyFill="1" applyBorder="1" applyAlignment="1">
      <alignment horizontal="right" vertical="center"/>
    </xf>
    <xf numFmtId="176" fontId="19" fillId="5" borderId="5" xfId="0" applyNumberFormat="1" applyFont="1" applyFill="1" applyBorder="1" applyAlignment="1">
      <alignment horizontal="right" vertical="center"/>
    </xf>
    <xf numFmtId="0" fontId="42" fillId="5" borderId="103" xfId="0" applyFont="1" applyFill="1" applyBorder="1" applyAlignment="1">
      <alignment horizontal="left" vertical="center" wrapText="1"/>
    </xf>
    <xf numFmtId="0" fontId="42" fillId="5" borderId="108" xfId="0" applyFont="1" applyFill="1" applyBorder="1" applyAlignment="1">
      <alignment horizontal="left" vertical="center" wrapText="1"/>
    </xf>
    <xf numFmtId="0" fontId="42" fillId="5" borderId="104" xfId="0" applyFont="1" applyFill="1" applyBorder="1" applyAlignment="1">
      <alignment horizontal="left" vertical="center" wrapText="1"/>
    </xf>
    <xf numFmtId="176" fontId="52" fillId="5" borderId="11" xfId="0" applyNumberFormat="1" applyFont="1" applyFill="1" applyBorder="1" applyAlignment="1">
      <alignment horizontal="right" vertical="center"/>
    </xf>
    <xf numFmtId="176" fontId="52" fillId="5" borderId="137" xfId="0" applyNumberFormat="1" applyFont="1" applyFill="1" applyBorder="1" applyAlignment="1">
      <alignment horizontal="right" vertical="center"/>
    </xf>
    <xf numFmtId="0" fontId="19" fillId="0" borderId="6"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9" fillId="0" borderId="10" xfId="0" applyFont="1" applyBorder="1" applyAlignment="1" applyProtection="1">
      <alignment horizontal="left" vertical="center" wrapText="1"/>
      <protection locked="0"/>
    </xf>
    <xf numFmtId="0" fontId="19" fillId="0" borderId="23" xfId="0" applyFont="1" applyBorder="1" applyAlignment="1" applyProtection="1">
      <alignment horizontal="left" vertical="center" wrapText="1"/>
      <protection locked="0"/>
    </xf>
    <xf numFmtId="0" fontId="19" fillId="5" borderId="42" xfId="0" applyFont="1" applyFill="1" applyBorder="1" applyAlignment="1">
      <alignment horizontal="center" vertical="center"/>
    </xf>
    <xf numFmtId="0" fontId="19" fillId="5" borderId="72" xfId="0" applyFont="1" applyFill="1" applyBorder="1" applyAlignment="1">
      <alignment horizontal="center" vertical="center"/>
    </xf>
    <xf numFmtId="0" fontId="45" fillId="5" borderId="8" xfId="0" applyFont="1" applyFill="1" applyBorder="1" applyAlignment="1">
      <alignment horizontal="left" vertical="center"/>
    </xf>
    <xf numFmtId="0" fontId="45" fillId="5" borderId="73" xfId="0" applyFont="1" applyFill="1" applyBorder="1" applyAlignment="1">
      <alignment horizontal="left" vertical="center"/>
    </xf>
    <xf numFmtId="0" fontId="19" fillId="0" borderId="58" xfId="0" applyFont="1" applyBorder="1" applyAlignment="1" applyProtection="1">
      <alignment horizontal="left" vertical="center" wrapText="1"/>
      <protection locked="0"/>
    </xf>
    <xf numFmtId="0" fontId="19" fillId="0" borderId="50" xfId="0" applyFont="1" applyBorder="1" applyAlignment="1" applyProtection="1">
      <alignment horizontal="left" vertical="center" wrapText="1"/>
      <protection locked="0"/>
    </xf>
    <xf numFmtId="0" fontId="19" fillId="0" borderId="61" xfId="0" applyFont="1" applyBorder="1" applyAlignment="1" applyProtection="1">
      <alignment horizontal="left" vertical="center" wrapText="1"/>
      <protection locked="0"/>
    </xf>
    <xf numFmtId="0" fontId="0" fillId="5" borderId="48" xfId="0" applyFill="1" applyBorder="1" applyAlignment="1">
      <alignment horizontal="left" vertical="center" shrinkToFit="1"/>
    </xf>
    <xf numFmtId="0" fontId="0" fillId="5" borderId="88" xfId="0" applyFill="1" applyBorder="1" applyAlignment="1">
      <alignment horizontal="left" vertical="center" shrinkToFit="1"/>
    </xf>
    <xf numFmtId="0" fontId="14" fillId="4" borderId="84" xfId="0" applyFont="1" applyFill="1" applyBorder="1" applyAlignment="1" applyProtection="1">
      <alignment horizontal="left" vertical="center" shrinkToFit="1"/>
      <protection locked="0"/>
    </xf>
    <xf numFmtId="0" fontId="14" fillId="4" borderId="85" xfId="0" applyFont="1" applyFill="1" applyBorder="1" applyAlignment="1" applyProtection="1">
      <alignment horizontal="left" vertical="center" shrinkToFit="1"/>
      <protection locked="0"/>
    </xf>
    <xf numFmtId="0" fontId="14" fillId="4" borderId="133" xfId="0" applyFont="1" applyFill="1" applyBorder="1" applyAlignment="1" applyProtection="1">
      <alignment horizontal="left" vertical="center" shrinkToFit="1"/>
      <protection locked="0"/>
    </xf>
    <xf numFmtId="0" fontId="19" fillId="5" borderId="31" xfId="0" applyFont="1" applyFill="1" applyBorder="1" applyAlignment="1">
      <alignment horizontal="center" vertical="center" textRotation="255"/>
    </xf>
    <xf numFmtId="0" fontId="19" fillId="5" borderId="33" xfId="0" applyFont="1" applyFill="1" applyBorder="1" applyAlignment="1">
      <alignment horizontal="center" vertical="center" textRotation="255"/>
    </xf>
    <xf numFmtId="0" fontId="19" fillId="5" borderId="34" xfId="0" applyFont="1" applyFill="1" applyBorder="1" applyAlignment="1">
      <alignment horizontal="center" vertical="center" textRotation="255"/>
    </xf>
    <xf numFmtId="0" fontId="0" fillId="5" borderId="57" xfId="0" applyFill="1" applyBorder="1">
      <alignment vertical="center"/>
    </xf>
    <xf numFmtId="0" fontId="0" fillId="5" borderId="55" xfId="0" applyFill="1" applyBorder="1">
      <alignment vertical="center"/>
    </xf>
    <xf numFmtId="0" fontId="0" fillId="5" borderId="56" xfId="0" applyFill="1" applyBorder="1">
      <alignment vertical="center"/>
    </xf>
    <xf numFmtId="0" fontId="0" fillId="5" borderId="71" xfId="0" applyFill="1" applyBorder="1">
      <alignment vertical="center"/>
    </xf>
    <xf numFmtId="0" fontId="18" fillId="5" borderId="8" xfId="0" applyFont="1" applyFill="1" applyBorder="1" applyAlignment="1">
      <alignment horizontal="left" vertical="center"/>
    </xf>
    <xf numFmtId="0" fontId="18" fillId="5" borderId="72" xfId="0" applyFont="1" applyFill="1" applyBorder="1" applyAlignment="1">
      <alignment horizontal="left" vertical="center"/>
    </xf>
    <xf numFmtId="0" fontId="18" fillId="5" borderId="43" xfId="0" applyFont="1" applyFill="1" applyBorder="1" applyAlignment="1">
      <alignment horizontal="left" vertical="center"/>
    </xf>
    <xf numFmtId="0" fontId="0" fillId="5" borderId="80" xfId="0" applyFill="1" applyBorder="1" applyAlignment="1">
      <alignment horizontal="left" vertical="center"/>
    </xf>
    <xf numFmtId="0" fontId="0" fillId="5" borderId="81" xfId="0" applyFill="1" applyBorder="1" applyAlignment="1">
      <alignment horizontal="left" vertical="center"/>
    </xf>
    <xf numFmtId="0" fontId="19" fillId="0" borderId="121" xfId="0" applyFont="1" applyBorder="1" applyAlignment="1" applyProtection="1">
      <alignment horizontal="left" vertical="center" wrapText="1"/>
      <protection locked="0"/>
    </xf>
    <xf numFmtId="49" fontId="19" fillId="0" borderId="10" xfId="0" applyNumberFormat="1" applyFont="1" applyBorder="1" applyAlignment="1" applyProtection="1">
      <alignment horizontal="left" vertical="center" wrapText="1"/>
      <protection locked="0"/>
    </xf>
    <xf numFmtId="49" fontId="19" fillId="0" borderId="91" xfId="0" applyNumberFormat="1" applyFont="1" applyBorder="1" applyAlignment="1" applyProtection="1">
      <alignment horizontal="left" vertical="center" wrapText="1"/>
      <protection locked="0"/>
    </xf>
    <xf numFmtId="49" fontId="19" fillId="0" borderId="92" xfId="0" applyNumberFormat="1" applyFont="1" applyBorder="1" applyAlignment="1" applyProtection="1">
      <alignment horizontal="left" vertical="center" wrapText="1"/>
      <protection locked="0"/>
    </xf>
    <xf numFmtId="0" fontId="0" fillId="5" borderId="17" xfId="0" applyFill="1" applyBorder="1" applyAlignment="1">
      <alignment horizontal="left" vertical="center"/>
    </xf>
    <xf numFmtId="14" fontId="0" fillId="5" borderId="42" xfId="0" applyNumberFormat="1" applyFill="1" applyBorder="1" applyAlignment="1">
      <alignment horizontal="center" vertical="center" shrinkToFit="1"/>
    </xf>
    <xf numFmtId="14" fontId="0" fillId="5" borderId="110" xfId="0" applyNumberFormat="1" applyFill="1" applyBorder="1" applyAlignment="1">
      <alignment horizontal="center" vertical="center" shrinkToFit="1"/>
    </xf>
    <xf numFmtId="14" fontId="0" fillId="5" borderId="42" xfId="0" applyNumberFormat="1" applyFill="1" applyBorder="1" applyAlignment="1">
      <alignment horizontal="center" vertical="center"/>
    </xf>
    <xf numFmtId="14" fontId="0" fillId="5" borderId="110" xfId="0" applyNumberFormat="1" applyFill="1" applyBorder="1" applyAlignment="1">
      <alignment horizontal="center" vertical="center"/>
    </xf>
    <xf numFmtId="0" fontId="22" fillId="5" borderId="72" xfId="0" applyFont="1" applyFill="1" applyBorder="1" applyAlignment="1">
      <alignment horizontal="center" vertical="center"/>
    </xf>
    <xf numFmtId="0" fontId="22" fillId="5" borderId="43" xfId="0" applyFont="1" applyFill="1" applyBorder="1" applyAlignment="1">
      <alignment horizontal="center" vertical="center"/>
    </xf>
    <xf numFmtId="177" fontId="35" fillId="4" borderId="90" xfId="0" applyNumberFormat="1" applyFont="1" applyFill="1" applyBorder="1" applyAlignment="1" applyProtection="1">
      <alignment horizontal="right" vertical="center" shrinkToFit="1"/>
      <protection locked="0"/>
    </xf>
    <xf numFmtId="177" fontId="35" fillId="4" borderId="109" xfId="0" applyNumberFormat="1" applyFont="1" applyFill="1" applyBorder="1" applyAlignment="1" applyProtection="1">
      <alignment horizontal="right" vertical="center" shrinkToFit="1"/>
      <protection locked="0"/>
    </xf>
    <xf numFmtId="0" fontId="50" fillId="5" borderId="83" xfId="0" applyFont="1" applyFill="1" applyBorder="1" applyAlignment="1">
      <alignment horizontal="center" vertical="center" textRotation="255"/>
    </xf>
    <xf numFmtId="0" fontId="50" fillId="5" borderId="134" xfId="0" applyFont="1" applyFill="1" applyBorder="1" applyAlignment="1">
      <alignment horizontal="center" vertical="center" textRotation="255"/>
    </xf>
    <xf numFmtId="0" fontId="19" fillId="5" borderId="82" xfId="0" applyFont="1" applyFill="1" applyBorder="1" applyAlignment="1">
      <alignment horizontal="center" vertical="center" textRotation="255"/>
    </xf>
    <xf numFmtId="0" fontId="19" fillId="5" borderId="134" xfId="0" applyFont="1" applyFill="1" applyBorder="1" applyAlignment="1">
      <alignment horizontal="center" vertical="center" textRotation="255"/>
    </xf>
    <xf numFmtId="0" fontId="16" fillId="5" borderId="148" xfId="0" applyFont="1" applyFill="1" applyBorder="1" applyAlignment="1">
      <alignment horizontal="left" vertical="center"/>
    </xf>
    <xf numFmtId="0" fontId="16" fillId="5" borderId="145" xfId="0" applyFont="1" applyFill="1" applyBorder="1" applyAlignment="1">
      <alignment horizontal="left" vertical="center"/>
    </xf>
    <xf numFmtId="0" fontId="16" fillId="5" borderId="149" xfId="0" applyFont="1" applyFill="1" applyBorder="1" applyAlignment="1">
      <alignment horizontal="left" vertical="center"/>
    </xf>
    <xf numFmtId="0" fontId="19" fillId="0" borderId="84" xfId="0" applyFont="1" applyBorder="1" applyAlignment="1" applyProtection="1">
      <alignment horizontal="left" vertical="center" wrapText="1"/>
      <protection locked="0"/>
    </xf>
    <xf numFmtId="0" fontId="19" fillId="0" borderId="85" xfId="0" applyFont="1" applyBorder="1" applyAlignment="1" applyProtection="1">
      <alignment horizontal="left" vertical="center" wrapText="1"/>
      <protection locked="0"/>
    </xf>
    <xf numFmtId="0" fontId="19" fillId="0" borderId="133" xfId="0" applyFont="1" applyBorder="1" applyAlignment="1" applyProtection="1">
      <alignment horizontal="left" vertical="center" wrapText="1"/>
      <protection locked="0"/>
    </xf>
    <xf numFmtId="0" fontId="50" fillId="5" borderId="82" xfId="0" applyFont="1" applyFill="1" applyBorder="1" applyAlignment="1">
      <alignment horizontal="center" vertical="center" textRotation="255"/>
    </xf>
    <xf numFmtId="0" fontId="0" fillId="6" borderId="48" xfId="0" applyFill="1" applyBorder="1" applyAlignment="1">
      <alignment horizontal="left" vertical="center" shrinkToFit="1"/>
    </xf>
    <xf numFmtId="0" fontId="0" fillId="6" borderId="88" xfId="0" applyFill="1" applyBorder="1" applyAlignment="1">
      <alignment horizontal="left" vertical="center" shrinkToFit="1"/>
    </xf>
    <xf numFmtId="0" fontId="0" fillId="5" borderId="189" xfId="0" applyFill="1" applyBorder="1" applyAlignment="1">
      <alignment horizontal="left" vertical="center"/>
    </xf>
    <xf numFmtId="0" fontId="0" fillId="5" borderId="169" xfId="0" applyFill="1" applyBorder="1" applyAlignment="1">
      <alignment horizontal="left" vertical="center"/>
    </xf>
    <xf numFmtId="0" fontId="0" fillId="5" borderId="161" xfId="0" applyFill="1" applyBorder="1" applyAlignment="1">
      <alignment horizontal="left" vertical="center"/>
    </xf>
    <xf numFmtId="0" fontId="50" fillId="0" borderId="84" xfId="0" applyFont="1" applyBorder="1" applyAlignment="1" applyProtection="1">
      <alignment horizontal="left" vertical="center" wrapText="1"/>
      <protection locked="0"/>
    </xf>
    <xf numFmtId="0" fontId="50" fillId="0" borderId="85" xfId="0" applyFont="1" applyBorder="1" applyAlignment="1" applyProtection="1">
      <alignment horizontal="left" vertical="center" wrapText="1"/>
      <protection locked="0"/>
    </xf>
    <xf numFmtId="0" fontId="50" fillId="0" borderId="133" xfId="0" applyFont="1" applyBorder="1" applyAlignment="1" applyProtection="1">
      <alignment horizontal="left" vertical="center" wrapText="1"/>
      <protection locked="0"/>
    </xf>
    <xf numFmtId="0" fontId="19" fillId="5" borderId="136" xfId="0" applyFont="1" applyFill="1" applyBorder="1" applyAlignment="1">
      <alignment horizontal="left" vertical="center"/>
    </xf>
    <xf numFmtId="0" fontId="19" fillId="5" borderId="98" xfId="0" applyFont="1" applyFill="1" applyBorder="1" applyAlignment="1">
      <alignment horizontal="left" vertical="center"/>
    </xf>
    <xf numFmtId="0" fontId="19" fillId="5" borderId="60" xfId="0" applyFont="1" applyFill="1" applyBorder="1" applyAlignment="1">
      <alignment horizontal="left" vertical="center"/>
    </xf>
    <xf numFmtId="0" fontId="50" fillId="0" borderId="107" xfId="0" applyFont="1" applyBorder="1" applyAlignment="1" applyProtection="1">
      <alignment horizontal="left" vertical="center" wrapText="1"/>
      <protection locked="0"/>
    </xf>
    <xf numFmtId="0" fontId="50" fillId="0" borderId="52" xfId="0" applyFont="1" applyBorder="1" applyAlignment="1" applyProtection="1">
      <alignment horizontal="left" vertical="center" wrapText="1"/>
      <protection locked="0"/>
    </xf>
    <xf numFmtId="0" fontId="50" fillId="0" borderId="76" xfId="0" applyFont="1" applyBorder="1" applyAlignment="1" applyProtection="1">
      <alignment horizontal="left" vertical="center" wrapText="1"/>
      <protection locked="0"/>
    </xf>
    <xf numFmtId="0" fontId="50" fillId="0" borderId="24" xfId="0" applyFont="1" applyBorder="1" applyAlignment="1" applyProtection="1">
      <alignment horizontal="left" vertical="center" wrapText="1"/>
      <protection locked="0"/>
    </xf>
    <xf numFmtId="0" fontId="19" fillId="0" borderId="51" xfId="0" applyFont="1" applyBorder="1" applyAlignment="1" applyProtection="1">
      <alignment horizontal="left" vertical="center" wrapText="1"/>
      <protection locked="0"/>
    </xf>
    <xf numFmtId="14" fontId="0" fillId="0" borderId="114" xfId="0" applyNumberFormat="1" applyBorder="1" applyAlignment="1" applyProtection="1">
      <alignment horizontal="center" vertical="center"/>
      <protection locked="0"/>
    </xf>
    <xf numFmtId="14" fontId="0" fillId="0" borderId="67" xfId="0" applyNumberFormat="1" applyBorder="1" applyAlignment="1" applyProtection="1">
      <alignment horizontal="center" vertical="center"/>
      <protection locked="0"/>
    </xf>
    <xf numFmtId="0" fontId="0" fillId="0" borderId="0" xfId="0" applyAlignment="1">
      <alignment horizontal="left" vertical="top" wrapText="1"/>
    </xf>
    <xf numFmtId="0" fontId="56" fillId="0" borderId="0" xfId="7" applyFont="1" applyAlignment="1">
      <alignment horizontal="center" vertical="center"/>
    </xf>
    <xf numFmtId="0" fontId="0" fillId="0" borderId="0" xfId="0" applyAlignment="1">
      <alignment horizontal="left" vertical="center"/>
    </xf>
    <xf numFmtId="0" fontId="0" fillId="0" borderId="118" xfId="0" applyBorder="1" applyAlignment="1">
      <alignment horizontal="left" vertical="center" wrapText="1"/>
    </xf>
    <xf numFmtId="0" fontId="0" fillId="0" borderId="0" xfId="0" applyAlignment="1">
      <alignment horizontal="left" vertical="center" wrapText="1"/>
    </xf>
    <xf numFmtId="176" fontId="19" fillId="5" borderId="140" xfId="0" applyNumberFormat="1" applyFont="1" applyFill="1" applyBorder="1" applyAlignment="1">
      <alignment horizontal="right" vertical="center"/>
    </xf>
    <xf numFmtId="176" fontId="19" fillId="5" borderId="161" xfId="0" applyNumberFormat="1" applyFont="1" applyFill="1" applyBorder="1" applyAlignment="1">
      <alignment horizontal="right" vertical="center"/>
    </xf>
    <xf numFmtId="176" fontId="19" fillId="5" borderId="21" xfId="0" applyNumberFormat="1" applyFont="1" applyFill="1" applyBorder="1" applyAlignment="1">
      <alignment horizontal="right" vertical="center"/>
    </xf>
    <xf numFmtId="0" fontId="52" fillId="5" borderId="44" xfId="0" applyFont="1" applyFill="1" applyBorder="1" applyAlignment="1">
      <alignment horizontal="left" vertical="center" shrinkToFit="1"/>
    </xf>
    <xf numFmtId="0" fontId="52" fillId="5" borderId="69" xfId="0" applyFont="1" applyFill="1" applyBorder="1" applyAlignment="1">
      <alignment horizontal="left" vertical="center" shrinkToFit="1"/>
    </xf>
    <xf numFmtId="176" fontId="52" fillId="5" borderId="9" xfId="0" applyNumberFormat="1" applyFont="1" applyFill="1" applyBorder="1" applyAlignment="1">
      <alignment horizontal="right" vertical="center"/>
    </xf>
    <xf numFmtId="176" fontId="52" fillId="5" borderId="135" xfId="0" applyNumberFormat="1" applyFont="1" applyFill="1" applyBorder="1" applyAlignment="1">
      <alignment horizontal="right" vertical="center"/>
    </xf>
    <xf numFmtId="0" fontId="19" fillId="5" borderId="77" xfId="0" applyFont="1" applyFill="1" applyBorder="1" applyAlignment="1">
      <alignment horizontal="center" vertical="center" shrinkToFit="1"/>
    </xf>
    <xf numFmtId="0" fontId="19" fillId="5" borderId="16" xfId="0" applyFont="1" applyFill="1" applyBorder="1" applyAlignment="1">
      <alignment horizontal="center" vertical="center" shrinkToFit="1"/>
    </xf>
    <xf numFmtId="0" fontId="19" fillId="5" borderId="126" xfId="0" applyFont="1" applyFill="1" applyBorder="1" applyAlignment="1">
      <alignment horizontal="center" vertical="center" shrinkToFit="1"/>
    </xf>
    <xf numFmtId="0" fontId="52" fillId="5" borderId="159" xfId="0" applyFont="1" applyFill="1" applyBorder="1" applyAlignment="1">
      <alignment horizontal="left" vertical="center" shrinkToFit="1"/>
    </xf>
    <xf numFmtId="0" fontId="52" fillId="5" borderId="131" xfId="0" applyFont="1" applyFill="1" applyBorder="1" applyAlignment="1">
      <alignment horizontal="left" vertical="center" shrinkToFit="1"/>
    </xf>
    <xf numFmtId="0" fontId="52" fillId="5" borderId="160" xfId="0" applyFont="1" applyFill="1" applyBorder="1" applyAlignment="1">
      <alignment horizontal="left" vertical="center" shrinkToFit="1"/>
    </xf>
    <xf numFmtId="184" fontId="14" fillId="0" borderId="9" xfId="0" applyNumberFormat="1" applyFont="1" applyBorder="1" applyAlignment="1" applyProtection="1">
      <alignment horizontal="left" vertical="center" shrinkToFit="1"/>
      <protection locked="0"/>
    </xf>
    <xf numFmtId="184" fontId="14" fillId="0" borderId="45" xfId="0" applyNumberFormat="1" applyFont="1" applyBorder="1" applyAlignment="1" applyProtection="1">
      <alignment horizontal="left" vertical="center" shrinkToFit="1"/>
      <protection locked="0"/>
    </xf>
    <xf numFmtId="20" fontId="14" fillId="0" borderId="9" xfId="0" applyNumberFormat="1" applyFont="1" applyBorder="1" applyAlignment="1" applyProtection="1">
      <alignment horizontal="left" vertical="center" shrinkToFit="1"/>
      <protection locked="0"/>
    </xf>
    <xf numFmtId="20" fontId="14" fillId="0" borderId="69" xfId="0" applyNumberFormat="1" applyFont="1" applyBorder="1" applyAlignment="1" applyProtection="1">
      <alignment horizontal="left" vertical="center" shrinkToFit="1"/>
      <protection locked="0"/>
    </xf>
    <xf numFmtId="0" fontId="14" fillId="0" borderId="9" xfId="0" applyFont="1" applyBorder="1" applyAlignment="1" applyProtection="1">
      <alignment horizontal="left" vertical="center" shrinkToFit="1"/>
      <protection locked="0"/>
    </xf>
    <xf numFmtId="0" fontId="14" fillId="0" borderId="45" xfId="0" applyFont="1" applyBorder="1" applyAlignment="1" applyProtection="1">
      <alignment horizontal="left" vertical="center" shrinkToFit="1"/>
      <protection locked="0"/>
    </xf>
    <xf numFmtId="0" fontId="14" fillId="0" borderId="69" xfId="0" applyFont="1" applyBorder="1" applyAlignment="1" applyProtection="1">
      <alignment horizontal="left" vertical="center" shrinkToFit="1"/>
      <protection locked="0"/>
    </xf>
    <xf numFmtId="184" fontId="14" fillId="0" borderId="69" xfId="0" applyNumberFormat="1" applyFont="1" applyBorder="1" applyAlignment="1" applyProtection="1">
      <alignment horizontal="left" vertical="center" shrinkToFit="1"/>
      <protection locked="0"/>
    </xf>
    <xf numFmtId="0" fontId="81" fillId="0" borderId="0" xfId="0" applyFont="1" applyAlignment="1">
      <alignment vertical="center" wrapText="1"/>
    </xf>
    <xf numFmtId="0" fontId="83" fillId="0" borderId="0" xfId="0" applyFont="1" applyAlignment="1">
      <alignment horizontal="left" vertical="center" shrinkToFit="1"/>
    </xf>
    <xf numFmtId="0" fontId="14" fillId="8" borderId="128" xfId="0" applyFont="1" applyFill="1" applyBorder="1" applyAlignment="1">
      <alignment horizontal="left" vertical="center" shrinkToFit="1"/>
    </xf>
    <xf numFmtId="0" fontId="14" fillId="8" borderId="160" xfId="0" applyFont="1" applyFill="1" applyBorder="1" applyAlignment="1">
      <alignment horizontal="left" vertical="center" shrinkToFit="1"/>
    </xf>
    <xf numFmtId="0" fontId="14" fillId="8" borderId="127" xfId="0" applyFont="1" applyFill="1" applyBorder="1" applyAlignment="1">
      <alignment horizontal="left" vertical="center" shrinkToFit="1"/>
    </xf>
    <xf numFmtId="0" fontId="84" fillId="5" borderId="178" xfId="0" applyFont="1" applyFill="1" applyBorder="1" applyAlignment="1">
      <alignment horizontal="left" vertical="center"/>
    </xf>
    <xf numFmtId="0" fontId="84" fillId="5" borderId="54" xfId="0" applyFont="1" applyFill="1" applyBorder="1" applyAlignment="1">
      <alignment horizontal="left" vertical="center"/>
    </xf>
    <xf numFmtId="0" fontId="84" fillId="5" borderId="179" xfId="0" applyFont="1" applyFill="1" applyBorder="1" applyAlignment="1">
      <alignment horizontal="left" vertical="center"/>
    </xf>
    <xf numFmtId="0" fontId="84" fillId="5" borderId="152" xfId="0" applyFont="1" applyFill="1" applyBorder="1" applyAlignment="1">
      <alignment horizontal="left" vertical="center"/>
    </xf>
    <xf numFmtId="0" fontId="16" fillId="0" borderId="33" xfId="0" applyFont="1" applyBorder="1" applyAlignment="1" applyProtection="1">
      <alignment horizontal="left" vertical="top" wrapText="1"/>
      <protection locked="0"/>
    </xf>
    <xf numFmtId="0" fontId="16" fillId="0" borderId="78" xfId="0" applyFont="1" applyBorder="1" applyAlignment="1" applyProtection="1">
      <alignment horizontal="left" vertical="top" wrapText="1"/>
      <protection locked="0"/>
    </xf>
    <xf numFmtId="0" fontId="16" fillId="0" borderId="7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36" xfId="0" applyFont="1" applyBorder="1" applyAlignment="1" applyProtection="1">
      <alignment horizontal="left" vertical="top" wrapText="1"/>
      <protection locked="0"/>
    </xf>
    <xf numFmtId="0" fontId="16" fillId="0" borderId="34" xfId="0" applyFont="1" applyBorder="1" applyAlignment="1" applyProtection="1">
      <alignment horizontal="left" vertical="top" wrapText="1"/>
      <protection locked="0"/>
    </xf>
    <xf numFmtId="0" fontId="16" fillId="0" borderId="118" xfId="0" applyFont="1" applyBorder="1" applyAlignment="1" applyProtection="1">
      <alignment horizontal="left" vertical="top" wrapText="1"/>
      <protection locked="0"/>
    </xf>
    <xf numFmtId="0" fontId="16" fillId="0" borderId="62" xfId="0" applyFont="1" applyBorder="1" applyAlignment="1" applyProtection="1">
      <alignment horizontal="left" vertical="top" wrapText="1"/>
      <protection locked="0"/>
    </xf>
    <xf numFmtId="0" fontId="16" fillId="0" borderId="150" xfId="0" applyFont="1" applyBorder="1" applyAlignment="1" applyProtection="1">
      <alignment horizontal="left" vertical="top" wrapText="1"/>
      <protection locked="0"/>
    </xf>
    <xf numFmtId="0" fontId="16" fillId="0" borderId="45" xfId="0" applyFont="1" applyBorder="1" applyAlignment="1" applyProtection="1">
      <alignment horizontal="left" vertical="top" wrapText="1"/>
      <protection locked="0"/>
    </xf>
    <xf numFmtId="0" fontId="16" fillId="0" borderId="46" xfId="0" applyFont="1" applyBorder="1" applyAlignment="1" applyProtection="1">
      <alignment horizontal="left" vertical="top" wrapText="1"/>
      <protection locked="0"/>
    </xf>
    <xf numFmtId="0" fontId="16" fillId="0" borderId="180" xfId="0" applyFont="1" applyBorder="1" applyAlignment="1" applyProtection="1">
      <alignment horizontal="left" vertical="top" wrapText="1"/>
      <protection locked="0"/>
    </xf>
    <xf numFmtId="0" fontId="81" fillId="0" borderId="194" xfId="0" applyFont="1" applyBorder="1" applyAlignment="1">
      <alignment horizontal="left" vertical="center" wrapText="1"/>
    </xf>
    <xf numFmtId="0" fontId="81" fillId="0" borderId="33" xfId="0" applyFont="1" applyBorder="1" applyAlignment="1">
      <alignment horizontal="left" vertical="center" wrapText="1"/>
    </xf>
    <xf numFmtId="0" fontId="81" fillId="0" borderId="195" xfId="0" applyFont="1" applyBorder="1" applyAlignment="1">
      <alignment horizontal="left" vertical="center" wrapText="1"/>
    </xf>
    <xf numFmtId="0" fontId="84" fillId="5" borderId="181" xfId="0" applyFont="1" applyFill="1" applyBorder="1">
      <alignment vertical="center"/>
    </xf>
    <xf numFmtId="0" fontId="84" fillId="5" borderId="145" xfId="0" applyFont="1" applyFill="1" applyBorder="1">
      <alignment vertical="center"/>
    </xf>
    <xf numFmtId="0" fontId="84" fillId="5" borderId="149" xfId="0" applyFont="1" applyFill="1" applyBorder="1">
      <alignment vertical="center"/>
    </xf>
    <xf numFmtId="0" fontId="35" fillId="5" borderId="182" xfId="0" applyFont="1" applyFill="1" applyBorder="1" applyAlignment="1">
      <alignment horizontal="left" vertical="center" wrapText="1"/>
    </xf>
    <xf numFmtId="0" fontId="35" fillId="5" borderId="127" xfId="0" applyFont="1" applyFill="1" applyBorder="1" applyAlignment="1">
      <alignment horizontal="left" vertical="center" wrapText="1"/>
    </xf>
    <xf numFmtId="0" fontId="35" fillId="5" borderId="129" xfId="0" applyFont="1" applyFill="1" applyBorder="1" applyAlignment="1">
      <alignment horizontal="left" vertical="center" wrapText="1"/>
    </xf>
    <xf numFmtId="0" fontId="14" fillId="0" borderId="180" xfId="0" applyFont="1" applyBorder="1" applyAlignment="1" applyProtection="1">
      <alignment horizontal="left" vertical="top" wrapText="1"/>
      <protection locked="0"/>
    </xf>
    <xf numFmtId="0" fontId="14" fillId="0" borderId="78" xfId="0" applyFont="1" applyBorder="1" applyAlignment="1" applyProtection="1">
      <alignment horizontal="left" vertical="top" wrapText="1"/>
      <protection locked="0"/>
    </xf>
    <xf numFmtId="0" fontId="14" fillId="0" borderId="79" xfId="0" applyFont="1" applyBorder="1" applyAlignment="1" applyProtection="1">
      <alignment horizontal="left" vertical="top" wrapText="1"/>
      <protection locked="0"/>
    </xf>
    <xf numFmtId="0" fontId="14" fillId="0" borderId="33"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36" xfId="0" applyFont="1" applyBorder="1" applyAlignment="1" applyProtection="1">
      <alignment horizontal="left" vertical="top" wrapText="1"/>
      <protection locked="0"/>
    </xf>
    <xf numFmtId="0" fontId="84" fillId="5" borderId="185" xfId="0" applyFont="1" applyFill="1" applyBorder="1" applyAlignment="1">
      <alignment horizontal="left" vertical="center" wrapText="1"/>
    </xf>
    <xf numFmtId="0" fontId="84" fillId="5" borderId="96" xfId="0" applyFont="1" applyFill="1" applyBorder="1" applyAlignment="1">
      <alignment horizontal="left" vertical="center" wrapText="1"/>
    </xf>
    <xf numFmtId="0" fontId="84" fillId="5" borderId="147" xfId="0" applyFont="1" applyFill="1" applyBorder="1" applyAlignment="1">
      <alignment horizontal="left" vertical="center" wrapText="1"/>
    </xf>
    <xf numFmtId="0" fontId="14" fillId="0" borderId="34" xfId="0" applyFont="1" applyBorder="1" applyAlignment="1" applyProtection="1">
      <alignment horizontal="left" vertical="top" wrapText="1"/>
      <protection locked="0"/>
    </xf>
    <xf numFmtId="0" fontId="14" fillId="0" borderId="118" xfId="0" applyFont="1" applyBorder="1" applyAlignment="1" applyProtection="1">
      <alignment horizontal="left" vertical="top" wrapText="1"/>
      <protection locked="0"/>
    </xf>
    <xf numFmtId="0" fontId="14" fillId="0" borderId="62" xfId="0" applyFont="1" applyBorder="1" applyAlignment="1" applyProtection="1">
      <alignment horizontal="left" vertical="top" wrapText="1"/>
      <protection locked="0"/>
    </xf>
    <xf numFmtId="0" fontId="84" fillId="5" borderId="31" xfId="0" applyFont="1" applyFill="1" applyBorder="1" applyAlignment="1">
      <alignment horizontal="left" vertical="center" wrapText="1"/>
    </xf>
    <xf numFmtId="0" fontId="84" fillId="5" borderId="32" xfId="0" applyFont="1" applyFill="1" applyBorder="1" applyAlignment="1">
      <alignment horizontal="left" vertical="center" wrapText="1"/>
    </xf>
    <xf numFmtId="0" fontId="84" fillId="5" borderId="116" xfId="0" applyFont="1" applyFill="1" applyBorder="1" applyAlignment="1">
      <alignment horizontal="left" vertical="center" wrapText="1"/>
    </xf>
    <xf numFmtId="184" fontId="14" fillId="0" borderId="18" xfId="0" applyNumberFormat="1" applyFont="1" applyBorder="1" applyAlignment="1" applyProtection="1">
      <alignment horizontal="left" vertical="center" shrinkToFit="1"/>
      <protection locked="0"/>
    </xf>
    <xf numFmtId="184" fontId="14" fillId="0" borderId="159" xfId="0" applyNumberFormat="1" applyFont="1" applyBorder="1" applyAlignment="1" applyProtection="1">
      <alignment horizontal="left" vertical="center" shrinkToFit="1"/>
      <protection locked="0"/>
    </xf>
    <xf numFmtId="20" fontId="14" fillId="0" borderId="18" xfId="0" applyNumberFormat="1" applyFont="1" applyBorder="1" applyAlignment="1" applyProtection="1">
      <alignment horizontal="left" vertical="center" shrinkToFit="1"/>
      <protection locked="0"/>
    </xf>
    <xf numFmtId="20" fontId="14" fillId="0" borderId="159" xfId="0" applyNumberFormat="1" applyFont="1" applyBorder="1" applyAlignment="1" applyProtection="1">
      <alignment horizontal="left" vertical="center" shrinkToFit="1"/>
      <protection locked="0"/>
    </xf>
    <xf numFmtId="0" fontId="14" fillId="0" borderId="18" xfId="0" applyFont="1" applyBorder="1" applyAlignment="1" applyProtection="1">
      <alignment horizontal="left" vertical="center" shrinkToFit="1"/>
      <protection locked="0"/>
    </xf>
    <xf numFmtId="0" fontId="14" fillId="0" borderId="78" xfId="0" applyFont="1" applyBorder="1" applyAlignment="1" applyProtection="1">
      <alignment horizontal="left" vertical="center" shrinkToFit="1"/>
      <protection locked="0"/>
    </xf>
    <xf numFmtId="0" fontId="14" fillId="0" borderId="159" xfId="0" applyFont="1" applyBorder="1" applyAlignment="1" applyProtection="1">
      <alignment horizontal="left" vertical="center" shrinkToFit="1"/>
      <protection locked="0"/>
    </xf>
    <xf numFmtId="0" fontId="14" fillId="8" borderId="84" xfId="0" applyFont="1" applyFill="1" applyBorder="1" applyAlignment="1">
      <alignment horizontal="left" vertical="center" shrinkToFit="1"/>
    </xf>
    <xf numFmtId="0" fontId="14" fillId="8" borderId="85" xfId="0" applyFont="1" applyFill="1" applyBorder="1" applyAlignment="1">
      <alignment horizontal="left" vertical="center" shrinkToFit="1"/>
    </xf>
    <xf numFmtId="0" fontId="14" fillId="8" borderId="86" xfId="0" applyFont="1" applyFill="1" applyBorder="1" applyAlignment="1">
      <alignment horizontal="left" vertical="center" shrinkToFit="1"/>
    </xf>
    <xf numFmtId="0" fontId="14" fillId="0" borderId="173" xfId="0" applyFont="1" applyBorder="1" applyAlignment="1" applyProtection="1">
      <alignment horizontal="left" vertical="center" shrinkToFit="1"/>
      <protection locked="0"/>
    </xf>
    <xf numFmtId="0" fontId="14" fillId="0" borderId="85" xfId="0" applyFont="1" applyBorder="1" applyAlignment="1" applyProtection="1">
      <alignment horizontal="left" vertical="center" shrinkToFit="1"/>
      <protection locked="0"/>
    </xf>
    <xf numFmtId="0" fontId="14" fillId="0" borderId="133" xfId="0" applyFont="1" applyBorder="1" applyAlignment="1" applyProtection="1">
      <alignment horizontal="left" vertical="center" shrinkToFit="1"/>
      <protection locked="0"/>
    </xf>
    <xf numFmtId="0" fontId="81" fillId="0" borderId="194" xfId="0" applyFont="1" applyBorder="1" applyAlignment="1">
      <alignment vertical="center" wrapText="1"/>
    </xf>
    <xf numFmtId="0" fontId="81" fillId="0" borderId="33" xfId="0" applyFont="1" applyBorder="1" applyAlignment="1">
      <alignment vertical="center" wrapText="1"/>
    </xf>
    <xf numFmtId="0" fontId="81" fillId="0" borderId="195" xfId="0" applyFont="1" applyBorder="1" applyAlignment="1">
      <alignment vertical="center" wrapText="1"/>
    </xf>
    <xf numFmtId="0" fontId="67" fillId="0" borderId="33" xfId="0" applyFont="1" applyBorder="1" applyAlignment="1">
      <alignment vertical="center" wrapText="1"/>
    </xf>
    <xf numFmtId="0" fontId="67" fillId="0" borderId="195" xfId="0" applyFont="1" applyBorder="1" applyAlignment="1">
      <alignment vertical="center" wrapText="1"/>
    </xf>
    <xf numFmtId="0" fontId="84" fillId="5" borderId="185" xfId="0" applyFont="1" applyFill="1" applyBorder="1" applyAlignment="1">
      <alignment horizontal="left" vertical="center"/>
    </xf>
    <xf numFmtId="0" fontId="84" fillId="5" borderId="96" xfId="0" applyFont="1" applyFill="1" applyBorder="1">
      <alignment vertical="center"/>
    </xf>
    <xf numFmtId="0" fontId="84" fillId="5" borderId="147" xfId="0" applyFont="1" applyFill="1" applyBorder="1">
      <alignment vertical="center"/>
    </xf>
    <xf numFmtId="0" fontId="84" fillId="5" borderId="186" xfId="0" applyFont="1" applyFill="1" applyBorder="1" applyAlignment="1">
      <alignment horizontal="center" vertical="center"/>
    </xf>
    <xf numFmtId="0" fontId="84" fillId="5" borderId="1" xfId="0" applyFont="1" applyFill="1" applyBorder="1" applyAlignment="1">
      <alignment horizontal="center" vertical="center"/>
    </xf>
    <xf numFmtId="0" fontId="84" fillId="5" borderId="187" xfId="0" applyFont="1" applyFill="1" applyBorder="1" applyAlignment="1">
      <alignment horizontal="center" vertical="center"/>
    </xf>
    <xf numFmtId="0" fontId="84" fillId="5" borderId="188" xfId="0" applyFont="1" applyFill="1" applyBorder="1" applyAlignment="1">
      <alignment horizontal="center" vertical="center"/>
    </xf>
    <xf numFmtId="0" fontId="14" fillId="8" borderId="58" xfId="0" applyFont="1" applyFill="1" applyBorder="1" applyAlignment="1">
      <alignment horizontal="left" vertical="center"/>
    </xf>
    <xf numFmtId="0" fontId="14" fillId="8" borderId="50" xfId="0" applyFont="1" applyFill="1" applyBorder="1" applyAlignment="1">
      <alignment horizontal="left" vertical="center"/>
    </xf>
    <xf numFmtId="0" fontId="14" fillId="8" borderId="59" xfId="0" applyFont="1" applyFill="1" applyBorder="1" applyAlignment="1">
      <alignment horizontal="left" vertical="center"/>
    </xf>
    <xf numFmtId="0" fontId="14" fillId="8" borderId="61" xfId="0" applyFont="1" applyFill="1" applyBorder="1" applyAlignment="1">
      <alignment horizontal="left" vertical="center"/>
    </xf>
    <xf numFmtId="38" fontId="72" fillId="0" borderId="0" xfId="4" applyFont="1" applyBorder="1" applyAlignment="1">
      <alignment horizontal="left" vertical="center" wrapText="1"/>
    </xf>
    <xf numFmtId="38" fontId="72" fillId="0" borderId="176" xfId="4" applyFont="1" applyBorder="1" applyAlignment="1">
      <alignment horizontal="left" vertical="center" wrapText="1"/>
    </xf>
    <xf numFmtId="38" fontId="72" fillId="0" borderId="175" xfId="4" applyFont="1" applyBorder="1" applyAlignment="1">
      <alignment horizontal="left" vertical="center" wrapText="1"/>
    </xf>
    <xf numFmtId="38" fontId="72" fillId="0" borderId="0" xfId="4" applyFont="1" applyAlignment="1">
      <alignment horizontal="left" vertical="center" wrapText="1"/>
    </xf>
    <xf numFmtId="38" fontId="72" fillId="0" borderId="0" xfId="4" applyFont="1" applyBorder="1" applyAlignment="1">
      <alignment horizontal="left" vertical="center"/>
    </xf>
    <xf numFmtId="38" fontId="72" fillId="0" borderId="0" xfId="4" applyFont="1" applyBorder="1" applyAlignment="1">
      <alignment horizontal="center" vertical="center" wrapText="1"/>
    </xf>
    <xf numFmtId="38" fontId="48" fillId="0" borderId="176" xfId="4" applyFont="1" applyBorder="1" applyAlignment="1">
      <alignment horizontal="left" vertical="center" wrapText="1"/>
    </xf>
    <xf numFmtId="38" fontId="48" fillId="0" borderId="175" xfId="4" applyFont="1" applyBorder="1" applyAlignment="1">
      <alignment horizontal="left" vertical="center" wrapText="1"/>
    </xf>
    <xf numFmtId="177" fontId="11" fillId="5" borderId="65" xfId="4" applyNumberFormat="1" applyFill="1" applyBorder="1" applyAlignment="1">
      <alignment horizontal="right" vertical="top"/>
    </xf>
    <xf numFmtId="177" fontId="11" fillId="5" borderId="63" xfId="4" applyNumberFormat="1" applyFill="1" applyBorder="1" applyAlignment="1">
      <alignment horizontal="right" vertical="top"/>
    </xf>
    <xf numFmtId="177" fontId="11" fillId="5" borderId="64" xfId="4" applyNumberFormat="1" applyFill="1" applyBorder="1" applyAlignment="1">
      <alignment horizontal="right" vertical="top"/>
    </xf>
    <xf numFmtId="38" fontId="11" fillId="0" borderId="9" xfId="4" applyBorder="1" applyAlignment="1" applyProtection="1">
      <alignment horizontal="left" vertical="center" shrinkToFit="1"/>
      <protection locked="0"/>
    </xf>
    <xf numFmtId="38" fontId="11" fillId="0" borderId="45" xfId="4" applyBorder="1" applyAlignment="1" applyProtection="1">
      <alignment horizontal="left" vertical="center" shrinkToFit="1"/>
      <protection locked="0"/>
    </xf>
    <xf numFmtId="38" fontId="11" fillId="0" borderId="69" xfId="4" applyBorder="1" applyAlignment="1" applyProtection="1">
      <alignment horizontal="left" vertical="center" shrinkToFit="1"/>
      <protection locked="0"/>
    </xf>
    <xf numFmtId="38" fontId="11" fillId="0" borderId="10" xfId="4" applyBorder="1" applyAlignment="1" applyProtection="1">
      <alignment horizontal="left" vertical="center" shrinkToFit="1"/>
      <protection locked="0"/>
    </xf>
    <xf numFmtId="38" fontId="11" fillId="0" borderId="91" xfId="4" applyBorder="1" applyAlignment="1" applyProtection="1">
      <alignment horizontal="left" vertical="center" shrinkToFit="1"/>
      <protection locked="0"/>
    </xf>
    <xf numFmtId="38" fontId="11" fillId="0" borderId="121" xfId="4" applyBorder="1" applyAlignment="1" applyProtection="1">
      <alignment horizontal="left" vertical="center" shrinkToFit="1"/>
      <protection locked="0"/>
    </xf>
    <xf numFmtId="38" fontId="0" fillId="0" borderId="41" xfId="4" applyFont="1" applyBorder="1" applyAlignment="1" applyProtection="1">
      <alignment horizontal="left" vertical="top" wrapText="1"/>
      <protection locked="0"/>
    </xf>
    <xf numFmtId="38" fontId="11" fillId="0" borderId="15" xfId="4" applyBorder="1" applyAlignment="1" applyProtection="1">
      <alignment horizontal="left" vertical="top" wrapText="1"/>
      <protection locked="0"/>
    </xf>
    <xf numFmtId="38" fontId="11" fillId="0" borderId="0" xfId="4" applyAlignment="1" applyProtection="1">
      <alignment horizontal="left" vertical="top" wrapText="1"/>
      <protection locked="0"/>
    </xf>
    <xf numFmtId="38" fontId="11" fillId="0" borderId="35" xfId="4" applyBorder="1" applyAlignment="1" applyProtection="1">
      <alignment horizontal="left" vertical="top" wrapText="1"/>
      <protection locked="0"/>
    </xf>
    <xf numFmtId="38" fontId="0" fillId="0" borderId="16" xfId="4" applyFont="1" applyBorder="1" applyAlignment="1" applyProtection="1">
      <alignment horizontal="left" vertical="top" wrapText="1"/>
      <protection locked="0"/>
    </xf>
    <xf numFmtId="38" fontId="11" fillId="0" borderId="36" xfId="4" applyBorder="1" applyAlignment="1" applyProtection="1">
      <alignment horizontal="left" vertical="top" wrapText="1"/>
      <protection locked="0"/>
    </xf>
    <xf numFmtId="38" fontId="11" fillId="0" borderId="16" xfId="4" applyBorder="1" applyAlignment="1" applyProtection="1">
      <alignment horizontal="left" vertical="top" wrapText="1"/>
      <protection locked="0"/>
    </xf>
    <xf numFmtId="38" fontId="11" fillId="0" borderId="17" xfId="4" applyBorder="1" applyAlignment="1" applyProtection="1">
      <alignment horizontal="left" vertical="top" wrapText="1"/>
      <protection locked="0"/>
    </xf>
    <xf numFmtId="38" fontId="11" fillId="0" borderId="28" xfId="4" applyBorder="1" applyAlignment="1" applyProtection="1">
      <alignment horizontal="left" vertical="top" wrapText="1"/>
      <protection locked="0"/>
    </xf>
    <xf numFmtId="38" fontId="11" fillId="0" borderId="47" xfId="4" applyBorder="1" applyAlignment="1" applyProtection="1">
      <alignment horizontal="left" vertical="top" wrapText="1"/>
      <protection locked="0"/>
    </xf>
    <xf numFmtId="38" fontId="18" fillId="3" borderId="111" xfId="4" applyFont="1" applyFill="1" applyBorder="1" applyAlignment="1">
      <alignment horizontal="center" vertical="center" shrinkToFit="1"/>
    </xf>
    <xf numFmtId="38" fontId="18" fillId="3" borderId="103" xfId="4" applyFont="1" applyFill="1" applyBorder="1" applyAlignment="1">
      <alignment horizontal="center" vertical="center" shrinkToFit="1"/>
    </xf>
    <xf numFmtId="38" fontId="18" fillId="3" borderId="108" xfId="4" applyFont="1" applyFill="1" applyBorder="1" applyAlignment="1">
      <alignment horizontal="center" vertical="center" shrinkToFit="1"/>
    </xf>
    <xf numFmtId="38" fontId="0" fillId="0" borderId="9" xfId="4" applyFont="1" applyBorder="1" applyAlignment="1" applyProtection="1">
      <alignment vertical="center" shrinkToFit="1"/>
      <protection locked="0"/>
    </xf>
    <xf numFmtId="38" fontId="11" fillId="0" borderId="45" xfId="4" applyBorder="1" applyAlignment="1" applyProtection="1">
      <alignment vertical="center" shrinkToFit="1"/>
      <protection locked="0"/>
    </xf>
    <xf numFmtId="38" fontId="11" fillId="0" borderId="69" xfId="4" applyBorder="1" applyAlignment="1" applyProtection="1">
      <alignment vertical="center" shrinkToFit="1"/>
      <protection locked="0"/>
    </xf>
    <xf numFmtId="38" fontId="11" fillId="0" borderId="113" xfId="4" applyFont="1" applyBorder="1" applyAlignment="1" applyProtection="1">
      <alignment horizontal="left" vertical="center" shrinkToFit="1"/>
      <protection locked="0"/>
    </xf>
    <xf numFmtId="38" fontId="11" fillId="0" borderId="74" xfId="4" applyFont="1" applyBorder="1" applyAlignment="1" applyProtection="1">
      <alignment horizontal="left" vertical="center" shrinkToFit="1"/>
      <protection locked="0"/>
    </xf>
    <xf numFmtId="38" fontId="11" fillId="0" borderId="130" xfId="4" applyFont="1" applyBorder="1" applyAlignment="1" applyProtection="1">
      <alignment horizontal="left" vertical="center" shrinkToFit="1"/>
      <protection locked="0"/>
    </xf>
    <xf numFmtId="38" fontId="11" fillId="0" borderId="3" xfId="4" applyFont="1" applyBorder="1" applyAlignment="1" applyProtection="1">
      <alignment horizontal="left" vertical="center" shrinkToFit="1"/>
      <protection locked="0"/>
    </xf>
    <xf numFmtId="38" fontId="11" fillId="0" borderId="9" xfId="4" applyFont="1" applyBorder="1" applyAlignment="1" applyProtection="1">
      <alignment horizontal="left" vertical="center" shrinkToFit="1"/>
      <protection locked="0"/>
    </xf>
    <xf numFmtId="38" fontId="11" fillId="0" borderId="45" xfId="4" applyFont="1" applyBorder="1" applyAlignment="1" applyProtection="1">
      <alignment horizontal="left" vertical="center" shrinkToFit="1"/>
      <protection locked="0"/>
    </xf>
    <xf numFmtId="38" fontId="11" fillId="0" borderId="69" xfId="4" applyFont="1" applyBorder="1" applyAlignment="1" applyProtection="1">
      <alignment horizontal="left" vertical="center" shrinkToFit="1"/>
      <protection locked="0"/>
    </xf>
    <xf numFmtId="177" fontId="11" fillId="5" borderId="65" xfId="4" applyNumberFormat="1" applyFont="1" applyFill="1" applyBorder="1" applyAlignment="1">
      <alignment horizontal="right" vertical="top"/>
    </xf>
    <xf numFmtId="177" fontId="11" fillId="5" borderId="63" xfId="4" applyNumberFormat="1" applyFont="1" applyFill="1" applyBorder="1" applyAlignment="1">
      <alignment horizontal="right" vertical="top"/>
    </xf>
    <xf numFmtId="177" fontId="11" fillId="5" borderId="93" xfId="4" applyNumberFormat="1" applyFont="1" applyFill="1" applyBorder="1" applyAlignment="1">
      <alignment horizontal="right" vertical="top"/>
    </xf>
    <xf numFmtId="177" fontId="11" fillId="5" borderId="64" xfId="4" applyNumberFormat="1" applyFont="1" applyFill="1" applyBorder="1" applyAlignment="1">
      <alignment horizontal="right" vertical="top"/>
    </xf>
    <xf numFmtId="38" fontId="33" fillId="0" borderId="0" xfId="4" applyFont="1" applyAlignment="1">
      <alignment horizontal="right" vertical="center" shrinkToFit="1"/>
    </xf>
    <xf numFmtId="38" fontId="33" fillId="0" borderId="0" xfId="4" applyFont="1" applyAlignment="1">
      <alignment horizontal="left" vertical="center" shrinkToFit="1"/>
    </xf>
    <xf numFmtId="38" fontId="11" fillId="2" borderId="29" xfId="4" applyFill="1" applyBorder="1" applyAlignment="1">
      <alignment horizontal="center" vertical="center" shrinkToFit="1"/>
    </xf>
    <xf numFmtId="177" fontId="19" fillId="2" borderId="11" xfId="4" applyNumberFormat="1" applyFont="1" applyFill="1" applyBorder="1" applyAlignment="1" applyProtection="1">
      <alignment horizontal="right" vertical="center" shrinkToFit="1"/>
    </xf>
    <xf numFmtId="177" fontId="19" fillId="2" borderId="21" xfId="4" applyNumberFormat="1" applyFont="1" applyFill="1" applyBorder="1" applyAlignment="1" applyProtection="1">
      <alignment horizontal="right" vertical="center" shrinkToFit="1"/>
    </xf>
    <xf numFmtId="177" fontId="19" fillId="2" borderId="12" xfId="4" applyNumberFormat="1" applyFont="1" applyFill="1" applyBorder="1" applyAlignment="1" applyProtection="1">
      <alignment horizontal="right" vertical="center" shrinkToFit="1"/>
    </xf>
    <xf numFmtId="177" fontId="19" fillId="2" borderId="22" xfId="4" applyNumberFormat="1" applyFont="1" applyFill="1" applyBorder="1" applyAlignment="1" applyProtection="1">
      <alignment horizontal="right" vertical="center" shrinkToFit="1"/>
    </xf>
    <xf numFmtId="177" fontId="19" fillId="2" borderId="89" xfId="4" applyNumberFormat="1" applyFont="1" applyFill="1" applyBorder="1" applyAlignment="1" applyProtection="1">
      <alignment horizontal="right" vertical="center" shrinkToFit="1"/>
    </xf>
    <xf numFmtId="177" fontId="19" fillId="2" borderId="117" xfId="4" applyNumberFormat="1" applyFont="1" applyFill="1" applyBorder="1" applyAlignment="1" applyProtection="1">
      <alignment horizontal="right" vertical="center" shrinkToFit="1"/>
    </xf>
    <xf numFmtId="177" fontId="52" fillId="2" borderId="32" xfId="4" applyNumberFormat="1" applyFont="1" applyFill="1" applyBorder="1" applyAlignment="1" applyProtection="1">
      <alignment horizontal="right" vertical="center" shrinkToFit="1"/>
    </xf>
    <xf numFmtId="177" fontId="52" fillId="2" borderId="116" xfId="4" applyNumberFormat="1" applyFont="1" applyFill="1" applyBorder="1" applyAlignment="1" applyProtection="1">
      <alignment horizontal="right" vertical="center" shrinkToFit="1"/>
    </xf>
    <xf numFmtId="38" fontId="52" fillId="3" borderId="58" xfId="4" applyFont="1" applyFill="1" applyBorder="1" applyAlignment="1">
      <alignment horizontal="left" vertical="center"/>
    </xf>
    <xf numFmtId="38" fontId="52" fillId="3" borderId="50" xfId="4" applyFont="1" applyFill="1" applyBorder="1" applyAlignment="1">
      <alignment horizontal="left" vertical="center"/>
    </xf>
    <xf numFmtId="177" fontId="19" fillId="3" borderId="0" xfId="4" applyNumberFormat="1" applyFont="1" applyFill="1" applyBorder="1" applyAlignment="1" applyProtection="1">
      <alignment horizontal="right" vertical="center" shrinkToFit="1"/>
    </xf>
    <xf numFmtId="177" fontId="19" fillId="3" borderId="36" xfId="4" applyNumberFormat="1" applyFont="1" applyFill="1" applyBorder="1" applyAlignment="1" applyProtection="1">
      <alignment horizontal="right" vertical="center" shrinkToFit="1"/>
    </xf>
    <xf numFmtId="177" fontId="52" fillId="2" borderId="40" xfId="4" applyNumberFormat="1" applyFont="1" applyFill="1" applyBorder="1" applyAlignment="1" applyProtection="1">
      <alignment horizontal="right" vertical="center" shrinkToFit="1"/>
    </xf>
    <xf numFmtId="177" fontId="52" fillId="2" borderId="29" xfId="4" applyNumberFormat="1" applyFont="1" applyFill="1" applyBorder="1" applyAlignment="1" applyProtection="1">
      <alignment horizontal="right" vertical="center" shrinkToFit="1"/>
    </xf>
    <xf numFmtId="177" fontId="52" fillId="2" borderId="30" xfId="4" applyNumberFormat="1" applyFont="1" applyFill="1" applyBorder="1" applyAlignment="1" applyProtection="1">
      <alignment horizontal="right" vertical="center" shrinkToFit="1"/>
    </xf>
    <xf numFmtId="177" fontId="52" fillId="3" borderId="94" xfId="4" applyNumberFormat="1" applyFont="1" applyFill="1" applyBorder="1" applyAlignment="1" applyProtection="1">
      <alignment horizontal="right" vertical="center" shrinkToFit="1"/>
    </xf>
    <xf numFmtId="177" fontId="52" fillId="3" borderId="66" xfId="4" applyNumberFormat="1" applyFont="1" applyFill="1" applyBorder="1" applyAlignment="1" applyProtection="1">
      <alignment horizontal="right" vertical="center" shrinkToFit="1"/>
    </xf>
    <xf numFmtId="177" fontId="52" fillId="3" borderId="67" xfId="4" applyNumberFormat="1" applyFont="1" applyFill="1" applyBorder="1" applyAlignment="1" applyProtection="1">
      <alignment horizontal="right" vertical="center" shrinkToFit="1"/>
    </xf>
    <xf numFmtId="38" fontId="16" fillId="2" borderId="31" xfId="4" applyFont="1" applyFill="1" applyBorder="1" applyAlignment="1">
      <alignment horizontal="left" vertical="center"/>
    </xf>
    <xf numFmtId="38" fontId="16" fillId="2" borderId="32" xfId="4" applyFont="1" applyFill="1" applyBorder="1" applyAlignment="1">
      <alignment horizontal="left" vertical="center"/>
    </xf>
    <xf numFmtId="38" fontId="11" fillId="5" borderId="15" xfId="4" applyFill="1" applyBorder="1" applyAlignment="1">
      <alignment horizontal="center" vertical="center" shrinkToFit="1"/>
    </xf>
    <xf numFmtId="38" fontId="0" fillId="0" borderId="3" xfId="4" applyFont="1" applyBorder="1" applyAlignment="1" applyProtection="1">
      <alignment horizontal="left" vertical="center" shrinkToFit="1"/>
      <protection locked="0"/>
    </xf>
    <xf numFmtId="38" fontId="11" fillId="0" borderId="3" xfId="4" applyBorder="1" applyAlignment="1" applyProtection="1">
      <alignment horizontal="left" vertical="center" shrinkToFit="1"/>
      <protection locked="0"/>
    </xf>
    <xf numFmtId="38" fontId="0" fillId="0" borderId="3" xfId="4" applyFont="1" applyBorder="1" applyAlignment="1" applyProtection="1">
      <alignment vertical="center" shrinkToFit="1"/>
      <protection locked="0"/>
    </xf>
    <xf numFmtId="38" fontId="11" fillId="0" borderId="3" xfId="4" applyBorder="1" applyAlignment="1" applyProtection="1">
      <alignment vertical="center" shrinkToFit="1"/>
      <protection locked="0"/>
    </xf>
    <xf numFmtId="38" fontId="11" fillId="0" borderId="8" xfId="4" applyFill="1" applyBorder="1" applyAlignment="1" applyProtection="1">
      <alignment horizontal="left" vertical="center" wrapText="1"/>
    </xf>
    <xf numFmtId="38" fontId="11" fillId="0" borderId="72" xfId="4" applyFill="1" applyBorder="1" applyAlignment="1" applyProtection="1">
      <alignment horizontal="left" vertical="center" wrapText="1"/>
    </xf>
    <xf numFmtId="38" fontId="11" fillId="0" borderId="43" xfId="4" applyFill="1" applyBorder="1" applyAlignment="1" applyProtection="1">
      <alignment horizontal="left" vertical="center" wrapText="1"/>
    </xf>
    <xf numFmtId="38" fontId="0" fillId="6" borderId="91" xfId="4" applyFont="1" applyFill="1" applyBorder="1" applyAlignment="1">
      <alignment horizontal="left" vertical="center" shrinkToFit="1"/>
    </xf>
    <xf numFmtId="38" fontId="11" fillId="6" borderId="91" xfId="4" applyFill="1" applyBorder="1" applyAlignment="1">
      <alignment horizontal="left" vertical="center" shrinkToFit="1"/>
    </xf>
    <xf numFmtId="38" fontId="0" fillId="6" borderId="165" xfId="4" applyFont="1" applyFill="1" applyBorder="1" applyAlignment="1">
      <alignment horizontal="left" shrinkToFit="1"/>
    </xf>
    <xf numFmtId="38" fontId="0" fillId="6" borderId="155" xfId="4" applyFont="1" applyFill="1" applyBorder="1" applyAlignment="1">
      <alignment horizontal="left" shrinkToFit="1"/>
    </xf>
    <xf numFmtId="38" fontId="0" fillId="6" borderId="53" xfId="4" applyFont="1" applyFill="1" applyBorder="1" applyAlignment="1">
      <alignment horizontal="left" shrinkToFit="1"/>
    </xf>
    <xf numFmtId="38" fontId="20" fillId="3" borderId="27" xfId="4" applyFont="1" applyFill="1" applyBorder="1" applyAlignment="1">
      <alignment horizontal="center" vertical="top" textRotation="255"/>
    </xf>
    <xf numFmtId="38" fontId="0" fillId="0" borderId="10" xfId="4" applyFont="1" applyBorder="1" applyAlignment="1" applyProtection="1">
      <alignment vertical="center" shrinkToFit="1"/>
      <protection locked="0"/>
    </xf>
    <xf numFmtId="38" fontId="11" fillId="0" borderId="91" xfId="4" applyBorder="1" applyAlignment="1" applyProtection="1">
      <alignment vertical="center" shrinkToFit="1"/>
      <protection locked="0"/>
    </xf>
    <xf numFmtId="38" fontId="11" fillId="0" borderId="121" xfId="4" applyBorder="1" applyAlignment="1" applyProtection="1">
      <alignment vertical="center" shrinkToFit="1"/>
      <protection locked="0"/>
    </xf>
    <xf numFmtId="38" fontId="0" fillId="5" borderId="10" xfId="4" applyFont="1" applyFill="1" applyBorder="1" applyAlignment="1" applyProtection="1">
      <alignment horizontal="left" vertical="center" shrinkToFit="1"/>
    </xf>
    <xf numFmtId="38" fontId="0" fillId="5" borderId="91" xfId="4" applyFont="1" applyFill="1" applyBorder="1" applyAlignment="1" applyProtection="1">
      <alignment horizontal="left" vertical="center" shrinkToFit="1"/>
    </xf>
    <xf numFmtId="38" fontId="0" fillId="5" borderId="92" xfId="4" applyFont="1" applyFill="1" applyBorder="1" applyAlignment="1" applyProtection="1">
      <alignment horizontal="left" vertical="center" shrinkToFit="1"/>
    </xf>
    <xf numFmtId="38" fontId="0" fillId="5" borderId="58" xfId="4" applyFont="1" applyFill="1" applyBorder="1" applyAlignment="1">
      <alignment horizontal="right" vertical="center"/>
    </xf>
    <xf numFmtId="38" fontId="0" fillId="5" borderId="50" xfId="4" applyFont="1" applyFill="1" applyBorder="1" applyAlignment="1">
      <alignment horizontal="right" vertical="center"/>
    </xf>
    <xf numFmtId="38" fontId="0" fillId="5" borderId="107" xfId="4" applyFont="1" applyFill="1" applyBorder="1" applyAlignment="1">
      <alignment horizontal="right" vertical="center"/>
    </xf>
    <xf numFmtId="38" fontId="17" fillId="5" borderId="50" xfId="4" applyFont="1" applyFill="1" applyBorder="1" applyAlignment="1">
      <alignment horizontal="center" vertical="center" shrinkToFit="1"/>
    </xf>
    <xf numFmtId="0" fontId="93" fillId="0" borderId="0" xfId="0" applyFont="1" applyAlignment="1">
      <alignment horizontal="right" vertical="center" shrinkToFit="1"/>
    </xf>
    <xf numFmtId="0" fontId="93" fillId="0" borderId="0" xfId="0" applyFont="1" applyAlignment="1">
      <alignment horizontal="left" vertical="center" shrinkToFit="1"/>
    </xf>
    <xf numFmtId="177" fontId="13" fillId="5" borderId="9" xfId="0" applyNumberFormat="1" applyFont="1" applyFill="1" applyBorder="1" applyAlignment="1">
      <alignment horizontal="right" vertical="center" shrinkToFit="1"/>
    </xf>
    <xf numFmtId="177" fontId="13" fillId="5" borderId="46" xfId="0" applyNumberFormat="1" applyFont="1" applyFill="1" applyBorder="1" applyAlignment="1">
      <alignment horizontal="right" vertical="center" shrinkToFit="1"/>
    </xf>
    <xf numFmtId="0" fontId="72" fillId="0" borderId="176" xfId="0" applyFont="1" applyBorder="1" applyAlignment="1">
      <alignment horizontal="left" vertical="center" wrapText="1"/>
    </xf>
    <xf numFmtId="0" fontId="72" fillId="0" borderId="175" xfId="0" applyFont="1" applyBorder="1" applyAlignment="1">
      <alignment horizontal="left" vertical="center" wrapText="1"/>
    </xf>
    <xf numFmtId="0" fontId="72" fillId="0" borderId="176" xfId="0" applyFont="1" applyBorder="1" applyAlignment="1">
      <alignment horizontal="left" vertical="top" wrapText="1"/>
    </xf>
    <xf numFmtId="0" fontId="72" fillId="0" borderId="0" xfId="0" applyFont="1" applyAlignment="1">
      <alignment horizontal="left" vertical="top" wrapText="1"/>
    </xf>
    <xf numFmtId="177" fontId="13" fillId="5" borderId="113" xfId="0" applyNumberFormat="1" applyFont="1" applyFill="1" applyBorder="1" applyAlignment="1">
      <alignment horizontal="right" vertical="center" shrinkToFit="1"/>
    </xf>
    <xf numFmtId="177" fontId="13" fillId="5" borderId="75" xfId="0" applyNumberFormat="1" applyFont="1" applyFill="1" applyBorder="1" applyAlignment="1">
      <alignment horizontal="right" vertical="center" shrinkToFit="1"/>
    </xf>
    <xf numFmtId="176" fontId="15" fillId="0" borderId="0" xfId="3" applyNumberFormat="1" applyFont="1" applyAlignment="1">
      <alignment horizontal="right" vertical="center"/>
    </xf>
    <xf numFmtId="177" fontId="17" fillId="9" borderId="32" xfId="3" applyNumberFormat="1" applyFont="1" applyFill="1" applyBorder="1" applyAlignment="1">
      <alignment horizontal="right" vertical="center"/>
    </xf>
    <xf numFmtId="177" fontId="17" fillId="9" borderId="116" xfId="3" applyNumberFormat="1" applyFont="1" applyFill="1" applyBorder="1" applyAlignment="1">
      <alignment horizontal="right" vertical="center"/>
    </xf>
    <xf numFmtId="177" fontId="17" fillId="8" borderId="15" xfId="4" applyNumberFormat="1" applyFont="1" applyFill="1" applyBorder="1" applyAlignment="1" applyProtection="1">
      <alignment horizontal="right" vertical="center"/>
    </xf>
    <xf numFmtId="177" fontId="17" fillId="8" borderId="35" xfId="4" applyNumberFormat="1" applyFont="1" applyFill="1" applyBorder="1" applyAlignment="1" applyProtection="1">
      <alignment horizontal="right" vertical="center"/>
    </xf>
    <xf numFmtId="0" fontId="13" fillId="2" borderId="50" xfId="3" applyFont="1" applyFill="1" applyBorder="1" applyAlignment="1">
      <alignment horizontal="center" vertical="center"/>
    </xf>
    <xf numFmtId="0" fontId="13" fillId="2" borderId="61" xfId="3" applyFont="1" applyFill="1" applyBorder="1" applyAlignment="1">
      <alignment horizontal="center" vertical="center"/>
    </xf>
    <xf numFmtId="177" fontId="13" fillId="5" borderId="72" xfId="0" applyNumberFormat="1" applyFont="1" applyFill="1" applyBorder="1" applyAlignment="1">
      <alignment horizontal="right" vertical="center" shrinkToFit="1"/>
    </xf>
    <xf numFmtId="177" fontId="13" fillId="5" borderId="43" xfId="0" applyNumberFormat="1" applyFont="1" applyFill="1" applyBorder="1" applyAlignment="1">
      <alignment horizontal="right" vertical="center" shrinkToFit="1"/>
    </xf>
    <xf numFmtId="0" fontId="78" fillId="0" borderId="0" xfId="7" applyFont="1" applyAlignment="1" applyProtection="1">
      <alignment horizontal="left" vertical="top" wrapText="1"/>
      <protection locked="0"/>
    </xf>
    <xf numFmtId="0" fontId="78" fillId="0" borderId="0" xfId="7" applyFont="1" applyAlignment="1" applyProtection="1">
      <alignment horizontal="left" vertical="center" wrapText="1"/>
      <protection locked="0"/>
    </xf>
    <xf numFmtId="0" fontId="61" fillId="7" borderId="0" xfId="7" applyFont="1" applyFill="1" applyAlignment="1">
      <alignment horizontal="left" vertical="center"/>
    </xf>
    <xf numFmtId="181" fontId="57" fillId="7" borderId="0" xfId="7" applyNumberFormat="1" applyFont="1" applyFill="1" applyAlignment="1" applyProtection="1">
      <alignment horizontal="right" vertical="center"/>
      <protection locked="0"/>
    </xf>
    <xf numFmtId="0" fontId="57" fillId="10" borderId="0" xfId="0" applyFont="1" applyFill="1" applyAlignment="1">
      <alignment horizontal="right" vertical="center"/>
    </xf>
    <xf numFmtId="0" fontId="57" fillId="0" borderId="0" xfId="0" applyFont="1" applyAlignment="1" applyProtection="1">
      <alignment horizontal="right" vertical="center"/>
      <protection locked="0"/>
    </xf>
    <xf numFmtId="0" fontId="57" fillId="0" borderId="0" xfId="0" applyFont="1" applyAlignment="1" applyProtection="1">
      <alignment horizontal="left" vertical="center"/>
      <protection locked="0"/>
    </xf>
    <xf numFmtId="0" fontId="56" fillId="10" borderId="0" xfId="0" applyFont="1" applyFill="1" applyAlignment="1" applyProtection="1">
      <alignment horizontal="center" vertical="top"/>
      <protection locked="0"/>
    </xf>
    <xf numFmtId="0" fontId="57" fillId="0" borderId="0" xfId="0" applyFont="1" applyAlignment="1" applyProtection="1">
      <alignment horizontal="left" vertical="top" wrapText="1"/>
      <protection locked="0"/>
    </xf>
    <xf numFmtId="0" fontId="64" fillId="10" borderId="0" xfId="0" applyFont="1" applyFill="1" applyAlignment="1" applyProtection="1">
      <alignment horizontal="right" vertical="top"/>
      <protection locked="0"/>
    </xf>
    <xf numFmtId="0" fontId="57" fillId="10" borderId="0" xfId="0" applyFont="1" applyFill="1" applyAlignment="1">
      <alignment horizontal="left" vertical="center" shrinkToFit="1"/>
    </xf>
    <xf numFmtId="0" fontId="26" fillId="0" borderId="0" xfId="0" applyFont="1" applyAlignment="1">
      <alignment horizontal="left" vertical="center" wrapText="1"/>
    </xf>
    <xf numFmtId="0" fontId="25" fillId="0" borderId="0" xfId="0" applyFont="1" applyAlignment="1">
      <alignment horizontal="distributed" vertical="center"/>
    </xf>
    <xf numFmtId="0" fontId="25" fillId="0" borderId="0" xfId="0" applyFont="1" applyAlignment="1">
      <alignment horizontal="distributed" vertical="center" wrapText="1"/>
    </xf>
    <xf numFmtId="0" fontId="25" fillId="0" borderId="0" xfId="0" applyFont="1" applyAlignment="1">
      <alignment horizontal="center" vertical="center" shrinkToFit="1"/>
    </xf>
    <xf numFmtId="0" fontId="29" fillId="0" borderId="0" xfId="0" applyFont="1" applyAlignment="1">
      <alignment horizontal="right" vertical="center"/>
    </xf>
    <xf numFmtId="181" fontId="29" fillId="11" borderId="0" xfId="0" applyNumberFormat="1" applyFont="1" applyFill="1" applyAlignment="1" applyProtection="1">
      <alignment horizontal="right" vertical="center"/>
      <protection locked="0"/>
    </xf>
    <xf numFmtId="0" fontId="29" fillId="0" borderId="0" xfId="0" applyFont="1" applyAlignment="1">
      <alignment horizontal="left" vertical="center"/>
    </xf>
    <xf numFmtId="0" fontId="77" fillId="0" borderId="0" xfId="0" applyFont="1" applyAlignment="1">
      <alignment horizontal="left"/>
    </xf>
    <xf numFmtId="0" fontId="29" fillId="11" borderId="0" xfId="0" applyFont="1" applyFill="1" applyAlignment="1" applyProtection="1">
      <alignment horizontal="left" vertical="top" wrapText="1"/>
      <protection locked="0"/>
    </xf>
    <xf numFmtId="0" fontId="29" fillId="0" borderId="0" xfId="0" applyFont="1" applyAlignment="1">
      <alignment horizontal="left" vertical="center" wrapText="1"/>
    </xf>
    <xf numFmtId="181" fontId="29" fillId="11" borderId="0" xfId="0" applyNumberFormat="1" applyFont="1" applyFill="1" applyAlignment="1" applyProtection="1">
      <alignment horizontal="left" vertical="center"/>
      <protection locked="0"/>
    </xf>
    <xf numFmtId="0" fontId="29" fillId="0" borderId="0" xfId="0" applyFont="1" applyAlignment="1">
      <alignment horizontal="left" vertical="center" shrinkToFit="1"/>
    </xf>
    <xf numFmtId="0" fontId="30" fillId="0" borderId="0" xfId="0" applyFont="1" applyAlignment="1">
      <alignment horizontal="center" vertical="center" wrapText="1"/>
    </xf>
    <xf numFmtId="0" fontId="77" fillId="0" borderId="0" xfId="0" applyFont="1" applyAlignment="1">
      <alignment horizontal="left" vertical="center"/>
    </xf>
    <xf numFmtId="0" fontId="29" fillId="4" borderId="0" xfId="0" applyFont="1" applyFill="1" applyAlignment="1" applyProtection="1">
      <alignment horizontal="left" vertical="center"/>
      <protection locked="0"/>
    </xf>
    <xf numFmtId="0" fontId="0" fillId="6" borderId="94" xfId="0" applyFill="1" applyBorder="1" applyAlignment="1">
      <alignment horizontal="left" vertical="center"/>
    </xf>
    <xf numFmtId="0" fontId="0" fillId="6" borderId="95" xfId="0" applyFill="1" applyBorder="1" applyAlignment="1">
      <alignment horizontal="left" vertical="center"/>
    </xf>
    <xf numFmtId="14" fontId="0" fillId="6" borderId="114" xfId="0" applyNumberFormat="1" applyFill="1" applyBorder="1" applyAlignment="1">
      <alignment horizontal="center" vertical="center"/>
    </xf>
    <xf numFmtId="14" fontId="0" fillId="6" borderId="123" xfId="0" applyNumberFormat="1" applyFill="1" applyBorder="1" applyAlignment="1">
      <alignment horizontal="center" vertical="center"/>
    </xf>
    <xf numFmtId="0" fontId="0" fillId="5" borderId="163" xfId="0" applyFill="1" applyBorder="1" applyAlignment="1">
      <alignment horizontal="left" vertical="center" wrapText="1"/>
    </xf>
    <xf numFmtId="0" fontId="0" fillId="5" borderId="95" xfId="0" applyFill="1" applyBorder="1" applyAlignment="1">
      <alignment horizontal="left" vertical="center"/>
    </xf>
    <xf numFmtId="0" fontId="0" fillId="6" borderId="114" xfId="0" applyFill="1" applyBorder="1" applyAlignment="1">
      <alignment horizontal="center" vertical="center"/>
    </xf>
    <xf numFmtId="0" fontId="0" fillId="6" borderId="66" xfId="0" applyFill="1" applyBorder="1" applyAlignment="1">
      <alignment horizontal="center" vertical="center"/>
    </xf>
    <xf numFmtId="0" fontId="0" fillId="6" borderId="67" xfId="0" applyFill="1" applyBorder="1" applyAlignment="1">
      <alignment horizontal="center" vertical="center"/>
    </xf>
    <xf numFmtId="0" fontId="0" fillId="5" borderId="94" xfId="0" applyFill="1" applyBorder="1" applyAlignment="1">
      <alignment horizontal="left" vertical="center"/>
    </xf>
    <xf numFmtId="0" fontId="19" fillId="0" borderId="171" xfId="0" applyFont="1" applyBorder="1" applyAlignment="1" applyProtection="1">
      <alignment horizontal="left" vertical="center" wrapText="1"/>
      <protection locked="0"/>
    </xf>
    <xf numFmtId="0" fontId="19" fillId="0" borderId="172" xfId="0" applyFont="1" applyBorder="1" applyAlignment="1" applyProtection="1">
      <alignment horizontal="left" vertical="center" wrapText="1"/>
      <protection locked="0"/>
    </xf>
    <xf numFmtId="0" fontId="19" fillId="0" borderId="173" xfId="0" applyFont="1" applyBorder="1" applyAlignment="1" applyProtection="1">
      <alignment horizontal="left" vertical="center" wrapText="1"/>
      <protection locked="0"/>
    </xf>
    <xf numFmtId="0" fontId="19" fillId="0" borderId="174" xfId="0" applyFont="1" applyBorder="1" applyAlignment="1" applyProtection="1">
      <alignment horizontal="left" vertical="center" wrapText="1"/>
      <protection locked="0"/>
    </xf>
    <xf numFmtId="0" fontId="0" fillId="5" borderId="82" xfId="0" applyFill="1" applyBorder="1" applyAlignment="1">
      <alignment horizontal="center" vertical="center" textRotation="255"/>
    </xf>
    <xf numFmtId="0" fontId="0" fillId="5" borderId="134" xfId="0" applyFill="1" applyBorder="1" applyAlignment="1">
      <alignment horizontal="center" vertical="center" textRotation="255"/>
    </xf>
    <xf numFmtId="0" fontId="14" fillId="5" borderId="148" xfId="0" applyFont="1" applyFill="1" applyBorder="1" applyAlignment="1">
      <alignment horizontal="left" vertical="center"/>
    </xf>
    <xf numFmtId="0" fontId="14" fillId="5" borderId="145" xfId="0" applyFont="1" applyFill="1" applyBorder="1" applyAlignment="1">
      <alignment horizontal="left" vertical="center"/>
    </xf>
    <xf numFmtId="0" fontId="14" fillId="5" borderId="149" xfId="0" applyFont="1" applyFill="1" applyBorder="1" applyAlignment="1">
      <alignment horizontal="left" vertical="center"/>
    </xf>
    <xf numFmtId="0" fontId="14" fillId="6" borderId="84" xfId="0" applyFont="1" applyFill="1" applyBorder="1" applyAlignment="1">
      <alignment horizontal="left" vertical="center" shrinkToFit="1"/>
    </xf>
    <xf numFmtId="0" fontId="14" fillId="6" borderId="85" xfId="0" applyFont="1" applyFill="1" applyBorder="1" applyAlignment="1">
      <alignment horizontal="left" vertical="center" shrinkToFit="1"/>
    </xf>
    <xf numFmtId="0" fontId="14" fillId="6" borderId="133" xfId="0" applyFont="1" applyFill="1" applyBorder="1" applyAlignment="1">
      <alignment horizontal="left" vertical="center" shrinkToFit="1"/>
    </xf>
    <xf numFmtId="0" fontId="22" fillId="5" borderId="82" xfId="0" applyFont="1" applyFill="1" applyBorder="1" applyAlignment="1">
      <alignment horizontal="center" vertical="center" textRotation="255"/>
    </xf>
    <xf numFmtId="0" fontId="22" fillId="5" borderId="83" xfId="0" applyFont="1" applyFill="1" applyBorder="1" applyAlignment="1">
      <alignment horizontal="center" vertical="center" textRotation="255"/>
    </xf>
    <xf numFmtId="0" fontId="22" fillId="5" borderId="134" xfId="0" applyFont="1" applyFill="1" applyBorder="1" applyAlignment="1">
      <alignment horizontal="center" vertical="center" textRotation="255"/>
    </xf>
    <xf numFmtId="180" fontId="19" fillId="0" borderId="98" xfId="0" applyNumberFormat="1" applyFont="1" applyBorder="1" applyAlignment="1" applyProtection="1">
      <alignment horizontal="center" vertical="center"/>
      <protection locked="0"/>
    </xf>
    <xf numFmtId="180" fontId="19" fillId="0" borderId="164" xfId="0" applyNumberFormat="1" applyFont="1" applyBorder="1" applyAlignment="1" applyProtection="1">
      <alignment horizontal="center" vertical="center"/>
      <protection locked="0"/>
    </xf>
    <xf numFmtId="0" fontId="0" fillId="5" borderId="100" xfId="0" applyFill="1" applyBorder="1" applyAlignment="1">
      <alignment horizontal="left" vertical="center"/>
    </xf>
    <xf numFmtId="0" fontId="0" fillId="5" borderId="138" xfId="0" applyFill="1" applyBorder="1" applyAlignment="1">
      <alignment horizontal="left" vertical="center"/>
    </xf>
    <xf numFmtId="0" fontId="0" fillId="5" borderId="101" xfId="0" applyFill="1" applyBorder="1" applyAlignment="1">
      <alignment horizontal="left" vertical="center"/>
    </xf>
    <xf numFmtId="0" fontId="0" fillId="5" borderId="48" xfId="0" applyFill="1" applyBorder="1" applyAlignment="1">
      <alignment horizontal="left" vertical="center"/>
    </xf>
    <xf numFmtId="0" fontId="0" fillId="5" borderId="88" xfId="0" applyFill="1" applyBorder="1" applyAlignment="1">
      <alignment horizontal="left" vertical="center"/>
    </xf>
    <xf numFmtId="0" fontId="85" fillId="5" borderId="8" xfId="0" applyFont="1" applyFill="1" applyBorder="1" applyAlignment="1">
      <alignment horizontal="left" vertical="center"/>
    </xf>
    <xf numFmtId="0" fontId="85" fillId="5" borderId="72" xfId="0" applyFont="1" applyFill="1" applyBorder="1" applyAlignment="1">
      <alignment horizontal="left" vertical="center"/>
    </xf>
    <xf numFmtId="0" fontId="85" fillId="5" borderId="73" xfId="0" applyFont="1" applyFill="1" applyBorder="1" applyAlignment="1">
      <alignment horizontal="left" vertical="center"/>
    </xf>
    <xf numFmtId="0" fontId="20" fillId="5" borderId="8" xfId="0" applyFont="1" applyFill="1" applyBorder="1" applyAlignment="1">
      <alignment horizontal="left" vertical="center"/>
    </xf>
    <xf numFmtId="0" fontId="20" fillId="5" borderId="72" xfId="0" applyFont="1" applyFill="1" applyBorder="1" applyAlignment="1">
      <alignment horizontal="left" vertical="center"/>
    </xf>
    <xf numFmtId="0" fontId="20" fillId="5" borderId="43" xfId="0" applyFont="1" applyFill="1" applyBorder="1" applyAlignment="1">
      <alignment horizontal="left" vertical="center"/>
    </xf>
    <xf numFmtId="0" fontId="19" fillId="0" borderId="91" xfId="0" applyFont="1" applyBorder="1" applyAlignment="1" applyProtection="1">
      <alignment horizontal="left" vertical="center" wrapText="1"/>
      <protection locked="0"/>
    </xf>
    <xf numFmtId="0" fontId="19" fillId="0" borderId="92" xfId="0" applyFont="1" applyBorder="1" applyAlignment="1" applyProtection="1">
      <alignment horizontal="left" vertical="center" wrapText="1"/>
      <protection locked="0"/>
    </xf>
    <xf numFmtId="0" fontId="0" fillId="0" borderId="107" xfId="0"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0" fillId="0" borderId="76"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5" borderId="136" xfId="0" applyFill="1" applyBorder="1" applyAlignment="1">
      <alignment horizontal="left" vertical="center"/>
    </xf>
    <xf numFmtId="0" fontId="0" fillId="5" borderId="98" xfId="0" applyFill="1" applyBorder="1" applyAlignment="1">
      <alignment horizontal="left" vertical="center"/>
    </xf>
    <xf numFmtId="0" fontId="0" fillId="5" borderId="60" xfId="0" applyFill="1" applyBorder="1" applyAlignment="1">
      <alignment horizontal="left" vertical="center"/>
    </xf>
    <xf numFmtId="0" fontId="0" fillId="6" borderId="48" xfId="0" applyFill="1" applyBorder="1" applyAlignment="1">
      <alignment horizontal="left" vertical="center"/>
    </xf>
    <xf numFmtId="0" fontId="0" fillId="6" borderId="88" xfId="0" applyFill="1" applyBorder="1" applyAlignment="1">
      <alignment horizontal="left" vertical="center"/>
    </xf>
    <xf numFmtId="14" fontId="19" fillId="0" borderId="76" xfId="0" applyNumberFormat="1" applyFont="1" applyBorder="1" applyAlignment="1" applyProtection="1">
      <alignment horizontal="center" vertical="center"/>
      <protection locked="0"/>
    </xf>
    <xf numFmtId="14" fontId="19" fillId="0" borderId="107" xfId="0" applyNumberFormat="1" applyFont="1" applyBorder="1" applyAlignment="1" applyProtection="1">
      <alignment horizontal="center" vertical="center"/>
      <protection locked="0"/>
    </xf>
    <xf numFmtId="0" fontId="45" fillId="5" borderId="103" xfId="0" applyFont="1" applyFill="1" applyBorder="1" applyAlignment="1">
      <alignment horizontal="left" vertical="center" wrapText="1"/>
    </xf>
    <xf numFmtId="0" fontId="45" fillId="5" borderId="108" xfId="0" applyFont="1" applyFill="1" applyBorder="1" applyAlignment="1">
      <alignment horizontal="left" vertical="center" wrapText="1"/>
    </xf>
    <xf numFmtId="0" fontId="22" fillId="5" borderId="104" xfId="0" applyFont="1" applyFill="1" applyBorder="1" applyAlignment="1">
      <alignment horizontal="left" vertical="center" wrapText="1"/>
    </xf>
    <xf numFmtId="0" fontId="19" fillId="0" borderId="50" xfId="0" applyFont="1" applyBorder="1" applyAlignment="1" applyProtection="1">
      <alignment horizontal="center" vertical="center" wrapText="1"/>
      <protection locked="0"/>
    </xf>
    <xf numFmtId="186" fontId="0" fillId="0" borderId="1" xfId="0" applyNumberFormat="1" applyBorder="1" applyAlignment="1" applyProtection="1">
      <alignment horizontal="left" vertical="center" wrapText="1"/>
      <protection locked="0"/>
    </xf>
    <xf numFmtId="186" fontId="0" fillId="0" borderId="168" xfId="0" applyNumberFormat="1" applyBorder="1" applyAlignment="1" applyProtection="1">
      <alignment horizontal="left" vertical="center" wrapText="1"/>
      <protection locked="0"/>
    </xf>
    <xf numFmtId="0" fontId="0" fillId="5" borderId="31" xfId="0" applyFill="1" applyBorder="1" applyAlignment="1">
      <alignment horizontal="center" vertical="center" textRotation="255"/>
    </xf>
    <xf numFmtId="0" fontId="0" fillId="5" borderId="33" xfId="0" applyFill="1" applyBorder="1" applyAlignment="1">
      <alignment horizontal="center" vertical="center" textRotation="255"/>
    </xf>
    <xf numFmtId="0" fontId="0" fillId="5" borderId="34" xfId="0" applyFill="1" applyBorder="1" applyAlignment="1">
      <alignment horizontal="center" vertical="center" textRotation="255"/>
    </xf>
    <xf numFmtId="0" fontId="0" fillId="5" borderId="80" xfId="0" applyFill="1" applyBorder="1" applyAlignment="1">
      <alignment horizontal="center" vertical="center" wrapText="1"/>
    </xf>
    <xf numFmtId="0" fontId="0" fillId="5" borderId="27" xfId="0" applyFill="1" applyBorder="1" applyAlignment="1">
      <alignment horizontal="center" vertical="center" wrapText="1"/>
    </xf>
    <xf numFmtId="0" fontId="0" fillId="5" borderId="122" xfId="0" applyFill="1" applyBorder="1" applyAlignment="1">
      <alignment horizontal="center" vertical="center" wrapText="1"/>
    </xf>
    <xf numFmtId="186" fontId="0" fillId="6" borderId="58" xfId="0" applyNumberFormat="1" applyFill="1" applyBorder="1" applyAlignment="1">
      <alignment horizontal="center" vertical="center"/>
    </xf>
    <xf numFmtId="186" fontId="0" fillId="6" borderId="50" xfId="0" applyNumberFormat="1" applyFill="1" applyBorder="1" applyAlignment="1">
      <alignment horizontal="center" vertical="center"/>
    </xf>
    <xf numFmtId="186" fontId="0" fillId="6" borderId="59" xfId="0" applyNumberFormat="1" applyFill="1" applyBorder="1" applyAlignment="1">
      <alignment horizontal="center" vertical="center"/>
    </xf>
    <xf numFmtId="186" fontId="0" fillId="6" borderId="61" xfId="0" applyNumberFormat="1" applyFill="1" applyBorder="1" applyAlignment="1">
      <alignment horizontal="center" vertical="center"/>
    </xf>
    <xf numFmtId="176" fontId="19" fillId="5" borderId="42" xfId="0" applyNumberFormat="1" applyFont="1" applyFill="1" applyBorder="1" applyAlignment="1">
      <alignment horizontal="right" vertical="center"/>
    </xf>
    <xf numFmtId="176" fontId="19" fillId="5" borderId="72" xfId="0" applyNumberFormat="1" applyFont="1" applyFill="1" applyBorder="1" applyAlignment="1">
      <alignment horizontal="right" vertical="center"/>
    </xf>
    <xf numFmtId="176" fontId="19" fillId="5" borderId="110" xfId="0" applyNumberFormat="1" applyFont="1" applyFill="1" applyBorder="1" applyAlignment="1">
      <alignment horizontal="right" vertical="center"/>
    </xf>
    <xf numFmtId="176" fontId="19" fillId="5" borderId="126" xfId="0" applyNumberFormat="1" applyFont="1" applyFill="1" applyBorder="1" applyAlignment="1">
      <alignment horizontal="right" vertical="center"/>
    </xf>
    <xf numFmtId="176" fontId="19" fillId="5" borderId="132" xfId="0" applyNumberFormat="1" applyFont="1" applyFill="1" applyBorder="1" applyAlignment="1">
      <alignment horizontal="right" vertical="center"/>
    </xf>
    <xf numFmtId="176" fontId="19" fillId="5" borderId="44" xfId="0" applyNumberFormat="1" applyFont="1" applyFill="1" applyBorder="1" applyAlignment="1">
      <alignment horizontal="right" vertical="center"/>
    </xf>
    <xf numFmtId="176" fontId="19" fillId="5" borderId="46" xfId="0" applyNumberFormat="1" applyFont="1" applyFill="1" applyBorder="1" applyAlignment="1">
      <alignment horizontal="right" vertical="center"/>
    </xf>
    <xf numFmtId="176" fontId="19" fillId="5" borderId="162" xfId="0" applyNumberFormat="1" applyFont="1" applyFill="1" applyBorder="1" applyAlignment="1">
      <alignment horizontal="right" vertical="center"/>
    </xf>
    <xf numFmtId="176" fontId="19" fillId="5" borderId="167" xfId="0" applyNumberFormat="1" applyFont="1" applyFill="1" applyBorder="1" applyAlignment="1">
      <alignment horizontal="right" vertical="center"/>
    </xf>
    <xf numFmtId="176" fontId="19" fillId="5" borderId="118" xfId="0" applyNumberFormat="1" applyFont="1" applyFill="1" applyBorder="1" applyAlignment="1">
      <alignment horizontal="right" vertical="center"/>
    </xf>
    <xf numFmtId="176" fontId="19" fillId="5" borderId="62" xfId="0" applyNumberFormat="1" applyFont="1" applyFill="1" applyBorder="1" applyAlignment="1">
      <alignment horizontal="right" vertical="center"/>
    </xf>
    <xf numFmtId="176" fontId="19" fillId="5" borderId="41" xfId="0" applyNumberFormat="1" applyFont="1" applyFill="1" applyBorder="1" applyAlignment="1">
      <alignment horizontal="right" vertical="center"/>
    </xf>
    <xf numFmtId="176" fontId="19" fillId="5" borderId="35" xfId="0" applyNumberFormat="1" applyFont="1" applyFill="1" applyBorder="1" applyAlignment="1">
      <alignment horizontal="right" vertical="center"/>
    </xf>
    <xf numFmtId="176" fontId="19" fillId="5" borderId="127" xfId="0" applyNumberFormat="1" applyFont="1" applyFill="1" applyBorder="1" applyAlignment="1">
      <alignment horizontal="right" vertical="center"/>
    </xf>
    <xf numFmtId="176" fontId="19" fillId="5" borderId="74" xfId="0" applyNumberFormat="1" applyFont="1" applyFill="1" applyBorder="1" applyAlignment="1">
      <alignment horizontal="right" vertical="center"/>
    </xf>
    <xf numFmtId="38" fontId="11" fillId="2" borderId="12" xfId="4" applyFont="1" applyFill="1" applyBorder="1" applyAlignment="1" applyProtection="1">
      <alignment horizontal="right" vertical="center" shrinkToFit="1"/>
    </xf>
    <xf numFmtId="38" fontId="11" fillId="2" borderId="5" xfId="4" applyFont="1" applyFill="1" applyBorder="1" applyAlignment="1" applyProtection="1">
      <alignment horizontal="right" vertical="center" shrinkToFit="1"/>
    </xf>
    <xf numFmtId="0" fontId="33" fillId="0" borderId="0" xfId="0" applyFont="1" applyAlignment="1">
      <alignment horizontal="right" vertical="center" shrinkToFit="1"/>
    </xf>
    <xf numFmtId="0" fontId="33" fillId="0" borderId="0" xfId="0" applyFont="1" applyAlignment="1">
      <alignment horizontal="left" vertical="center" shrinkToFit="1"/>
    </xf>
    <xf numFmtId="38" fontId="12" fillId="2" borderId="32" xfId="4" applyFont="1" applyFill="1" applyBorder="1" applyAlignment="1" applyProtection="1">
      <alignment horizontal="right" vertical="center" shrinkToFit="1"/>
    </xf>
    <xf numFmtId="38" fontId="12" fillId="2" borderId="124" xfId="4" applyFont="1" applyFill="1" applyBorder="1" applyAlignment="1" applyProtection="1">
      <alignment horizontal="right" vertical="center" shrinkToFit="1"/>
    </xf>
    <xf numFmtId="0" fontId="52" fillId="3" borderId="58" xfId="3" applyFont="1" applyFill="1" applyBorder="1" applyAlignment="1">
      <alignment horizontal="left" vertical="center"/>
    </xf>
    <xf numFmtId="0" fontId="52" fillId="3" borderId="50" xfId="3" applyFont="1" applyFill="1" applyBorder="1" applyAlignment="1">
      <alignment horizontal="left" vertical="center"/>
    </xf>
    <xf numFmtId="38" fontId="12" fillId="3" borderId="50" xfId="4" applyFont="1" applyFill="1" applyBorder="1" applyAlignment="1" applyProtection="1">
      <alignment horizontal="right" vertical="center" shrinkToFit="1"/>
    </xf>
    <xf numFmtId="38" fontId="12" fillId="3" borderId="59" xfId="4" applyFont="1" applyFill="1" applyBorder="1" applyAlignment="1" applyProtection="1">
      <alignment horizontal="right" vertical="center" shrinkToFit="1"/>
    </xf>
    <xf numFmtId="38" fontId="11" fillId="3" borderId="0" xfId="4" applyFont="1" applyFill="1" applyBorder="1" applyAlignment="1" applyProtection="1">
      <alignment horizontal="right" vertical="center" shrinkToFit="1"/>
    </xf>
    <xf numFmtId="38" fontId="11" fillId="3" borderId="49" xfId="4" applyFont="1" applyFill="1" applyBorder="1" applyAlignment="1" applyProtection="1">
      <alignment horizontal="right" vertical="center" shrinkToFit="1"/>
    </xf>
    <xf numFmtId="38" fontId="12" fillId="2" borderId="3" xfId="4" applyFont="1" applyFill="1" applyBorder="1" applyAlignment="1" applyProtection="1">
      <alignment horizontal="right" vertical="center" shrinkToFit="1"/>
    </xf>
    <xf numFmtId="38" fontId="12" fillId="2" borderId="4" xfId="4" applyFont="1" applyFill="1" applyBorder="1" applyAlignment="1" applyProtection="1">
      <alignment horizontal="right" vertical="center" shrinkToFit="1"/>
    </xf>
    <xf numFmtId="38" fontId="11" fillId="2" borderId="11" xfId="4" applyFont="1" applyFill="1" applyBorder="1" applyAlignment="1" applyProtection="1">
      <alignment horizontal="right" vertical="center" shrinkToFit="1"/>
    </xf>
    <xf numFmtId="38" fontId="11" fillId="2" borderId="137" xfId="4" applyFont="1" applyFill="1" applyBorder="1" applyAlignment="1" applyProtection="1">
      <alignment horizontal="right" vertical="center" shrinkToFit="1"/>
    </xf>
    <xf numFmtId="0" fontId="0" fillId="0" borderId="41" xfId="3" applyFont="1" applyBorder="1" applyAlignment="1" applyProtection="1">
      <alignment horizontal="left" vertical="top" wrapText="1"/>
      <protection locked="0"/>
    </xf>
    <xf numFmtId="0" fontId="11" fillId="0" borderId="15" xfId="3" applyBorder="1" applyAlignment="1" applyProtection="1">
      <alignment horizontal="left" vertical="top" wrapText="1"/>
      <protection locked="0"/>
    </xf>
    <xf numFmtId="0" fontId="11" fillId="0" borderId="0" xfId="3" applyAlignment="1" applyProtection="1">
      <alignment horizontal="left" vertical="top" wrapText="1"/>
      <protection locked="0"/>
    </xf>
    <xf numFmtId="0" fontId="11" fillId="0" borderId="35" xfId="3" applyBorder="1" applyAlignment="1" applyProtection="1">
      <alignment horizontal="left" vertical="top" wrapText="1"/>
      <protection locked="0"/>
    </xf>
    <xf numFmtId="0" fontId="0" fillId="0" borderId="16" xfId="3" applyFont="1" applyBorder="1" applyAlignment="1" applyProtection="1">
      <alignment horizontal="left" vertical="top" wrapText="1"/>
      <protection locked="0"/>
    </xf>
    <xf numFmtId="0" fontId="11" fillId="0" borderId="36" xfId="3" applyBorder="1" applyAlignment="1" applyProtection="1">
      <alignment horizontal="left" vertical="top" wrapText="1"/>
      <protection locked="0"/>
    </xf>
    <xf numFmtId="0" fontId="11" fillId="0" borderId="16" xfId="3" applyBorder="1" applyAlignment="1" applyProtection="1">
      <alignment horizontal="left" vertical="top" wrapText="1"/>
      <protection locked="0"/>
    </xf>
    <xf numFmtId="0" fontId="11" fillId="0" borderId="17" xfId="3" applyBorder="1" applyAlignment="1" applyProtection="1">
      <alignment horizontal="left" vertical="top" wrapText="1"/>
      <protection locked="0"/>
    </xf>
    <xf numFmtId="0" fontId="11" fillId="0" borderId="28" xfId="3" applyBorder="1" applyAlignment="1" applyProtection="1">
      <alignment horizontal="left" vertical="top" wrapText="1"/>
      <protection locked="0"/>
    </xf>
    <xf numFmtId="0" fontId="11" fillId="0" borderId="47" xfId="3" applyBorder="1" applyAlignment="1" applyProtection="1">
      <alignment horizontal="left" vertical="top" wrapText="1"/>
      <protection locked="0"/>
    </xf>
    <xf numFmtId="38" fontId="11" fillId="2" borderId="89" xfId="4" applyFont="1" applyFill="1" applyBorder="1" applyAlignment="1" applyProtection="1">
      <alignment horizontal="right" vertical="center" shrinkToFit="1"/>
    </xf>
    <xf numFmtId="38" fontId="11" fillId="2" borderId="113" xfId="4" applyFont="1" applyFill="1" applyBorder="1" applyAlignment="1" applyProtection="1">
      <alignment horizontal="right" vertical="center" shrinkToFit="1"/>
    </xf>
    <xf numFmtId="0" fontId="11" fillId="2" borderId="29" xfId="3" applyFill="1" applyBorder="1" applyAlignment="1">
      <alignment horizontal="center" vertical="center" shrinkToFit="1"/>
    </xf>
    <xf numFmtId="0" fontId="16" fillId="2" borderId="31" xfId="3" applyFont="1" applyFill="1" applyBorder="1" applyAlignment="1">
      <alignment horizontal="left" vertical="center"/>
    </xf>
    <xf numFmtId="0" fontId="16" fillId="2" borderId="32" xfId="3" applyFont="1" applyFill="1" applyBorder="1" applyAlignment="1">
      <alignment horizontal="left" vertical="center"/>
    </xf>
    <xf numFmtId="0" fontId="11" fillId="0" borderId="8" xfId="3" applyBorder="1" applyAlignment="1" applyProtection="1">
      <alignment horizontal="left" vertical="center" wrapText="1"/>
      <protection locked="0"/>
    </xf>
    <xf numFmtId="0" fontId="11" fillId="0" borderId="72" xfId="3" applyBorder="1" applyAlignment="1" applyProtection="1">
      <alignment horizontal="left" vertical="center" wrapText="1"/>
      <protection locked="0"/>
    </xf>
    <xf numFmtId="0" fontId="11" fillId="0" borderId="43" xfId="3" applyBorder="1" applyAlignment="1" applyProtection="1">
      <alignment horizontal="left" vertical="center" wrapText="1"/>
      <protection locked="0"/>
    </xf>
    <xf numFmtId="0" fontId="0" fillId="6" borderId="91" xfId="3" applyFont="1" applyFill="1" applyBorder="1" applyAlignment="1">
      <alignment horizontal="left" vertical="center" shrinkToFit="1"/>
    </xf>
    <xf numFmtId="0" fontId="11" fillId="6" borderId="91" xfId="3" applyFill="1" applyBorder="1" applyAlignment="1">
      <alignment horizontal="left" vertical="center" shrinkToFit="1"/>
    </xf>
    <xf numFmtId="0" fontId="0" fillId="6" borderId="165" xfId="3" applyFont="1" applyFill="1" applyBorder="1" applyAlignment="1">
      <alignment horizontal="left" shrinkToFit="1"/>
    </xf>
    <xf numFmtId="0" fontId="0" fillId="6" borderId="155" xfId="3" applyFont="1" applyFill="1" applyBorder="1" applyAlignment="1">
      <alignment horizontal="left" shrinkToFit="1"/>
    </xf>
    <xf numFmtId="0" fontId="0" fillId="6" borderId="53" xfId="3" applyFont="1" applyFill="1" applyBorder="1" applyAlignment="1">
      <alignment horizontal="left" shrinkToFit="1"/>
    </xf>
    <xf numFmtId="1" fontId="0" fillId="5" borderId="10" xfId="1" applyNumberFormat="1" applyFont="1" applyFill="1" applyBorder="1" applyAlignment="1" applyProtection="1">
      <alignment horizontal="left" vertical="center" shrinkToFit="1"/>
    </xf>
    <xf numFmtId="1" fontId="0" fillId="5" borderId="91" xfId="1" applyNumberFormat="1" applyFont="1" applyFill="1" applyBorder="1" applyAlignment="1" applyProtection="1">
      <alignment horizontal="left" vertical="center" shrinkToFit="1"/>
    </xf>
    <xf numFmtId="1" fontId="0" fillId="5" borderId="92" xfId="1" applyNumberFormat="1" applyFont="1" applyFill="1" applyBorder="1" applyAlignment="1" applyProtection="1">
      <alignment horizontal="left" vertical="center" shrinkToFit="1"/>
    </xf>
    <xf numFmtId="0" fontId="0" fillId="5" borderId="58" xfId="3" applyFont="1" applyFill="1" applyBorder="1" applyAlignment="1">
      <alignment horizontal="right" vertical="center"/>
    </xf>
    <xf numFmtId="0" fontId="0" fillId="5" borderId="50" xfId="3" applyFont="1" applyFill="1" applyBorder="1" applyAlignment="1">
      <alignment horizontal="right" vertical="center"/>
    </xf>
    <xf numFmtId="0" fontId="0" fillId="5" borderId="107" xfId="3" applyFont="1" applyFill="1" applyBorder="1" applyAlignment="1">
      <alignment horizontal="right" vertical="center"/>
    </xf>
    <xf numFmtId="0" fontId="17" fillId="5" borderId="50" xfId="3" applyFont="1" applyFill="1" applyBorder="1" applyAlignment="1">
      <alignment horizontal="center" vertical="center" shrinkToFit="1"/>
    </xf>
    <xf numFmtId="0" fontId="18" fillId="3" borderId="111" xfId="3" applyFont="1" applyFill="1" applyBorder="1" applyAlignment="1">
      <alignment horizontal="center" vertical="center" shrinkToFit="1"/>
    </xf>
    <xf numFmtId="0" fontId="18" fillId="3" borderId="103" xfId="3" applyFont="1" applyFill="1" applyBorder="1" applyAlignment="1">
      <alignment horizontal="center" vertical="center" shrinkToFit="1"/>
    </xf>
    <xf numFmtId="0" fontId="18" fillId="3" borderId="108" xfId="3" applyFont="1" applyFill="1" applyBorder="1" applyAlignment="1">
      <alignment horizontal="center" vertical="center" shrinkToFit="1"/>
    </xf>
    <xf numFmtId="0" fontId="0" fillId="0" borderId="3" xfId="3" applyFont="1" applyBorder="1" applyAlignment="1" applyProtection="1">
      <alignment vertical="center" shrinkToFit="1"/>
      <protection locked="0"/>
    </xf>
    <xf numFmtId="0" fontId="11" fillId="0" borderId="3" xfId="3" applyBorder="1" applyAlignment="1" applyProtection="1">
      <alignment vertical="center" shrinkToFit="1"/>
      <protection locked="0"/>
    </xf>
    <xf numFmtId="177" fontId="11" fillId="5" borderId="65" xfId="3" applyNumberFormat="1" applyFill="1" applyBorder="1" applyAlignment="1">
      <alignment horizontal="right" vertical="top"/>
    </xf>
    <xf numFmtId="177" fontId="11" fillId="5" borderId="63" xfId="3" applyNumberFormat="1" applyFill="1" applyBorder="1" applyAlignment="1">
      <alignment horizontal="right" vertical="top"/>
    </xf>
    <xf numFmtId="177" fontId="11" fillId="5" borderId="64" xfId="3" applyNumberFormat="1" applyFill="1" applyBorder="1" applyAlignment="1">
      <alignment horizontal="right" vertical="top"/>
    </xf>
    <xf numFmtId="0" fontId="0" fillId="0" borderId="9" xfId="3" applyFont="1" applyBorder="1" applyAlignment="1" applyProtection="1">
      <alignment vertical="center" shrinkToFit="1"/>
      <protection locked="0"/>
    </xf>
    <xf numFmtId="0" fontId="0" fillId="0" borderId="45" xfId="3" applyFont="1" applyBorder="1" applyAlignment="1" applyProtection="1">
      <alignment vertical="center" shrinkToFit="1"/>
      <protection locked="0"/>
    </xf>
    <xf numFmtId="0" fontId="0" fillId="0" borderId="69" xfId="3" applyFont="1" applyBorder="1" applyAlignment="1" applyProtection="1">
      <alignment vertical="center" shrinkToFit="1"/>
      <protection locked="0"/>
    </xf>
    <xf numFmtId="0" fontId="0" fillId="0" borderId="10" xfId="3" applyFont="1" applyBorder="1" applyAlignment="1" applyProtection="1">
      <alignment vertical="center" shrinkToFit="1"/>
      <protection locked="0"/>
    </xf>
    <xf numFmtId="0" fontId="0" fillId="0" borderId="91" xfId="3" applyFont="1" applyBorder="1" applyAlignment="1" applyProtection="1">
      <alignment vertical="center" shrinkToFit="1"/>
      <protection locked="0"/>
    </xf>
    <xf numFmtId="0" fontId="0" fillId="0" borderId="121" xfId="3" applyFont="1" applyBorder="1" applyAlignment="1" applyProtection="1">
      <alignment vertical="center" shrinkToFit="1"/>
      <protection locked="0"/>
    </xf>
    <xf numFmtId="0" fontId="20" fillId="3" borderId="27" xfId="3" applyFont="1" applyFill="1" applyBorder="1" applyAlignment="1">
      <alignment horizontal="center" vertical="top" textRotation="255"/>
    </xf>
    <xf numFmtId="0" fontId="0" fillId="0" borderId="8" xfId="3" applyFont="1" applyBorder="1" applyAlignment="1" applyProtection="1">
      <alignment horizontal="left" vertical="center" shrinkToFit="1"/>
      <protection locked="0"/>
    </xf>
    <xf numFmtId="0" fontId="0" fillId="0" borderId="72" xfId="3" applyFont="1" applyBorder="1" applyAlignment="1" applyProtection="1">
      <alignment horizontal="left" vertical="center" shrinkToFit="1"/>
      <protection locked="0"/>
    </xf>
    <xf numFmtId="0" fontId="0" fillId="0" borderId="73" xfId="3" applyFont="1" applyBorder="1" applyAlignment="1" applyProtection="1">
      <alignment horizontal="left" vertical="center" shrinkToFit="1"/>
      <protection locked="0"/>
    </xf>
    <xf numFmtId="0" fontId="11" fillId="0" borderId="9" xfId="3" applyBorder="1" applyAlignment="1" applyProtection="1">
      <alignment horizontal="left" vertical="center" shrinkToFit="1"/>
      <protection locked="0"/>
    </xf>
    <xf numFmtId="0" fontId="11" fillId="0" borderId="45" xfId="3" applyBorder="1" applyAlignment="1" applyProtection="1">
      <alignment horizontal="left" vertical="center" shrinkToFit="1"/>
      <protection locked="0"/>
    </xf>
    <xf numFmtId="0" fontId="11" fillId="0" borderId="69" xfId="3" applyBorder="1" applyAlignment="1" applyProtection="1">
      <alignment horizontal="left" vertical="center" shrinkToFit="1"/>
      <protection locked="0"/>
    </xf>
    <xf numFmtId="0" fontId="11" fillId="0" borderId="10" xfId="3" applyBorder="1" applyAlignment="1" applyProtection="1">
      <alignment horizontal="left" vertical="center" shrinkToFit="1"/>
      <protection locked="0"/>
    </xf>
    <xf numFmtId="0" fontId="11" fillId="0" borderId="91" xfId="3" applyBorder="1" applyAlignment="1" applyProtection="1">
      <alignment horizontal="left" vertical="center" shrinkToFit="1"/>
      <protection locked="0"/>
    </xf>
    <xf numFmtId="0" fontId="11" fillId="0" borderId="121" xfId="3" applyBorder="1" applyAlignment="1" applyProtection="1">
      <alignment horizontal="left" vertical="center" shrinkToFit="1"/>
      <protection locked="0"/>
    </xf>
    <xf numFmtId="177" fontId="19" fillId="5" borderId="65" xfId="3" applyNumberFormat="1" applyFont="1" applyFill="1" applyBorder="1" applyAlignment="1">
      <alignment horizontal="right" vertical="top"/>
    </xf>
    <xf numFmtId="177" fontId="19" fillId="5" borderId="63" xfId="3" applyNumberFormat="1" applyFont="1" applyFill="1" applyBorder="1" applyAlignment="1">
      <alignment horizontal="right" vertical="top"/>
    </xf>
    <xf numFmtId="177" fontId="19" fillId="5" borderId="64" xfId="3" applyNumberFormat="1" applyFont="1" applyFill="1" applyBorder="1" applyAlignment="1">
      <alignment horizontal="right" vertical="top"/>
    </xf>
    <xf numFmtId="0" fontId="11" fillId="5" borderId="50" xfId="3" applyFill="1" applyBorder="1" applyAlignment="1">
      <alignment horizontal="center" vertical="center" shrinkToFit="1"/>
    </xf>
    <xf numFmtId="0" fontId="0" fillId="0" borderId="118" xfId="3" applyFont="1" applyBorder="1" applyAlignment="1">
      <alignment horizontal="right" vertical="center" shrinkToFit="1"/>
    </xf>
    <xf numFmtId="0" fontId="11" fillId="0" borderId="118" xfId="3" applyBorder="1" applyAlignment="1">
      <alignment horizontal="right" vertical="center" shrinkToFit="1"/>
    </xf>
    <xf numFmtId="0" fontId="11" fillId="0" borderId="41" xfId="3" applyBorder="1" applyAlignment="1" applyProtection="1">
      <alignment horizontal="left" vertical="top" wrapText="1"/>
      <protection locked="0"/>
    </xf>
    <xf numFmtId="177" fontId="11" fillId="5" borderId="93" xfId="3" applyNumberFormat="1" applyFill="1" applyBorder="1" applyAlignment="1">
      <alignment horizontal="right" vertical="top"/>
    </xf>
    <xf numFmtId="0" fontId="11" fillId="0" borderId="113" xfId="3" applyBorder="1" applyAlignment="1" applyProtection="1">
      <alignment horizontal="left" vertical="center" shrinkToFit="1"/>
      <protection locked="0"/>
    </xf>
    <xf numFmtId="0" fontId="11" fillId="0" borderId="74" xfId="3" applyBorder="1" applyAlignment="1" applyProtection="1">
      <alignment horizontal="left" vertical="center" shrinkToFit="1"/>
      <protection locked="0"/>
    </xf>
    <xf numFmtId="0" fontId="11" fillId="0" borderId="130" xfId="3" applyBorder="1" applyAlignment="1" applyProtection="1">
      <alignment horizontal="left" vertical="center" shrinkToFit="1"/>
      <protection locked="0"/>
    </xf>
    <xf numFmtId="0" fontId="11" fillId="5" borderId="15" xfId="3" applyFill="1" applyBorder="1" applyAlignment="1">
      <alignment horizontal="center" vertical="center" shrinkToFit="1"/>
    </xf>
    <xf numFmtId="176" fontId="13" fillId="5" borderId="72" xfId="0" applyNumberFormat="1" applyFont="1" applyFill="1" applyBorder="1" applyAlignment="1">
      <alignment horizontal="right" vertical="center" shrinkToFit="1"/>
    </xf>
    <xf numFmtId="176" fontId="13" fillId="5" borderId="110" xfId="0" applyNumberFormat="1" applyFont="1" applyFill="1" applyBorder="1" applyAlignment="1">
      <alignment horizontal="right" vertical="center" shrinkToFit="1"/>
    </xf>
    <xf numFmtId="178" fontId="13" fillId="5" borderId="126" xfId="2" applyNumberFormat="1" applyFont="1" applyFill="1" applyBorder="1" applyAlignment="1" applyProtection="1">
      <alignment horizontal="right" vertical="center"/>
    </xf>
    <xf numFmtId="178" fontId="13" fillId="5" borderId="127" xfId="2" applyNumberFormat="1" applyFont="1" applyFill="1" applyBorder="1" applyAlignment="1" applyProtection="1">
      <alignment horizontal="right" vertical="center"/>
    </xf>
    <xf numFmtId="178" fontId="13" fillId="5" borderId="129" xfId="2" applyNumberFormat="1" applyFont="1" applyFill="1" applyBorder="1" applyAlignment="1" applyProtection="1">
      <alignment horizontal="right" vertical="center"/>
    </xf>
    <xf numFmtId="176" fontId="13" fillId="5" borderId="9" xfId="0" applyNumberFormat="1" applyFont="1" applyFill="1" applyBorder="1" applyAlignment="1">
      <alignment horizontal="right" vertical="center" shrinkToFit="1"/>
    </xf>
    <xf numFmtId="176" fontId="13" fillId="5" borderId="135" xfId="0" applyNumberFormat="1" applyFont="1" applyFill="1" applyBorder="1" applyAlignment="1">
      <alignment horizontal="right" vertical="center" shrinkToFit="1"/>
    </xf>
    <xf numFmtId="178" fontId="13" fillId="5" borderId="44" xfId="2" applyNumberFormat="1" applyFont="1" applyFill="1" applyBorder="1" applyAlignment="1" applyProtection="1">
      <alignment horizontal="right" vertical="center"/>
    </xf>
    <xf numFmtId="178" fontId="13" fillId="5" borderId="45" xfId="2" applyNumberFormat="1" applyFont="1" applyFill="1" applyBorder="1" applyAlignment="1" applyProtection="1">
      <alignment horizontal="right" vertical="center"/>
    </xf>
    <xf numFmtId="178" fontId="13" fillId="5" borderId="46" xfId="2" applyNumberFormat="1" applyFont="1" applyFill="1" applyBorder="1" applyAlignment="1" applyProtection="1">
      <alignment horizontal="right" vertical="center"/>
    </xf>
    <xf numFmtId="176" fontId="13" fillId="5" borderId="113" xfId="0" applyNumberFormat="1" applyFont="1" applyFill="1" applyBorder="1" applyAlignment="1">
      <alignment horizontal="right" vertical="center" shrinkToFit="1"/>
    </xf>
    <xf numFmtId="176" fontId="13" fillId="5" borderId="167" xfId="0" applyNumberFormat="1" applyFont="1" applyFill="1" applyBorder="1" applyAlignment="1">
      <alignment horizontal="right" vertical="center" shrinkToFit="1"/>
    </xf>
    <xf numFmtId="178" fontId="13" fillId="5" borderId="162" xfId="2" applyNumberFormat="1" applyFont="1" applyFill="1" applyBorder="1" applyAlignment="1" applyProtection="1">
      <alignment horizontal="right" vertical="center"/>
    </xf>
    <xf numFmtId="178" fontId="13" fillId="5" borderId="74" xfId="2" applyNumberFormat="1" applyFont="1" applyFill="1" applyBorder="1" applyAlignment="1" applyProtection="1">
      <alignment horizontal="right" vertical="center"/>
    </xf>
    <xf numFmtId="178" fontId="13" fillId="5" borderId="75" xfId="2" applyNumberFormat="1" applyFont="1" applyFill="1" applyBorder="1" applyAlignment="1" applyProtection="1">
      <alignment horizontal="right" vertical="center"/>
    </xf>
    <xf numFmtId="0" fontId="42" fillId="0" borderId="0" xfId="0" applyFont="1" applyAlignment="1">
      <alignment horizontal="right" vertical="center" shrinkToFit="1"/>
    </xf>
    <xf numFmtId="176" fontId="17" fillId="9" borderId="32" xfId="3" applyNumberFormat="1" applyFont="1" applyFill="1" applyBorder="1" applyAlignment="1">
      <alignment horizontal="right" vertical="center"/>
    </xf>
    <xf numFmtId="176" fontId="17" fillId="9" borderId="124" xfId="3" applyNumberFormat="1" applyFont="1" applyFill="1" applyBorder="1" applyAlignment="1">
      <alignment horizontal="right" vertical="center"/>
    </xf>
    <xf numFmtId="178" fontId="13" fillId="5" borderId="148" xfId="2" applyNumberFormat="1" applyFont="1" applyFill="1" applyBorder="1" applyAlignment="1" applyProtection="1">
      <alignment horizontal="right" vertical="center"/>
    </xf>
    <xf numFmtId="178" fontId="13" fillId="5" borderId="145" xfId="2" applyNumberFormat="1" applyFont="1" applyFill="1" applyBorder="1" applyAlignment="1" applyProtection="1">
      <alignment horizontal="right" vertical="center"/>
    </xf>
    <xf numFmtId="178" fontId="13" fillId="5" borderId="149" xfId="2" applyNumberFormat="1" applyFont="1" applyFill="1" applyBorder="1" applyAlignment="1" applyProtection="1">
      <alignment horizontal="right" vertical="center"/>
    </xf>
    <xf numFmtId="177" fontId="17" fillId="8" borderId="48" xfId="4" applyNumberFormat="1" applyFont="1" applyFill="1" applyBorder="1" applyAlignment="1" applyProtection="1">
      <alignment horizontal="right" vertical="center"/>
    </xf>
    <xf numFmtId="178" fontId="13" fillId="5" borderId="16" xfId="2" applyNumberFormat="1" applyFont="1" applyFill="1" applyBorder="1" applyAlignment="1" applyProtection="1">
      <alignment horizontal="right" vertical="center"/>
    </xf>
    <xf numFmtId="178" fontId="13" fillId="5" borderId="0" xfId="2" applyNumberFormat="1" applyFont="1" applyFill="1" applyBorder="1" applyAlignment="1" applyProtection="1">
      <alignment horizontal="right" vertical="center"/>
    </xf>
    <xf numFmtId="178" fontId="13" fillId="5" borderId="36" xfId="2" applyNumberFormat="1" applyFont="1" applyFill="1" applyBorder="1" applyAlignment="1" applyProtection="1">
      <alignment horizontal="right" vertical="center"/>
    </xf>
    <xf numFmtId="0" fontId="13" fillId="2" borderId="59" xfId="3" applyFont="1" applyFill="1" applyBorder="1" applyAlignment="1">
      <alignment horizontal="center" vertical="center"/>
    </xf>
    <xf numFmtId="178" fontId="13" fillId="5" borderId="58" xfId="2" applyNumberFormat="1" applyFont="1" applyFill="1" applyBorder="1" applyAlignment="1" applyProtection="1">
      <alignment horizontal="center" vertical="center"/>
    </xf>
    <xf numFmtId="178" fontId="13" fillId="5" borderId="50" xfId="2" applyNumberFormat="1" applyFont="1" applyFill="1" applyBorder="1" applyAlignment="1" applyProtection="1">
      <alignment horizontal="center" vertical="center"/>
    </xf>
    <xf numFmtId="178" fontId="13" fillId="5" borderId="61" xfId="2" applyNumberFormat="1" applyFont="1" applyFill="1" applyBorder="1" applyAlignment="1" applyProtection="1">
      <alignment horizontal="center" vertical="center"/>
    </xf>
    <xf numFmtId="0" fontId="45" fillId="5" borderId="72" xfId="0" applyFont="1" applyFill="1" applyBorder="1" applyAlignment="1">
      <alignment horizontal="left" vertical="center"/>
    </xf>
    <xf numFmtId="0" fontId="12" fillId="5" borderId="159" xfId="0" applyFont="1" applyFill="1" applyBorder="1" applyAlignment="1">
      <alignment horizontal="left" vertical="center" shrinkToFit="1"/>
    </xf>
    <xf numFmtId="0" fontId="12" fillId="5" borderId="131" xfId="0" applyFont="1" applyFill="1" applyBorder="1" applyAlignment="1">
      <alignment horizontal="left" vertical="center" shrinkToFit="1"/>
    </xf>
    <xf numFmtId="0" fontId="12" fillId="5" borderId="160" xfId="0" applyFont="1" applyFill="1" applyBorder="1" applyAlignment="1">
      <alignment horizontal="left" vertical="center" shrinkToFit="1"/>
    </xf>
    <xf numFmtId="38" fontId="19" fillId="5" borderId="140" xfId="4" applyFont="1" applyFill="1" applyBorder="1" applyAlignment="1" applyProtection="1">
      <alignment horizontal="right" vertical="center"/>
    </xf>
    <xf numFmtId="38" fontId="19" fillId="5" borderId="161" xfId="4" applyFont="1" applyFill="1" applyBorder="1" applyAlignment="1" applyProtection="1">
      <alignment horizontal="right" vertical="center"/>
    </xf>
    <xf numFmtId="38" fontId="19" fillId="5" borderId="21" xfId="4" applyFont="1" applyFill="1" applyBorder="1" applyAlignment="1" applyProtection="1">
      <alignment horizontal="right" vertical="center"/>
    </xf>
    <xf numFmtId="0" fontId="96" fillId="0" borderId="0" xfId="0" applyFont="1" applyAlignment="1">
      <alignment horizontal="left" vertical="center"/>
    </xf>
    <xf numFmtId="0" fontId="96" fillId="0" borderId="192" xfId="0" applyFont="1" applyBorder="1" applyAlignment="1">
      <alignment horizontal="left" vertical="center"/>
    </xf>
    <xf numFmtId="14" fontId="19" fillId="6" borderId="114" xfId="0" applyNumberFormat="1" applyFont="1" applyFill="1" applyBorder="1" applyAlignment="1">
      <alignment horizontal="center" vertical="center"/>
    </xf>
    <xf numFmtId="14" fontId="19" fillId="6" borderId="66" xfId="0" applyNumberFormat="1" applyFont="1" applyFill="1" applyBorder="1" applyAlignment="1">
      <alignment horizontal="center" vertical="center"/>
    </xf>
    <xf numFmtId="0" fontId="19" fillId="6" borderId="114" xfId="0" applyFont="1" applyFill="1" applyBorder="1" applyAlignment="1">
      <alignment horizontal="center" vertical="center"/>
    </xf>
    <xf numFmtId="0" fontId="19" fillId="6" borderId="66" xfId="0" applyFont="1" applyFill="1" applyBorder="1" applyAlignment="1">
      <alignment horizontal="center" vertical="center"/>
    </xf>
    <xf numFmtId="0" fontId="19" fillId="6" borderId="67" xfId="0" applyFont="1" applyFill="1" applyBorder="1" applyAlignment="1">
      <alignment horizontal="center" vertical="center"/>
    </xf>
    <xf numFmtId="0" fontId="19" fillId="6" borderId="94" xfId="0" applyFont="1" applyFill="1" applyBorder="1" applyAlignment="1">
      <alignment horizontal="left" vertical="center"/>
    </xf>
    <xf numFmtId="0" fontId="19" fillId="6" borderId="95" xfId="0" applyFont="1" applyFill="1" applyBorder="1" applyAlignment="1">
      <alignment horizontal="left" vertical="center"/>
    </xf>
    <xf numFmtId="14" fontId="19" fillId="0" borderId="114" xfId="0" applyNumberFormat="1" applyFont="1" applyBorder="1" applyAlignment="1" applyProtection="1">
      <alignment horizontal="center" vertical="center"/>
      <protection locked="0"/>
    </xf>
    <xf numFmtId="14" fontId="19" fillId="0" borderId="67" xfId="0" applyNumberFormat="1" applyFont="1" applyBorder="1" applyAlignment="1" applyProtection="1">
      <alignment horizontal="center" vertical="center"/>
      <protection locked="0"/>
    </xf>
    <xf numFmtId="176" fontId="19" fillId="5" borderId="9" xfId="0" applyNumberFormat="1" applyFont="1" applyFill="1" applyBorder="1" applyAlignment="1">
      <alignment horizontal="right" vertical="center"/>
    </xf>
    <xf numFmtId="176" fontId="19" fillId="5" borderId="69" xfId="0" applyNumberFormat="1" applyFont="1" applyFill="1" applyBorder="1" applyAlignment="1">
      <alignment horizontal="right" vertical="center"/>
    </xf>
    <xf numFmtId="38" fontId="19" fillId="5" borderId="18" xfId="4" applyFont="1" applyFill="1" applyBorder="1" applyAlignment="1" applyProtection="1">
      <alignment horizontal="right" vertical="center"/>
    </xf>
    <xf numFmtId="38" fontId="19" fillId="5" borderId="169" xfId="4" applyFont="1" applyFill="1" applyBorder="1" applyAlignment="1" applyProtection="1">
      <alignment horizontal="right" vertical="center"/>
    </xf>
    <xf numFmtId="38" fontId="19" fillId="5" borderId="128" xfId="4" applyFont="1" applyFill="1" applyBorder="1" applyAlignment="1" applyProtection="1">
      <alignment horizontal="right" vertical="center"/>
    </xf>
    <xf numFmtId="0" fontId="0" fillId="5" borderId="80" xfId="0" applyFill="1" applyBorder="1" applyAlignment="1">
      <alignment horizontal="left" vertical="center" shrinkToFit="1"/>
    </xf>
    <xf numFmtId="0" fontId="0" fillId="5" borderId="81" xfId="0" applyFill="1" applyBorder="1" applyAlignment="1">
      <alignment horizontal="left" vertical="center" shrinkToFit="1"/>
    </xf>
    <xf numFmtId="0" fontId="0" fillId="5" borderId="57" xfId="0" applyFill="1" applyBorder="1" applyAlignment="1">
      <alignment vertical="center" shrinkToFit="1"/>
    </xf>
    <xf numFmtId="0" fontId="0" fillId="5" borderId="55" xfId="0" applyFill="1" applyBorder="1" applyAlignment="1">
      <alignment vertical="center" shrinkToFit="1"/>
    </xf>
    <xf numFmtId="0" fontId="0" fillId="5" borderId="56" xfId="0" applyFill="1" applyBorder="1" applyAlignment="1">
      <alignment vertical="center" shrinkToFit="1"/>
    </xf>
    <xf numFmtId="0" fontId="0" fillId="5" borderId="71" xfId="0" applyFill="1" applyBorder="1" applyAlignment="1">
      <alignment vertical="center" shrinkToFit="1"/>
    </xf>
    <xf numFmtId="0" fontId="0" fillId="5" borderId="77" xfId="0" applyFill="1" applyBorder="1" applyAlignment="1">
      <alignment horizontal="center" vertical="center" shrinkToFit="1"/>
    </xf>
    <xf numFmtId="0" fontId="0" fillId="5" borderId="16" xfId="0" applyFill="1" applyBorder="1" applyAlignment="1">
      <alignment horizontal="center" vertical="center" shrinkToFit="1"/>
    </xf>
    <xf numFmtId="0" fontId="0" fillId="5" borderId="126" xfId="0" applyFill="1" applyBorder="1" applyAlignment="1">
      <alignment horizontal="center" vertical="center" shrinkToFit="1"/>
    </xf>
    <xf numFmtId="0" fontId="19" fillId="5" borderId="100" xfId="0" applyFont="1" applyFill="1" applyBorder="1" applyAlignment="1">
      <alignment horizontal="left" vertical="center"/>
    </xf>
    <xf numFmtId="0" fontId="19" fillId="5" borderId="138" xfId="0" applyFont="1" applyFill="1" applyBorder="1" applyAlignment="1">
      <alignment horizontal="left" vertical="center"/>
    </xf>
    <xf numFmtId="0" fontId="19" fillId="5" borderId="101" xfId="0" applyFont="1" applyFill="1" applyBorder="1" applyAlignment="1">
      <alignment horizontal="left" vertical="center"/>
    </xf>
    <xf numFmtId="0" fontId="12" fillId="5" borderId="44" xfId="0" applyFont="1" applyFill="1" applyBorder="1" applyAlignment="1">
      <alignment horizontal="left" vertical="center" shrinkToFit="1"/>
    </xf>
    <xf numFmtId="0" fontId="12" fillId="5" borderId="69" xfId="0" applyFont="1" applyFill="1" applyBorder="1" applyAlignment="1">
      <alignment horizontal="left" vertical="center" shrinkToFit="1"/>
    </xf>
    <xf numFmtId="0" fontId="52" fillId="5" borderId="162" xfId="0" applyFont="1" applyFill="1" applyBorder="1" applyAlignment="1">
      <alignment horizontal="left" vertical="center" shrinkToFit="1"/>
    </xf>
    <xf numFmtId="0" fontId="52" fillId="5" borderId="130" xfId="0" applyFont="1" applyFill="1" applyBorder="1" applyAlignment="1">
      <alignment horizontal="left" vertical="center" shrinkToFit="1"/>
    </xf>
    <xf numFmtId="176" fontId="19" fillId="5" borderId="113" xfId="0" applyNumberFormat="1" applyFont="1" applyFill="1" applyBorder="1" applyAlignment="1">
      <alignment horizontal="right" vertical="center"/>
    </xf>
    <xf numFmtId="176" fontId="19" fillId="5" borderId="130" xfId="0" applyNumberFormat="1" applyFont="1" applyFill="1" applyBorder="1" applyAlignment="1">
      <alignment horizontal="right" vertical="center"/>
    </xf>
    <xf numFmtId="176" fontId="19" fillId="5" borderId="45" xfId="0" applyNumberFormat="1" applyFont="1" applyFill="1" applyBorder="1" applyAlignment="1">
      <alignment horizontal="right" vertical="center"/>
    </xf>
    <xf numFmtId="0" fontId="19" fillId="5" borderId="94" xfId="0" applyFont="1" applyFill="1" applyBorder="1" applyAlignment="1">
      <alignment horizontal="left" vertical="center" shrinkToFit="1"/>
    </xf>
    <xf numFmtId="0" fontId="19" fillId="5" borderId="95" xfId="0" applyFont="1" applyFill="1" applyBorder="1" applyAlignment="1">
      <alignment horizontal="left" vertical="center" shrinkToFit="1"/>
    </xf>
    <xf numFmtId="176" fontId="0" fillId="5" borderId="42" xfId="0" applyNumberFormat="1" applyFill="1" applyBorder="1" applyAlignment="1">
      <alignment horizontal="center" vertical="center" shrinkToFit="1"/>
    </xf>
    <xf numFmtId="176" fontId="0" fillId="5" borderId="72" xfId="0" applyNumberFormat="1" applyFill="1" applyBorder="1" applyAlignment="1">
      <alignment horizontal="center" vertical="center" shrinkToFit="1"/>
    </xf>
    <xf numFmtId="0" fontId="0" fillId="5" borderId="72" xfId="0" applyFill="1" applyBorder="1" applyAlignment="1">
      <alignment horizontal="center" vertical="center"/>
    </xf>
    <xf numFmtId="0" fontId="16" fillId="5" borderId="33" xfId="0" applyFont="1" applyFill="1" applyBorder="1" applyAlignment="1">
      <alignment horizontal="left" vertical="top" wrapText="1"/>
    </xf>
    <xf numFmtId="0" fontId="16" fillId="5" borderId="0" xfId="0" applyFont="1" applyFill="1" applyAlignment="1">
      <alignment horizontal="left" vertical="top" wrapText="1"/>
    </xf>
    <xf numFmtId="0" fontId="16" fillId="5" borderId="36" xfId="0" applyFont="1" applyFill="1" applyBorder="1" applyAlignment="1">
      <alignment horizontal="left" vertical="top" wrapText="1"/>
    </xf>
    <xf numFmtId="0" fontId="16" fillId="5" borderId="150" xfId="0" applyFont="1" applyFill="1" applyBorder="1" applyAlignment="1">
      <alignment horizontal="left" vertical="top" wrapText="1"/>
    </xf>
    <xf numFmtId="0" fontId="16" fillId="5" borderId="45" xfId="0" applyFont="1" applyFill="1" applyBorder="1" applyAlignment="1">
      <alignment horizontal="left" vertical="top" wrapText="1"/>
    </xf>
    <xf numFmtId="0" fontId="16" fillId="5" borderId="46" xfId="0" applyFont="1" applyFill="1" applyBorder="1" applyAlignment="1">
      <alignment horizontal="left" vertical="top" wrapText="1"/>
    </xf>
    <xf numFmtId="0" fontId="16" fillId="5" borderId="180" xfId="0" applyFont="1" applyFill="1" applyBorder="1" applyAlignment="1">
      <alignment horizontal="left" vertical="top" wrapText="1"/>
    </xf>
    <xf numFmtId="0" fontId="16" fillId="5" borderId="78" xfId="0" applyFont="1" applyFill="1" applyBorder="1" applyAlignment="1">
      <alignment horizontal="left" vertical="top" wrapText="1"/>
    </xf>
    <xf numFmtId="0" fontId="16" fillId="5" borderId="79" xfId="0" applyFont="1" applyFill="1" applyBorder="1" applyAlignment="1">
      <alignment horizontal="left" vertical="top" wrapText="1"/>
    </xf>
    <xf numFmtId="0" fontId="72" fillId="0" borderId="176" xfId="3" applyFont="1" applyBorder="1" applyAlignment="1">
      <alignment horizontal="left" vertical="center" wrapText="1"/>
    </xf>
    <xf numFmtId="0" fontId="72" fillId="0" borderId="0" xfId="3" applyFont="1" applyAlignment="1">
      <alignment horizontal="left" vertical="center" wrapText="1"/>
    </xf>
    <xf numFmtId="0" fontId="72" fillId="0" borderId="175" xfId="3" applyFont="1" applyBorder="1" applyAlignment="1">
      <alignment horizontal="left" vertical="center" wrapText="1"/>
    </xf>
    <xf numFmtId="0" fontId="72" fillId="0" borderId="175" xfId="0" applyFont="1" applyBorder="1" applyAlignment="1">
      <alignment horizontal="left" vertical="center"/>
    </xf>
    <xf numFmtId="0" fontId="48" fillId="0" borderId="176" xfId="0" applyFont="1" applyBorder="1" applyAlignment="1">
      <alignment horizontal="left" vertical="center" wrapText="1"/>
    </xf>
    <xf numFmtId="0" fontId="48" fillId="0" borderId="175" xfId="0" applyFont="1" applyBorder="1" applyAlignment="1">
      <alignment horizontal="left" vertical="center" wrapText="1"/>
    </xf>
    <xf numFmtId="177" fontId="19" fillId="2" borderId="5" xfId="4" applyNumberFormat="1" applyFont="1" applyFill="1" applyBorder="1" applyAlignment="1" applyProtection="1">
      <alignment horizontal="right" vertical="center" shrinkToFit="1"/>
    </xf>
    <xf numFmtId="177" fontId="52" fillId="2" borderId="145" xfId="4" applyNumberFormat="1" applyFont="1" applyFill="1" applyBorder="1" applyAlignment="1" applyProtection="1">
      <alignment horizontal="right" vertical="center" shrinkToFit="1"/>
    </xf>
    <xf numFmtId="177" fontId="52" fillId="2" borderId="141" xfId="4" applyNumberFormat="1" applyFont="1" applyFill="1" applyBorder="1" applyAlignment="1" applyProtection="1">
      <alignment horizontal="right" vertical="center" shrinkToFit="1"/>
    </xf>
    <xf numFmtId="0" fontId="52" fillId="3" borderId="106" xfId="3" applyFont="1" applyFill="1" applyBorder="1" applyAlignment="1">
      <alignment horizontal="left" vertical="center"/>
    </xf>
    <xf numFmtId="177" fontId="52" fillId="3" borderId="0" xfId="4" applyNumberFormat="1" applyFont="1" applyFill="1" applyBorder="1" applyAlignment="1" applyProtection="1">
      <alignment horizontal="right" vertical="center" shrinkToFit="1"/>
    </xf>
    <xf numFmtId="177" fontId="52" fillId="3" borderId="49" xfId="4" applyNumberFormat="1" applyFont="1" applyFill="1" applyBorder="1" applyAlignment="1" applyProtection="1">
      <alignment horizontal="right" vertical="center" shrinkToFit="1"/>
    </xf>
    <xf numFmtId="177" fontId="19" fillId="3" borderId="50" xfId="4" applyNumberFormat="1" applyFont="1" applyFill="1" applyBorder="1" applyAlignment="1" applyProtection="1">
      <alignment horizontal="right" vertical="center" shrinkToFit="1"/>
    </xf>
    <xf numFmtId="177" fontId="19" fillId="3" borderId="59" xfId="4" applyNumberFormat="1" applyFont="1" applyFill="1" applyBorder="1" applyAlignment="1" applyProtection="1">
      <alignment horizontal="right" vertical="center" shrinkToFit="1"/>
    </xf>
    <xf numFmtId="177" fontId="52" fillId="2" borderId="165" xfId="4" applyNumberFormat="1" applyFont="1" applyFill="1" applyBorder="1" applyAlignment="1" applyProtection="1">
      <alignment horizontal="right" vertical="center" shrinkToFit="1"/>
    </xf>
    <xf numFmtId="177" fontId="52" fillId="2" borderId="155" xfId="4" applyNumberFormat="1" applyFont="1" applyFill="1" applyBorder="1" applyAlignment="1" applyProtection="1">
      <alignment horizontal="right" vertical="center" shrinkToFit="1"/>
    </xf>
    <xf numFmtId="177" fontId="52" fillId="2" borderId="166" xfId="4" applyNumberFormat="1" applyFont="1" applyFill="1" applyBorder="1" applyAlignment="1" applyProtection="1">
      <alignment horizontal="right" vertical="center" shrinkToFit="1"/>
    </xf>
    <xf numFmtId="177" fontId="19" fillId="2" borderId="39" xfId="4" applyNumberFormat="1" applyFont="1" applyFill="1" applyBorder="1" applyAlignment="1" applyProtection="1">
      <alignment horizontal="right" vertical="center" shrinkToFit="1"/>
    </xf>
    <xf numFmtId="0" fontId="11" fillId="0" borderId="8" xfId="3" applyBorder="1" applyAlignment="1">
      <alignment horizontal="left" vertical="center" wrapText="1"/>
    </xf>
    <xf numFmtId="0" fontId="11" fillId="0" borderId="72" xfId="3" applyBorder="1" applyAlignment="1">
      <alignment horizontal="left" vertical="center" wrapText="1"/>
    </xf>
    <xf numFmtId="0" fontId="11" fillId="0" borderId="43" xfId="3" applyBorder="1" applyAlignment="1">
      <alignment horizontal="left" vertical="center" wrapText="1"/>
    </xf>
    <xf numFmtId="0" fontId="0" fillId="6" borderId="73" xfId="3" applyFont="1" applyFill="1" applyBorder="1" applyAlignment="1">
      <alignment horizontal="left" shrinkToFit="1"/>
    </xf>
    <xf numFmtId="0" fontId="0" fillId="6" borderId="3" xfId="3" applyFont="1" applyFill="1" applyBorder="1" applyAlignment="1">
      <alignment horizontal="left" shrinkToFit="1"/>
    </xf>
    <xf numFmtId="0" fontId="0" fillId="6" borderId="191" xfId="3" applyFont="1" applyFill="1" applyBorder="1" applyAlignment="1">
      <alignment horizontal="left" shrinkToFit="1"/>
    </xf>
    <xf numFmtId="1" fontId="0" fillId="5" borderId="108" xfId="1" applyNumberFormat="1" applyFont="1" applyFill="1" applyBorder="1" applyAlignment="1" applyProtection="1">
      <alignment horizontal="left" vertical="center" shrinkToFit="1"/>
    </xf>
    <xf numFmtId="1" fontId="0" fillId="5" borderId="28" xfId="1" applyNumberFormat="1" applyFont="1" applyFill="1" applyBorder="1" applyAlignment="1" applyProtection="1">
      <alignment horizontal="left" vertical="center" shrinkToFit="1"/>
    </xf>
    <xf numFmtId="1" fontId="0" fillId="5" borderId="47" xfId="1" applyNumberFormat="1" applyFont="1" applyFill="1" applyBorder="1" applyAlignment="1" applyProtection="1">
      <alignment horizontal="left" vertical="center" shrinkToFit="1"/>
    </xf>
    <xf numFmtId="0" fontId="11" fillId="0" borderId="45" xfId="3" applyBorder="1" applyAlignment="1" applyProtection="1">
      <alignment vertical="center" shrinkToFit="1"/>
      <protection locked="0"/>
    </xf>
    <xf numFmtId="0" fontId="11" fillId="0" borderId="69" xfId="3" applyBorder="1" applyAlignment="1" applyProtection="1">
      <alignment vertical="center" shrinkToFit="1"/>
      <protection locked="0"/>
    </xf>
    <xf numFmtId="0" fontId="11" fillId="0" borderId="91" xfId="3" applyBorder="1" applyAlignment="1" applyProtection="1">
      <alignment vertical="center" shrinkToFit="1"/>
      <protection locked="0"/>
    </xf>
    <xf numFmtId="0" fontId="11" fillId="0" borderId="121" xfId="3" applyBorder="1" applyAlignment="1" applyProtection="1">
      <alignment vertical="center" shrinkToFit="1"/>
      <protection locked="0"/>
    </xf>
    <xf numFmtId="0" fontId="0" fillId="0" borderId="3" xfId="3" applyFont="1" applyBorder="1" applyAlignment="1" applyProtection="1">
      <alignment horizontal="left" vertical="center" shrinkToFit="1"/>
      <protection locked="0"/>
    </xf>
    <xf numFmtId="0" fontId="11" fillId="0" borderId="3" xfId="3" applyBorder="1" applyAlignment="1" applyProtection="1">
      <alignment horizontal="left" vertical="center" shrinkToFit="1"/>
      <protection locked="0"/>
    </xf>
    <xf numFmtId="177" fontId="13" fillId="5" borderId="44" xfId="2" applyNumberFormat="1" applyFont="1" applyFill="1" applyBorder="1" applyAlignment="1" applyProtection="1">
      <alignment horizontal="right" vertical="center"/>
    </xf>
    <xf numFmtId="177" fontId="13" fillId="5" borderId="45" xfId="2" applyNumberFormat="1" applyFont="1" applyFill="1" applyBorder="1" applyAlignment="1" applyProtection="1">
      <alignment horizontal="right" vertical="center"/>
    </xf>
    <xf numFmtId="177" fontId="13" fillId="5" borderId="46" xfId="2" applyNumberFormat="1" applyFont="1" applyFill="1" applyBorder="1" applyAlignment="1" applyProtection="1">
      <alignment horizontal="right" vertical="center"/>
    </xf>
    <xf numFmtId="177" fontId="13" fillId="5" borderId="162" xfId="2" applyNumberFormat="1" applyFont="1" applyFill="1" applyBorder="1" applyAlignment="1" applyProtection="1">
      <alignment horizontal="right" vertical="center"/>
    </xf>
    <xf numFmtId="177" fontId="13" fillId="5" borderId="74" xfId="2" applyNumberFormat="1" applyFont="1" applyFill="1" applyBorder="1" applyAlignment="1" applyProtection="1">
      <alignment horizontal="right" vertical="center"/>
    </xf>
    <xf numFmtId="177" fontId="13" fillId="5" borderId="75" xfId="2" applyNumberFormat="1" applyFont="1" applyFill="1" applyBorder="1" applyAlignment="1" applyProtection="1">
      <alignment horizontal="right" vertical="center"/>
    </xf>
    <xf numFmtId="177" fontId="13" fillId="5" borderId="110" xfId="0" applyNumberFormat="1" applyFont="1" applyFill="1" applyBorder="1" applyAlignment="1">
      <alignment horizontal="right" vertical="center" shrinkToFit="1"/>
    </xf>
    <xf numFmtId="177" fontId="13" fillId="5" borderId="135" xfId="0" applyNumberFormat="1" applyFont="1" applyFill="1" applyBorder="1" applyAlignment="1">
      <alignment horizontal="right" vertical="center" shrinkToFit="1"/>
    </xf>
    <xf numFmtId="177" fontId="13" fillId="5" borderId="167" xfId="0" applyNumberFormat="1" applyFont="1" applyFill="1" applyBorder="1" applyAlignment="1">
      <alignment horizontal="right" vertical="center" shrinkToFit="1"/>
    </xf>
    <xf numFmtId="177" fontId="17" fillId="9" borderId="124" xfId="3" applyNumberFormat="1" applyFont="1" applyFill="1" applyBorder="1" applyAlignment="1">
      <alignment horizontal="right" vertical="center"/>
    </xf>
    <xf numFmtId="177" fontId="13" fillId="5" borderId="148" xfId="2" applyNumberFormat="1" applyFont="1" applyFill="1" applyBorder="1" applyAlignment="1" applyProtection="1">
      <alignment horizontal="right" vertical="center"/>
    </xf>
    <xf numFmtId="177" fontId="13" fillId="5" borderId="145" xfId="2" applyNumberFormat="1" applyFont="1" applyFill="1" applyBorder="1" applyAlignment="1" applyProtection="1">
      <alignment horizontal="right" vertical="center"/>
    </xf>
    <xf numFmtId="177" fontId="13" fillId="5" borderId="149" xfId="2" applyNumberFormat="1" applyFont="1" applyFill="1" applyBorder="1" applyAlignment="1" applyProtection="1">
      <alignment horizontal="right" vertical="center"/>
    </xf>
    <xf numFmtId="177" fontId="13" fillId="5" borderId="58" xfId="2" applyNumberFormat="1" applyFont="1" applyFill="1" applyBorder="1" applyAlignment="1" applyProtection="1">
      <alignment horizontal="right" vertical="center"/>
    </xf>
    <xf numFmtId="177" fontId="13" fillId="5" borderId="50" xfId="2" applyNumberFormat="1" applyFont="1" applyFill="1" applyBorder="1" applyAlignment="1" applyProtection="1">
      <alignment horizontal="right" vertical="center"/>
    </xf>
    <xf numFmtId="177" fontId="13" fillId="5" borderId="61" xfId="2" applyNumberFormat="1" applyFont="1" applyFill="1" applyBorder="1" applyAlignment="1" applyProtection="1">
      <alignment horizontal="right" vertical="center"/>
    </xf>
    <xf numFmtId="0" fontId="13" fillId="5" borderId="58" xfId="2" applyNumberFormat="1" applyFont="1" applyFill="1" applyBorder="1" applyAlignment="1" applyProtection="1">
      <alignment horizontal="center" vertical="center"/>
    </xf>
    <xf numFmtId="0" fontId="13" fillId="5" borderId="50" xfId="2" applyNumberFormat="1" applyFont="1" applyFill="1" applyBorder="1" applyAlignment="1" applyProtection="1">
      <alignment horizontal="center" vertical="center"/>
    </xf>
    <xf numFmtId="0" fontId="13" fillId="5" borderId="61" xfId="2" applyNumberFormat="1" applyFont="1" applyFill="1" applyBorder="1" applyAlignment="1" applyProtection="1">
      <alignment horizontal="center" vertical="center"/>
    </xf>
    <xf numFmtId="177" fontId="13" fillId="5" borderId="42" xfId="2" applyNumberFormat="1" applyFont="1" applyFill="1" applyBorder="1" applyAlignment="1" applyProtection="1">
      <alignment horizontal="right" vertical="center"/>
    </xf>
    <xf numFmtId="177" fontId="13" fillId="5" borderId="72" xfId="2" applyNumberFormat="1" applyFont="1" applyFill="1" applyBorder="1" applyAlignment="1" applyProtection="1">
      <alignment horizontal="right" vertical="center"/>
    </xf>
    <xf numFmtId="177" fontId="13" fillId="5" borderId="43" xfId="2" applyNumberFormat="1" applyFont="1" applyFill="1" applyBorder="1" applyAlignment="1" applyProtection="1">
      <alignment horizontal="right" vertical="center"/>
    </xf>
    <xf numFmtId="0" fontId="78" fillId="0" borderId="176" xfId="7" applyFont="1" applyBorder="1" applyAlignment="1" applyProtection="1">
      <alignment horizontal="left" vertical="center" wrapText="1"/>
      <protection locked="0"/>
    </xf>
    <xf numFmtId="0" fontId="78" fillId="0" borderId="175" xfId="7" applyFont="1" applyBorder="1" applyAlignment="1" applyProtection="1">
      <alignment horizontal="left" vertical="center" wrapText="1"/>
      <protection locked="0"/>
    </xf>
    <xf numFmtId="181" fontId="0" fillId="11" borderId="0" xfId="0" applyNumberFormat="1" applyFill="1" applyAlignment="1" applyProtection="1">
      <alignment horizontal="right" vertical="center"/>
      <protection locked="0"/>
    </xf>
    <xf numFmtId="0" fontId="57" fillId="10" borderId="0" xfId="0" applyFont="1" applyFill="1" applyAlignment="1">
      <alignment horizontal="left" vertical="center"/>
    </xf>
    <xf numFmtId="0" fontId="78" fillId="0" borderId="176" xfId="7" applyFont="1" applyBorder="1" applyAlignment="1">
      <alignment horizontal="left" vertical="center" wrapText="1"/>
    </xf>
    <xf numFmtId="0" fontId="78" fillId="0" borderId="0" xfId="7" applyFont="1" applyAlignment="1">
      <alignment horizontal="left" vertical="center" wrapText="1"/>
    </xf>
    <xf numFmtId="0" fontId="78" fillId="0" borderId="175" xfId="7" applyFont="1" applyBorder="1" applyAlignment="1">
      <alignment horizontal="left" vertical="center" wrapText="1"/>
    </xf>
    <xf numFmtId="0" fontId="16" fillId="0" borderId="58" xfId="0" applyFont="1" applyBorder="1">
      <alignment vertical="center"/>
    </xf>
    <xf numFmtId="0" fontId="16" fillId="0" borderId="59" xfId="0" applyFont="1" applyBorder="1">
      <alignment vertical="center"/>
    </xf>
    <xf numFmtId="0" fontId="16" fillId="0" borderId="58" xfId="0" applyFont="1" applyBorder="1" applyAlignment="1" applyProtection="1">
      <alignment horizontal="left" vertical="center" wrapText="1"/>
      <protection locked="0"/>
    </xf>
    <xf numFmtId="0" fontId="16" fillId="0" borderId="50" xfId="0" applyFont="1" applyBorder="1" applyAlignment="1" applyProtection="1">
      <alignment horizontal="left" vertical="center" wrapText="1"/>
      <protection locked="0"/>
    </xf>
    <xf numFmtId="0" fontId="16" fillId="0" borderId="59" xfId="0" applyFont="1" applyBorder="1" applyAlignment="1" applyProtection="1">
      <alignment horizontal="left" vertical="center" wrapText="1"/>
      <protection locked="0"/>
    </xf>
    <xf numFmtId="0" fontId="14" fillId="0" borderId="0" xfId="0" applyFont="1" applyAlignment="1">
      <alignment horizontal="left" vertical="center"/>
    </xf>
    <xf numFmtId="188" fontId="71" fillId="0" borderId="58" xfId="0" applyNumberFormat="1" applyFont="1" applyBorder="1" applyAlignment="1" applyProtection="1">
      <alignment horizontal="left" vertical="center"/>
      <protection locked="0"/>
    </xf>
    <xf numFmtId="188" fontId="71" fillId="0" borderId="50" xfId="0" applyNumberFormat="1" applyFont="1" applyBorder="1" applyAlignment="1" applyProtection="1">
      <alignment horizontal="left" vertical="center"/>
      <protection locked="0"/>
    </xf>
    <xf numFmtId="188" fontId="71" fillId="0" borderId="59" xfId="0" applyNumberFormat="1" applyFont="1" applyBorder="1" applyAlignment="1" applyProtection="1">
      <alignment horizontal="left" vertical="center"/>
      <protection locked="0"/>
    </xf>
    <xf numFmtId="0" fontId="14" fillId="0" borderId="58" xfId="0" applyFont="1" applyBorder="1" applyAlignment="1">
      <alignment horizontal="right" vertical="center" shrinkToFit="1"/>
    </xf>
    <xf numFmtId="0" fontId="14" fillId="0" borderId="59" xfId="0" applyFont="1" applyBorder="1" applyAlignment="1">
      <alignment horizontal="right" vertical="center" shrinkToFit="1"/>
    </xf>
    <xf numFmtId="0" fontId="16" fillId="0" borderId="50" xfId="0" applyFont="1" applyBorder="1">
      <alignment vertical="center"/>
    </xf>
    <xf numFmtId="0" fontId="16" fillId="4" borderId="58" xfId="0" applyFont="1" applyFill="1" applyBorder="1" applyAlignment="1" applyProtection="1">
      <alignment horizontal="left" vertical="center"/>
      <protection locked="0"/>
    </xf>
    <xf numFmtId="0" fontId="16" fillId="4" borderId="50" xfId="0" applyFont="1" applyFill="1" applyBorder="1" applyAlignment="1" applyProtection="1">
      <alignment horizontal="left" vertical="center"/>
      <protection locked="0"/>
    </xf>
    <xf numFmtId="0" fontId="16" fillId="4" borderId="107" xfId="0" applyFont="1" applyFill="1" applyBorder="1" applyAlignment="1" applyProtection="1">
      <alignment horizontal="left" vertical="center"/>
      <protection locked="0"/>
    </xf>
    <xf numFmtId="0" fontId="16" fillId="0" borderId="76" xfId="0" applyFont="1" applyBorder="1" applyAlignment="1" applyProtection="1">
      <alignment horizontal="left" vertical="center"/>
      <protection locked="0"/>
    </xf>
    <xf numFmtId="0" fontId="16" fillId="0" borderId="50" xfId="0" applyFont="1" applyBorder="1" applyAlignment="1" applyProtection="1">
      <alignment horizontal="left" vertical="center"/>
      <protection locked="0"/>
    </xf>
    <xf numFmtId="0" fontId="16" fillId="0" borderId="59" xfId="0" applyFont="1" applyBorder="1" applyAlignment="1" applyProtection="1">
      <alignment horizontal="left" vertical="center"/>
      <protection locked="0"/>
    </xf>
    <xf numFmtId="187" fontId="71" fillId="5" borderId="0" xfId="0" applyNumberFormat="1" applyFont="1" applyFill="1" applyAlignment="1">
      <alignment horizontal="left" vertical="center"/>
    </xf>
    <xf numFmtId="0" fontId="16" fillId="0" borderId="58" xfId="0" applyFont="1" applyBorder="1" applyAlignment="1" applyProtection="1">
      <alignment horizontal="left" vertical="center"/>
      <protection locked="0"/>
    </xf>
    <xf numFmtId="0" fontId="16" fillId="0" borderId="58" xfId="0" applyFont="1" applyBorder="1" applyAlignment="1">
      <alignment horizontal="left" vertical="center"/>
    </xf>
    <xf numFmtId="0" fontId="16" fillId="0" borderId="59" xfId="0" applyFont="1" applyBorder="1" applyAlignment="1">
      <alignment horizontal="left" vertical="center"/>
    </xf>
    <xf numFmtId="179" fontId="71" fillId="0" borderId="50" xfId="0" applyNumberFormat="1" applyFont="1" applyBorder="1" applyAlignment="1" applyProtection="1">
      <alignment horizontal="left" vertical="center"/>
      <protection locked="0"/>
    </xf>
    <xf numFmtId="179" fontId="71" fillId="0" borderId="59" xfId="0" applyNumberFormat="1" applyFont="1" applyBorder="1" applyAlignment="1" applyProtection="1">
      <alignment horizontal="left" vertical="center"/>
      <protection locked="0"/>
    </xf>
    <xf numFmtId="0" fontId="14" fillId="5" borderId="0" xfId="0" applyFont="1" applyFill="1" applyAlignment="1">
      <alignment horizontal="left" vertical="center" wrapText="1"/>
    </xf>
    <xf numFmtId="0" fontId="16" fillId="0" borderId="58" xfId="0" applyFont="1" applyBorder="1" applyAlignment="1">
      <alignment horizontal="left" vertical="center" shrinkToFit="1"/>
    </xf>
    <xf numFmtId="0" fontId="16" fillId="0" borderId="59" xfId="0" applyFont="1" applyBorder="1" applyAlignment="1">
      <alignment horizontal="left" vertical="center" shrinkToFit="1"/>
    </xf>
    <xf numFmtId="180" fontId="71" fillId="0" borderId="58" xfId="0" applyNumberFormat="1" applyFont="1" applyBorder="1" applyAlignment="1" applyProtection="1">
      <alignment horizontal="left" vertical="center"/>
      <protection locked="0"/>
    </xf>
    <xf numFmtId="180" fontId="71" fillId="0" borderId="59" xfId="0" applyNumberFormat="1" applyFont="1" applyBorder="1" applyAlignment="1" applyProtection="1">
      <alignment horizontal="left" vertical="center"/>
      <protection locked="0"/>
    </xf>
    <xf numFmtId="0" fontId="13" fillId="0" borderId="0" xfId="0" applyFont="1" applyAlignment="1">
      <alignment horizontal="left" vertical="top" wrapText="1"/>
    </xf>
    <xf numFmtId="0" fontId="70" fillId="0" borderId="0" xfId="0" applyFont="1" applyAlignment="1">
      <alignment horizontal="distributed" vertical="center"/>
    </xf>
    <xf numFmtId="0" fontId="70" fillId="0" borderId="0" xfId="0" applyFont="1" applyAlignment="1">
      <alignment horizontal="distributed" vertical="center" wrapText="1"/>
    </xf>
    <xf numFmtId="0" fontId="70" fillId="0" borderId="0" xfId="0" applyFont="1" applyAlignment="1">
      <alignment horizontal="center" vertical="center" shrinkToFit="1"/>
    </xf>
    <xf numFmtId="0" fontId="14" fillId="0" borderId="0" xfId="0" applyFont="1" applyAlignment="1">
      <alignment horizontal="right" vertical="center"/>
    </xf>
    <xf numFmtId="0" fontId="78" fillId="0" borderId="190" xfId="7" applyFont="1" applyBorder="1" applyAlignment="1">
      <alignment horizontal="left" vertical="center" wrapText="1"/>
    </xf>
    <xf numFmtId="0" fontId="14" fillId="0" borderId="0" xfId="0" applyFont="1" applyAlignment="1">
      <alignment horizontal="left" vertical="center" wrapText="1"/>
    </xf>
    <xf numFmtId="0" fontId="16" fillId="0" borderId="0" xfId="0" applyFont="1" applyAlignment="1">
      <alignment horizontal="center" vertical="center" wrapText="1"/>
    </xf>
    <xf numFmtId="181" fontId="14" fillId="5" borderId="0" xfId="0" applyNumberFormat="1" applyFont="1" applyFill="1" applyAlignment="1" applyProtection="1">
      <alignment horizontal="right" vertical="center"/>
      <protection locked="0"/>
    </xf>
  </cellXfs>
  <cellStyles count="20">
    <cellStyle name="パーセント" xfId="8" builtinId="5"/>
    <cellStyle name="パーセント 2" xfId="1" xr:uid="{00000000-0005-0000-0000-000000000000}"/>
    <cellStyle name="桁区切り" xfId="4" builtinId="6"/>
    <cellStyle name="桁区切り 2" xfId="2" xr:uid="{00000000-0005-0000-0000-000002000000}"/>
    <cellStyle name="標準" xfId="0" builtinId="0"/>
    <cellStyle name="標準 2" xfId="3" xr:uid="{00000000-0005-0000-0000-000004000000}"/>
    <cellStyle name="標準 2 2" xfId="14" xr:uid="{99E303C8-F79A-43F4-AAF9-D9F87FE7F589}"/>
    <cellStyle name="標準 2_①総表" xfId="10" xr:uid="{0849A7DD-97DE-410B-81A0-697AC1FF362A}"/>
    <cellStyle name="標準 3" xfId="5" xr:uid="{00000000-0005-0000-0000-000005000000}"/>
    <cellStyle name="標準 3 2" xfId="6" xr:uid="{00000000-0005-0000-0000-000006000000}"/>
    <cellStyle name="標準 3 2 2" xfId="15" xr:uid="{FD0614B6-858C-4E8C-A94A-1239C6C50742}"/>
    <cellStyle name="標準 3 3" xfId="16" xr:uid="{BADF9112-4DFD-42DC-B850-BFAE391C77BC}"/>
    <cellStyle name="標準 3 4" xfId="17" xr:uid="{2EFEFAF0-DA0C-43CC-BAC9-9580E9BE7CEF}"/>
    <cellStyle name="標準 3 5" xfId="9" xr:uid="{5A4B2CE1-2174-4826-A7AF-75E1962D3BA2}"/>
    <cellStyle name="標準 3_①総表" xfId="11" xr:uid="{FD02603D-7A7D-487B-8A84-2EEC33059215}"/>
    <cellStyle name="標準 4" xfId="12" xr:uid="{51709E98-6C9E-4A11-8A0B-797D7FCB6C57}"/>
    <cellStyle name="標準 5" xfId="13" xr:uid="{8516C94B-52B2-4CD9-AA0E-0D1A1EB40F65}"/>
    <cellStyle name="標準 5 2" xfId="7" xr:uid="{00000000-0005-0000-0000-000007000000}"/>
    <cellStyle name="標準 5 2 2" xfId="19" xr:uid="{DAA335BF-3545-4147-9E9C-2EA38F092C7F}"/>
    <cellStyle name="標準 5 2 3" xfId="18" xr:uid="{AA046988-6BF1-468B-8F24-BB3823ABAF73}"/>
  </cellStyles>
  <dxfs count="9">
    <dxf>
      <fill>
        <patternFill>
          <bgColor theme="0"/>
        </patternFill>
      </fill>
    </dxf>
    <dxf>
      <font>
        <b/>
        <i val="0"/>
        <color rgb="FFFF0000"/>
      </font>
    </dxf>
    <dxf>
      <fill>
        <patternFill>
          <bgColor theme="0"/>
        </patternFill>
      </fill>
    </dxf>
    <dxf>
      <font>
        <b/>
        <i val="0"/>
        <color rgb="FFFF0000"/>
      </font>
    </dxf>
    <dxf>
      <fill>
        <patternFill>
          <bgColor theme="0"/>
        </patternFill>
      </fill>
    </dxf>
    <dxf>
      <font>
        <b/>
        <i val="0"/>
        <color rgb="FFFF0000"/>
      </font>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8"/>
    </tableStyle>
    <tableStyle name="ピボットテーブル スタイル 1" table="0" count="2" xr9:uid="{00000000-0011-0000-FFFF-FFFF01000000}">
      <tableStyleElement type="wholeTable" dxfId="7"/>
      <tableStyleElement type="headerRow" dxfId="6"/>
    </tableStyle>
  </tableStyles>
  <colors>
    <mruColors>
      <color rgb="FFEAEAEA"/>
      <color rgb="FFDDDDDD"/>
      <color rgb="FF000066"/>
      <color rgb="FFF7C1D4"/>
      <color rgb="FFCCFFFF"/>
      <color rgb="FF969696"/>
      <color rgb="FFFF66FF"/>
      <color rgb="FFC7F7C1"/>
      <color rgb="FFE8C1F7"/>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495773</xdr:colOff>
      <xdr:row>15</xdr:row>
      <xdr:rowOff>14411</xdr:rowOff>
    </xdr:from>
    <xdr:to>
      <xdr:col>4</xdr:col>
      <xdr:colOff>69756</xdr:colOff>
      <xdr:row>15</xdr:row>
      <xdr:rowOff>224182</xdr:rowOff>
    </xdr:to>
    <xdr:sp macro="" textlink="">
      <xdr:nvSpPr>
        <xdr:cNvPr id="3" name="テキスト ボックス 2">
          <a:extLst>
            <a:ext uri="{FF2B5EF4-FFF2-40B4-BE49-F238E27FC236}">
              <a16:creationId xmlns:a16="http://schemas.microsoft.com/office/drawing/2014/main" id="{929EF604-2B9C-4D3E-A56D-EBEA32E2ACF5}"/>
            </a:ext>
          </a:extLst>
        </xdr:cNvPr>
        <xdr:cNvSpPr txBox="1"/>
      </xdr:nvSpPr>
      <xdr:spPr>
        <a:xfrm>
          <a:off x="2484593" y="5455091"/>
          <a:ext cx="236923" cy="209771"/>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editAs="oneCell">
    <xdr:from>
      <xdr:col>0</xdr:col>
      <xdr:colOff>512885</xdr:colOff>
      <xdr:row>18</xdr:row>
      <xdr:rowOff>63744</xdr:rowOff>
    </xdr:from>
    <xdr:to>
      <xdr:col>4</xdr:col>
      <xdr:colOff>380057</xdr:colOff>
      <xdr:row>23</xdr:row>
      <xdr:rowOff>168516</xdr:rowOff>
    </xdr:to>
    <xdr:pic>
      <xdr:nvPicPr>
        <xdr:cNvPr id="4" name="図 3">
          <a:extLst>
            <a:ext uri="{FF2B5EF4-FFF2-40B4-BE49-F238E27FC236}">
              <a16:creationId xmlns:a16="http://schemas.microsoft.com/office/drawing/2014/main" id="{6E566193-A332-47F3-B233-1B45AA3347B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359" b="17054"/>
        <a:stretch/>
      </xdr:blipFill>
      <xdr:spPr>
        <a:xfrm>
          <a:off x="512885" y="6190224"/>
          <a:ext cx="2518932" cy="1247772"/>
        </a:xfrm>
        <a:prstGeom prst="rect">
          <a:avLst/>
        </a:prstGeom>
      </xdr:spPr>
    </xdr:pic>
    <xdr:clientData/>
  </xdr:twoCellAnchor>
  <xdr:twoCellAnchor>
    <xdr:from>
      <xdr:col>1</xdr:col>
      <xdr:colOff>670799</xdr:colOff>
      <xdr:row>21</xdr:row>
      <xdr:rowOff>78283</xdr:rowOff>
    </xdr:from>
    <xdr:to>
      <xdr:col>4</xdr:col>
      <xdr:colOff>380229</xdr:colOff>
      <xdr:row>22</xdr:row>
      <xdr:rowOff>18125</xdr:rowOff>
    </xdr:to>
    <xdr:sp macro="" textlink="">
      <xdr:nvSpPr>
        <xdr:cNvPr id="5" name="正方形/長方形 4">
          <a:extLst>
            <a:ext uri="{FF2B5EF4-FFF2-40B4-BE49-F238E27FC236}">
              <a16:creationId xmlns:a16="http://schemas.microsoft.com/office/drawing/2014/main" id="{23A5A95A-F8C7-450E-B311-83C131F1AFD7}"/>
            </a:ext>
          </a:extLst>
        </xdr:cNvPr>
        <xdr:cNvSpPr/>
      </xdr:nvSpPr>
      <xdr:spPr>
        <a:xfrm>
          <a:off x="1326119" y="6890563"/>
          <a:ext cx="1705870" cy="168442"/>
        </a:xfrm>
        <a:prstGeom prst="rect">
          <a:avLst/>
        </a:prstGeom>
        <a:noFill/>
        <a:ln w="95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638214</xdr:colOff>
      <xdr:row>21</xdr:row>
      <xdr:rowOff>28151</xdr:rowOff>
    </xdr:from>
    <xdr:to>
      <xdr:col>2</xdr:col>
      <xdr:colOff>673306</xdr:colOff>
      <xdr:row>22</xdr:row>
      <xdr:rowOff>73269</xdr:rowOff>
    </xdr:to>
    <xdr:sp macro="" textlink="">
      <xdr:nvSpPr>
        <xdr:cNvPr id="6" name="テキスト ボックス 5">
          <a:extLst>
            <a:ext uri="{FF2B5EF4-FFF2-40B4-BE49-F238E27FC236}">
              <a16:creationId xmlns:a16="http://schemas.microsoft.com/office/drawing/2014/main" id="{441B6738-FE49-43B1-A3F4-8F037C1647A5}"/>
            </a:ext>
          </a:extLst>
        </xdr:cNvPr>
        <xdr:cNvSpPr txBox="1"/>
      </xdr:nvSpPr>
      <xdr:spPr>
        <a:xfrm>
          <a:off x="1301154" y="6840431"/>
          <a:ext cx="690412" cy="27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数式バー</a:t>
          </a:r>
        </a:p>
      </xdr:txBody>
    </xdr:sp>
    <xdr:clientData/>
  </xdr:twoCellAnchor>
  <xdr:twoCellAnchor editAs="oneCell">
    <xdr:from>
      <xdr:col>5</xdr:col>
      <xdr:colOff>190500</xdr:colOff>
      <xdr:row>18</xdr:row>
      <xdr:rowOff>73269</xdr:rowOff>
    </xdr:from>
    <xdr:to>
      <xdr:col>8</xdr:col>
      <xdr:colOff>7327</xdr:colOff>
      <xdr:row>23</xdr:row>
      <xdr:rowOff>193644</xdr:rowOff>
    </xdr:to>
    <xdr:pic>
      <xdr:nvPicPr>
        <xdr:cNvPr id="7" name="図 6">
          <a:extLst>
            <a:ext uri="{FF2B5EF4-FFF2-40B4-BE49-F238E27FC236}">
              <a16:creationId xmlns:a16="http://schemas.microsoft.com/office/drawing/2014/main" id="{1155C6C1-D3F5-441A-AF5C-E44223672F2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05200" y="6199749"/>
          <a:ext cx="1805647" cy="1263375"/>
        </a:xfrm>
        <a:prstGeom prst="rect">
          <a:avLst/>
        </a:prstGeom>
      </xdr:spPr>
    </xdr:pic>
    <xdr:clientData/>
  </xdr:twoCellAnchor>
  <xdr:twoCellAnchor>
    <xdr:from>
      <xdr:col>6</xdr:col>
      <xdr:colOff>217524</xdr:colOff>
      <xdr:row>22</xdr:row>
      <xdr:rowOff>176762</xdr:rowOff>
    </xdr:from>
    <xdr:to>
      <xdr:col>6</xdr:col>
      <xdr:colOff>310020</xdr:colOff>
      <xdr:row>23</xdr:row>
      <xdr:rowOff>185471</xdr:rowOff>
    </xdr:to>
    <xdr:sp macro="" textlink="">
      <xdr:nvSpPr>
        <xdr:cNvPr id="8" name="上下矢印 7">
          <a:extLst>
            <a:ext uri="{FF2B5EF4-FFF2-40B4-BE49-F238E27FC236}">
              <a16:creationId xmlns:a16="http://schemas.microsoft.com/office/drawing/2014/main" id="{A40B8850-695D-4DD3-B88A-EDE2E2826188}"/>
            </a:ext>
          </a:extLst>
        </xdr:cNvPr>
        <xdr:cNvSpPr/>
      </xdr:nvSpPr>
      <xdr:spPr>
        <a:xfrm>
          <a:off x="4195164" y="7217642"/>
          <a:ext cx="92496" cy="237309"/>
        </a:xfrm>
        <a:prstGeom prst="upDownArrow">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315056</xdr:colOff>
      <xdr:row>20</xdr:row>
      <xdr:rowOff>198742</xdr:rowOff>
    </xdr:from>
    <xdr:to>
      <xdr:col>8</xdr:col>
      <xdr:colOff>494109</xdr:colOff>
      <xdr:row>23</xdr:row>
      <xdr:rowOff>147454</xdr:rowOff>
    </xdr:to>
    <xdr:sp macro="" textlink="">
      <xdr:nvSpPr>
        <xdr:cNvPr id="9" name="テキスト ボックス 8">
          <a:extLst>
            <a:ext uri="{FF2B5EF4-FFF2-40B4-BE49-F238E27FC236}">
              <a16:creationId xmlns:a16="http://schemas.microsoft.com/office/drawing/2014/main" id="{DDA1ED83-B09E-4834-9FE8-CAE8C8C87329}"/>
            </a:ext>
          </a:extLst>
        </xdr:cNvPr>
        <xdr:cNvSpPr txBox="1"/>
      </xdr:nvSpPr>
      <xdr:spPr>
        <a:xfrm>
          <a:off x="4292696" y="6782422"/>
          <a:ext cx="1504933" cy="634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直接、文字の入力が可能</a:t>
          </a:r>
        </a:p>
      </xdr:txBody>
    </xdr:sp>
    <xdr:clientData/>
  </xdr:twoCellAnchor>
  <xdr:twoCellAnchor>
    <xdr:from>
      <xdr:col>6</xdr:col>
      <xdr:colOff>251312</xdr:colOff>
      <xdr:row>22</xdr:row>
      <xdr:rowOff>168887</xdr:rowOff>
    </xdr:from>
    <xdr:to>
      <xdr:col>8</xdr:col>
      <xdr:colOff>190500</xdr:colOff>
      <xdr:row>23</xdr:row>
      <xdr:rowOff>210341</xdr:rowOff>
    </xdr:to>
    <xdr:sp macro="" textlink="">
      <xdr:nvSpPr>
        <xdr:cNvPr id="10" name="テキスト ボックス 9">
          <a:extLst>
            <a:ext uri="{FF2B5EF4-FFF2-40B4-BE49-F238E27FC236}">
              <a16:creationId xmlns:a16="http://schemas.microsoft.com/office/drawing/2014/main" id="{B701D8CE-1473-496C-8C41-D42CE30609C7}"/>
            </a:ext>
          </a:extLst>
        </xdr:cNvPr>
        <xdr:cNvSpPr txBox="1"/>
      </xdr:nvSpPr>
      <xdr:spPr>
        <a:xfrm>
          <a:off x="4228952" y="7209767"/>
          <a:ext cx="1265068" cy="270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幅を広げられます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ntj.jac.go.jp\share\&#22522;&#37329;&#37096;\&#22320;&#22495;&#25991;&#21270;&#21161;&#25104;&#35506;\11&#65294;&#21215;&#38598;&#26696;&#20869;\R4&#24180;&#24230;&#21215;&#38598;\&#24540;&#21215;&#27096;&#24335;&#65288;&#26696;&#65289;\&#12304;&#30010;&#20006;&#12305;&#65288;0818&#65289;r4-machi-youbo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ntj.jac.go.jp\share\&#22522;&#37329;&#37096;\&#22522;&#37329;&#37096;&#20840;&#20307;&#20849;&#29992;&#12501;&#12457;&#12523;&#12480;\&#21215;&#38598;&#26696;&#20869;\&#21215;&#38598;&#26696;&#20869;&#65288;R4&#65289;\R4&#21215;&#38598;&#26696;&#20869;_&#12381;&#12398;1(&#20316;&#26989;&#29992;)\&#27096;&#24335;&#26696;\&#19968;&#37096;&#20462;&#27491;&#65288;&#946;&#29256;_0805&#65289;R4_13_kikin_tabunya_yob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i-727\AppData\Local\Temp\(1002)&#35201;&#26395;&#26360;&#27096;&#24335;&#65288;&#26696;&#65289;pw-r3+&#20250;&#39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めにお読みください"/>
      <sheetName val="チェック表"/>
      <sheetName val="①総表"/>
      <sheetName val="datas"/>
      <sheetName val="②総表(押印用)"/>
      <sheetName val="③個表"/>
      <sheetName val="④収入"/>
      <sheetName val="④支出"/>
      <sheetName val="⑤団体概要"/>
      <sheetName val="⑥実行委員会等概要"/>
      <sheetName val="⑦購入等事由書"/>
      <sheetName val="⑧地区書面_調査実施地区"/>
      <sheetName val="⑧地区書面_市町村推薦地区"/>
      <sheetName val="⑨必要性と展望"/>
      <sheetName val="記載可能経費一覧"/>
    </sheetNames>
    <sheetDataSet>
      <sheetData sheetId="0" refreshError="1"/>
      <sheetData sheetId="1" refreshError="1"/>
      <sheetData sheetId="2"/>
      <sheetData sheetId="3" refreshError="1"/>
      <sheetData sheetId="4" refreshError="1"/>
      <sheetData sheetId="5"/>
      <sheetData sheetId="6" refreshError="1"/>
      <sheetData sheetId="7">
        <row r="13">
          <cell r="U13" t="str">
            <v>感染症予防用品購入費</v>
          </cell>
        </row>
        <row r="14">
          <cell r="U14" t="str">
            <v>消毒関係消耗品購入費</v>
          </cell>
        </row>
        <row r="15">
          <cell r="U15" t="str">
            <v>消毒作業費</v>
          </cell>
        </row>
        <row r="16">
          <cell r="U16" t="str">
            <v>感染症対策機材購入・借用費</v>
          </cell>
        </row>
        <row r="17">
          <cell r="U17" t="str">
            <v>検査費</v>
          </cell>
        </row>
      </sheetData>
      <sheetData sheetId="8" refreshError="1"/>
      <sheetData sheetId="9" refreshError="1"/>
      <sheetData sheetId="10"/>
      <sheetData sheetId="11" refreshError="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表示》チェック表(基金-演劇)"/>
      <sheetName val="総表1(押印用)"/>
      <sheetName val="総表"/>
      <sheetName val="団体概要"/>
      <sheetName val="活動実績"/>
      <sheetName val="個人略歴1"/>
      <sheetName val="個人略歴2"/>
      <sheetName val="個人略歴 (芸術家個人用)"/>
      <sheetName val="個表"/>
      <sheetName val="収入"/>
      <sheetName val="別紙　入場料詳細"/>
      <sheetName val="支出"/>
      <sheetName val="《非表示》記載可能経費一覧"/>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5">
          <cell r="B15" t="str">
            <v>演奏料</v>
          </cell>
        </row>
        <row r="16">
          <cell r="B16" t="str">
            <v>ソリスト料</v>
          </cell>
        </row>
        <row r="17">
          <cell r="B17" t="str">
            <v>合唱料</v>
          </cell>
        </row>
        <row r="18">
          <cell r="B18" t="str">
            <v>指揮料</v>
          </cell>
        </row>
        <row r="19">
          <cell r="B19" t="str">
            <v>出演料</v>
          </cell>
        </row>
        <row r="60">
          <cell r="B60" t="str">
            <v>作曲料</v>
          </cell>
        </row>
        <row r="61">
          <cell r="B61" t="str">
            <v>編曲料</v>
          </cell>
        </row>
        <row r="62">
          <cell r="B62" t="str">
            <v>作詞料</v>
          </cell>
        </row>
        <row r="63">
          <cell r="B63" t="str">
            <v>訳詞料</v>
          </cell>
        </row>
        <row r="64">
          <cell r="B64" t="str">
            <v>音楽制作料</v>
          </cell>
        </row>
        <row r="65">
          <cell r="B65" t="str">
            <v>コレペティ料</v>
          </cell>
        </row>
        <row r="66">
          <cell r="B66" t="str">
            <v>稽古ピアニスト料</v>
          </cell>
        </row>
        <row r="67">
          <cell r="B67" t="str">
            <v>調律料</v>
          </cell>
        </row>
        <row r="68">
          <cell r="B68" t="str">
            <v>楽器借料</v>
          </cell>
        </row>
        <row r="69">
          <cell r="B69" t="str">
            <v>楽譜借料</v>
          </cell>
        </row>
        <row r="70">
          <cell r="B70" t="str">
            <v>写譜料</v>
          </cell>
        </row>
        <row r="71">
          <cell r="B71" t="str">
            <v>楽譜製作料</v>
          </cell>
        </row>
        <row r="72">
          <cell r="B72" t="str">
            <v>合唱指揮料</v>
          </cell>
        </row>
        <row r="73">
          <cell r="B73" t="str">
            <v>副指揮料</v>
          </cell>
        </row>
        <row r="74">
          <cell r="B74" t="str">
            <v>プロンプター料</v>
          </cell>
        </row>
        <row r="155">
          <cell r="B155" t="str">
            <v>振付料</v>
          </cell>
        </row>
        <row r="156">
          <cell r="B156" t="str">
            <v>振付助手料</v>
          </cell>
        </row>
        <row r="157">
          <cell r="B157" t="str">
            <v>バレエマスター・バレエミストレス</v>
          </cell>
        </row>
        <row r="158">
          <cell r="B158" t="str">
            <v>脚本料</v>
          </cell>
        </row>
        <row r="159">
          <cell r="B159" t="str">
            <v>脚色料</v>
          </cell>
        </row>
        <row r="160">
          <cell r="B160" t="str">
            <v>補綴料</v>
          </cell>
        </row>
        <row r="161">
          <cell r="B161" t="str">
            <v>翻訳料</v>
          </cell>
        </row>
        <row r="162">
          <cell r="B162" t="str">
            <v>字幕原稿翻訳・作成料</v>
          </cell>
        </row>
        <row r="163">
          <cell r="B163" t="str">
            <v>舞台監督料</v>
          </cell>
        </row>
        <row r="164">
          <cell r="B164" t="str">
            <v>舞台監督助手料</v>
          </cell>
        </row>
        <row r="165">
          <cell r="B165" t="str">
            <v>舞台美術デザイン料</v>
          </cell>
        </row>
        <row r="166">
          <cell r="B166" t="str">
            <v>人形美術デザイン料</v>
          </cell>
        </row>
        <row r="167">
          <cell r="B167" t="str">
            <v>照明プラン料</v>
          </cell>
        </row>
        <row r="168">
          <cell r="B168" t="str">
            <v>衣装デザイン料</v>
          </cell>
        </row>
        <row r="169">
          <cell r="B169" t="str">
            <v>音楽プラン料</v>
          </cell>
        </row>
        <row r="170">
          <cell r="B170" t="str">
            <v>音響プラン料</v>
          </cell>
        </row>
        <row r="171">
          <cell r="B171" t="str">
            <v>映像プラン料</v>
          </cell>
        </row>
        <row r="172">
          <cell r="B172" t="str">
            <v>特殊効果プラン料</v>
          </cell>
        </row>
        <row r="173">
          <cell r="B173" t="str">
            <v>原語指導料</v>
          </cell>
        </row>
        <row r="174">
          <cell r="B174" t="str">
            <v>言語指導料</v>
          </cell>
        </row>
        <row r="175">
          <cell r="B175" t="str">
            <v>方言指導料</v>
          </cell>
        </row>
        <row r="176">
          <cell r="B176" t="str">
            <v>剣術指導料</v>
          </cell>
        </row>
        <row r="177">
          <cell r="B177" t="str">
            <v>所作指導料</v>
          </cell>
        </row>
        <row r="178">
          <cell r="B178" t="str">
            <v>合唱指導料</v>
          </cell>
        </row>
        <row r="179">
          <cell r="B179" t="str">
            <v>歌唱指導料</v>
          </cell>
        </row>
        <row r="180">
          <cell r="B180" t="str">
            <v>振付指導料</v>
          </cell>
        </row>
        <row r="181">
          <cell r="B181" t="str">
            <v>著作権使用料</v>
          </cell>
        </row>
        <row r="182">
          <cell r="B182" t="str">
            <v>ライセンス料</v>
          </cell>
        </row>
        <row r="183">
          <cell r="B183" t="str">
            <v>ロイヤリティ</v>
          </cell>
        </row>
        <row r="184">
          <cell r="B184" t="str">
            <v>企画制作料</v>
          </cell>
        </row>
        <row r="185">
          <cell r="B185" t="str">
            <v>会場使用料</v>
          </cell>
        </row>
        <row r="186">
          <cell r="B186" t="str">
            <v>付帯設備使用料</v>
          </cell>
        </row>
        <row r="187">
          <cell r="B187" t="str">
            <v>稽古場借料</v>
          </cell>
        </row>
        <row r="188">
          <cell r="B188" t="str">
            <v>大道具費</v>
          </cell>
        </row>
        <row r="249">
          <cell r="B249" t="str">
            <v>作品制作謝金</v>
          </cell>
        </row>
        <row r="250">
          <cell r="B250" t="str">
            <v>作品制作材料費</v>
          </cell>
        </row>
      </sheetData>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チェック表(文化会館)"/>
      <sheetName val="①総表"/>
      <sheetName val="②総表(押印用)"/>
      <sheetName val="③個表"/>
      <sheetName val="④収入"/>
      <sheetName val="④支出"/>
      <sheetName val="記載可能経費一覧"/>
      <sheetName val="⑤団体施設概要"/>
      <sheetName val="⑥実行委員会等概要"/>
    </sheetNames>
    <sheetDataSet>
      <sheetData sheetId="0">
        <row r="7">
          <cell r="P7" t="str">
            <v>・要望取下げ</v>
          </cell>
        </row>
        <row r="8">
          <cell r="P8" t="str">
            <v>・令和3年3月31日以前または令和4年4月1日以降の活動である</v>
          </cell>
        </row>
        <row r="9">
          <cell r="P9" t="str">
            <v>・助成金の要望額が20万円未満である</v>
          </cell>
        </row>
        <row r="10">
          <cell r="P10" t="str">
            <v>・文化庁等の補助金や委託費等が支出される活動である</v>
          </cell>
        </row>
        <row r="11">
          <cell r="P11" t="str">
            <v>・2活動以上応募された。</v>
          </cell>
        </row>
        <row r="12">
          <cell r="P12" t="str">
            <v>・応募団体とは異なる主催者が文化庁等の補助金等を受けている（日程重複・内容重複）</v>
          </cell>
        </row>
        <row r="13">
          <cell r="P13" t="str">
            <v>・団体要件を満たしていない（施設の設置者もしくは管理者ではない）</v>
          </cell>
        </row>
        <row r="14">
          <cell r="P14" t="str">
            <v>・団体要件を満たしていない（経理・監査等の会計組織を有していることが確認できない）</v>
          </cell>
        </row>
        <row r="15">
          <cell r="P15" t="str">
            <v>・団体要件を満たしていない（株式会社・有限会社からの応募）</v>
          </cell>
        </row>
        <row r="16">
          <cell r="P16" t="str">
            <v>・団体要件を満たしていない（規約を有していない）</v>
          </cell>
        </row>
        <row r="17">
          <cell r="P17" t="str">
            <v>・団体要件を満たしていない（実行委員会の中核団体が施設の設置者もしくは管理者ではない）</v>
          </cell>
        </row>
        <row r="18">
          <cell r="P18" t="str">
            <v>・設置条例等を確認した結果、会場が文化施設とは認められない。</v>
          </cell>
        </row>
        <row r="19">
          <cell r="P19" t="str">
            <v>・公演を伴わない、ワークショップ・講演会・シンポジウム・映像配信のみの活動</v>
          </cell>
        </row>
        <row r="20">
          <cell r="P20" t="str">
            <v>・コンクール・コンテストを主たる目的とする活動である</v>
          </cell>
        </row>
        <row r="21">
          <cell r="P21" t="str">
            <v>・政治的又は宗教的な宣伝意図を有する活動である</v>
          </cell>
        </row>
        <row r="22">
          <cell r="P22" t="str">
            <v>・慈善事業への寄付を目的として行われる活動である</v>
          </cell>
        </row>
        <row r="23">
          <cell r="P23" t="str">
            <v>・独立行政法人日本芸術文化振興会と共催する活動である</v>
          </cell>
        </row>
        <row r="24">
          <cell r="P24" t="str">
            <v>・名称冠公演である</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8C1F7"/>
    <pageSetUpPr fitToPage="1"/>
  </sheetPr>
  <dimension ref="A1:I29"/>
  <sheetViews>
    <sheetView tabSelected="1" view="pageBreakPreview" zoomScaleNormal="100" zoomScaleSheetLayoutView="100" workbookViewId="0">
      <selection activeCell="A9" sqref="A9:I10"/>
    </sheetView>
  </sheetViews>
  <sheetFormatPr defaultColWidth="8.875" defaultRowHeight="18.75"/>
  <cols>
    <col min="1" max="9" width="8.625" style="9" customWidth="1"/>
  </cols>
  <sheetData>
    <row r="1" spans="1:9" ht="39.75" customHeight="1">
      <c r="A1" s="811" t="s">
        <v>442</v>
      </c>
      <c r="B1" s="812"/>
      <c r="C1" s="812"/>
      <c r="D1" s="812"/>
      <c r="E1" s="812"/>
      <c r="F1" s="812"/>
      <c r="G1" s="812"/>
      <c r="H1" s="812"/>
      <c r="I1" s="812"/>
    </row>
    <row r="2" spans="1:9" ht="5.25" customHeight="1">
      <c r="A2" s="282"/>
      <c r="B2" s="282"/>
      <c r="C2" s="282"/>
      <c r="D2" s="282"/>
      <c r="E2" s="282"/>
      <c r="F2" s="282"/>
      <c r="G2" s="282"/>
      <c r="H2" s="283"/>
      <c r="I2" s="283"/>
    </row>
    <row r="3" spans="1:9" ht="18.75" customHeight="1">
      <c r="A3" s="284" t="s">
        <v>246</v>
      </c>
      <c r="B3" s="282"/>
      <c r="C3" s="282"/>
      <c r="D3" s="282"/>
      <c r="E3" s="282"/>
      <c r="F3" s="282"/>
      <c r="G3" s="282"/>
      <c r="H3" s="283"/>
      <c r="I3" s="283"/>
    </row>
    <row r="4" spans="1:9" ht="5.25" customHeight="1">
      <c r="A4" s="282"/>
      <c r="B4" s="282"/>
      <c r="C4" s="282"/>
      <c r="D4" s="282"/>
      <c r="E4" s="282"/>
      <c r="F4" s="282"/>
      <c r="G4" s="282"/>
      <c r="H4" s="282"/>
      <c r="I4" s="282"/>
    </row>
    <row r="5" spans="1:9">
      <c r="A5" s="285" t="s">
        <v>247</v>
      </c>
      <c r="B5" s="286"/>
      <c r="C5" s="286"/>
      <c r="D5" s="286"/>
      <c r="E5" s="286"/>
      <c r="F5" s="286"/>
      <c r="G5" s="286"/>
      <c r="H5" s="286"/>
      <c r="I5" s="287"/>
    </row>
    <row r="6" spans="1:9">
      <c r="A6" s="250" t="s">
        <v>248</v>
      </c>
      <c r="B6" s="256"/>
      <c r="C6" s="256"/>
      <c r="E6" s="256"/>
      <c r="F6" s="256"/>
      <c r="G6" s="256"/>
      <c r="H6" s="256"/>
      <c r="I6" s="257"/>
    </row>
    <row r="7" spans="1:9">
      <c r="A7" s="232" t="s">
        <v>243</v>
      </c>
      <c r="B7" s="233"/>
      <c r="C7" s="233"/>
      <c r="D7" s="233"/>
      <c r="E7" s="233"/>
      <c r="F7" s="233"/>
      <c r="G7" s="233"/>
      <c r="H7" s="233"/>
      <c r="I7" s="234"/>
    </row>
    <row r="8" spans="1:9">
      <c r="A8" s="232" t="s">
        <v>249</v>
      </c>
      <c r="B8" s="233"/>
      <c r="C8" s="233"/>
      <c r="D8" s="233"/>
      <c r="E8" s="233"/>
      <c r="F8" s="233"/>
      <c r="G8" s="233"/>
      <c r="H8" s="233"/>
      <c r="I8" s="234"/>
    </row>
    <row r="9" spans="1:9">
      <c r="A9" s="813" t="s">
        <v>425</v>
      </c>
      <c r="B9" s="814"/>
      <c r="C9" s="814"/>
      <c r="D9" s="814"/>
      <c r="E9" s="814"/>
      <c r="F9" s="814"/>
      <c r="G9" s="814"/>
      <c r="H9" s="814"/>
      <c r="I9" s="815"/>
    </row>
    <row r="10" spans="1:9" ht="75" customHeight="1">
      <c r="A10" s="816"/>
      <c r="B10" s="817"/>
      <c r="C10" s="817"/>
      <c r="D10" s="817"/>
      <c r="E10" s="817"/>
      <c r="F10" s="817"/>
      <c r="G10" s="817"/>
      <c r="H10" s="817"/>
      <c r="I10" s="818"/>
    </row>
    <row r="11" spans="1:9">
      <c r="A11" s="250" t="s">
        <v>120</v>
      </c>
      <c r="B11" s="256"/>
      <c r="C11" s="256"/>
      <c r="D11" s="256"/>
      <c r="E11" s="256"/>
      <c r="F11" s="256"/>
      <c r="G11" s="256"/>
      <c r="H11" s="256"/>
      <c r="I11" s="257"/>
    </row>
    <row r="12" spans="1:9">
      <c r="A12" s="288" t="s">
        <v>121</v>
      </c>
      <c r="B12" s="235"/>
      <c r="C12" s="235"/>
      <c r="D12" s="235"/>
      <c r="E12" s="235"/>
      <c r="F12" s="235"/>
      <c r="G12" s="235"/>
      <c r="H12" s="235"/>
      <c r="I12" s="236"/>
    </row>
    <row r="13" spans="1:9">
      <c r="A13" s="231" t="s">
        <v>122</v>
      </c>
      <c r="B13" s="11"/>
      <c r="C13" s="11"/>
      <c r="D13" s="11"/>
      <c r="E13" s="11"/>
      <c r="F13" s="11"/>
      <c r="G13" s="11"/>
      <c r="H13" s="11"/>
      <c r="I13" s="12"/>
    </row>
    <row r="14" spans="1:9" ht="18.75" customHeight="1">
      <c r="A14" s="250" t="s">
        <v>237</v>
      </c>
      <c r="B14" s="237"/>
      <c r="C14" s="237"/>
      <c r="D14" s="237"/>
      <c r="E14" s="237"/>
      <c r="F14" s="237"/>
      <c r="G14" s="237"/>
      <c r="H14" s="237"/>
      <c r="I14" s="238"/>
    </row>
    <row r="15" spans="1:9">
      <c r="A15" s="232" t="s">
        <v>238</v>
      </c>
      <c r="B15" s="239"/>
      <c r="C15" s="239"/>
      <c r="D15" s="239"/>
      <c r="E15" s="239"/>
      <c r="F15" s="239"/>
      <c r="G15" s="239"/>
      <c r="H15" s="239"/>
      <c r="I15" s="240"/>
    </row>
    <row r="16" spans="1:9">
      <c r="A16" s="241" t="s">
        <v>239</v>
      </c>
      <c r="B16" s="242"/>
      <c r="C16" s="242"/>
      <c r="D16" s="242"/>
      <c r="E16" s="242" t="s">
        <v>240</v>
      </c>
      <c r="F16" s="242"/>
      <c r="G16" s="242"/>
      <c r="H16" s="242"/>
      <c r="I16" s="243"/>
    </row>
    <row r="17" spans="1:9">
      <c r="A17" s="289" t="s">
        <v>241</v>
      </c>
      <c r="B17" s="819" t="s">
        <v>242</v>
      </c>
      <c r="C17" s="820"/>
      <c r="D17" s="290"/>
      <c r="E17" s="290"/>
      <c r="F17" s="290"/>
      <c r="G17" s="290"/>
      <c r="H17" s="290"/>
      <c r="I17" s="245"/>
    </row>
    <row r="18" spans="1:9">
      <c r="A18" s="241" t="s">
        <v>123</v>
      </c>
      <c r="B18" s="242"/>
      <c r="C18" s="242"/>
      <c r="D18" s="242"/>
      <c r="E18" s="242"/>
      <c r="F18" s="242"/>
      <c r="G18" s="242"/>
      <c r="H18" s="242"/>
      <c r="I18" s="243"/>
    </row>
    <row r="19" spans="1:9">
      <c r="A19" s="244"/>
      <c r="B19" s="290"/>
      <c r="C19" s="290"/>
      <c r="D19" s="290"/>
      <c r="E19" s="290"/>
      <c r="F19" s="290"/>
      <c r="G19" s="290"/>
      <c r="H19" s="290"/>
      <c r="I19" s="245"/>
    </row>
    <row r="20" spans="1:9">
      <c r="A20" s="244"/>
      <c r="B20" s="290"/>
      <c r="C20" s="290"/>
      <c r="D20" s="290"/>
      <c r="E20" s="290"/>
      <c r="F20" s="290"/>
      <c r="G20" s="290"/>
      <c r="H20" s="290"/>
      <c r="I20" s="245"/>
    </row>
    <row r="21" spans="1:9">
      <c r="A21" s="244"/>
      <c r="B21" s="290"/>
      <c r="C21" s="290"/>
      <c r="D21" s="290"/>
      <c r="E21" s="290"/>
      <c r="F21" s="290"/>
      <c r="G21" s="290"/>
      <c r="H21" s="290"/>
      <c r="I21" s="245"/>
    </row>
    <row r="22" spans="1:9">
      <c r="A22" s="244"/>
      <c r="B22" s="290"/>
      <c r="C22" s="290"/>
      <c r="D22" s="290"/>
      <c r="E22" s="290"/>
      <c r="F22" s="290"/>
      <c r="G22" s="290"/>
      <c r="H22" s="290"/>
      <c r="I22" s="245"/>
    </row>
    <row r="23" spans="1:9">
      <c r="A23" s="244"/>
      <c r="B23" s="290"/>
      <c r="C23" s="290"/>
      <c r="D23" s="290"/>
      <c r="E23" s="290"/>
      <c r="F23" s="290"/>
      <c r="G23" s="290"/>
      <c r="H23" s="290"/>
      <c r="I23" s="245"/>
    </row>
    <row r="24" spans="1:9">
      <c r="A24" s="246"/>
      <c r="B24" s="247"/>
      <c r="C24" s="247"/>
      <c r="D24" s="247"/>
      <c r="E24" s="247"/>
      <c r="F24" s="247"/>
      <c r="G24" s="247"/>
      <c r="H24" s="247"/>
      <c r="I24" s="248"/>
    </row>
    <row r="25" spans="1:9">
      <c r="A25" s="291" t="s">
        <v>124</v>
      </c>
      <c r="B25" s="292"/>
      <c r="C25" s="292"/>
      <c r="D25" s="292"/>
      <c r="E25" s="292"/>
      <c r="F25" s="292"/>
      <c r="G25" s="292"/>
      <c r="H25" s="292"/>
      <c r="I25" s="293"/>
    </row>
    <row r="26" spans="1:9">
      <c r="A26" s="10" t="s">
        <v>125</v>
      </c>
      <c r="B26" s="249"/>
      <c r="C26" s="11" t="s">
        <v>389</v>
      </c>
      <c r="D26" s="11"/>
      <c r="E26" s="11"/>
      <c r="F26" s="11"/>
      <c r="G26" s="11"/>
      <c r="H26" s="11"/>
      <c r="I26" s="12"/>
    </row>
    <row r="27" spans="1:9">
      <c r="A27" s="250" t="s">
        <v>126</v>
      </c>
      <c r="B27" s="251"/>
      <c r="C27" s="252" t="s">
        <v>127</v>
      </c>
      <c r="D27" s="252"/>
      <c r="E27" s="252"/>
      <c r="F27" s="252"/>
      <c r="G27" s="252"/>
      <c r="H27" s="252"/>
      <c r="I27" s="253"/>
    </row>
    <row r="28" spans="1:9" ht="18.75" customHeight="1">
      <c r="A28" s="13"/>
      <c r="B28" s="254"/>
      <c r="C28" s="821" t="s">
        <v>128</v>
      </c>
      <c r="D28" s="821"/>
      <c r="E28" s="821"/>
      <c r="F28" s="821"/>
      <c r="G28" s="821"/>
      <c r="H28" s="821"/>
      <c r="I28" s="822"/>
    </row>
    <row r="29" spans="1:9">
      <c r="A29" s="14"/>
      <c r="B29" s="255"/>
      <c r="C29" s="823"/>
      <c r="D29" s="823"/>
      <c r="E29" s="823"/>
      <c r="F29" s="823"/>
      <c r="G29" s="823"/>
      <c r="H29" s="823"/>
      <c r="I29" s="824"/>
    </row>
  </sheetData>
  <sheetProtection algorithmName="SHA-512" hashValue="K7i5Jt45eJD91xJIzfRN92tnfRdn+y0fOURUp7iVG9Q2kq6NrcT773pubeP6MrL2iS8ZN4VsN8ibfewGEoZ0yw==" saltValue="QOLFPj0FSioQlF0I4gKrQg==" spinCount="100000" sheet="1" objects="1" scenarios="1"/>
  <mergeCells count="4">
    <mergeCell ref="A1:I1"/>
    <mergeCell ref="A9:I10"/>
    <mergeCell ref="B17:C17"/>
    <mergeCell ref="C28:I29"/>
  </mergeCells>
  <phoneticPr fontId="23"/>
  <dataValidations count="1">
    <dataValidation type="list" allowBlank="1" showInputMessage="1" showErrorMessage="1" sqref="B17:C17" xr:uid="{00000000-0002-0000-0000-000000000000}">
      <formula1>"　　,    ,"</formula1>
    </dataValidation>
  </dataValidations>
  <printOptions horizontalCentered="1"/>
  <pageMargins left="0.70866141732283472" right="0.70866141732283472" top="0.55118110236220474" bottom="0.55118110236220474"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FFC000"/>
    <pageSetUpPr fitToPage="1"/>
  </sheetPr>
  <dimension ref="A1:W42"/>
  <sheetViews>
    <sheetView view="pageBreakPreview" zoomScale="70" zoomScaleNormal="55" zoomScaleSheetLayoutView="70" workbookViewId="0">
      <selection activeCell="D15" sqref="D15:H19"/>
    </sheetView>
  </sheetViews>
  <sheetFormatPr defaultColWidth="9" defaultRowHeight="18.75"/>
  <cols>
    <col min="1" max="1" width="5.625" customWidth="1"/>
    <col min="2" max="3" width="19.625" customWidth="1"/>
    <col min="4" max="4" width="5.375" customWidth="1"/>
    <col min="5" max="5" width="10" customWidth="1"/>
    <col min="6" max="7" width="8.625" customWidth="1"/>
    <col min="8" max="8" width="14.5" customWidth="1"/>
    <col min="9" max="9" width="10.875" customWidth="1"/>
    <col min="10" max="10" width="14.125" customWidth="1"/>
    <col min="11" max="11" width="1.125" customWidth="1"/>
    <col min="12" max="12" width="8.125" customWidth="1"/>
  </cols>
  <sheetData>
    <row r="1" spans="1:21" s="294" customFormat="1" ht="35.450000000000003" customHeight="1">
      <c r="A1" s="930" t="s">
        <v>304</v>
      </c>
      <c r="B1" s="930"/>
      <c r="C1" s="930"/>
      <c r="D1"/>
      <c r="E1"/>
      <c r="F1"/>
      <c r="G1" s="228"/>
      <c r="H1"/>
      <c r="I1"/>
      <c r="J1"/>
      <c r="K1" s="295"/>
      <c r="L1" s="604" t="s">
        <v>341</v>
      </c>
      <c r="M1" s="295"/>
      <c r="N1" s="295"/>
      <c r="O1" s="295"/>
      <c r="P1" s="114"/>
      <c r="Q1" s="114"/>
      <c r="R1" s="114"/>
      <c r="S1"/>
      <c r="T1"/>
      <c r="U1"/>
    </row>
    <row r="2" spans="1:21" s="296" customFormat="1" ht="25.5" customHeight="1">
      <c r="A2" s="931" t="s">
        <v>429</v>
      </c>
      <c r="B2" s="931"/>
      <c r="C2" s="931"/>
      <c r="D2" s="931"/>
      <c r="E2" s="931"/>
      <c r="F2" s="931"/>
      <c r="G2" s="931"/>
      <c r="H2" s="931"/>
      <c r="I2" s="931"/>
      <c r="J2" s="931"/>
      <c r="K2" s="355"/>
      <c r="L2" s="1128" t="s">
        <v>385</v>
      </c>
      <c r="M2" s="1128"/>
      <c r="N2" s="1128"/>
      <c r="O2" s="1128"/>
      <c r="P2" s="1128"/>
      <c r="Q2" s="1128"/>
      <c r="R2" s="1128"/>
      <c r="S2" s="1128"/>
      <c r="T2" s="1128"/>
      <c r="U2" s="1128"/>
    </row>
    <row r="3" spans="1:21" s="296" customFormat="1" ht="25.5">
      <c r="A3" s="931" t="s">
        <v>305</v>
      </c>
      <c r="B3" s="931"/>
      <c r="C3" s="931"/>
      <c r="D3" s="931"/>
      <c r="E3" s="931"/>
      <c r="F3" s="931"/>
      <c r="G3" s="931"/>
      <c r="H3" s="931"/>
      <c r="I3" s="931"/>
      <c r="J3" s="931"/>
      <c r="K3" s="295"/>
      <c r="L3" s="1128"/>
      <c r="M3" s="1128"/>
      <c r="N3" s="1128"/>
      <c r="O3" s="1128"/>
      <c r="P3" s="1128"/>
      <c r="Q3" s="1128"/>
      <c r="R3" s="1128"/>
      <c r="S3" s="1128"/>
      <c r="T3" s="1128"/>
      <c r="U3" s="1128"/>
    </row>
    <row r="4" spans="1:21" s="296" customFormat="1" ht="6.6" customHeight="1">
      <c r="A4" s="600"/>
      <c r="B4" s="600"/>
      <c r="C4" s="600"/>
      <c r="D4" s="600"/>
      <c r="E4" s="600"/>
      <c r="F4" s="600"/>
      <c r="G4" s="600"/>
      <c r="H4" s="600"/>
      <c r="I4" s="600"/>
      <c r="J4" s="601"/>
      <c r="K4" s="295"/>
      <c r="L4" s="1128"/>
      <c r="M4" s="1128"/>
      <c r="N4" s="1128"/>
      <c r="O4" s="1128"/>
      <c r="P4" s="1128"/>
      <c r="Q4" s="1128"/>
      <c r="R4" s="1128"/>
      <c r="S4" s="1128"/>
      <c r="T4" s="1128"/>
      <c r="U4" s="1128"/>
    </row>
    <row r="5" spans="1:21" s="294" customFormat="1" ht="18.75" customHeight="1">
      <c r="A5" s="932" t="s">
        <v>252</v>
      </c>
      <c r="B5" s="932"/>
      <c r="C5" s="932"/>
      <c r="D5" s="932"/>
      <c r="E5" s="932"/>
      <c r="F5" s="932"/>
      <c r="G5" s="932"/>
      <c r="H5" s="932"/>
      <c r="I5" s="932"/>
      <c r="J5" s="932"/>
      <c r="K5" s="295"/>
      <c r="L5" s="1128"/>
      <c r="M5" s="1128"/>
      <c r="N5" s="1128"/>
      <c r="O5" s="1128"/>
      <c r="P5" s="1128"/>
      <c r="Q5" s="1128"/>
      <c r="R5" s="1128"/>
      <c r="S5" s="1128"/>
      <c r="T5" s="1128"/>
      <c r="U5" s="1128"/>
    </row>
    <row r="6" spans="1:21" s="294" customFormat="1" ht="8.25" customHeight="1">
      <c r="A6"/>
      <c r="B6"/>
      <c r="C6"/>
      <c r="D6"/>
      <c r="E6"/>
      <c r="F6"/>
      <c r="G6"/>
      <c r="H6"/>
      <c r="I6"/>
      <c r="J6"/>
      <c r="K6" s="295"/>
      <c r="L6" s="1128"/>
      <c r="M6" s="1128"/>
      <c r="N6" s="1128"/>
      <c r="O6" s="1128"/>
      <c r="P6" s="1128"/>
      <c r="Q6" s="1128"/>
      <c r="R6" s="1128"/>
      <c r="S6" s="1128"/>
      <c r="T6" s="1128"/>
      <c r="U6" s="1128"/>
    </row>
    <row r="7" spans="1:21" s="294" customFormat="1" ht="18.75" customHeight="1">
      <c r="A7" s="137"/>
      <c r="B7" s="605">
        <f>C11</f>
        <v>0</v>
      </c>
      <c r="C7" s="19">
        <f>G11</f>
        <v>0</v>
      </c>
      <c r="D7" s="932" t="s">
        <v>306</v>
      </c>
      <c r="E7" s="932"/>
      <c r="F7" s="932"/>
      <c r="G7" s="932"/>
      <c r="H7" s="932"/>
      <c r="I7" s="932"/>
      <c r="J7"/>
      <c r="K7"/>
      <c r="L7" s="1128"/>
      <c r="M7" s="1128"/>
      <c r="N7" s="1128"/>
      <c r="O7" s="1128"/>
      <c r="P7" s="1128"/>
      <c r="Q7" s="1128"/>
      <c r="R7" s="1128"/>
      <c r="S7" s="1128"/>
      <c r="T7" s="1128"/>
      <c r="U7" s="1128"/>
    </row>
    <row r="8" spans="1:21" s="294" customFormat="1" ht="36.75" customHeight="1">
      <c r="A8" s="118"/>
      <c r="B8" s="930" t="s">
        <v>307</v>
      </c>
      <c r="C8" s="930"/>
      <c r="D8" s="930"/>
      <c r="E8" s="930"/>
      <c r="F8" s="930"/>
      <c r="G8" s="930"/>
      <c r="H8" s="930"/>
      <c r="I8" s="930"/>
      <c r="J8"/>
      <c r="K8"/>
      <c r="L8"/>
      <c r="M8"/>
      <c r="N8"/>
      <c r="O8" s="295"/>
      <c r="P8"/>
      <c r="Q8"/>
      <c r="R8"/>
      <c r="S8"/>
      <c r="T8"/>
      <c r="U8"/>
    </row>
    <row r="9" spans="1:21" s="294" customFormat="1" ht="12.6" customHeight="1" thickBot="1">
      <c r="A9" s="606"/>
      <c r="B9" s="606"/>
      <c r="C9" s="606"/>
      <c r="D9" s="606"/>
      <c r="E9" s="372"/>
      <c r="F9" s="372"/>
      <c r="G9" s="372"/>
      <c r="H9" s="372"/>
      <c r="I9" s="372"/>
      <c r="J9" s="372"/>
      <c r="K9" s="295"/>
      <c r="L9" s="367" t="s">
        <v>339</v>
      </c>
      <c r="M9" s="367"/>
      <c r="N9" s="367"/>
      <c r="O9" s="367"/>
      <c r="P9" s="367"/>
      <c r="Q9" s="367"/>
      <c r="R9" s="367"/>
      <c r="S9" s="367"/>
      <c r="T9" s="367"/>
      <c r="U9" s="367"/>
    </row>
    <row r="10" spans="1:21" s="294" customFormat="1" ht="33" customHeight="1" thickBot="1">
      <c r="A10" s="1166" t="s">
        <v>118</v>
      </c>
      <c r="B10" s="1167"/>
      <c r="C10" s="928"/>
      <c r="D10" s="929"/>
      <c r="E10" s="372"/>
      <c r="F10" s="372"/>
      <c r="G10" s="372"/>
      <c r="H10" s="372"/>
      <c r="I10" s="372"/>
      <c r="J10" s="372"/>
      <c r="K10" s="295"/>
      <c r="L10" s="446" t="s">
        <v>340</v>
      </c>
      <c r="M10" s="826" t="s">
        <v>374</v>
      </c>
      <c r="N10" s="826"/>
      <c r="O10" s="826"/>
      <c r="P10" s="826"/>
      <c r="Q10" s="826"/>
      <c r="R10" s="826"/>
      <c r="S10" s="826"/>
      <c r="T10" s="826"/>
      <c r="U10" s="826"/>
    </row>
    <row r="11" spans="1:21" ht="33" customHeight="1" thickBot="1">
      <c r="A11" s="1175" t="s">
        <v>334</v>
      </c>
      <c r="B11" s="1171"/>
      <c r="C11" s="1168">
        <f>'5-1 総表'!C11:D11</f>
        <v>0</v>
      </c>
      <c r="D11" s="1169"/>
      <c r="E11" s="1170" t="s">
        <v>292</v>
      </c>
      <c r="F11" s="1171"/>
      <c r="G11" s="1172">
        <f>'5-1 総表'!G11:J11</f>
        <v>0</v>
      </c>
      <c r="H11" s="1173"/>
      <c r="I11" s="1173"/>
      <c r="J11" s="1174"/>
      <c r="K11" s="295"/>
      <c r="L11" s="367"/>
      <c r="M11" s="1128" t="s">
        <v>373</v>
      </c>
      <c r="N11" s="1128"/>
      <c r="O11" s="1128"/>
      <c r="P11" s="1128"/>
      <c r="Q11" s="1128"/>
      <c r="R11" s="1128"/>
      <c r="S11" s="1128"/>
      <c r="T11" s="1128"/>
      <c r="U11" s="1128"/>
    </row>
    <row r="12" spans="1:21" ht="45.6" customHeight="1">
      <c r="A12" s="1180" t="s">
        <v>206</v>
      </c>
      <c r="B12" s="1182" t="s">
        <v>207</v>
      </c>
      <c r="C12" s="1183"/>
      <c r="D12" s="1183"/>
      <c r="E12" s="1183"/>
      <c r="F12" s="1183"/>
      <c r="G12" s="1183"/>
      <c r="H12" s="1183"/>
      <c r="I12" s="1183"/>
      <c r="J12" s="1184"/>
      <c r="K12" s="295"/>
      <c r="L12" s="367"/>
      <c r="M12" s="1128"/>
      <c r="N12" s="1128"/>
      <c r="O12" s="1128"/>
      <c r="P12" s="1128"/>
      <c r="Q12" s="1128"/>
      <c r="R12" s="1128"/>
      <c r="S12" s="1128"/>
      <c r="T12" s="1128"/>
      <c r="U12" s="1128"/>
    </row>
    <row r="13" spans="1:21" ht="39" customHeight="1" thickBot="1">
      <c r="A13" s="1181"/>
      <c r="B13" s="607" t="s">
        <v>208</v>
      </c>
      <c r="C13" s="1185" t="str">
        <f>'5-1 総表'!C13:J13</f>
        <v>選択してください。</v>
      </c>
      <c r="D13" s="1186"/>
      <c r="E13" s="1186"/>
      <c r="F13" s="1186"/>
      <c r="G13" s="1186"/>
      <c r="H13" s="1186"/>
      <c r="I13" s="1186"/>
      <c r="J13" s="1187"/>
      <c r="K13" s="295"/>
      <c r="L13" s="367"/>
      <c r="M13" s="1128"/>
      <c r="N13" s="1128"/>
      <c r="O13" s="1128"/>
      <c r="P13" s="1128"/>
      <c r="Q13" s="1128"/>
      <c r="R13" s="1128"/>
      <c r="S13" s="1128"/>
      <c r="T13" s="1128"/>
      <c r="U13" s="1128"/>
    </row>
    <row r="14" spans="1:21" ht="32.1" customHeight="1">
      <c r="A14" s="1188" t="s">
        <v>0</v>
      </c>
      <c r="B14" s="116" t="s">
        <v>6</v>
      </c>
      <c r="C14" s="387">
        <f>'5-1 総表'!C14</f>
        <v>0</v>
      </c>
      <c r="D14" s="117" t="s">
        <v>7</v>
      </c>
      <c r="E14" s="1191">
        <f>'5-1 総表'!E14:F14</f>
        <v>0</v>
      </c>
      <c r="F14" s="1192"/>
      <c r="G14" s="1193"/>
      <c r="H14" s="1194"/>
      <c r="I14" s="1194"/>
      <c r="J14" s="1195"/>
      <c r="K14" s="295"/>
      <c r="L14" s="367"/>
      <c r="M14" s="1128"/>
      <c r="N14" s="1128"/>
      <c r="O14" s="1128"/>
      <c r="P14" s="1128"/>
      <c r="Q14" s="1128"/>
      <c r="R14" s="1128"/>
      <c r="S14" s="1128"/>
      <c r="T14" s="1128"/>
      <c r="U14" s="1128"/>
    </row>
    <row r="15" spans="1:21" ht="14.45" customHeight="1">
      <c r="A15" s="1189"/>
      <c r="B15" s="1196" t="s">
        <v>8</v>
      </c>
      <c r="C15" s="389" t="s">
        <v>108</v>
      </c>
      <c r="D15" s="1198" t="s">
        <v>153</v>
      </c>
      <c r="E15" s="1199"/>
      <c r="F15" s="1200"/>
      <c r="G15" s="1201" t="s">
        <v>109</v>
      </c>
      <c r="H15" s="1202"/>
      <c r="I15" s="1202"/>
      <c r="J15" s="1203"/>
      <c r="K15" s="295"/>
      <c r="L15" s="367"/>
      <c r="M15" s="1128"/>
      <c r="N15" s="1128"/>
      <c r="O15" s="1128"/>
      <c r="P15" s="1128"/>
      <c r="Q15" s="1128"/>
      <c r="R15" s="1128"/>
      <c r="S15" s="1128"/>
      <c r="T15" s="1128"/>
      <c r="U15" s="1128"/>
    </row>
    <row r="16" spans="1:21" ht="40.5" customHeight="1">
      <c r="A16" s="1189"/>
      <c r="B16" s="1197"/>
      <c r="C16" s="386" t="str">
        <f>'5-1 総表'!C16</f>
        <v>選択してください。</v>
      </c>
      <c r="D16" s="862">
        <f>'5-1 総表'!D16:F16</f>
        <v>0</v>
      </c>
      <c r="E16" s="1204"/>
      <c r="F16" s="888"/>
      <c r="G16" s="889" t="str">
        <f>'5-1 総表'!G16</f>
        <v/>
      </c>
      <c r="H16" s="1204"/>
      <c r="I16" s="1204"/>
      <c r="J16" s="1205"/>
      <c r="K16" s="295"/>
      <c r="L16" s="367"/>
      <c r="M16" s="1128"/>
      <c r="N16" s="1128"/>
      <c r="O16" s="1128"/>
      <c r="P16" s="1128"/>
      <c r="Q16" s="1128"/>
      <c r="R16" s="1128"/>
      <c r="S16" s="1128"/>
      <c r="T16" s="1128"/>
      <c r="U16" s="1128"/>
    </row>
    <row r="17" spans="1:21" ht="22.5" customHeight="1">
      <c r="A17" s="1189"/>
      <c r="B17" s="119" t="s">
        <v>146</v>
      </c>
      <c r="C17" s="1206">
        <f>'5-1 総表'!C17:J17</f>
        <v>0</v>
      </c>
      <c r="D17" s="1207"/>
      <c r="E17" s="1207"/>
      <c r="F17" s="1207"/>
      <c r="G17" s="1207"/>
      <c r="H17" s="1208"/>
      <c r="I17" s="1208"/>
      <c r="J17" s="1209"/>
      <c r="K17" s="295"/>
      <c r="L17" s="367"/>
      <c r="M17" s="1128"/>
      <c r="N17" s="1128"/>
      <c r="O17" s="1128"/>
      <c r="P17" s="1128"/>
      <c r="Q17" s="1128"/>
      <c r="R17" s="1128"/>
      <c r="S17" s="1128"/>
      <c r="T17" s="1128"/>
      <c r="U17" s="1128"/>
    </row>
    <row r="18" spans="1:21" ht="32.1" customHeight="1">
      <c r="A18" s="1189"/>
      <c r="B18" s="120" t="s">
        <v>138</v>
      </c>
      <c r="C18" s="838">
        <f>'5-1 総表'!C18:J18</f>
        <v>0</v>
      </c>
      <c r="D18" s="839"/>
      <c r="E18" s="839"/>
      <c r="F18" s="839"/>
      <c r="G18" s="839"/>
      <c r="H18" s="840"/>
      <c r="I18" s="840"/>
      <c r="J18" s="841"/>
      <c r="K18" s="118"/>
      <c r="L18" s="367"/>
      <c r="M18" s="367"/>
      <c r="N18" s="367"/>
      <c r="O18" s="367"/>
      <c r="P18" s="367"/>
      <c r="Q18" s="367"/>
      <c r="R18" s="367"/>
      <c r="S18" s="367"/>
      <c r="T18" s="367"/>
      <c r="U18" s="367"/>
    </row>
    <row r="19" spans="1:21" ht="32.1" customHeight="1">
      <c r="A19" s="1189"/>
      <c r="B19" s="120" t="s">
        <v>9</v>
      </c>
      <c r="C19" s="838">
        <f>'5-1 総表'!C19:J19</f>
        <v>0</v>
      </c>
      <c r="D19" s="839"/>
      <c r="E19" s="839"/>
      <c r="F19" s="839"/>
      <c r="G19" s="839"/>
      <c r="H19" s="840"/>
      <c r="I19" s="840"/>
      <c r="J19" s="841"/>
      <c r="K19" s="118"/>
      <c r="L19" s="118"/>
      <c r="M19" s="118"/>
      <c r="N19" s="118"/>
    </row>
    <row r="20" spans="1:21" ht="32.1" customHeight="1">
      <c r="A20" s="1189"/>
      <c r="B20" s="121" t="s">
        <v>10</v>
      </c>
      <c r="C20" s="838">
        <f>'5-1 総表'!C20:J20</f>
        <v>0</v>
      </c>
      <c r="D20" s="839"/>
      <c r="E20" s="839"/>
      <c r="F20" s="839"/>
      <c r="G20" s="839"/>
      <c r="H20" s="840"/>
      <c r="I20" s="840"/>
      <c r="J20" s="841"/>
      <c r="K20" s="118"/>
      <c r="L20" s="118"/>
      <c r="M20" s="118"/>
      <c r="N20" s="118"/>
    </row>
    <row r="21" spans="1:21" ht="32.1" customHeight="1" thickBot="1">
      <c r="A21" s="1190"/>
      <c r="B21" s="122" t="s">
        <v>158</v>
      </c>
      <c r="C21" s="1176">
        <f>'5-1 総表'!C21:J21</f>
        <v>0</v>
      </c>
      <c r="D21" s="1177"/>
      <c r="E21" s="1177"/>
      <c r="F21" s="1177"/>
      <c r="G21" s="1177"/>
      <c r="H21" s="1178"/>
      <c r="I21" s="1178"/>
      <c r="J21" s="1179"/>
      <c r="K21" s="118"/>
      <c r="L21" s="118"/>
      <c r="M21" s="118"/>
      <c r="N21" s="118"/>
    </row>
    <row r="22" spans="1:21" ht="32.1" customHeight="1">
      <c r="A22" s="1188" t="s">
        <v>144</v>
      </c>
      <c r="B22" s="123" t="s">
        <v>129</v>
      </c>
      <c r="C22" s="392">
        <f>'5-1 総表'!C22</f>
        <v>0</v>
      </c>
      <c r="D22" s="124" t="s">
        <v>145</v>
      </c>
      <c r="E22" s="1191">
        <f>'5-1 総表'!E22:F22</f>
        <v>0</v>
      </c>
      <c r="F22" s="1192"/>
      <c r="G22" s="1210"/>
      <c r="H22" s="1211"/>
      <c r="I22" s="1211"/>
      <c r="J22" s="1212"/>
    </row>
    <row r="23" spans="1:21" ht="14.45" customHeight="1">
      <c r="A23" s="1189"/>
      <c r="B23" s="1213" t="s">
        <v>130</v>
      </c>
      <c r="C23" s="389" t="s">
        <v>108</v>
      </c>
      <c r="D23" s="1198" t="s">
        <v>153</v>
      </c>
      <c r="E23" s="1199"/>
      <c r="F23" s="1200"/>
      <c r="G23" s="1201" t="s">
        <v>109</v>
      </c>
      <c r="H23" s="1202"/>
      <c r="I23" s="1202"/>
      <c r="J23" s="1203"/>
    </row>
    <row r="24" spans="1:21" ht="40.5" customHeight="1">
      <c r="A24" s="1189"/>
      <c r="B24" s="1214"/>
      <c r="C24" s="386" t="str">
        <f>'5-1 総表'!C24</f>
        <v>選択してください。</v>
      </c>
      <c r="D24" s="862">
        <f>'5-1 総表'!D24:F24</f>
        <v>0</v>
      </c>
      <c r="E24" s="1204"/>
      <c r="F24" s="888"/>
      <c r="G24" s="889" t="str">
        <f>'5-1 総表'!G24</f>
        <v/>
      </c>
      <c r="H24" s="1204"/>
      <c r="I24" s="1204"/>
      <c r="J24" s="1205"/>
    </row>
    <row r="25" spans="1:21" ht="32.1" customHeight="1">
      <c r="A25" s="1189"/>
      <c r="B25" s="125" t="s">
        <v>143</v>
      </c>
      <c r="C25" s="923">
        <f>'5-1 総表'!C25:J25</f>
        <v>0</v>
      </c>
      <c r="D25" s="924"/>
      <c r="E25" s="924"/>
      <c r="F25" s="924"/>
      <c r="G25" s="924"/>
      <c r="H25" s="925"/>
      <c r="I25" s="925"/>
      <c r="J25" s="926"/>
    </row>
    <row r="26" spans="1:21" ht="32.1" customHeight="1">
      <c r="A26" s="1189"/>
      <c r="B26" s="126" t="s">
        <v>131</v>
      </c>
      <c r="C26" s="923">
        <f>'5-1 総表'!C26:J26</f>
        <v>0</v>
      </c>
      <c r="D26" s="924"/>
      <c r="E26" s="924"/>
      <c r="F26" s="924"/>
      <c r="G26" s="924"/>
      <c r="H26" s="925"/>
      <c r="I26" s="925"/>
      <c r="J26" s="926"/>
    </row>
    <row r="27" spans="1:21" ht="32.1" customHeight="1">
      <c r="A27" s="1189"/>
      <c r="B27" s="126" t="s">
        <v>132</v>
      </c>
      <c r="C27" s="923">
        <f>'5-1 総表'!C27:J27</f>
        <v>0</v>
      </c>
      <c r="D27" s="924"/>
      <c r="E27" s="924"/>
      <c r="F27" s="924"/>
      <c r="G27" s="924"/>
      <c r="H27" s="925"/>
      <c r="I27" s="925"/>
      <c r="J27" s="926"/>
    </row>
    <row r="28" spans="1:21" ht="32.1" customHeight="1" thickBot="1">
      <c r="A28" s="1190"/>
      <c r="B28" s="122" t="s">
        <v>133</v>
      </c>
      <c r="C28" s="923">
        <f>'5-1 総表'!C28:J28</f>
        <v>0</v>
      </c>
      <c r="D28" s="924"/>
      <c r="E28" s="924"/>
      <c r="F28" s="924"/>
      <c r="G28" s="924"/>
      <c r="H28" s="925"/>
      <c r="I28" s="925"/>
      <c r="J28" s="926"/>
    </row>
    <row r="29" spans="1:21" ht="36" customHeight="1">
      <c r="A29" s="1223" t="s">
        <v>317</v>
      </c>
      <c r="B29" s="127" t="s">
        <v>1</v>
      </c>
      <c r="C29" s="845">
        <f>'5-1 総表'!C29:J29</f>
        <v>0</v>
      </c>
      <c r="D29" s="846"/>
      <c r="E29" s="846"/>
      <c r="F29" s="846"/>
      <c r="G29" s="846"/>
      <c r="H29" s="847"/>
      <c r="I29" s="847"/>
      <c r="J29" s="848"/>
      <c r="K29" s="118"/>
      <c r="L29" s="118"/>
      <c r="M29" s="118"/>
      <c r="N29" s="118"/>
    </row>
    <row r="30" spans="1:21" s="114" customFormat="1" ht="36" customHeight="1">
      <c r="A30" s="1224"/>
      <c r="B30" s="128" t="s">
        <v>2</v>
      </c>
      <c r="C30" s="860">
        <f>'5-1 総表'!C30:J30</f>
        <v>0</v>
      </c>
      <c r="D30" s="861"/>
      <c r="E30" s="861"/>
      <c r="F30" s="861"/>
      <c r="G30" s="861"/>
      <c r="H30" s="862"/>
      <c r="I30" s="862"/>
      <c r="J30" s="863"/>
      <c r="K30" s="230"/>
      <c r="L30" s="230"/>
      <c r="M30" s="228"/>
      <c r="N30" s="228"/>
    </row>
    <row r="31" spans="1:21" ht="37.5" customHeight="1">
      <c r="A31" s="1224"/>
      <c r="B31" s="129" t="s">
        <v>3</v>
      </c>
      <c r="C31" s="401">
        <f>'5-1 総表'!C31</f>
        <v>0</v>
      </c>
      <c r="D31" s="130" t="s">
        <v>97</v>
      </c>
      <c r="E31" s="1215">
        <f>'5-1 総表'!E31:F31</f>
        <v>0</v>
      </c>
      <c r="F31" s="1216"/>
      <c r="G31" s="1217" t="s">
        <v>427</v>
      </c>
      <c r="H31" s="1218"/>
      <c r="I31" s="1218"/>
      <c r="J31" s="1219"/>
    </row>
    <row r="32" spans="1:21" ht="42" customHeight="1">
      <c r="A32" s="1224"/>
      <c r="B32" s="131" t="s">
        <v>244</v>
      </c>
      <c r="C32" s="868">
        <f>'5-1 総表'!C32:F32</f>
        <v>0</v>
      </c>
      <c r="D32" s="869"/>
      <c r="E32" s="869"/>
      <c r="F32" s="869"/>
      <c r="G32" s="279" t="s">
        <v>209</v>
      </c>
      <c r="H32" s="1220" t="str">
        <f>'5-1 総表'!H32:I32</f>
        <v/>
      </c>
      <c r="I32" s="1220"/>
      <c r="J32" s="132" t="s">
        <v>210</v>
      </c>
    </row>
    <row r="33" spans="1:23" ht="14.45" customHeight="1">
      <c r="A33" s="1224"/>
      <c r="B33" s="886" t="s">
        <v>245</v>
      </c>
      <c r="C33" s="389" t="s">
        <v>108</v>
      </c>
      <c r="D33" s="1198" t="s">
        <v>153</v>
      </c>
      <c r="E33" s="1199"/>
      <c r="F33" s="1200"/>
      <c r="G33" s="1201" t="s">
        <v>109</v>
      </c>
      <c r="H33" s="1202"/>
      <c r="I33" s="1202"/>
      <c r="J33" s="1203"/>
      <c r="K33" s="118"/>
      <c r="L33" s="118"/>
      <c r="M33" s="118"/>
      <c r="N33" s="118"/>
    </row>
    <row r="34" spans="1:23" ht="42" customHeight="1">
      <c r="A34" s="1224"/>
      <c r="B34" s="887"/>
      <c r="C34" s="386" t="str">
        <f>'5-1 総表'!C34</f>
        <v>選択してください。</v>
      </c>
      <c r="D34" s="862">
        <f>'5-1 総表'!D34:F34</f>
        <v>0</v>
      </c>
      <c r="E34" s="1204"/>
      <c r="F34" s="888"/>
      <c r="G34" s="889" t="str">
        <f>'5-1 総表'!G34</f>
        <v/>
      </c>
      <c r="H34" s="1204"/>
      <c r="I34" s="1204"/>
      <c r="J34" s="1205"/>
      <c r="K34" s="118"/>
      <c r="L34" s="118"/>
      <c r="M34" s="118"/>
      <c r="N34" s="118"/>
    </row>
    <row r="35" spans="1:23" ht="53.25" customHeight="1">
      <c r="A35" s="1224"/>
      <c r="B35" s="351" t="s">
        <v>308</v>
      </c>
      <c r="C35" s="1221"/>
      <c r="D35" s="1221"/>
      <c r="E35" s="1221"/>
      <c r="F35" s="1221"/>
      <c r="G35" s="1221"/>
      <c r="H35" s="1221"/>
      <c r="I35" s="1221"/>
      <c r="J35" s="1222"/>
      <c r="K35" s="608"/>
      <c r="L35" s="446" t="s">
        <v>309</v>
      </c>
      <c r="M35" s="609"/>
      <c r="N35" s="609"/>
      <c r="O35" s="609"/>
      <c r="P35" s="295"/>
      <c r="Q35" s="295"/>
      <c r="R35" s="297"/>
      <c r="S35" s="297"/>
      <c r="T35" s="297"/>
      <c r="U35" s="297"/>
      <c r="V35" s="297"/>
      <c r="W35" s="297"/>
    </row>
    <row r="36" spans="1:23" ht="90.6" customHeight="1">
      <c r="A36" s="1224"/>
      <c r="B36" s="351" t="s">
        <v>310</v>
      </c>
      <c r="C36" s="1221"/>
      <c r="D36" s="1221"/>
      <c r="E36" s="1221"/>
      <c r="F36" s="1221"/>
      <c r="G36" s="1221"/>
      <c r="H36" s="1221"/>
      <c r="I36" s="1221"/>
      <c r="J36" s="1222"/>
      <c r="K36" s="608"/>
      <c r="L36" s="446" t="s">
        <v>309</v>
      </c>
      <c r="M36" s="609"/>
      <c r="N36" s="609"/>
      <c r="O36" s="609"/>
      <c r="P36" s="295"/>
      <c r="Q36" s="295"/>
      <c r="R36" s="297"/>
      <c r="S36" s="297"/>
      <c r="T36" s="297"/>
      <c r="U36" s="297"/>
      <c r="V36" s="297"/>
      <c r="W36" s="297"/>
    </row>
    <row r="37" spans="1:23" ht="24" customHeight="1">
      <c r="A37" s="1224"/>
      <c r="B37" s="1226" t="s">
        <v>311</v>
      </c>
      <c r="C37" s="452"/>
      <c r="D37" s="1229" t="s">
        <v>312</v>
      </c>
      <c r="E37" s="1230"/>
      <c r="F37" s="1231"/>
      <c r="G37" s="1229" t="s">
        <v>313</v>
      </c>
      <c r="H37" s="1231"/>
      <c r="I37" s="1230" t="s">
        <v>314</v>
      </c>
      <c r="J37" s="1232"/>
      <c r="K37" s="609"/>
      <c r="L37" s="609"/>
      <c r="M37" s="609"/>
      <c r="N37" s="609"/>
      <c r="O37" s="609"/>
      <c r="P37" s="295"/>
      <c r="Q37" s="295"/>
      <c r="R37" s="297"/>
      <c r="S37" s="297"/>
      <c r="T37" s="297"/>
      <c r="U37" s="297"/>
      <c r="V37" s="297"/>
      <c r="W37" s="297"/>
    </row>
    <row r="38" spans="1:23" ht="39" customHeight="1">
      <c r="A38" s="1224"/>
      <c r="B38" s="1227"/>
      <c r="C38" s="453" t="s">
        <v>315</v>
      </c>
      <c r="D38" s="1233">
        <f>'4-4 支出'!H5</f>
        <v>0</v>
      </c>
      <c r="E38" s="1234"/>
      <c r="F38" s="1235"/>
      <c r="G38" s="1233">
        <f>'4-4 支出'!F5</f>
        <v>0</v>
      </c>
      <c r="H38" s="1235"/>
      <c r="I38" s="1244">
        <f>G38-D38</f>
        <v>0</v>
      </c>
      <c r="J38" s="1245"/>
      <c r="K38" s="609"/>
      <c r="L38" s="610"/>
      <c r="M38" s="611"/>
      <c r="N38" s="609"/>
      <c r="O38" s="609"/>
      <c r="P38" s="295"/>
      <c r="Q38" s="295"/>
      <c r="R38" s="297"/>
      <c r="S38" s="297"/>
      <c r="T38" s="297"/>
      <c r="U38" s="297"/>
      <c r="V38" s="297"/>
      <c r="W38" s="297"/>
    </row>
    <row r="39" spans="1:23" ht="39" customHeight="1">
      <c r="A39" s="1224"/>
      <c r="B39" s="1227"/>
      <c r="C39" s="454" t="s">
        <v>230</v>
      </c>
      <c r="D39" s="1236">
        <f>'4-4 支出'!H6</f>
        <v>0</v>
      </c>
      <c r="E39" s="1246"/>
      <c r="F39" s="1237"/>
      <c r="G39" s="1236">
        <f>'4-4 支出'!F6</f>
        <v>0</v>
      </c>
      <c r="H39" s="1237"/>
      <c r="I39" s="1238">
        <f>G39-D39</f>
        <v>0</v>
      </c>
      <c r="J39" s="1239"/>
      <c r="K39" s="609"/>
      <c r="L39" s="609"/>
      <c r="M39" s="609"/>
      <c r="N39" s="609"/>
      <c r="O39" s="609"/>
      <c r="P39" s="295"/>
      <c r="Q39" s="295"/>
      <c r="R39" s="297"/>
      <c r="S39" s="297"/>
      <c r="T39" s="297"/>
      <c r="U39" s="297"/>
      <c r="V39" s="297"/>
      <c r="W39" s="297"/>
    </row>
    <row r="40" spans="1:23" ht="39" customHeight="1" thickBot="1">
      <c r="A40" s="1225"/>
      <c r="B40" s="1228"/>
      <c r="C40" s="455" t="s">
        <v>316</v>
      </c>
      <c r="D40" s="1240">
        <f>'1-1 総表'!D44</f>
        <v>0</v>
      </c>
      <c r="E40" s="1247"/>
      <c r="F40" s="1241"/>
      <c r="G40" s="1240">
        <f>'5-1 総表'!F45/1000</f>
        <v>0</v>
      </c>
      <c r="H40" s="1241"/>
      <c r="I40" s="1242">
        <f>G40-D40</f>
        <v>0</v>
      </c>
      <c r="J40" s="1243"/>
      <c r="K40" s="612"/>
      <c r="L40" s="609"/>
      <c r="M40" s="609"/>
      <c r="N40" s="609"/>
      <c r="O40" s="609"/>
      <c r="P40" s="609"/>
      <c r="Q40" s="609"/>
      <c r="R40" s="609"/>
      <c r="S40" s="609"/>
      <c r="T40" s="297"/>
      <c r="U40" s="297"/>
      <c r="V40" s="297"/>
      <c r="W40" s="297"/>
    </row>
    <row r="41" spans="1:23" ht="9.6" customHeight="1">
      <c r="L41" s="609"/>
      <c r="M41" s="609"/>
      <c r="N41" s="609"/>
      <c r="O41" s="609"/>
      <c r="P41" s="609"/>
      <c r="Q41" s="609"/>
      <c r="R41" s="609"/>
      <c r="S41" s="609"/>
    </row>
    <row r="42" spans="1:23">
      <c r="I42" s="448"/>
      <c r="J42" s="451"/>
    </row>
  </sheetData>
  <sheetProtection algorithmName="SHA-512" hashValue="rcf9VRz6xun9vr8++c2B0kxOuTgk0Y3lHVAZsmi23Ro/3fkEKfP2TTtIUVRO8d+hji+pC/c1UZgmLU/XsD886Q==" saltValue="yRzV1btVMSVHEzQJ+EWI0w==" spinCount="100000" sheet="1" objects="1" scenarios="1"/>
  <mergeCells count="70">
    <mergeCell ref="B37:B40"/>
    <mergeCell ref="D37:F37"/>
    <mergeCell ref="G37:H37"/>
    <mergeCell ref="I37:J37"/>
    <mergeCell ref="D38:F38"/>
    <mergeCell ref="G39:H39"/>
    <mergeCell ref="I39:J39"/>
    <mergeCell ref="G40:H40"/>
    <mergeCell ref="I40:J40"/>
    <mergeCell ref="G38:H38"/>
    <mergeCell ref="I38:J38"/>
    <mergeCell ref="D39:F39"/>
    <mergeCell ref="D40:F40"/>
    <mergeCell ref="C35:J35"/>
    <mergeCell ref="C36:J36"/>
    <mergeCell ref="B8:I8"/>
    <mergeCell ref="A1:C1"/>
    <mergeCell ref="A2:J2"/>
    <mergeCell ref="A3:J3"/>
    <mergeCell ref="A5:J5"/>
    <mergeCell ref="D7:I7"/>
    <mergeCell ref="D33:F33"/>
    <mergeCell ref="G33:J33"/>
    <mergeCell ref="D34:F34"/>
    <mergeCell ref="G34:J34"/>
    <mergeCell ref="C27:J27"/>
    <mergeCell ref="C28:J28"/>
    <mergeCell ref="A29:A40"/>
    <mergeCell ref="C29:J29"/>
    <mergeCell ref="B33:B34"/>
    <mergeCell ref="A22:A28"/>
    <mergeCell ref="E22:F22"/>
    <mergeCell ref="G22:J22"/>
    <mergeCell ref="B23:B24"/>
    <mergeCell ref="D23:F23"/>
    <mergeCell ref="G23:J23"/>
    <mergeCell ref="D24:F24"/>
    <mergeCell ref="G24:J24"/>
    <mergeCell ref="C25:J25"/>
    <mergeCell ref="C26:J26"/>
    <mergeCell ref="C30:J30"/>
    <mergeCell ref="E31:F31"/>
    <mergeCell ref="G31:J31"/>
    <mergeCell ref="C32:F32"/>
    <mergeCell ref="H32:I32"/>
    <mergeCell ref="C21:J21"/>
    <mergeCell ref="A12:A13"/>
    <mergeCell ref="B12:J12"/>
    <mergeCell ref="C13:J13"/>
    <mergeCell ref="A14:A21"/>
    <mergeCell ref="E14:F14"/>
    <mergeCell ref="G14:J14"/>
    <mergeCell ref="B15:B16"/>
    <mergeCell ref="D15:F15"/>
    <mergeCell ref="G15:J15"/>
    <mergeCell ref="D16:F16"/>
    <mergeCell ref="G16:J16"/>
    <mergeCell ref="C17:J17"/>
    <mergeCell ref="C18:J18"/>
    <mergeCell ref="C19:J19"/>
    <mergeCell ref="C20:J20"/>
    <mergeCell ref="L2:U7"/>
    <mergeCell ref="M11:U17"/>
    <mergeCell ref="A10:B10"/>
    <mergeCell ref="C10:D10"/>
    <mergeCell ref="C11:D11"/>
    <mergeCell ref="E11:F11"/>
    <mergeCell ref="G11:J11"/>
    <mergeCell ref="A11:B11"/>
    <mergeCell ref="M10:U10"/>
  </mergeCells>
  <phoneticPr fontId="23"/>
  <conditionalFormatting sqref="M38">
    <cfRule type="expression" dxfId="3" priority="3">
      <formula>OR((J40/I40)&lt;0.8,(J40/I40)&gt;1.2)</formula>
    </cfRule>
  </conditionalFormatting>
  <printOptions horizontalCentered="1"/>
  <pageMargins left="0.70866141732283472" right="0.70866141732283472" top="0.35433070866141736" bottom="0.15748031496062992" header="0.31496062992125984" footer="0.11811023622047245"/>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rgb="FFFFC000"/>
    <pageSetUpPr fitToPage="1"/>
  </sheetPr>
  <dimension ref="A1:T133"/>
  <sheetViews>
    <sheetView view="pageBreakPreview" topLeftCell="A5" zoomScale="85" zoomScaleNormal="70" zoomScaleSheetLayoutView="85" workbookViewId="0">
      <selection activeCell="D15" sqref="D15:H19"/>
    </sheetView>
  </sheetViews>
  <sheetFormatPr defaultColWidth="9" defaultRowHeight="18.75"/>
  <cols>
    <col min="1" max="2" width="6.875" style="138" customWidth="1"/>
    <col min="3" max="3" width="7.125" style="138" customWidth="1"/>
    <col min="4" max="4" width="39.5" style="205" customWidth="1"/>
    <col min="5" max="5" width="12" style="258" customWidth="1"/>
    <col min="6" max="6" width="3.5" style="258" bestFit="1" customWidth="1"/>
    <col min="7" max="7" width="11" style="258" customWidth="1"/>
    <col min="8" max="8" width="21.375" style="139" bestFit="1" customWidth="1"/>
    <col min="9" max="9" width="17.625" style="139" customWidth="1"/>
    <col min="10" max="10" width="2.5" style="26" customWidth="1"/>
    <col min="11" max="16384" width="9" style="26"/>
  </cols>
  <sheetData>
    <row r="1" spans="1:20">
      <c r="A1" s="71" t="s">
        <v>434</v>
      </c>
    </row>
    <row r="2" spans="1:20" customFormat="1">
      <c r="A2" s="1250" t="s">
        <v>233</v>
      </c>
      <c r="B2" s="1250"/>
      <c r="C2" s="1251">
        <f>'5-1 総表'!C18</f>
        <v>0</v>
      </c>
      <c r="D2" s="1251"/>
      <c r="E2" s="1251"/>
      <c r="F2" s="1251"/>
      <c r="G2" s="1251"/>
      <c r="H2" s="1251"/>
      <c r="I2" s="1251"/>
      <c r="J2" s="64"/>
      <c r="K2" s="22"/>
    </row>
    <row r="3" spans="1:20" customFormat="1">
      <c r="A3" s="1250" t="s">
        <v>139</v>
      </c>
      <c r="B3" s="1250"/>
      <c r="C3" s="1251">
        <f>'5-1 総表'!C30</f>
        <v>0</v>
      </c>
      <c r="D3" s="1251"/>
      <c r="E3" s="1251"/>
      <c r="F3" s="1251"/>
      <c r="G3" s="1251"/>
      <c r="H3" s="1251"/>
      <c r="I3" s="1251"/>
      <c r="J3" s="64"/>
      <c r="K3" s="22"/>
    </row>
    <row r="4" spans="1:20" ht="19.5" thickBot="1">
      <c r="E4" s="1322" t="s">
        <v>372</v>
      </c>
      <c r="F4" s="1323"/>
      <c r="G4" s="1323"/>
      <c r="H4" s="447" t="s">
        <v>369</v>
      </c>
    </row>
    <row r="5" spans="1:20" customFormat="1" ht="19.5">
      <c r="A5" s="140"/>
      <c r="B5" s="280" t="s">
        <v>299</v>
      </c>
      <c r="C5" s="141"/>
      <c r="D5" s="206"/>
      <c r="E5" s="1252">
        <f>E6+E7</f>
        <v>0</v>
      </c>
      <c r="F5" s="1252"/>
      <c r="G5" s="1253"/>
      <c r="H5" s="346">
        <f>'1-3 収入'!E5</f>
        <v>0</v>
      </c>
      <c r="I5" s="142"/>
      <c r="K5" s="826" t="s">
        <v>458</v>
      </c>
      <c r="L5" s="828"/>
      <c r="M5" s="828"/>
      <c r="N5" s="828"/>
      <c r="O5" s="828"/>
      <c r="P5" s="828"/>
      <c r="Q5" s="828"/>
      <c r="R5" s="828"/>
      <c r="S5" s="828"/>
      <c r="T5" s="828"/>
    </row>
    <row r="6" spans="1:20" customFormat="1" ht="19.5">
      <c r="A6" s="140"/>
      <c r="B6" s="143"/>
      <c r="C6" s="1254" t="s">
        <v>101</v>
      </c>
      <c r="D6" s="1255"/>
      <c r="E6" s="1256">
        <f>I17</f>
        <v>0</v>
      </c>
      <c r="F6" s="1256"/>
      <c r="G6" s="1257"/>
      <c r="H6" s="340">
        <f>'1-3 収入'!E6</f>
        <v>0</v>
      </c>
      <c r="I6" s="144"/>
      <c r="K6" s="828"/>
      <c r="L6" s="828"/>
      <c r="M6" s="828"/>
      <c r="N6" s="828"/>
      <c r="O6" s="828"/>
      <c r="P6" s="828"/>
      <c r="Q6" s="828"/>
      <c r="R6" s="828"/>
      <c r="S6" s="828"/>
      <c r="T6" s="828"/>
    </row>
    <row r="7" spans="1:20" customFormat="1" ht="19.5">
      <c r="A7" s="140"/>
      <c r="B7" s="143"/>
      <c r="C7" s="145" t="s">
        <v>102</v>
      </c>
      <c r="D7" s="207"/>
      <c r="E7" s="1258">
        <f>SUM(E8:G13)</f>
        <v>0</v>
      </c>
      <c r="F7" s="1258"/>
      <c r="G7" s="1259"/>
      <c r="H7" s="347">
        <f>'1-3 収入'!E7</f>
        <v>0</v>
      </c>
      <c r="I7" s="144"/>
      <c r="K7" s="828"/>
      <c r="L7" s="828"/>
      <c r="M7" s="828"/>
      <c r="N7" s="828"/>
      <c r="O7" s="828"/>
      <c r="P7" s="828"/>
      <c r="Q7" s="828"/>
      <c r="R7" s="828"/>
      <c r="S7" s="828"/>
      <c r="T7" s="828"/>
    </row>
    <row r="8" spans="1:20" customFormat="1" ht="19.5">
      <c r="A8" s="140"/>
      <c r="B8" s="143"/>
      <c r="C8" s="146"/>
      <c r="D8" s="281" t="s">
        <v>103</v>
      </c>
      <c r="E8" s="1260">
        <f>I64</f>
        <v>0</v>
      </c>
      <c r="F8" s="1260"/>
      <c r="G8" s="1261"/>
      <c r="H8" s="340">
        <f>'1-3 収入'!E8</f>
        <v>0</v>
      </c>
      <c r="I8" s="144"/>
      <c r="K8" s="828"/>
      <c r="L8" s="828"/>
      <c r="M8" s="828"/>
      <c r="N8" s="828"/>
      <c r="O8" s="828"/>
      <c r="P8" s="828"/>
      <c r="Q8" s="828"/>
      <c r="R8" s="828"/>
      <c r="S8" s="828"/>
      <c r="T8" s="828"/>
    </row>
    <row r="9" spans="1:20" customFormat="1" ht="19.5">
      <c r="A9" s="140"/>
      <c r="B9" s="143"/>
      <c r="C9" s="146"/>
      <c r="D9" s="208" t="s">
        <v>104</v>
      </c>
      <c r="E9" s="1262">
        <f>I73</f>
        <v>0</v>
      </c>
      <c r="F9" s="1262"/>
      <c r="G9" s="1263"/>
      <c r="H9" s="347">
        <f>'1-3 収入'!E9</f>
        <v>0</v>
      </c>
      <c r="I9" s="144"/>
      <c r="K9" s="828"/>
      <c r="L9" s="828"/>
      <c r="M9" s="828"/>
      <c r="N9" s="828"/>
      <c r="O9" s="828"/>
      <c r="P9" s="828"/>
      <c r="Q9" s="828"/>
      <c r="R9" s="828"/>
      <c r="S9" s="828"/>
      <c r="T9" s="828"/>
    </row>
    <row r="10" spans="1:20" customFormat="1" ht="19.5">
      <c r="A10" s="140"/>
      <c r="B10" s="143"/>
      <c r="C10" s="146"/>
      <c r="D10" s="208" t="s">
        <v>105</v>
      </c>
      <c r="E10" s="1248">
        <f>I84</f>
        <v>0</v>
      </c>
      <c r="F10" s="1248"/>
      <c r="G10" s="1249"/>
      <c r="H10" s="347">
        <f>'1-3 収入'!E10</f>
        <v>0</v>
      </c>
      <c r="I10" s="144"/>
      <c r="K10" s="828"/>
      <c r="L10" s="828"/>
      <c r="M10" s="828"/>
      <c r="N10" s="828"/>
      <c r="O10" s="828"/>
      <c r="P10" s="828"/>
      <c r="Q10" s="828"/>
      <c r="R10" s="828"/>
      <c r="S10" s="828"/>
      <c r="T10" s="828"/>
    </row>
    <row r="11" spans="1:20" customFormat="1" ht="19.5">
      <c r="A11" s="140"/>
      <c r="B11" s="143"/>
      <c r="C11" s="146"/>
      <c r="D11" s="209" t="s">
        <v>364</v>
      </c>
      <c r="E11" s="1248">
        <f>I96</f>
        <v>0</v>
      </c>
      <c r="F11" s="1248"/>
      <c r="G11" s="1249"/>
      <c r="H11" s="347">
        <f>'1-3 収入'!E11</f>
        <v>0</v>
      </c>
      <c r="I11" s="144"/>
      <c r="K11" s="828"/>
      <c r="L11" s="828"/>
      <c r="M11" s="828"/>
      <c r="N11" s="828"/>
      <c r="O11" s="828"/>
      <c r="P11" s="828"/>
      <c r="Q11" s="828"/>
      <c r="R11" s="828"/>
      <c r="S11" s="828"/>
      <c r="T11" s="828"/>
    </row>
    <row r="12" spans="1:20" customFormat="1" ht="19.5" customHeight="1">
      <c r="A12" s="140"/>
      <c r="B12" s="143"/>
      <c r="C12" s="146"/>
      <c r="D12" s="209" t="s">
        <v>106</v>
      </c>
      <c r="E12" s="1248">
        <f>I112</f>
        <v>0</v>
      </c>
      <c r="F12" s="1248"/>
      <c r="G12" s="1249"/>
      <c r="H12" s="340">
        <f>'1-3 収入'!E12</f>
        <v>0</v>
      </c>
      <c r="I12" s="144"/>
      <c r="K12" s="828"/>
      <c r="L12" s="828"/>
      <c r="M12" s="828"/>
      <c r="N12" s="828"/>
      <c r="O12" s="828"/>
      <c r="P12" s="828"/>
      <c r="Q12" s="828"/>
      <c r="R12" s="828"/>
      <c r="S12" s="828"/>
      <c r="T12" s="828"/>
    </row>
    <row r="13" spans="1:20" customFormat="1" ht="20.25" customHeight="1" thickBot="1">
      <c r="A13" s="140"/>
      <c r="B13" s="147"/>
      <c r="C13" s="148"/>
      <c r="D13" s="210" t="s">
        <v>107</v>
      </c>
      <c r="E13" s="1274">
        <f>I123</f>
        <v>0</v>
      </c>
      <c r="F13" s="1274"/>
      <c r="G13" s="1275"/>
      <c r="H13" s="344">
        <f>'1-3 収入'!E13</f>
        <v>0</v>
      </c>
      <c r="I13" s="144"/>
      <c r="K13" s="828"/>
      <c r="L13" s="828"/>
      <c r="M13" s="828"/>
      <c r="N13" s="828"/>
      <c r="O13" s="828"/>
      <c r="P13" s="828"/>
      <c r="Q13" s="828"/>
      <c r="R13" s="828"/>
      <c r="S13" s="828"/>
      <c r="T13" s="828"/>
    </row>
    <row r="14" spans="1:20" ht="19.5" customHeight="1" thickBot="1"/>
    <row r="15" spans="1:20" s="151" customFormat="1" ht="19.5" thickBot="1">
      <c r="A15" s="149" t="s">
        <v>14</v>
      </c>
      <c r="B15" s="198" t="s">
        <v>15</v>
      </c>
      <c r="C15" s="198" t="s">
        <v>16</v>
      </c>
      <c r="D15" s="211" t="s">
        <v>17</v>
      </c>
      <c r="E15" s="1276" t="s">
        <v>18</v>
      </c>
      <c r="F15" s="1276"/>
      <c r="G15" s="1276"/>
      <c r="H15" s="150" t="s">
        <v>96</v>
      </c>
      <c r="I15" s="345" t="s">
        <v>19</v>
      </c>
    </row>
    <row r="16" spans="1:20" ht="30.75" thickBot="1">
      <c r="A16" s="1277" t="s">
        <v>98</v>
      </c>
      <c r="B16" s="1278"/>
      <c r="C16" s="1278"/>
      <c r="D16" s="1278"/>
      <c r="E16" s="259"/>
      <c r="F16" s="259"/>
      <c r="G16" s="259"/>
      <c r="H16" s="152"/>
      <c r="I16" s="153">
        <f>SUM(I17,I64,I73,I84,I96,I112,I123)</f>
        <v>0</v>
      </c>
    </row>
    <row r="17" spans="1:14" ht="30.75" thickBot="1">
      <c r="A17" s="154" t="s">
        <v>150</v>
      </c>
      <c r="B17" s="155" t="s">
        <v>20</v>
      </c>
      <c r="C17" s="156"/>
      <c r="D17" s="212"/>
      <c r="E17" s="260"/>
      <c r="F17" s="260"/>
      <c r="G17" s="260"/>
      <c r="H17" s="157"/>
      <c r="I17" s="158">
        <f>SUM(I25)</f>
        <v>0</v>
      </c>
    </row>
    <row r="18" spans="1:14" ht="24">
      <c r="A18" s="154" t="s">
        <v>150</v>
      </c>
      <c r="B18" s="159"/>
      <c r="C18" s="160" t="s">
        <v>21</v>
      </c>
      <c r="D18" s="213"/>
      <c r="E18" s="261"/>
      <c r="F18" s="261"/>
      <c r="G18" s="261"/>
      <c r="H18" s="161"/>
      <c r="I18" s="162"/>
    </row>
    <row r="19" spans="1:14">
      <c r="A19" s="154" t="s">
        <v>150</v>
      </c>
      <c r="B19" s="163"/>
      <c r="C19" s="164"/>
      <c r="D19" s="214" t="s">
        <v>223</v>
      </c>
      <c r="E19" s="1279">
        <f>'5-3 収入'!E19</f>
        <v>0</v>
      </c>
      <c r="F19" s="1280"/>
      <c r="G19" s="1280"/>
      <c r="H19" s="1280"/>
      <c r="I19" s="1281"/>
    </row>
    <row r="20" spans="1:14" ht="18" customHeight="1">
      <c r="A20" s="154" t="s">
        <v>150</v>
      </c>
      <c r="B20" s="163"/>
      <c r="C20" s="164"/>
      <c r="D20" s="215" t="str">
        <f>IF('1-1 総表'!G29&gt;0,"ほか","")</f>
        <v/>
      </c>
      <c r="E20" s="262" t="str">
        <f>IF('1-1 総表'!G29&gt;0,'1-1 総表'!G29,"")</f>
        <v/>
      </c>
      <c r="F20" s="1282" t="str">
        <f>IF('1-1 総表'!G29&gt;0,"個所","")</f>
        <v/>
      </c>
      <c r="G20" s="1283"/>
      <c r="H20" s="202"/>
      <c r="I20" s="203"/>
      <c r="N20" s="140"/>
    </row>
    <row r="21" spans="1:14" ht="18.75" customHeight="1">
      <c r="A21" s="154" t="s">
        <v>150</v>
      </c>
      <c r="B21" s="163"/>
      <c r="C21" s="164"/>
      <c r="D21" s="216" t="s">
        <v>413</v>
      </c>
      <c r="E21" s="199">
        <f>'5-3 収入'!E21</f>
        <v>0</v>
      </c>
      <c r="F21" s="804" t="s">
        <v>113</v>
      </c>
      <c r="G21" s="1284"/>
      <c r="H21" s="1285"/>
      <c r="I21" s="1286"/>
    </row>
    <row r="22" spans="1:14" ht="18.75" customHeight="1">
      <c r="A22" s="154" t="s">
        <v>150</v>
      </c>
      <c r="B22" s="163"/>
      <c r="C22" s="164"/>
      <c r="D22" s="217" t="s">
        <v>224</v>
      </c>
      <c r="E22" s="263" t="e">
        <f>G46/E21</f>
        <v>#DIV/0!</v>
      </c>
      <c r="F22" s="264"/>
      <c r="G22" s="1287" t="s">
        <v>409</v>
      </c>
      <c r="H22" s="1288"/>
      <c r="I22" s="1289"/>
      <c r="J22" s="229"/>
      <c r="K22" s="229"/>
      <c r="L22" s="229"/>
      <c r="M22" s="229"/>
      <c r="N22" s="229"/>
    </row>
    <row r="23" spans="1:14" ht="24">
      <c r="A23" s="154" t="s">
        <v>150</v>
      </c>
      <c r="B23" s="163"/>
      <c r="C23" s="160" t="s">
        <v>20</v>
      </c>
      <c r="D23" s="218"/>
      <c r="E23" s="265"/>
      <c r="F23" s="265"/>
      <c r="G23" s="265"/>
      <c r="H23" s="166"/>
      <c r="I23" s="167"/>
    </row>
    <row r="24" spans="1:14" s="140" customFormat="1" ht="13.35" customHeight="1">
      <c r="A24" s="642" t="s">
        <v>150</v>
      </c>
      <c r="B24" s="643"/>
      <c r="C24" s="658"/>
      <c r="D24" s="645" t="s">
        <v>117</v>
      </c>
      <c r="E24" s="646" t="s">
        <v>22</v>
      </c>
      <c r="F24" s="646" t="s">
        <v>23</v>
      </c>
      <c r="G24" s="646" t="s">
        <v>24</v>
      </c>
      <c r="H24" s="647"/>
      <c r="I24" s="659"/>
    </row>
    <row r="25" spans="1:14" ht="18" customHeight="1">
      <c r="A25" s="154" t="s">
        <v>150</v>
      </c>
      <c r="B25" s="163"/>
      <c r="C25" s="168"/>
      <c r="D25" s="219" t="str">
        <f>IF('5-3 収入'!D25="","",'5-3 収入'!D25)</f>
        <v/>
      </c>
      <c r="E25" s="266" t="str">
        <f>IF('5-3 収入'!E25="","",'5-3 収入'!E25)</f>
        <v/>
      </c>
      <c r="F25" s="267" t="str">
        <f t="shared" ref="F25:F45" si="0">IF(E25="","","×")</f>
        <v/>
      </c>
      <c r="G25" s="266" t="str">
        <f>IF('5-3 収入'!G25="","",'5-3 収入'!G25)</f>
        <v/>
      </c>
      <c r="H25" s="660" t="str">
        <f>IFERROR(E25*G25,"")</f>
        <v/>
      </c>
      <c r="I25" s="170">
        <f>ROUNDDOWN((SUM(H25:H46)),-3)/1000</f>
        <v>0</v>
      </c>
      <c r="J25" s="71"/>
      <c r="K25" s="71"/>
      <c r="L25" s="71"/>
      <c r="M25" s="71"/>
      <c r="N25" s="71"/>
    </row>
    <row r="26" spans="1:14" ht="18" customHeight="1">
      <c r="A26" s="154" t="str">
        <f>IF(AND(D26="",E26=""),"",".")</f>
        <v/>
      </c>
      <c r="B26" s="163"/>
      <c r="C26" s="168"/>
      <c r="D26" s="220" t="str">
        <f>IF('5-3 収入'!D26="","",'5-3 収入'!D26)</f>
        <v/>
      </c>
      <c r="E26" s="268" t="str">
        <f>IF('5-3 収入'!E26="","",'5-3 収入'!E26)</f>
        <v/>
      </c>
      <c r="F26" s="269" t="str">
        <f t="shared" si="0"/>
        <v/>
      </c>
      <c r="G26" s="268" t="str">
        <f>IF('5-3 収入'!G26="","",'5-3 収入'!G26)</f>
        <v/>
      </c>
      <c r="H26" s="661" t="str">
        <f t="shared" ref="H26:H45" si="1">IFERROR(E26*G26,"")</f>
        <v/>
      </c>
      <c r="I26" s="172"/>
      <c r="J26" s="71"/>
      <c r="K26" s="71"/>
      <c r="L26" s="71"/>
      <c r="M26" s="71"/>
      <c r="N26" s="71"/>
    </row>
    <row r="27" spans="1:14" ht="18" customHeight="1">
      <c r="A27" s="154" t="str">
        <f>IF(AND(D27="",E27=""),"",".")</f>
        <v/>
      </c>
      <c r="B27" s="163"/>
      <c r="C27" s="168"/>
      <c r="D27" s="220" t="str">
        <f>IF('5-3 収入'!D27="","",'5-3 収入'!D27)</f>
        <v/>
      </c>
      <c r="E27" s="268" t="str">
        <f>IF('5-3 収入'!E27="","",'5-3 収入'!E27)</f>
        <v/>
      </c>
      <c r="F27" s="269" t="str">
        <f t="shared" si="0"/>
        <v/>
      </c>
      <c r="G27" s="268" t="str">
        <f>IF('5-3 収入'!G27="","",'5-3 収入'!G27)</f>
        <v/>
      </c>
      <c r="H27" s="661" t="str">
        <f t="shared" si="1"/>
        <v/>
      </c>
      <c r="I27" s="172"/>
      <c r="J27" s="71"/>
      <c r="K27" s="71"/>
      <c r="L27" s="71"/>
      <c r="M27" s="71"/>
      <c r="N27" s="71"/>
    </row>
    <row r="28" spans="1:14" ht="18" customHeight="1">
      <c r="A28" s="154" t="str">
        <f t="shared" ref="A28:A44" si="2">IF(AND(D28="",E28=""),"",".")</f>
        <v/>
      </c>
      <c r="B28" s="163"/>
      <c r="C28" s="168"/>
      <c r="D28" s="220" t="str">
        <f>IF('5-3 収入'!D28="","",'5-3 収入'!D28)</f>
        <v/>
      </c>
      <c r="E28" s="268" t="str">
        <f>IF('5-3 収入'!E28="","",'5-3 収入'!E28)</f>
        <v/>
      </c>
      <c r="F28" s="269" t="str">
        <f t="shared" si="0"/>
        <v/>
      </c>
      <c r="G28" s="268" t="str">
        <f>IF('5-3 収入'!G28="","",'5-3 収入'!G28)</f>
        <v/>
      </c>
      <c r="H28" s="661" t="str">
        <f t="shared" si="1"/>
        <v/>
      </c>
      <c r="I28" s="172"/>
      <c r="J28" s="71"/>
      <c r="K28" s="71"/>
      <c r="L28" s="71"/>
      <c r="M28" s="71"/>
      <c r="N28" s="71"/>
    </row>
    <row r="29" spans="1:14" ht="18" customHeight="1">
      <c r="A29" s="154" t="str">
        <f t="shared" si="2"/>
        <v/>
      </c>
      <c r="B29" s="163"/>
      <c r="C29" s="168"/>
      <c r="D29" s="220" t="str">
        <f>IF('5-3 収入'!D29="","",'5-3 収入'!D29)</f>
        <v/>
      </c>
      <c r="E29" s="268" t="str">
        <f>IF('5-3 収入'!E29="","",'5-3 収入'!E29)</f>
        <v/>
      </c>
      <c r="F29" s="269" t="str">
        <f t="shared" si="0"/>
        <v/>
      </c>
      <c r="G29" s="268" t="str">
        <f>IF('5-3 収入'!G29="","",'5-3 収入'!G29)</f>
        <v/>
      </c>
      <c r="H29" s="661" t="str">
        <f t="shared" si="1"/>
        <v/>
      </c>
      <c r="I29" s="172"/>
      <c r="J29" s="71"/>
      <c r="K29" s="71"/>
      <c r="L29" s="71"/>
      <c r="M29" s="71"/>
      <c r="N29" s="71"/>
    </row>
    <row r="30" spans="1:14" ht="18" customHeight="1">
      <c r="A30" s="154" t="str">
        <f t="shared" si="2"/>
        <v/>
      </c>
      <c r="B30" s="163"/>
      <c r="C30" s="168"/>
      <c r="D30" s="220" t="str">
        <f>IF('5-3 収入'!D30="","",'5-3 収入'!D30)</f>
        <v/>
      </c>
      <c r="E30" s="268" t="str">
        <f>IF('5-3 収入'!E30="","",'5-3 収入'!E30)</f>
        <v/>
      </c>
      <c r="F30" s="269" t="str">
        <f t="shared" si="0"/>
        <v/>
      </c>
      <c r="G30" s="268" t="str">
        <f>IF('5-3 収入'!G30="","",'5-3 収入'!G30)</f>
        <v/>
      </c>
      <c r="H30" s="661" t="str">
        <f t="shared" si="1"/>
        <v/>
      </c>
      <c r="I30" s="172"/>
      <c r="J30" s="71"/>
      <c r="K30" s="71"/>
      <c r="L30" s="71"/>
      <c r="M30" s="71"/>
      <c r="N30" s="71"/>
    </row>
    <row r="31" spans="1:14" ht="18" customHeight="1">
      <c r="A31" s="154" t="str">
        <f t="shared" si="2"/>
        <v/>
      </c>
      <c r="B31" s="163"/>
      <c r="C31" s="168"/>
      <c r="D31" s="220" t="str">
        <f>IF('5-3 収入'!D31="","",'5-3 収入'!D31)</f>
        <v/>
      </c>
      <c r="E31" s="268" t="str">
        <f>IF('5-3 収入'!E31="","",'5-3 収入'!E31)</f>
        <v/>
      </c>
      <c r="F31" s="269" t="str">
        <f t="shared" si="0"/>
        <v/>
      </c>
      <c r="G31" s="268" t="str">
        <f>IF('5-3 収入'!G31="","",'5-3 収入'!G31)</f>
        <v/>
      </c>
      <c r="H31" s="661" t="str">
        <f t="shared" si="1"/>
        <v/>
      </c>
      <c r="I31" s="172"/>
      <c r="J31" s="71"/>
      <c r="K31" s="71"/>
      <c r="L31" s="71"/>
      <c r="M31" s="71"/>
      <c r="N31" s="71"/>
    </row>
    <row r="32" spans="1:14" ht="18" customHeight="1">
      <c r="A32" s="154" t="str">
        <f t="shared" si="2"/>
        <v/>
      </c>
      <c r="B32" s="163"/>
      <c r="C32" s="168"/>
      <c r="D32" s="220" t="str">
        <f>IF('5-3 収入'!D32="","",'5-3 収入'!D32)</f>
        <v/>
      </c>
      <c r="E32" s="268" t="str">
        <f>IF('5-3 収入'!E32="","",'5-3 収入'!E32)</f>
        <v/>
      </c>
      <c r="F32" s="269" t="str">
        <f t="shared" si="0"/>
        <v/>
      </c>
      <c r="G32" s="268" t="str">
        <f>IF('5-3 収入'!G32="","",'5-3 収入'!G32)</f>
        <v/>
      </c>
      <c r="H32" s="661" t="str">
        <f t="shared" si="1"/>
        <v/>
      </c>
      <c r="I32" s="172"/>
    </row>
    <row r="33" spans="1:9" ht="18" customHeight="1">
      <c r="A33" s="154" t="str">
        <f t="shared" si="2"/>
        <v/>
      </c>
      <c r="B33" s="163"/>
      <c r="C33" s="168"/>
      <c r="D33" s="220" t="str">
        <f>IF('5-3 収入'!D33="","",'5-3 収入'!D33)</f>
        <v/>
      </c>
      <c r="E33" s="268" t="str">
        <f>IF('5-3 収入'!E33="","",'5-3 収入'!E33)</f>
        <v/>
      </c>
      <c r="F33" s="269" t="str">
        <f t="shared" si="0"/>
        <v/>
      </c>
      <c r="G33" s="268" t="str">
        <f>IF('5-3 収入'!G33="","",'5-3 収入'!G33)</f>
        <v/>
      </c>
      <c r="H33" s="661" t="str">
        <f t="shared" si="1"/>
        <v/>
      </c>
      <c r="I33" s="172"/>
    </row>
    <row r="34" spans="1:9" ht="18" customHeight="1">
      <c r="A34" s="154" t="str">
        <f t="shared" si="2"/>
        <v/>
      </c>
      <c r="B34" s="163"/>
      <c r="C34" s="168"/>
      <c r="D34" s="220" t="str">
        <f>IF('5-3 収入'!D34="","",'5-3 収入'!D34)</f>
        <v/>
      </c>
      <c r="E34" s="268" t="str">
        <f>IF('5-3 収入'!E34="","",'5-3 収入'!E34)</f>
        <v/>
      </c>
      <c r="F34" s="269" t="str">
        <f t="shared" si="0"/>
        <v/>
      </c>
      <c r="G34" s="268" t="str">
        <f>IF('5-3 収入'!G34="","",'5-3 収入'!G34)</f>
        <v/>
      </c>
      <c r="H34" s="661" t="str">
        <f t="shared" si="1"/>
        <v/>
      </c>
      <c r="I34" s="172"/>
    </row>
    <row r="35" spans="1:9" ht="18" customHeight="1">
      <c r="A35" s="154" t="str">
        <f t="shared" si="2"/>
        <v/>
      </c>
      <c r="B35" s="163"/>
      <c r="C35" s="168"/>
      <c r="D35" s="220" t="str">
        <f>IF('5-3 収入'!D35="","",'5-3 収入'!D35)</f>
        <v/>
      </c>
      <c r="E35" s="268" t="str">
        <f>IF('5-3 収入'!E35="","",'5-3 収入'!E35)</f>
        <v/>
      </c>
      <c r="F35" s="269" t="str">
        <f t="shared" si="0"/>
        <v/>
      </c>
      <c r="G35" s="268" t="str">
        <f>IF('5-3 収入'!G35="","",'5-3 収入'!G35)</f>
        <v/>
      </c>
      <c r="H35" s="661" t="str">
        <f t="shared" si="1"/>
        <v/>
      </c>
      <c r="I35" s="172"/>
    </row>
    <row r="36" spans="1:9" ht="18" customHeight="1">
      <c r="A36" s="154" t="str">
        <f t="shared" si="2"/>
        <v/>
      </c>
      <c r="B36" s="163"/>
      <c r="C36" s="168"/>
      <c r="D36" s="220" t="str">
        <f>IF('5-3 収入'!D36="","",'5-3 収入'!D36)</f>
        <v/>
      </c>
      <c r="E36" s="268" t="str">
        <f>IF('5-3 収入'!E36="","",'5-3 収入'!E36)</f>
        <v/>
      </c>
      <c r="F36" s="269" t="str">
        <f t="shared" si="0"/>
        <v/>
      </c>
      <c r="G36" s="268" t="str">
        <f>IF('5-3 収入'!G36="","",'5-3 収入'!G36)</f>
        <v/>
      </c>
      <c r="H36" s="661" t="str">
        <f t="shared" si="1"/>
        <v/>
      </c>
      <c r="I36" s="172"/>
    </row>
    <row r="37" spans="1:9" ht="18" customHeight="1">
      <c r="A37" s="154" t="str">
        <f t="shared" si="2"/>
        <v/>
      </c>
      <c r="B37" s="163"/>
      <c r="C37" s="168"/>
      <c r="D37" s="220" t="str">
        <f>IF('5-3 収入'!D37="","",'5-3 収入'!D37)</f>
        <v/>
      </c>
      <c r="E37" s="268" t="str">
        <f>IF('5-3 収入'!E37="","",'5-3 収入'!E37)</f>
        <v/>
      </c>
      <c r="F37" s="269" t="str">
        <f t="shared" si="0"/>
        <v/>
      </c>
      <c r="G37" s="268" t="str">
        <f>IF('5-3 収入'!G37="","",'5-3 収入'!G37)</f>
        <v/>
      </c>
      <c r="H37" s="661" t="str">
        <f t="shared" si="1"/>
        <v/>
      </c>
      <c r="I37" s="172"/>
    </row>
    <row r="38" spans="1:9" ht="18" customHeight="1">
      <c r="A38" s="154" t="str">
        <f t="shared" si="2"/>
        <v/>
      </c>
      <c r="B38" s="163"/>
      <c r="C38" s="168"/>
      <c r="D38" s="220" t="str">
        <f>IF('5-3 収入'!D38="","",'5-3 収入'!D38)</f>
        <v/>
      </c>
      <c r="E38" s="268" t="str">
        <f>IF('5-3 収入'!E38="","",'5-3 収入'!E38)</f>
        <v/>
      </c>
      <c r="F38" s="269" t="str">
        <f t="shared" si="0"/>
        <v/>
      </c>
      <c r="G38" s="268" t="str">
        <f>IF('5-3 収入'!G38="","",'5-3 収入'!G38)</f>
        <v/>
      </c>
      <c r="H38" s="661" t="str">
        <f t="shared" si="1"/>
        <v/>
      </c>
      <c r="I38" s="172"/>
    </row>
    <row r="39" spans="1:9" ht="18" customHeight="1">
      <c r="A39" s="154" t="str">
        <f t="shared" si="2"/>
        <v/>
      </c>
      <c r="B39" s="163"/>
      <c r="C39" s="168"/>
      <c r="D39" s="220" t="str">
        <f>IF('5-3 収入'!D39="","",'5-3 収入'!D39)</f>
        <v/>
      </c>
      <c r="E39" s="268" t="str">
        <f>IF('5-3 収入'!E39="","",'5-3 収入'!E39)</f>
        <v/>
      </c>
      <c r="F39" s="269" t="str">
        <f t="shared" si="0"/>
        <v/>
      </c>
      <c r="G39" s="268" t="str">
        <f>IF('5-3 収入'!G39="","",'5-3 収入'!G39)</f>
        <v/>
      </c>
      <c r="H39" s="661" t="str">
        <f t="shared" si="1"/>
        <v/>
      </c>
      <c r="I39" s="172"/>
    </row>
    <row r="40" spans="1:9" ht="18" customHeight="1">
      <c r="A40" s="154" t="str">
        <f t="shared" si="2"/>
        <v/>
      </c>
      <c r="B40" s="163"/>
      <c r="C40" s="168"/>
      <c r="D40" s="220" t="str">
        <f>IF('5-3 収入'!D40="","",'5-3 収入'!D40)</f>
        <v/>
      </c>
      <c r="E40" s="268" t="str">
        <f>IF('5-3 収入'!E40="","",'5-3 収入'!E40)</f>
        <v/>
      </c>
      <c r="F40" s="269" t="str">
        <f t="shared" si="0"/>
        <v/>
      </c>
      <c r="G40" s="268" t="str">
        <f>IF('5-3 収入'!G40="","",'5-3 収入'!G40)</f>
        <v/>
      </c>
      <c r="H40" s="661" t="str">
        <f t="shared" si="1"/>
        <v/>
      </c>
      <c r="I40" s="172"/>
    </row>
    <row r="41" spans="1:9" ht="18" customHeight="1">
      <c r="A41" s="154" t="str">
        <f t="shared" si="2"/>
        <v/>
      </c>
      <c r="B41" s="163"/>
      <c r="C41" s="168"/>
      <c r="D41" s="220" t="str">
        <f>IF('5-3 収入'!D41="","",'5-3 収入'!D41)</f>
        <v/>
      </c>
      <c r="E41" s="268" t="str">
        <f>IF('5-3 収入'!E41="","",'5-3 収入'!E41)</f>
        <v/>
      </c>
      <c r="F41" s="269" t="str">
        <f t="shared" si="0"/>
        <v/>
      </c>
      <c r="G41" s="268" t="str">
        <f>IF('5-3 収入'!G41="","",'5-3 収入'!G41)</f>
        <v/>
      </c>
      <c r="H41" s="661" t="str">
        <f t="shared" si="1"/>
        <v/>
      </c>
      <c r="I41" s="172"/>
    </row>
    <row r="42" spans="1:9" ht="18" customHeight="1">
      <c r="A42" s="154" t="str">
        <f t="shared" si="2"/>
        <v/>
      </c>
      <c r="B42" s="163"/>
      <c r="C42" s="168"/>
      <c r="D42" s="220" t="str">
        <f>IF('5-3 収入'!D42="","",'5-3 収入'!D42)</f>
        <v/>
      </c>
      <c r="E42" s="268" t="str">
        <f>IF('5-3 収入'!E42="","",'5-3 収入'!E42)</f>
        <v/>
      </c>
      <c r="F42" s="269" t="str">
        <f t="shared" si="0"/>
        <v/>
      </c>
      <c r="G42" s="268" t="str">
        <f>IF('5-3 収入'!G42="","",'5-3 収入'!G42)</f>
        <v/>
      </c>
      <c r="H42" s="661" t="str">
        <f t="shared" si="1"/>
        <v/>
      </c>
      <c r="I42" s="172"/>
    </row>
    <row r="43" spans="1:9" ht="18" customHeight="1">
      <c r="A43" s="154" t="str">
        <f t="shared" si="2"/>
        <v/>
      </c>
      <c r="B43" s="163"/>
      <c r="C43" s="168"/>
      <c r="D43" s="220" t="str">
        <f>IF('5-3 収入'!D43="","",'5-3 収入'!D43)</f>
        <v/>
      </c>
      <c r="E43" s="268" t="str">
        <f>IF('5-3 収入'!E43="","",'5-3 収入'!E43)</f>
        <v/>
      </c>
      <c r="F43" s="269" t="str">
        <f t="shared" si="0"/>
        <v/>
      </c>
      <c r="G43" s="268" t="str">
        <f>IF('5-3 収入'!G43="","",'5-3 収入'!G43)</f>
        <v/>
      </c>
      <c r="H43" s="661" t="str">
        <f t="shared" si="1"/>
        <v/>
      </c>
      <c r="I43" s="172"/>
    </row>
    <row r="44" spans="1:9" ht="18" customHeight="1">
      <c r="A44" s="154" t="str">
        <f t="shared" si="2"/>
        <v/>
      </c>
      <c r="B44" s="163"/>
      <c r="C44" s="168"/>
      <c r="D44" s="220" t="str">
        <f>IF('5-3 収入'!D44="","",'5-3 収入'!D44)</f>
        <v/>
      </c>
      <c r="E44" s="268" t="str">
        <f>IF('5-3 収入'!E44="","",'5-3 収入'!E44)</f>
        <v/>
      </c>
      <c r="F44" s="269" t="str">
        <f t="shared" si="0"/>
        <v/>
      </c>
      <c r="G44" s="268" t="str">
        <f>IF('5-3 収入'!G44="","",'5-3 収入'!G44)</f>
        <v/>
      </c>
      <c r="H44" s="661" t="str">
        <f t="shared" si="1"/>
        <v/>
      </c>
      <c r="I44" s="172"/>
    </row>
    <row r="45" spans="1:9" ht="18" customHeight="1">
      <c r="A45" s="154" t="str">
        <f>IF(AND(D45="",E45=""),"",".")</f>
        <v/>
      </c>
      <c r="B45" s="163"/>
      <c r="C45" s="168"/>
      <c r="D45" s="662" t="str">
        <f>IF('5-3 収入'!D45="","",'5-3 収入'!D45)</f>
        <v/>
      </c>
      <c r="E45" s="663" t="str">
        <f>IF('5-3 収入'!E45="","",'5-3 収入'!E45)</f>
        <v/>
      </c>
      <c r="F45" s="664" t="str">
        <f t="shared" si="0"/>
        <v/>
      </c>
      <c r="G45" s="663" t="str">
        <f>IF('5-3 収入'!G45="","",'5-3 収入'!G45)</f>
        <v/>
      </c>
      <c r="H45" s="665" t="str">
        <f t="shared" si="1"/>
        <v/>
      </c>
      <c r="I45" s="172"/>
    </row>
    <row r="46" spans="1:9">
      <c r="A46" s="154" t="s">
        <v>150</v>
      </c>
      <c r="B46" s="163"/>
      <c r="C46" s="173"/>
      <c r="D46" s="1290" t="s">
        <v>226</v>
      </c>
      <c r="E46" s="1291"/>
      <c r="F46" s="1292"/>
      <c r="G46" s="272">
        <f>SUM(G25:G45)</f>
        <v>0</v>
      </c>
      <c r="H46" s="201"/>
      <c r="I46" s="174"/>
    </row>
    <row r="47" spans="1:9" ht="24">
      <c r="A47" s="154" t="s">
        <v>150</v>
      </c>
      <c r="B47" s="163"/>
      <c r="C47" s="175" t="s">
        <v>99</v>
      </c>
      <c r="D47" s="222"/>
      <c r="E47" s="273"/>
      <c r="F47" s="273"/>
      <c r="G47" s="273"/>
      <c r="H47" s="176"/>
      <c r="I47" s="167"/>
    </row>
    <row r="48" spans="1:9">
      <c r="A48" s="154" t="s">
        <v>150</v>
      </c>
      <c r="B48" s="163"/>
      <c r="C48" s="168"/>
      <c r="D48" s="1264" t="str">
        <f>IF('5-3 収入'!D48="","",'5-3 収入'!D48)</f>
        <v/>
      </c>
      <c r="E48" s="1265"/>
      <c r="F48" s="1265"/>
      <c r="G48" s="1265"/>
      <c r="H48" s="1265"/>
      <c r="I48" s="1267"/>
    </row>
    <row r="49" spans="1:9">
      <c r="A49" s="154" t="s">
        <v>150</v>
      </c>
      <c r="B49" s="163"/>
      <c r="C49" s="168"/>
      <c r="D49" s="1270"/>
      <c r="E49" s="1266"/>
      <c r="F49" s="1266"/>
      <c r="G49" s="1266"/>
      <c r="H49" s="1266"/>
      <c r="I49" s="1269"/>
    </row>
    <row r="50" spans="1:9">
      <c r="A50" s="154" t="s">
        <v>150</v>
      </c>
      <c r="B50" s="163"/>
      <c r="C50" s="168"/>
      <c r="D50" s="1270"/>
      <c r="E50" s="1266"/>
      <c r="F50" s="1266"/>
      <c r="G50" s="1266"/>
      <c r="H50" s="1266"/>
      <c r="I50" s="1269"/>
    </row>
    <row r="51" spans="1:9">
      <c r="A51" s="154" t="s">
        <v>150</v>
      </c>
      <c r="B51" s="163"/>
      <c r="C51" s="168"/>
      <c r="D51" s="1270"/>
      <c r="E51" s="1266"/>
      <c r="F51" s="1266"/>
      <c r="G51" s="1266"/>
      <c r="H51" s="1266"/>
      <c r="I51" s="1269"/>
    </row>
    <row r="52" spans="1:9">
      <c r="A52" s="154" t="s">
        <v>150</v>
      </c>
      <c r="B52" s="163"/>
      <c r="C52" s="168"/>
      <c r="D52" s="1270"/>
      <c r="E52" s="1266"/>
      <c r="F52" s="1266"/>
      <c r="G52" s="1266"/>
      <c r="H52" s="1266"/>
      <c r="I52" s="1269"/>
    </row>
    <row r="53" spans="1:9" ht="19.5" thickBot="1">
      <c r="A53" s="154" t="s">
        <v>150</v>
      </c>
      <c r="B53" s="177"/>
      <c r="C53" s="178"/>
      <c r="D53" s="1271"/>
      <c r="E53" s="1272"/>
      <c r="F53" s="1272"/>
      <c r="G53" s="1266"/>
      <c r="H53" s="1272"/>
      <c r="I53" s="1273"/>
    </row>
    <row r="54" spans="1:9" ht="24.75" thickBot="1">
      <c r="A54" s="154" t="s">
        <v>150</v>
      </c>
      <c r="B54" s="163"/>
      <c r="C54" s="175" t="s">
        <v>114</v>
      </c>
      <c r="D54" s="222"/>
      <c r="E54" s="1293" t="s">
        <v>227</v>
      </c>
      <c r="F54" s="1293"/>
      <c r="G54" s="364" t="str">
        <f>'5-3 収入'!G54&amp;""</f>
        <v/>
      </c>
      <c r="H54" s="204" t="s">
        <v>228</v>
      </c>
      <c r="I54" s="167"/>
    </row>
    <row r="55" spans="1:9">
      <c r="A55" s="154" t="s">
        <v>150</v>
      </c>
      <c r="B55" s="163"/>
      <c r="C55" s="168"/>
      <c r="D55" s="1264" t="str">
        <f>IF('5-3 収入'!D55="","",'5-3 収入'!D55)</f>
        <v/>
      </c>
      <c r="E55" s="1265"/>
      <c r="F55" s="1265"/>
      <c r="G55" s="1266"/>
      <c r="H55" s="1265"/>
      <c r="I55" s="1267"/>
    </row>
    <row r="56" spans="1:9">
      <c r="A56" s="154" t="s">
        <v>150</v>
      </c>
      <c r="B56" s="163"/>
      <c r="C56" s="168"/>
      <c r="D56" s="1268"/>
      <c r="E56" s="1266"/>
      <c r="F56" s="1266"/>
      <c r="G56" s="1266"/>
      <c r="H56" s="1266"/>
      <c r="I56" s="1269"/>
    </row>
    <row r="57" spans="1:9">
      <c r="A57" s="154" t="s">
        <v>150</v>
      </c>
      <c r="B57" s="163"/>
      <c r="C57" s="168"/>
      <c r="D57" s="1270"/>
      <c r="E57" s="1266"/>
      <c r="F57" s="1266"/>
      <c r="G57" s="1266"/>
      <c r="H57" s="1266"/>
      <c r="I57" s="1269"/>
    </row>
    <row r="58" spans="1:9">
      <c r="A58" s="154" t="s">
        <v>150</v>
      </c>
      <c r="B58" s="163"/>
      <c r="C58" s="168"/>
      <c r="D58" s="1270"/>
      <c r="E58" s="1266"/>
      <c r="F58" s="1266"/>
      <c r="G58" s="1266"/>
      <c r="H58" s="1266"/>
      <c r="I58" s="1269"/>
    </row>
    <row r="59" spans="1:9">
      <c r="A59" s="154" t="s">
        <v>150</v>
      </c>
      <c r="B59" s="163"/>
      <c r="C59" s="168"/>
      <c r="D59" s="1270"/>
      <c r="E59" s="1266"/>
      <c r="F59" s="1266"/>
      <c r="G59" s="1266"/>
      <c r="H59" s="1266"/>
      <c r="I59" s="1269"/>
    </row>
    <row r="60" spans="1:9">
      <c r="A60" s="154" t="s">
        <v>150</v>
      </c>
      <c r="B60" s="179"/>
      <c r="C60" s="178"/>
      <c r="D60" s="1271"/>
      <c r="E60" s="1272"/>
      <c r="F60" s="1272"/>
      <c r="G60" s="1272"/>
      <c r="H60" s="1272"/>
      <c r="I60" s="1273"/>
    </row>
    <row r="61" spans="1:9" ht="30" customHeight="1">
      <c r="A61" s="154" t="s">
        <v>150</v>
      </c>
      <c r="B61" s="180" t="s">
        <v>25</v>
      </c>
      <c r="C61" s="181"/>
      <c r="D61" s="223"/>
      <c r="E61" s="274"/>
      <c r="F61" s="275"/>
      <c r="G61" s="274"/>
      <c r="H61" s="182"/>
      <c r="I61" s="183"/>
    </row>
    <row r="62" spans="1:9" s="140" customFormat="1" ht="13.35" customHeight="1">
      <c r="A62" s="642"/>
      <c r="B62" s="653"/>
      <c r="C62" s="654" t="s">
        <v>16</v>
      </c>
      <c r="D62" s="655" t="s">
        <v>17</v>
      </c>
      <c r="E62" s="1294" t="s">
        <v>18</v>
      </c>
      <c r="F62" s="1295"/>
      <c r="G62" s="1296"/>
      <c r="H62" s="656" t="s">
        <v>96</v>
      </c>
      <c r="I62" s="657" t="s">
        <v>19</v>
      </c>
    </row>
    <row r="63" spans="1:9" ht="24">
      <c r="A63" s="154" t="s">
        <v>150</v>
      </c>
      <c r="B63" s="184"/>
      <c r="C63" s="160" t="s">
        <v>5</v>
      </c>
      <c r="D63" s="224"/>
      <c r="E63" s="276"/>
      <c r="F63" s="277"/>
      <c r="G63" s="276"/>
      <c r="H63" s="185"/>
      <c r="I63" s="186"/>
    </row>
    <row r="64" spans="1:9">
      <c r="A64" s="154" t="s">
        <v>150</v>
      </c>
      <c r="B64" s="163"/>
      <c r="C64" s="168"/>
      <c r="D64" s="219" t="str">
        <f>IF('5-3 収入'!D64="","",'5-3 収入'!D64)</f>
        <v/>
      </c>
      <c r="E64" s="1297" t="str">
        <f>IF('5-3 収入'!E64="","",'5-3 収入'!E64)</f>
        <v/>
      </c>
      <c r="F64" s="1298"/>
      <c r="G64" s="1298"/>
      <c r="H64" s="1" t="str">
        <f>IF('5-3 収入'!H64="","",'5-3 収入'!H64)</f>
        <v/>
      </c>
      <c r="I64" s="1299">
        <f>ROUNDDOWN((SUM(H64:H71)),-3)/1000</f>
        <v>0</v>
      </c>
    </row>
    <row r="65" spans="1:9">
      <c r="A65" s="154" t="str">
        <f>IF(AND(D65="",E65="",H65=""),"",".")</f>
        <v/>
      </c>
      <c r="B65" s="163"/>
      <c r="C65" s="168"/>
      <c r="D65" s="220" t="str">
        <f>IF('5-3 収入'!D65="","",'5-3 収入'!D65)</f>
        <v/>
      </c>
      <c r="E65" s="1302" t="str">
        <f>IF('5-3 収入'!E65="","",'5-3 収入'!E65)</f>
        <v/>
      </c>
      <c r="F65" s="1303"/>
      <c r="G65" s="1304"/>
      <c r="H65" s="2" t="str">
        <f>IF('5-3 収入'!H65="","",'5-3 収入'!H65)</f>
        <v/>
      </c>
      <c r="I65" s="1300"/>
    </row>
    <row r="66" spans="1:9">
      <c r="A66" s="154" t="str">
        <f>IF(AND(D66="",E66="",H66=""),"",".")</f>
        <v/>
      </c>
      <c r="B66" s="163"/>
      <c r="C66" s="168"/>
      <c r="D66" s="225" t="str">
        <f>IF('5-3 収入'!D66="","",'5-3 収入'!D66)</f>
        <v/>
      </c>
      <c r="E66" s="1302" t="str">
        <f>IF('5-3 収入'!E66="","",'5-3 収入'!E66)</f>
        <v/>
      </c>
      <c r="F66" s="1303"/>
      <c r="G66" s="1304"/>
      <c r="H66" s="2" t="str">
        <f>IF('5-3 収入'!H66="","",'5-3 収入'!H66)</f>
        <v/>
      </c>
      <c r="I66" s="1300"/>
    </row>
    <row r="67" spans="1:9">
      <c r="A67" s="154" t="str">
        <f t="shared" ref="A67:A130" si="3">IF(AND(D67="",E67="",H67=""),"",".")</f>
        <v/>
      </c>
      <c r="B67" s="163"/>
      <c r="C67" s="168"/>
      <c r="D67" s="225" t="str">
        <f>IF('5-3 収入'!D67="","",'5-3 収入'!D67)</f>
        <v/>
      </c>
      <c r="E67" s="1302" t="str">
        <f>IF('5-3 収入'!E67="","",'5-3 収入'!E67)</f>
        <v/>
      </c>
      <c r="F67" s="1303"/>
      <c r="G67" s="1304"/>
      <c r="H67" s="2" t="str">
        <f>IF('5-3 収入'!H67="","",'5-3 収入'!H67)</f>
        <v/>
      </c>
      <c r="I67" s="1300"/>
    </row>
    <row r="68" spans="1:9">
      <c r="A68" s="154" t="str">
        <f t="shared" si="3"/>
        <v/>
      </c>
      <c r="B68" s="163"/>
      <c r="C68" s="168"/>
      <c r="D68" s="225" t="str">
        <f>IF('5-3 収入'!D68="","",'5-3 収入'!D68)</f>
        <v/>
      </c>
      <c r="E68" s="1302" t="str">
        <f>IF('5-3 収入'!E68="","",'5-3 収入'!E68)</f>
        <v/>
      </c>
      <c r="F68" s="1303"/>
      <c r="G68" s="1304"/>
      <c r="H68" s="2" t="str">
        <f>IF('5-3 収入'!H68="","",'5-3 収入'!H68)</f>
        <v/>
      </c>
      <c r="I68" s="1300"/>
    </row>
    <row r="69" spans="1:9">
      <c r="A69" s="154" t="str">
        <f t="shared" si="3"/>
        <v/>
      </c>
      <c r="B69" s="163"/>
      <c r="C69" s="168"/>
      <c r="D69" s="225" t="str">
        <f>IF('5-3 収入'!D69="","",'5-3 収入'!D69)</f>
        <v/>
      </c>
      <c r="E69" s="1302" t="str">
        <f>IF('5-3 収入'!E69="","",'5-3 収入'!E69)</f>
        <v/>
      </c>
      <c r="F69" s="1303"/>
      <c r="G69" s="1304"/>
      <c r="H69" s="2" t="str">
        <f>IF('5-3 収入'!H69="","",'5-3 収入'!H69)</f>
        <v/>
      </c>
      <c r="I69" s="1300"/>
    </row>
    <row r="70" spans="1:9">
      <c r="A70" s="154" t="str">
        <f t="shared" si="3"/>
        <v/>
      </c>
      <c r="B70" s="163"/>
      <c r="C70" s="168"/>
      <c r="D70" s="225" t="str">
        <f>IF('5-3 収入'!D70="","",'5-3 収入'!D70)</f>
        <v/>
      </c>
      <c r="E70" s="1302" t="str">
        <f>IF('5-3 収入'!E70="","",'5-3 収入'!E70)</f>
        <v/>
      </c>
      <c r="F70" s="1303"/>
      <c r="G70" s="1304"/>
      <c r="H70" s="2" t="str">
        <f>IF('5-3 収入'!H70="","",'5-3 収入'!H70)</f>
        <v/>
      </c>
      <c r="I70" s="1300"/>
    </row>
    <row r="71" spans="1:9">
      <c r="A71" s="154" t="str">
        <f t="shared" si="3"/>
        <v/>
      </c>
      <c r="B71" s="163"/>
      <c r="C71" s="173"/>
      <c r="D71" s="226" t="str">
        <f>IF('5-3 収入'!D71="","",'5-3 収入'!D71)</f>
        <v/>
      </c>
      <c r="E71" s="1305" t="str">
        <f>IF('5-3 収入'!E71="","",'5-3 収入'!E71)</f>
        <v/>
      </c>
      <c r="F71" s="1306"/>
      <c r="G71" s="1307"/>
      <c r="H71" s="3" t="str">
        <f>IF('5-3 収入'!H71="","",'5-3 収入'!H71)</f>
        <v/>
      </c>
      <c r="I71" s="1301"/>
    </row>
    <row r="72" spans="1:9" ht="24">
      <c r="A72" s="154" t="s">
        <v>150</v>
      </c>
      <c r="B72" s="1308"/>
      <c r="C72" s="175" t="s">
        <v>26</v>
      </c>
      <c r="D72" s="218"/>
      <c r="E72" s="1321" t="str">
        <f>IF('5-3 収入'!E72="","",'5-3 収入'!E72)</f>
        <v/>
      </c>
      <c r="F72" s="1321"/>
      <c r="G72" s="1321"/>
      <c r="H72" s="187" t="str">
        <f>IF('5-3 収入'!H72="","",'5-3 収入'!H72)</f>
        <v/>
      </c>
      <c r="I72" s="186"/>
    </row>
    <row r="73" spans="1:9">
      <c r="A73" s="154" t="s">
        <v>150</v>
      </c>
      <c r="B73" s="1308"/>
      <c r="C73" s="164"/>
      <c r="D73" s="219" t="str">
        <f>IF('5-3 収入'!D73="","",'5-3 収入'!D73)</f>
        <v/>
      </c>
      <c r="E73" s="1309" t="str">
        <f>IF('5-3 収入'!E73="","",'5-3 収入'!E73)</f>
        <v/>
      </c>
      <c r="F73" s="1310"/>
      <c r="G73" s="1311"/>
      <c r="H73" s="4" t="str">
        <f>IF('5-3 収入'!H73="","",'5-3 収入'!H73)</f>
        <v/>
      </c>
      <c r="I73" s="1299">
        <f>ROUNDDOWN((SUM(H73:H82)),-3)/1000</f>
        <v>0</v>
      </c>
    </row>
    <row r="74" spans="1:9">
      <c r="A74" s="154" t="str">
        <f t="shared" si="3"/>
        <v/>
      </c>
      <c r="B74" s="1308"/>
      <c r="C74" s="164"/>
      <c r="D74" s="225" t="str">
        <f>IF('5-3 収入'!D74="","",'5-3 収入'!D74)</f>
        <v/>
      </c>
      <c r="E74" s="1312" t="str">
        <f>IF('5-3 収入'!E74="","",'5-3 収入'!E74)</f>
        <v/>
      </c>
      <c r="F74" s="1313"/>
      <c r="G74" s="1314"/>
      <c r="H74" s="5" t="str">
        <f>IF('5-3 収入'!H74="","",'5-3 収入'!H74)</f>
        <v/>
      </c>
      <c r="I74" s="1300"/>
    </row>
    <row r="75" spans="1:9">
      <c r="A75" s="154" t="str">
        <f t="shared" si="3"/>
        <v/>
      </c>
      <c r="B75" s="1308"/>
      <c r="C75" s="164"/>
      <c r="D75" s="225" t="str">
        <f>IF('5-3 収入'!D75="","",'5-3 収入'!D75)</f>
        <v/>
      </c>
      <c r="E75" s="1312" t="str">
        <f>IF('5-3 収入'!E75="","",'5-3 収入'!E75)</f>
        <v/>
      </c>
      <c r="F75" s="1313"/>
      <c r="G75" s="1314"/>
      <c r="H75" s="5" t="str">
        <f>IF('5-3 収入'!H75="","",'5-3 収入'!H75)</f>
        <v/>
      </c>
      <c r="I75" s="1300"/>
    </row>
    <row r="76" spans="1:9">
      <c r="A76" s="154" t="str">
        <f t="shared" si="3"/>
        <v/>
      </c>
      <c r="B76" s="1308"/>
      <c r="C76" s="164"/>
      <c r="D76" s="225" t="str">
        <f>IF('5-3 収入'!D76="","",'5-3 収入'!D76)</f>
        <v/>
      </c>
      <c r="E76" s="1312" t="str">
        <f>IF('5-3 収入'!E76="","",'5-3 収入'!E76)</f>
        <v/>
      </c>
      <c r="F76" s="1313"/>
      <c r="G76" s="1314"/>
      <c r="H76" s="5" t="str">
        <f>IF('5-3 収入'!H76="","",'5-3 収入'!H76)</f>
        <v/>
      </c>
      <c r="I76" s="1300"/>
    </row>
    <row r="77" spans="1:9">
      <c r="A77" s="154" t="str">
        <f t="shared" si="3"/>
        <v/>
      </c>
      <c r="B77" s="1308"/>
      <c r="C77" s="164"/>
      <c r="D77" s="225" t="str">
        <f>IF('5-3 収入'!D77="","",'5-3 収入'!D77)</f>
        <v/>
      </c>
      <c r="E77" s="1312" t="str">
        <f>IF('5-3 収入'!E77="","",'5-3 収入'!E77)</f>
        <v/>
      </c>
      <c r="F77" s="1313"/>
      <c r="G77" s="1314"/>
      <c r="H77" s="5" t="str">
        <f>IF('5-3 収入'!H77="","",'5-3 収入'!H77)</f>
        <v/>
      </c>
      <c r="I77" s="1300"/>
    </row>
    <row r="78" spans="1:9">
      <c r="A78" s="154" t="str">
        <f t="shared" si="3"/>
        <v/>
      </c>
      <c r="B78" s="1308"/>
      <c r="C78" s="164"/>
      <c r="D78" s="225" t="str">
        <f>IF('5-3 収入'!D78="","",'5-3 収入'!D78)</f>
        <v/>
      </c>
      <c r="E78" s="1312" t="str">
        <f>IF('5-3 収入'!E78="","",'5-3 収入'!E78)</f>
        <v/>
      </c>
      <c r="F78" s="1313"/>
      <c r="G78" s="1314"/>
      <c r="H78" s="5" t="str">
        <f>IF('5-3 収入'!H78="","",'5-3 収入'!H78)</f>
        <v/>
      </c>
      <c r="I78" s="1300"/>
    </row>
    <row r="79" spans="1:9">
      <c r="A79" s="154" t="str">
        <f t="shared" si="3"/>
        <v/>
      </c>
      <c r="B79" s="1308"/>
      <c r="C79" s="164"/>
      <c r="D79" s="225" t="str">
        <f>IF('5-3 収入'!D79="","",'5-3 収入'!D79)</f>
        <v/>
      </c>
      <c r="E79" s="1312" t="str">
        <f>IF('5-3 収入'!E79="","",'5-3 収入'!E79)</f>
        <v/>
      </c>
      <c r="F79" s="1313"/>
      <c r="G79" s="1314"/>
      <c r="H79" s="5" t="str">
        <f>IF('5-3 収入'!H79="","",'5-3 収入'!H79)</f>
        <v/>
      </c>
      <c r="I79" s="1300"/>
    </row>
    <row r="80" spans="1:9">
      <c r="A80" s="154" t="str">
        <f t="shared" si="3"/>
        <v/>
      </c>
      <c r="B80" s="1308"/>
      <c r="C80" s="164"/>
      <c r="D80" s="225" t="str">
        <f>IF('5-3 収入'!D80="","",'5-3 収入'!D80)</f>
        <v/>
      </c>
      <c r="E80" s="1312" t="str">
        <f>IF('5-3 収入'!E80="","",'5-3 収入'!E80)</f>
        <v/>
      </c>
      <c r="F80" s="1313"/>
      <c r="G80" s="1314"/>
      <c r="H80" s="5" t="str">
        <f>IF('5-3 収入'!H80="","",'5-3 収入'!H80)</f>
        <v/>
      </c>
      <c r="I80" s="1300"/>
    </row>
    <row r="81" spans="1:9">
      <c r="A81" s="154" t="str">
        <f t="shared" si="3"/>
        <v/>
      </c>
      <c r="B81" s="1308"/>
      <c r="C81" s="164"/>
      <c r="D81" s="225" t="str">
        <f>IF('5-3 収入'!D81="","",'5-3 収入'!D81)</f>
        <v/>
      </c>
      <c r="E81" s="1312" t="str">
        <f>IF('5-3 収入'!E81="","",'5-3 収入'!E81)</f>
        <v/>
      </c>
      <c r="F81" s="1313"/>
      <c r="G81" s="1314"/>
      <c r="H81" s="5" t="str">
        <f>IF('5-3 収入'!H81="","",'5-3 収入'!H81)</f>
        <v/>
      </c>
      <c r="I81" s="1300"/>
    </row>
    <row r="82" spans="1:9">
      <c r="A82" s="154" t="str">
        <f t="shared" si="3"/>
        <v/>
      </c>
      <c r="B82" s="1308"/>
      <c r="C82" s="165"/>
      <c r="D82" s="226" t="str">
        <f>IF('5-3 収入'!D82="","",'5-3 収入'!D82)</f>
        <v/>
      </c>
      <c r="E82" s="1315" t="str">
        <f>IF('5-3 収入'!E82="","",'5-3 収入'!E82)</f>
        <v/>
      </c>
      <c r="F82" s="1316"/>
      <c r="G82" s="1317"/>
      <c r="H82" s="6" t="str">
        <f>IF('5-3 収入'!H82="","",'5-3 収入'!H82)</f>
        <v/>
      </c>
      <c r="I82" s="1301"/>
    </row>
    <row r="83" spans="1:9" ht="24">
      <c r="A83" s="154" t="s">
        <v>150</v>
      </c>
      <c r="B83" s="163"/>
      <c r="C83" s="175" t="s">
        <v>27</v>
      </c>
      <c r="D83" s="218"/>
      <c r="E83" s="1321" t="str">
        <f>IF('5-3 収入'!E83="","",'5-3 収入'!E83)</f>
        <v/>
      </c>
      <c r="F83" s="1321"/>
      <c r="G83" s="1321"/>
      <c r="H83" s="187" t="str">
        <f>IF('5-3 収入'!H83="","",'5-3 収入'!H83)</f>
        <v/>
      </c>
      <c r="I83" s="188"/>
    </row>
    <row r="84" spans="1:9">
      <c r="A84" s="154" t="s">
        <v>150</v>
      </c>
      <c r="B84" s="163"/>
      <c r="C84" s="168"/>
      <c r="D84" s="219" t="str">
        <f>IF('5-3 収入'!D84="","",'5-3 収入'!D84)</f>
        <v/>
      </c>
      <c r="E84" s="1309" t="str">
        <f>IF('5-3 収入'!E84="","",'5-3 収入'!E84)</f>
        <v/>
      </c>
      <c r="F84" s="1310"/>
      <c r="G84" s="1311"/>
      <c r="H84" s="4" t="str">
        <f>IF('5-3 収入'!H84="","",'5-3 収入'!H84)</f>
        <v/>
      </c>
      <c r="I84" s="1299">
        <f>ROUNDDOWN((SUM(H84:H93)),-3)/1000</f>
        <v>0</v>
      </c>
    </row>
    <row r="85" spans="1:9">
      <c r="A85" s="154" t="str">
        <f t="shared" si="3"/>
        <v/>
      </c>
      <c r="B85" s="163"/>
      <c r="C85" s="168"/>
      <c r="D85" s="225" t="str">
        <f>IF('5-3 収入'!D85="","",'5-3 収入'!D85)</f>
        <v/>
      </c>
      <c r="E85" s="1312" t="str">
        <f>IF('5-3 収入'!E85="","",'5-3 収入'!E85)</f>
        <v/>
      </c>
      <c r="F85" s="1313"/>
      <c r="G85" s="1314"/>
      <c r="H85" s="5" t="str">
        <f>IF('5-3 収入'!H85="","",'5-3 収入'!H85)</f>
        <v/>
      </c>
      <c r="I85" s="1300"/>
    </row>
    <row r="86" spans="1:9">
      <c r="A86" s="154" t="str">
        <f t="shared" si="3"/>
        <v/>
      </c>
      <c r="B86" s="163"/>
      <c r="C86" s="168"/>
      <c r="D86" s="225" t="str">
        <f>IF('5-3 収入'!D86="","",'5-3 収入'!D86)</f>
        <v/>
      </c>
      <c r="E86" s="1312" t="str">
        <f>IF('5-3 収入'!E86="","",'5-3 収入'!E86)</f>
        <v/>
      </c>
      <c r="F86" s="1313"/>
      <c r="G86" s="1314"/>
      <c r="H86" s="5" t="str">
        <f>IF('5-3 収入'!H86="","",'5-3 収入'!H86)</f>
        <v/>
      </c>
      <c r="I86" s="1300"/>
    </row>
    <row r="87" spans="1:9">
      <c r="A87" s="154" t="str">
        <f t="shared" si="3"/>
        <v/>
      </c>
      <c r="B87" s="163"/>
      <c r="C87" s="168"/>
      <c r="D87" s="225" t="str">
        <f>IF('5-3 収入'!D87="","",'5-3 収入'!D87)</f>
        <v/>
      </c>
      <c r="E87" s="1312" t="str">
        <f>IF('5-3 収入'!E87="","",'5-3 収入'!E87)</f>
        <v/>
      </c>
      <c r="F87" s="1313"/>
      <c r="G87" s="1314"/>
      <c r="H87" s="5" t="str">
        <f>IF('5-3 収入'!H87="","",'5-3 収入'!H87)</f>
        <v/>
      </c>
      <c r="I87" s="1300"/>
    </row>
    <row r="88" spans="1:9">
      <c r="A88" s="154" t="str">
        <f t="shared" si="3"/>
        <v/>
      </c>
      <c r="B88" s="163"/>
      <c r="C88" s="168"/>
      <c r="D88" s="225" t="str">
        <f>IF('5-3 収入'!D88="","",'5-3 収入'!D88)</f>
        <v/>
      </c>
      <c r="E88" s="1312" t="str">
        <f>IF('5-3 収入'!E88="","",'5-3 収入'!E88)</f>
        <v/>
      </c>
      <c r="F88" s="1313"/>
      <c r="G88" s="1314"/>
      <c r="H88" s="5" t="str">
        <f>IF('5-3 収入'!H88="","",'5-3 収入'!H88)</f>
        <v/>
      </c>
      <c r="I88" s="1300"/>
    </row>
    <row r="89" spans="1:9">
      <c r="A89" s="154" t="str">
        <f t="shared" si="3"/>
        <v/>
      </c>
      <c r="B89" s="163"/>
      <c r="C89" s="168"/>
      <c r="D89" s="225" t="str">
        <f>IF('5-3 収入'!D89="","",'5-3 収入'!D89)</f>
        <v/>
      </c>
      <c r="E89" s="1312" t="str">
        <f>IF('5-3 収入'!E89="","",'5-3 収入'!E89)</f>
        <v/>
      </c>
      <c r="F89" s="1313"/>
      <c r="G89" s="1314"/>
      <c r="H89" s="5" t="str">
        <f>IF('5-3 収入'!H89="","",'5-3 収入'!H89)</f>
        <v/>
      </c>
      <c r="I89" s="1300"/>
    </row>
    <row r="90" spans="1:9">
      <c r="A90" s="154" t="str">
        <f t="shared" si="3"/>
        <v/>
      </c>
      <c r="B90" s="163"/>
      <c r="C90" s="168"/>
      <c r="D90" s="225" t="str">
        <f>IF('5-3 収入'!D90="","",'5-3 収入'!D90)</f>
        <v/>
      </c>
      <c r="E90" s="1312" t="str">
        <f>IF('5-3 収入'!E90="","",'5-3 収入'!E90)</f>
        <v/>
      </c>
      <c r="F90" s="1313"/>
      <c r="G90" s="1314"/>
      <c r="H90" s="5" t="str">
        <f>IF('5-3 収入'!H90="","",'5-3 収入'!H90)</f>
        <v/>
      </c>
      <c r="I90" s="1300"/>
    </row>
    <row r="91" spans="1:9">
      <c r="A91" s="154" t="str">
        <f t="shared" si="3"/>
        <v/>
      </c>
      <c r="B91" s="163"/>
      <c r="C91" s="168"/>
      <c r="D91" s="225" t="str">
        <f>IF('5-3 収入'!D91="","",'5-3 収入'!D91)</f>
        <v/>
      </c>
      <c r="E91" s="1312" t="str">
        <f>IF('5-3 収入'!E91="","",'5-3 収入'!E91)</f>
        <v/>
      </c>
      <c r="F91" s="1313"/>
      <c r="G91" s="1314"/>
      <c r="H91" s="5" t="str">
        <f>IF('5-3 収入'!H91="","",'5-3 収入'!H91)</f>
        <v/>
      </c>
      <c r="I91" s="1300"/>
    </row>
    <row r="92" spans="1:9">
      <c r="A92" s="154" t="str">
        <f t="shared" si="3"/>
        <v/>
      </c>
      <c r="B92" s="163"/>
      <c r="C92" s="168"/>
      <c r="D92" s="225" t="str">
        <f>IF('5-3 収入'!D92="","",'5-3 収入'!D92)</f>
        <v/>
      </c>
      <c r="E92" s="1312" t="str">
        <f>IF('5-3 収入'!E92="","",'5-3 収入'!E92)</f>
        <v/>
      </c>
      <c r="F92" s="1313"/>
      <c r="G92" s="1314"/>
      <c r="H92" s="5" t="str">
        <f>IF('5-3 収入'!H92="","",'5-3 収入'!H92)</f>
        <v/>
      </c>
      <c r="I92" s="1300"/>
    </row>
    <row r="93" spans="1:9">
      <c r="A93" s="154" t="str">
        <f t="shared" si="3"/>
        <v/>
      </c>
      <c r="B93" s="163"/>
      <c r="C93" s="173"/>
      <c r="D93" s="226" t="str">
        <f>IF('5-3 収入'!D93="","",'5-3 収入'!D93)</f>
        <v/>
      </c>
      <c r="E93" s="1315" t="str">
        <f>IF('5-3 収入'!E93="","",'5-3 収入'!E93)</f>
        <v/>
      </c>
      <c r="F93" s="1316"/>
      <c r="G93" s="1317"/>
      <c r="H93" s="5" t="str">
        <f>IF('5-3 収入'!H93="","",'5-3 収入'!H93)</f>
        <v/>
      </c>
      <c r="I93" s="1301"/>
    </row>
    <row r="94" spans="1:9" ht="24">
      <c r="A94" s="154" t="s">
        <v>150</v>
      </c>
      <c r="B94" s="163"/>
      <c r="C94" s="175" t="s">
        <v>364</v>
      </c>
      <c r="D94" s="213"/>
      <c r="E94" s="1329" t="str">
        <f>IF('5-3 収入'!E94="","",'5-3 収入'!E94)</f>
        <v/>
      </c>
      <c r="F94" s="1329"/>
      <c r="G94" s="1329"/>
      <c r="H94" s="161" t="str">
        <f>IF('5-3 収入'!H94="","",'5-3 収入'!H94)</f>
        <v/>
      </c>
      <c r="I94" s="167"/>
    </row>
    <row r="95" spans="1:9" s="140" customFormat="1" ht="13.35" customHeight="1">
      <c r="A95" s="642" t="s">
        <v>150</v>
      </c>
      <c r="B95" s="643"/>
      <c r="C95" s="644"/>
      <c r="D95" s="649" t="s">
        <v>375</v>
      </c>
      <c r="E95" s="650" t="s">
        <v>376</v>
      </c>
      <c r="F95" s="650" t="s">
        <v>377</v>
      </c>
      <c r="G95" s="650" t="s">
        <v>379</v>
      </c>
      <c r="H95" s="651"/>
      <c r="I95" s="652"/>
    </row>
    <row r="96" spans="1:9" ht="19.5">
      <c r="A96" s="154" t="s">
        <v>150</v>
      </c>
      <c r="B96" s="163"/>
      <c r="C96" s="164"/>
      <c r="D96" s="466" t="str">
        <f>IF('5-3 収入'!D96="","",'5-3 収入'!D96)</f>
        <v/>
      </c>
      <c r="E96" s="467" t="str">
        <f>IF('5-3 収入'!E96="","",'5-3 収入'!E96)</f>
        <v/>
      </c>
      <c r="F96" s="483" t="str">
        <f>IF('5-3 収入'!F96="","",'5-3 収入'!F96)</f>
        <v/>
      </c>
      <c r="G96" s="469" t="str">
        <f>IF('5-3 収入'!G96="","",'5-3 収入'!G96)</f>
        <v/>
      </c>
      <c r="H96" s="484">
        <f>IF('5-3 収入'!H96="","",'5-3 収入'!H96)</f>
        <v>0</v>
      </c>
      <c r="I96" s="1318">
        <f>ROUNDDOWN((SUM(H96:H103)),-3)/1000</f>
        <v>0</v>
      </c>
    </row>
    <row r="97" spans="1:9" ht="19.5">
      <c r="A97" s="154" t="str">
        <f>IF(AND(D97="",E97="",G97=""),"",".")</f>
        <v/>
      </c>
      <c r="B97" s="163"/>
      <c r="C97" s="164"/>
      <c r="D97" s="472" t="str">
        <f>IF('5-3 収入'!D97="","",'5-3 収入'!D97)</f>
        <v/>
      </c>
      <c r="E97" s="473" t="str">
        <f>IF('5-3 収入'!E97="","",'5-3 収入'!E97)</f>
        <v/>
      </c>
      <c r="F97" s="474" t="str">
        <f>IF('5-3 収入'!F97="","",'5-3 収入'!F97)</f>
        <v/>
      </c>
      <c r="G97" s="475" t="str">
        <f>IF('5-3 収入'!G97="","",'5-3 収入'!G97)</f>
        <v/>
      </c>
      <c r="H97" s="485">
        <f>IF('5-3 収入'!H97="","",'5-3 収入'!H97)</f>
        <v>0</v>
      </c>
      <c r="I97" s="1319"/>
    </row>
    <row r="98" spans="1:9" ht="19.5">
      <c r="A98" s="154" t="str">
        <f t="shared" ref="A98:A102" si="4">IF(AND(D98="",E98="",G98=""),"",".")</f>
        <v/>
      </c>
      <c r="B98" s="163"/>
      <c r="C98" s="164"/>
      <c r="D98" s="472" t="str">
        <f>IF('5-3 収入'!D98="","",'5-3 収入'!D98)</f>
        <v/>
      </c>
      <c r="E98" s="473" t="str">
        <f>IF('5-3 収入'!E98="","",'5-3 収入'!E98)</f>
        <v/>
      </c>
      <c r="F98" s="486" t="str">
        <f>IF('5-3 収入'!F98="","",'5-3 収入'!F98)</f>
        <v/>
      </c>
      <c r="G98" s="475" t="str">
        <f>IF('5-3 収入'!G98="","",'5-3 収入'!G98)</f>
        <v/>
      </c>
      <c r="H98" s="485">
        <f>IF('5-3 収入'!H98="","",'5-3 収入'!H98)</f>
        <v>0</v>
      </c>
      <c r="I98" s="1319"/>
    </row>
    <row r="99" spans="1:9" ht="19.5">
      <c r="A99" s="154" t="str">
        <f t="shared" si="4"/>
        <v/>
      </c>
      <c r="B99" s="163"/>
      <c r="C99" s="164"/>
      <c r="D99" s="472" t="str">
        <f>IF('5-3 収入'!D99="","",'5-3 収入'!D99)</f>
        <v/>
      </c>
      <c r="E99" s="473" t="str">
        <f>IF('5-3 収入'!E99="","",'5-3 収入'!E99)</f>
        <v/>
      </c>
      <c r="F99" s="474" t="str">
        <f>IF('5-3 収入'!F99="","",'5-3 収入'!F99)</f>
        <v/>
      </c>
      <c r="G99" s="475" t="str">
        <f>IF('5-3 収入'!G99="","",'5-3 収入'!G99)</f>
        <v/>
      </c>
      <c r="H99" s="485">
        <f>IF('5-3 収入'!H99="","",'5-3 収入'!H99)</f>
        <v>0</v>
      </c>
      <c r="I99" s="1319"/>
    </row>
    <row r="100" spans="1:9" ht="19.5">
      <c r="A100" s="154" t="str">
        <f t="shared" si="4"/>
        <v/>
      </c>
      <c r="B100" s="163"/>
      <c r="C100" s="164"/>
      <c r="D100" s="472" t="str">
        <f>IF('5-3 収入'!D100="","",'5-3 収入'!D100)</f>
        <v/>
      </c>
      <c r="E100" s="473" t="str">
        <f>IF('5-3 収入'!E100="","",'5-3 収入'!E100)</f>
        <v/>
      </c>
      <c r="F100" s="486" t="str">
        <f>IF('5-3 収入'!F100="","",'5-3 収入'!F100)</f>
        <v/>
      </c>
      <c r="G100" s="475" t="str">
        <f>IF('5-3 収入'!G100="","",'5-3 収入'!G100)</f>
        <v/>
      </c>
      <c r="H100" s="485">
        <f>IF('5-3 収入'!H100="","",'5-3 収入'!H100)</f>
        <v>0</v>
      </c>
      <c r="I100" s="1319"/>
    </row>
    <row r="101" spans="1:9" ht="19.5">
      <c r="A101" s="154" t="str">
        <f t="shared" si="4"/>
        <v/>
      </c>
      <c r="B101" s="163"/>
      <c r="C101" s="164"/>
      <c r="D101" s="472" t="str">
        <f>IF('5-3 収入'!D101="","",'5-3 収入'!D101)</f>
        <v/>
      </c>
      <c r="E101" s="473" t="str">
        <f>IF('5-3 収入'!E101="","",'5-3 収入'!E101)</f>
        <v/>
      </c>
      <c r="F101" s="474" t="str">
        <f>IF('5-3 収入'!F101="","",'5-3 収入'!F101)</f>
        <v/>
      </c>
      <c r="G101" s="475" t="str">
        <f>IF('5-3 収入'!G101="","",'5-3 収入'!G101)</f>
        <v/>
      </c>
      <c r="H101" s="485">
        <f>IF('5-3 収入'!H101="","",'5-3 収入'!H101)</f>
        <v>0</v>
      </c>
      <c r="I101" s="1319"/>
    </row>
    <row r="102" spans="1:9" ht="19.5">
      <c r="A102" s="154" t="str">
        <f t="shared" si="4"/>
        <v/>
      </c>
      <c r="B102" s="163"/>
      <c r="C102" s="164"/>
      <c r="D102" s="472" t="str">
        <f>IF('5-3 収入'!D102="","",'5-3 収入'!D102)</f>
        <v/>
      </c>
      <c r="E102" s="473" t="str">
        <f>IF('5-3 収入'!E102="","",'5-3 収入'!E102)</f>
        <v/>
      </c>
      <c r="F102" s="487" t="str">
        <f>IF('5-3 収入'!F102="","",'5-3 収入'!F102)</f>
        <v/>
      </c>
      <c r="G102" s="475" t="str">
        <f>IF('5-3 収入'!G102="","",'5-3 収入'!G102)</f>
        <v/>
      </c>
      <c r="H102" s="485">
        <f>IF('5-3 収入'!H102="","",'5-3 収入'!H102)</f>
        <v>0</v>
      </c>
      <c r="I102" s="1319"/>
    </row>
    <row r="103" spans="1:9" ht="19.5">
      <c r="A103" s="154" t="str">
        <f>IF(AND(D103="",E103="",G103=""),"",".")</f>
        <v/>
      </c>
      <c r="B103" s="163"/>
      <c r="C103" s="189"/>
      <c r="D103" s="478" t="str">
        <f>IF('5-3 収入'!D103="","",'5-3 収入'!D103)</f>
        <v/>
      </c>
      <c r="E103" s="479" t="str">
        <f>IF('5-3 収入'!E103="","",'5-3 収入'!E103)</f>
        <v/>
      </c>
      <c r="F103" s="488" t="str">
        <f>IF('5-3 収入'!F103="","",'5-3 収入'!F103)</f>
        <v/>
      </c>
      <c r="G103" s="480" t="str">
        <f>IF('5-3 収入'!G103="","",'5-3 収入'!G103)</f>
        <v/>
      </c>
      <c r="H103" s="485">
        <f>IF('5-3 収入'!H103="","",'5-3 収入'!H103)</f>
        <v>0</v>
      </c>
      <c r="I103" s="1320"/>
    </row>
    <row r="104" spans="1:9" ht="24">
      <c r="A104" s="154" t="s">
        <v>150</v>
      </c>
      <c r="B104" s="163"/>
      <c r="C104" s="190" t="s">
        <v>211</v>
      </c>
      <c r="D104" s="222"/>
      <c r="E104" s="273"/>
      <c r="F104" s="273"/>
      <c r="G104" s="273"/>
      <c r="H104" s="176"/>
      <c r="I104" s="191"/>
    </row>
    <row r="105" spans="1:9">
      <c r="A105" s="154" t="s">
        <v>150</v>
      </c>
      <c r="B105" s="163"/>
      <c r="C105" s="168"/>
      <c r="D105" s="1324" t="str">
        <f>IF('5-3 収入'!D105="","",'5-3 収入'!D105)</f>
        <v/>
      </c>
      <c r="E105" s="1265"/>
      <c r="F105" s="1265"/>
      <c r="G105" s="1265"/>
      <c r="H105" s="1265"/>
      <c r="I105" s="1267"/>
    </row>
    <row r="106" spans="1:9">
      <c r="A106" s="154" t="s">
        <v>150</v>
      </c>
      <c r="B106" s="163"/>
      <c r="C106" s="168"/>
      <c r="D106" s="1270"/>
      <c r="E106" s="1266"/>
      <c r="F106" s="1266"/>
      <c r="G106" s="1266"/>
      <c r="H106" s="1266"/>
      <c r="I106" s="1269"/>
    </row>
    <row r="107" spans="1:9">
      <c r="A107" s="154" t="s">
        <v>150</v>
      </c>
      <c r="B107" s="163"/>
      <c r="C107" s="168"/>
      <c r="D107" s="1270"/>
      <c r="E107" s="1266"/>
      <c r="F107" s="1266"/>
      <c r="G107" s="1266"/>
      <c r="H107" s="1266"/>
      <c r="I107" s="1269"/>
    </row>
    <row r="108" spans="1:9">
      <c r="A108" s="154" t="s">
        <v>150</v>
      </c>
      <c r="B108" s="163"/>
      <c r="C108" s="168"/>
      <c r="D108" s="1270"/>
      <c r="E108" s="1266"/>
      <c r="F108" s="1266"/>
      <c r="G108" s="1266"/>
      <c r="H108" s="1266"/>
      <c r="I108" s="1269"/>
    </row>
    <row r="109" spans="1:9">
      <c r="A109" s="154" t="s">
        <v>150</v>
      </c>
      <c r="B109" s="177"/>
      <c r="C109" s="178"/>
      <c r="D109" s="1271"/>
      <c r="E109" s="1272"/>
      <c r="F109" s="1272"/>
      <c r="G109" s="1272"/>
      <c r="H109" s="1272"/>
      <c r="I109" s="1273"/>
    </row>
    <row r="110" spans="1:9" ht="24">
      <c r="A110" s="154" t="s">
        <v>150</v>
      </c>
      <c r="B110" s="163"/>
      <c r="C110" s="175" t="s">
        <v>106</v>
      </c>
      <c r="D110" s="218"/>
      <c r="E110" s="261"/>
      <c r="F110" s="261"/>
      <c r="G110" s="261"/>
      <c r="H110" s="187"/>
      <c r="I110" s="188"/>
    </row>
    <row r="111" spans="1:9" s="140" customFormat="1" ht="13.35" customHeight="1">
      <c r="A111" s="642" t="s">
        <v>150</v>
      </c>
      <c r="B111" s="643"/>
      <c r="C111" s="644"/>
      <c r="D111" s="645" t="s">
        <v>375</v>
      </c>
      <c r="E111" s="646" t="s">
        <v>376</v>
      </c>
      <c r="F111" s="646" t="s">
        <v>377</v>
      </c>
      <c r="G111" s="646" t="s">
        <v>378</v>
      </c>
      <c r="H111" s="647"/>
      <c r="I111" s="648"/>
    </row>
    <row r="112" spans="1:9" ht="19.5">
      <c r="A112" s="154" t="s">
        <v>150</v>
      </c>
      <c r="B112" s="163"/>
      <c r="C112" s="444"/>
      <c r="D112" s="466" t="str">
        <f>IF('5-3 収入'!D112="","",'5-3 収入'!D112)</f>
        <v/>
      </c>
      <c r="E112" s="467" t="str">
        <f>IF('5-3 収入'!E112="","",'5-3 収入'!E112)</f>
        <v/>
      </c>
      <c r="F112" s="468" t="str">
        <f>IF('5-3 収入'!F112="","",'5-3 収入'!F112)</f>
        <v/>
      </c>
      <c r="G112" s="469" t="str">
        <f>IF('5-3 収入'!G112="","",'5-3 収入'!G112)</f>
        <v/>
      </c>
      <c r="H112" s="470">
        <f>IF('5-3 収入'!H112="","",'5-3 収入'!H112)</f>
        <v>0</v>
      </c>
      <c r="I112" s="471">
        <f>ROUNDDOWN((SUM(H112:H121)),-3)/1000</f>
        <v>0</v>
      </c>
    </row>
    <row r="113" spans="1:9" ht="19.5">
      <c r="A113" s="154" t="str">
        <f>IF(AND(D113="",E113="",G113=""),"",".")</f>
        <v/>
      </c>
      <c r="B113" s="163"/>
      <c r="C113" s="444"/>
      <c r="D113" s="472" t="str">
        <f>IF('5-3 収入'!D113="","",'5-3 収入'!D113)</f>
        <v/>
      </c>
      <c r="E113" s="473" t="str">
        <f>IF('5-3 収入'!E113="","",'5-3 収入'!E113)</f>
        <v/>
      </c>
      <c r="F113" s="474" t="str">
        <f>IF('5-3 収入'!F113="","",'5-3 収入'!F113)</f>
        <v/>
      </c>
      <c r="G113" s="475" t="str">
        <f>IF('5-3 収入'!G113="","",'5-3 収入'!G113)</f>
        <v/>
      </c>
      <c r="H113" s="476">
        <f>IF('5-3 収入'!H113="","",'5-3 収入'!H113)</f>
        <v>0</v>
      </c>
      <c r="I113" s="477"/>
    </row>
    <row r="114" spans="1:9" ht="19.5">
      <c r="A114" s="154" t="str">
        <f t="shared" ref="A114" si="5">IF(AND(D114="",E114="",G114=""),"",".")</f>
        <v/>
      </c>
      <c r="B114" s="163"/>
      <c r="C114" s="444"/>
      <c r="D114" s="472" t="str">
        <f>IF('5-3 収入'!D114="","",'5-3 収入'!D114)</f>
        <v/>
      </c>
      <c r="E114" s="473" t="str">
        <f>IF('5-3 収入'!E114="","",'5-3 収入'!E114)</f>
        <v/>
      </c>
      <c r="F114" s="474" t="str">
        <f>IF('5-3 収入'!F114="","",'5-3 収入'!F114)</f>
        <v/>
      </c>
      <c r="G114" s="475" t="str">
        <f>IF('5-3 収入'!G114="","",'5-3 収入'!G114)</f>
        <v/>
      </c>
      <c r="H114" s="476">
        <f>IF('5-3 収入'!H114="","",'5-3 収入'!H114)</f>
        <v>0</v>
      </c>
      <c r="I114" s="477"/>
    </row>
    <row r="115" spans="1:9" ht="19.5">
      <c r="A115" s="154" t="str">
        <f t="shared" ref="A115:A121" si="6">IF(AND(D115="",E115="",G115=""),"",".")</f>
        <v/>
      </c>
      <c r="B115" s="163"/>
      <c r="C115" s="444"/>
      <c r="D115" s="472" t="str">
        <f>IF('5-3 収入'!D115="","",'5-3 収入'!D115)</f>
        <v/>
      </c>
      <c r="E115" s="473" t="str">
        <f>IF('5-3 収入'!E115="","",'5-3 収入'!E115)</f>
        <v/>
      </c>
      <c r="F115" s="474" t="str">
        <f>IF('5-3 収入'!F115="","",'5-3 収入'!F115)</f>
        <v/>
      </c>
      <c r="G115" s="475" t="str">
        <f>IF('5-3 収入'!G115="","",'5-3 収入'!G115)</f>
        <v/>
      </c>
      <c r="H115" s="476">
        <f>IF('5-3 収入'!H115="","",'5-3 収入'!H115)</f>
        <v>0</v>
      </c>
      <c r="I115" s="477"/>
    </row>
    <row r="116" spans="1:9" ht="19.5">
      <c r="A116" s="154" t="str">
        <f t="shared" si="6"/>
        <v/>
      </c>
      <c r="B116" s="163"/>
      <c r="C116" s="444"/>
      <c r="D116" s="472" t="str">
        <f>IF('5-3 収入'!D116="","",'5-3 収入'!D116)</f>
        <v/>
      </c>
      <c r="E116" s="473" t="str">
        <f>IF('5-3 収入'!E116="","",'5-3 収入'!E116)</f>
        <v/>
      </c>
      <c r="F116" s="474" t="str">
        <f>IF('5-3 収入'!F116="","",'5-3 収入'!F116)</f>
        <v/>
      </c>
      <c r="G116" s="475" t="str">
        <f>IF('5-3 収入'!G116="","",'5-3 収入'!G116)</f>
        <v/>
      </c>
      <c r="H116" s="476">
        <f>IF('5-3 収入'!H116="","",'5-3 収入'!H116)</f>
        <v>0</v>
      </c>
      <c r="I116" s="477"/>
    </row>
    <row r="117" spans="1:9" ht="19.5">
      <c r="A117" s="154" t="str">
        <f t="shared" si="6"/>
        <v/>
      </c>
      <c r="B117" s="163"/>
      <c r="C117" s="444"/>
      <c r="D117" s="472" t="str">
        <f>IF('5-3 収入'!D117="","",'5-3 収入'!D117)</f>
        <v/>
      </c>
      <c r="E117" s="473" t="str">
        <f>IF('5-3 収入'!E117="","",'5-3 収入'!E117)</f>
        <v/>
      </c>
      <c r="F117" s="474" t="str">
        <f>IF('5-3 収入'!F117="","",'5-3 収入'!F117)</f>
        <v/>
      </c>
      <c r="G117" s="475" t="str">
        <f>IF('5-3 収入'!G117="","",'5-3 収入'!G117)</f>
        <v/>
      </c>
      <c r="H117" s="476">
        <f>IF('5-3 収入'!H117="","",'5-3 収入'!H117)</f>
        <v>0</v>
      </c>
      <c r="I117" s="477"/>
    </row>
    <row r="118" spans="1:9" ht="19.5">
      <c r="A118" s="154" t="str">
        <f t="shared" si="6"/>
        <v/>
      </c>
      <c r="B118" s="163"/>
      <c r="C118" s="444"/>
      <c r="D118" s="472" t="str">
        <f>IF('5-3 収入'!D118="","",'5-3 収入'!D118)</f>
        <v/>
      </c>
      <c r="E118" s="473" t="str">
        <f>IF('5-3 収入'!E118="","",'5-3 収入'!E118)</f>
        <v/>
      </c>
      <c r="F118" s="474" t="str">
        <f>IF('5-3 収入'!F118="","",'5-3 収入'!F118)</f>
        <v/>
      </c>
      <c r="G118" s="475" t="str">
        <f>IF('5-3 収入'!G118="","",'5-3 収入'!G118)</f>
        <v/>
      </c>
      <c r="H118" s="476">
        <f>IF('5-3 収入'!H118="","",'5-3 収入'!H118)</f>
        <v>0</v>
      </c>
      <c r="I118" s="477"/>
    </row>
    <row r="119" spans="1:9" ht="19.5">
      <c r="A119" s="154" t="str">
        <f t="shared" si="6"/>
        <v/>
      </c>
      <c r="B119" s="163"/>
      <c r="C119" s="444"/>
      <c r="D119" s="472" t="str">
        <f>IF('5-3 収入'!D119="","",'5-3 収入'!D119)</f>
        <v/>
      </c>
      <c r="E119" s="473" t="str">
        <f>IF('5-3 収入'!E119="","",'5-3 収入'!E119)</f>
        <v/>
      </c>
      <c r="F119" s="474" t="str">
        <f>IF('5-3 収入'!F119="","",'5-3 収入'!F119)</f>
        <v/>
      </c>
      <c r="G119" s="475" t="str">
        <f>IF('5-3 収入'!G119="","",'5-3 収入'!G119)</f>
        <v/>
      </c>
      <c r="H119" s="476">
        <f>IF('5-3 収入'!H119="","",'5-3 収入'!H119)</f>
        <v>0</v>
      </c>
      <c r="I119" s="477"/>
    </row>
    <row r="120" spans="1:9" ht="19.5">
      <c r="A120" s="154" t="str">
        <f t="shared" si="6"/>
        <v/>
      </c>
      <c r="B120" s="163"/>
      <c r="C120" s="444"/>
      <c r="D120" s="472" t="str">
        <f>IF('5-3 収入'!D120="","",'5-3 収入'!D120)</f>
        <v/>
      </c>
      <c r="E120" s="473" t="str">
        <f>IF('5-3 収入'!E120="","",'5-3 収入'!E120)</f>
        <v/>
      </c>
      <c r="F120" s="474" t="str">
        <f>IF('5-3 収入'!F120="","",'5-3 収入'!F120)</f>
        <v/>
      </c>
      <c r="G120" s="475" t="str">
        <f>IF('5-3 収入'!G120="","",'5-3 収入'!G120)</f>
        <v/>
      </c>
      <c r="H120" s="476">
        <f>IF('5-3 収入'!H120="","",'5-3 収入'!H120)</f>
        <v>0</v>
      </c>
      <c r="I120" s="477"/>
    </row>
    <row r="121" spans="1:9" ht="19.5">
      <c r="A121" s="154" t="str">
        <f t="shared" si="6"/>
        <v/>
      </c>
      <c r="B121" s="163"/>
      <c r="C121" s="445"/>
      <c r="D121" s="478" t="str">
        <f>IF('5-3 収入'!D121="","",'5-3 収入'!D121)</f>
        <v/>
      </c>
      <c r="E121" s="479" t="str">
        <f>IF('5-3 収入'!E121="","",'5-3 収入'!E121)</f>
        <v/>
      </c>
      <c r="F121" s="474" t="str">
        <f>IF('5-3 収入'!F121="","",'5-3 収入'!F121)</f>
        <v/>
      </c>
      <c r="G121" s="480" t="str">
        <f>IF('5-3 収入'!G121="","",'5-3 収入'!G121)</f>
        <v/>
      </c>
      <c r="H121" s="481">
        <f>IF('5-3 収入'!H121="","",'5-3 収入'!H121)</f>
        <v>0</v>
      </c>
      <c r="I121" s="482"/>
    </row>
    <row r="122" spans="1:9" ht="24">
      <c r="A122" s="154" t="s">
        <v>150</v>
      </c>
      <c r="B122" s="163"/>
      <c r="C122" s="160" t="s">
        <v>29</v>
      </c>
      <c r="D122" s="218"/>
      <c r="E122" s="1321" t="str">
        <f>IF('5-3 収入'!E122="","",'5-3 収入'!E122)</f>
        <v/>
      </c>
      <c r="F122" s="1321"/>
      <c r="G122" s="1321"/>
      <c r="H122" s="187" t="str">
        <f>IF('5-3 収入'!H122="","",'5-3 収入'!H122)</f>
        <v/>
      </c>
      <c r="I122" s="188"/>
    </row>
    <row r="123" spans="1:9">
      <c r="A123" s="154" t="s">
        <v>150</v>
      </c>
      <c r="B123" s="163"/>
      <c r="C123" s="164"/>
      <c r="D123" s="219" t="str">
        <f>IF('5-3 収入'!D123="","",'5-3 収入'!D123)</f>
        <v/>
      </c>
      <c r="E123" s="1309" t="str">
        <f>IF('5-3 収入'!E123="","",'5-3 収入'!E123)</f>
        <v/>
      </c>
      <c r="F123" s="1310"/>
      <c r="G123" s="1311"/>
      <c r="H123" s="4" t="str">
        <f>IF('5-3 収入'!H123="","",'5-3 収入'!H123)</f>
        <v/>
      </c>
      <c r="I123" s="1299">
        <f>ROUNDDOWN((SUM(H123:H132)),-3)/1000</f>
        <v>0</v>
      </c>
    </row>
    <row r="124" spans="1:9">
      <c r="A124" s="154" t="str">
        <f t="shared" si="3"/>
        <v/>
      </c>
      <c r="B124" s="163"/>
      <c r="C124" s="164"/>
      <c r="D124" s="225" t="str">
        <f>IF('5-3 収入'!D124="","",'5-3 収入'!D124)</f>
        <v/>
      </c>
      <c r="E124" s="1312" t="str">
        <f>IF('5-3 収入'!E124="","",'5-3 収入'!E124)</f>
        <v/>
      </c>
      <c r="F124" s="1313"/>
      <c r="G124" s="1314"/>
      <c r="H124" s="5" t="str">
        <f>IF('5-3 収入'!H124="","",'5-3 収入'!H124)</f>
        <v/>
      </c>
      <c r="I124" s="1300"/>
    </row>
    <row r="125" spans="1:9">
      <c r="A125" s="154" t="str">
        <f t="shared" si="3"/>
        <v/>
      </c>
      <c r="B125" s="163"/>
      <c r="C125" s="164"/>
      <c r="D125" s="225" t="str">
        <f>IF('5-3 収入'!D125="","",'5-3 収入'!D125)</f>
        <v/>
      </c>
      <c r="E125" s="1312" t="str">
        <f>IF('5-3 収入'!E125="","",'5-3 収入'!E125)</f>
        <v/>
      </c>
      <c r="F125" s="1313"/>
      <c r="G125" s="1314"/>
      <c r="H125" s="5" t="str">
        <f>IF('5-3 収入'!H125="","",'5-3 収入'!H125)</f>
        <v/>
      </c>
      <c r="I125" s="1300"/>
    </row>
    <row r="126" spans="1:9">
      <c r="A126" s="154" t="str">
        <f t="shared" si="3"/>
        <v/>
      </c>
      <c r="B126" s="163"/>
      <c r="C126" s="164"/>
      <c r="D126" s="225" t="str">
        <f>IF('5-3 収入'!D126="","",'5-3 収入'!D126)</f>
        <v/>
      </c>
      <c r="E126" s="1312" t="str">
        <f>IF('5-3 収入'!E126="","",'5-3 収入'!E126)</f>
        <v/>
      </c>
      <c r="F126" s="1313"/>
      <c r="G126" s="1314"/>
      <c r="H126" s="5" t="str">
        <f>IF('5-3 収入'!H126="","",'5-3 収入'!H126)</f>
        <v/>
      </c>
      <c r="I126" s="1300"/>
    </row>
    <row r="127" spans="1:9">
      <c r="A127" s="154" t="str">
        <f t="shared" si="3"/>
        <v/>
      </c>
      <c r="B127" s="163"/>
      <c r="C127" s="164"/>
      <c r="D127" s="225" t="str">
        <f>IF('5-3 収入'!D127="","",'5-3 収入'!D127)</f>
        <v/>
      </c>
      <c r="E127" s="1312" t="str">
        <f>IF('5-3 収入'!E127="","",'5-3 収入'!E127)</f>
        <v/>
      </c>
      <c r="F127" s="1313"/>
      <c r="G127" s="1314"/>
      <c r="H127" s="5" t="str">
        <f>IF('5-3 収入'!H127="","",'5-3 収入'!H127)</f>
        <v/>
      </c>
      <c r="I127" s="1300"/>
    </row>
    <row r="128" spans="1:9">
      <c r="A128" s="154" t="str">
        <f t="shared" si="3"/>
        <v/>
      </c>
      <c r="B128" s="163"/>
      <c r="C128" s="164"/>
      <c r="D128" s="225" t="str">
        <f>IF('5-3 収入'!D128="","",'5-3 収入'!D128)</f>
        <v/>
      </c>
      <c r="E128" s="1312" t="str">
        <f>IF('5-3 収入'!E128="","",'5-3 収入'!E128)</f>
        <v/>
      </c>
      <c r="F128" s="1313"/>
      <c r="G128" s="1314"/>
      <c r="H128" s="5" t="str">
        <f>IF('5-3 収入'!H128="","",'5-3 収入'!H128)</f>
        <v/>
      </c>
      <c r="I128" s="1300"/>
    </row>
    <row r="129" spans="1:9">
      <c r="A129" s="154" t="str">
        <f t="shared" si="3"/>
        <v/>
      </c>
      <c r="B129" s="163"/>
      <c r="C129" s="164"/>
      <c r="D129" s="225" t="str">
        <f>IF('5-3 収入'!D129="","",'5-3 収入'!D129)</f>
        <v/>
      </c>
      <c r="E129" s="1312" t="str">
        <f>IF('5-3 収入'!E129="","",'5-3 収入'!E129)</f>
        <v/>
      </c>
      <c r="F129" s="1313"/>
      <c r="G129" s="1314"/>
      <c r="H129" s="5" t="str">
        <f>IF('5-3 収入'!H129="","",'5-3 収入'!H129)</f>
        <v/>
      </c>
      <c r="I129" s="1300"/>
    </row>
    <row r="130" spans="1:9">
      <c r="A130" s="154" t="str">
        <f t="shared" si="3"/>
        <v/>
      </c>
      <c r="B130" s="163"/>
      <c r="C130" s="164"/>
      <c r="D130" s="225" t="str">
        <f>IF('5-3 収入'!D130="","",'5-3 収入'!D130)</f>
        <v/>
      </c>
      <c r="E130" s="1312" t="str">
        <f>IF('5-3 収入'!E130="","",'5-3 収入'!E130)</f>
        <v/>
      </c>
      <c r="F130" s="1313"/>
      <c r="G130" s="1314"/>
      <c r="H130" s="5" t="str">
        <f>IF('5-3 収入'!H130="","",'5-3 収入'!H130)</f>
        <v/>
      </c>
      <c r="I130" s="1300"/>
    </row>
    <row r="131" spans="1:9">
      <c r="A131" s="154" t="str">
        <f>IF(AND(D131="",E131="",H131=""),"",".")</f>
        <v/>
      </c>
      <c r="B131" s="163"/>
      <c r="C131" s="164"/>
      <c r="D131" s="225" t="str">
        <f>IF('5-3 収入'!D131="","",'5-3 収入'!D131)</f>
        <v/>
      </c>
      <c r="E131" s="1312" t="str">
        <f>IF('5-3 収入'!E131="","",'5-3 収入'!E131)</f>
        <v/>
      </c>
      <c r="F131" s="1313"/>
      <c r="G131" s="1314"/>
      <c r="H131" s="5" t="str">
        <f>IF('5-3 収入'!H131="","",'5-3 収入'!H131)</f>
        <v/>
      </c>
      <c r="I131" s="1300"/>
    </row>
    <row r="132" spans="1:9" ht="19.5" thickBot="1">
      <c r="A132" s="154" t="str">
        <f>IF(AND(D132="",E132=""),"",".")</f>
        <v/>
      </c>
      <c r="B132" s="192"/>
      <c r="C132" s="193"/>
      <c r="D132" s="227" t="str">
        <f>IF('5-3 収入'!D132="","",'5-3 収入'!D132)</f>
        <v/>
      </c>
      <c r="E132" s="1326" t="str">
        <f>IF('5-3 収入'!E132="","",'5-3 収入'!E132)</f>
        <v/>
      </c>
      <c r="F132" s="1327"/>
      <c r="G132" s="1328"/>
      <c r="H132" s="7" t="str">
        <f>IF('5-3 収入'!H132="","",'5-3 収入'!H132)</f>
        <v/>
      </c>
      <c r="I132" s="1325"/>
    </row>
    <row r="133" spans="1:9">
      <c r="A133" s="194"/>
      <c r="B133" s="194"/>
      <c r="C133" s="194"/>
      <c r="D133" s="438"/>
      <c r="E133" s="439"/>
      <c r="F133" s="439"/>
      <c r="G133" s="439"/>
      <c r="H133" s="440"/>
      <c r="I133" s="440"/>
    </row>
  </sheetData>
  <sheetProtection algorithmName="SHA-512" hashValue="/ZZ282vUtXa4k+fa0JFWdSJxOTGwz9/qUQRXVgZm59GnZIFGGb/5ncd1h71LMA1XyHvZdyzEQphDXvTMiiixlA==" saltValue="p8OdfuAMqvGj/2wCdHh99g==" spinCount="100000" sheet="1" autoFilter="0"/>
  <autoFilter ref="A15:I132" xr:uid="{00000000-0009-0000-0000-00000E000000}">
    <filterColumn colId="4" showButton="0"/>
    <filterColumn colId="5" showButton="0"/>
  </autoFilter>
  <mergeCells count="76">
    <mergeCell ref="E83:G83"/>
    <mergeCell ref="E72:G72"/>
    <mergeCell ref="E122:G122"/>
    <mergeCell ref="E4:G4"/>
    <mergeCell ref="E123:G123"/>
    <mergeCell ref="D105:I109"/>
    <mergeCell ref="I123:I132"/>
    <mergeCell ref="E129:G129"/>
    <mergeCell ref="E130:G130"/>
    <mergeCell ref="E131:G131"/>
    <mergeCell ref="E132:G132"/>
    <mergeCell ref="E94:G94"/>
    <mergeCell ref="E124:G124"/>
    <mergeCell ref="E125:G125"/>
    <mergeCell ref="E126:G126"/>
    <mergeCell ref="E127:G127"/>
    <mergeCell ref="E128:G128"/>
    <mergeCell ref="I96:I103"/>
    <mergeCell ref="E84:G84"/>
    <mergeCell ref="I84:I93"/>
    <mergeCell ref="E85:G85"/>
    <mergeCell ref="E86:G86"/>
    <mergeCell ref="E87:G87"/>
    <mergeCell ref="E88:G88"/>
    <mergeCell ref="E89:G89"/>
    <mergeCell ref="E90:G90"/>
    <mergeCell ref="E91:G91"/>
    <mergeCell ref="E92:G92"/>
    <mergeCell ref="E93:G93"/>
    <mergeCell ref="B72:B82"/>
    <mergeCell ref="E73:G73"/>
    <mergeCell ref="I73:I82"/>
    <mergeCell ref="E74:G74"/>
    <mergeCell ref="E75:G75"/>
    <mergeCell ref="E76:G76"/>
    <mergeCell ref="E77:G77"/>
    <mergeCell ref="E78:G78"/>
    <mergeCell ref="E79:G79"/>
    <mergeCell ref="E80:G80"/>
    <mergeCell ref="E81:G81"/>
    <mergeCell ref="E82:G82"/>
    <mergeCell ref="E62:G62"/>
    <mergeCell ref="E64:G64"/>
    <mergeCell ref="I64:I71"/>
    <mergeCell ref="E65:G65"/>
    <mergeCell ref="E66:G66"/>
    <mergeCell ref="E67:G67"/>
    <mergeCell ref="E68:G68"/>
    <mergeCell ref="E69:G69"/>
    <mergeCell ref="E70:G70"/>
    <mergeCell ref="E71:G71"/>
    <mergeCell ref="D55:I60"/>
    <mergeCell ref="E13:G13"/>
    <mergeCell ref="E15:G15"/>
    <mergeCell ref="A16:D16"/>
    <mergeCell ref="E19:I19"/>
    <mergeCell ref="F20:G20"/>
    <mergeCell ref="G21:I21"/>
    <mergeCell ref="G22:I22"/>
    <mergeCell ref="D46:F46"/>
    <mergeCell ref="D48:I53"/>
    <mergeCell ref="E54:F54"/>
    <mergeCell ref="K5:T13"/>
    <mergeCell ref="E12:G12"/>
    <mergeCell ref="A2:B2"/>
    <mergeCell ref="C2:I2"/>
    <mergeCell ref="A3:B3"/>
    <mergeCell ref="C3:I3"/>
    <mergeCell ref="E5:G5"/>
    <mergeCell ref="C6:D6"/>
    <mergeCell ref="E6:G6"/>
    <mergeCell ref="E7:G7"/>
    <mergeCell ref="E8:G8"/>
    <mergeCell ref="E9:G9"/>
    <mergeCell ref="E10:G10"/>
    <mergeCell ref="E11:G11"/>
  </mergeCells>
  <phoneticPr fontId="23"/>
  <dataValidations count="1">
    <dataValidation operator="greaterThanOrEqual" allowBlank="1" showInputMessage="1" showErrorMessage="1" sqref="H95" xr:uid="{A60F60EB-34FB-405A-85CE-F97C944CA52E}"/>
  </dataValidations>
  <printOptions horizontalCentered="1"/>
  <pageMargins left="0.70866141732283472" right="0.70866141732283472" top="0.35433070866141736" bottom="0.15748031496062992" header="0.31496062992125984" footer="0.11811023622047245"/>
  <pageSetup paperSize="9" scale="31" orientation="portrait" r:id="rId1"/>
  <rowBreaks count="2" manualBreakCount="2">
    <brk id="60" max="8" man="1"/>
    <brk id="93" max="8" man="1"/>
  </rowBreaks>
  <extLst>
    <ext xmlns:x14="http://schemas.microsoft.com/office/spreadsheetml/2009/9/main" uri="{78C0D931-6437-407d-A8EE-F0AAD7539E65}">
      <x14:conditionalFormattings>
        <x14:conditionalFormatting xmlns:xm="http://schemas.microsoft.com/office/excel/2006/main">
          <x14:cfRule type="expression" priority="2" id="{0E512BAA-8055-49F4-A6B5-A244FBF64DA1}">
            <xm:f>'1-1 総表'!G29&gt;0</xm:f>
            <x14:dxf>
              <fill>
                <patternFill>
                  <bgColor theme="0"/>
                </patternFill>
              </fill>
            </x14:dxf>
          </x14:cfRule>
          <xm:sqref>E20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tabColor rgb="FFFFC000"/>
    <pageSetUpPr fitToPage="1"/>
  </sheetPr>
  <dimension ref="A1:W210"/>
  <sheetViews>
    <sheetView view="pageBreakPreview" zoomScale="85" zoomScaleNormal="100" zoomScaleSheetLayoutView="85" workbookViewId="0">
      <selection activeCell="D15" sqref="D15:H19"/>
    </sheetView>
  </sheetViews>
  <sheetFormatPr defaultColWidth="9" defaultRowHeight="18.75"/>
  <cols>
    <col min="1" max="1" width="3.375" customWidth="1"/>
    <col min="2" max="2" width="3.375" style="20" customWidth="1"/>
    <col min="3" max="3" width="4.125" customWidth="1"/>
    <col min="4" max="4" width="18.875" style="85" customWidth="1"/>
    <col min="5" max="5" width="40.625" style="21" customWidth="1"/>
    <col min="6" max="6" width="10.125" customWidth="1"/>
    <col min="7" max="7" width="9.125" customWidth="1"/>
    <col min="8" max="8" width="4.625" style="17" customWidth="1"/>
    <col min="9" max="9" width="9.125" style="17" customWidth="1"/>
    <col min="10" max="10" width="4.625" style="18" customWidth="1"/>
    <col min="11" max="11" width="12.625" style="17" customWidth="1"/>
    <col min="12" max="12" width="13.125" style="22" customWidth="1"/>
    <col min="13" max="13" width="1.625" customWidth="1"/>
  </cols>
  <sheetData>
    <row r="1" spans="1:23" ht="18.75" customHeight="1">
      <c r="B1" t="s">
        <v>435</v>
      </c>
      <c r="C1" s="20"/>
      <c r="E1"/>
      <c r="F1" s="21"/>
      <c r="H1"/>
      <c r="J1" s="17"/>
      <c r="K1" s="18"/>
      <c r="L1" s="17"/>
    </row>
    <row r="2" spans="1:23" ht="18.75" customHeight="1">
      <c r="B2" s="1250" t="s">
        <v>233</v>
      </c>
      <c r="C2" s="1250"/>
      <c r="D2" s="1250"/>
      <c r="E2" s="1251">
        <f>'5-1 総表'!C18</f>
        <v>0</v>
      </c>
      <c r="F2" s="1251"/>
      <c r="G2" s="1251"/>
      <c r="H2" s="1251"/>
      <c r="I2" s="1251"/>
      <c r="J2" s="1251"/>
      <c r="K2" s="1251"/>
      <c r="L2" s="1251"/>
    </row>
    <row r="3" spans="1:23" ht="18.75" customHeight="1">
      <c r="B3" s="1250" t="s">
        <v>139</v>
      </c>
      <c r="C3" s="1250"/>
      <c r="D3" s="1250"/>
      <c r="E3" s="1251">
        <f>'5-1 総表'!C30</f>
        <v>0</v>
      </c>
      <c r="F3" s="1251"/>
      <c r="G3" s="1251"/>
      <c r="H3" s="1251"/>
      <c r="I3" s="1251"/>
      <c r="J3" s="1251"/>
      <c r="K3" s="1251"/>
      <c r="L3" s="1251"/>
    </row>
    <row r="4" spans="1:23" s="15" customFormat="1" ht="19.5" customHeight="1" thickBot="1">
      <c r="A4" s="9"/>
      <c r="B4" s="71"/>
      <c r="C4" s="65"/>
      <c r="D4" s="86"/>
      <c r="E4" s="65"/>
      <c r="F4" s="1131" t="s">
        <v>370</v>
      </c>
      <c r="G4" s="1131"/>
      <c r="H4" s="1345" t="s">
        <v>369</v>
      </c>
      <c r="I4" s="1345"/>
      <c r="J4" s="1345"/>
      <c r="K4" s="9"/>
      <c r="L4" s="9"/>
    </row>
    <row r="5" spans="1:23" ht="25.5">
      <c r="A5" s="35"/>
      <c r="B5" s="278" t="s">
        <v>218</v>
      </c>
      <c r="C5" s="66"/>
      <c r="D5" s="87"/>
      <c r="E5" s="67"/>
      <c r="F5" s="1346">
        <f>SUM(L13,L35,L57,L79,L101,L123,L145,L167,L189)</f>
        <v>0</v>
      </c>
      <c r="G5" s="1347"/>
      <c r="H5" s="1348">
        <f>'1-4 支出'!F5</f>
        <v>0</v>
      </c>
      <c r="I5" s="1349"/>
      <c r="J5" s="1350"/>
      <c r="K5"/>
      <c r="L5"/>
      <c r="N5" s="826" t="s">
        <v>459</v>
      </c>
      <c r="O5" s="826"/>
      <c r="P5" s="826"/>
      <c r="Q5" s="826"/>
      <c r="R5" s="826"/>
      <c r="S5" s="826"/>
      <c r="T5" s="826"/>
      <c r="U5" s="826"/>
      <c r="V5" s="826"/>
      <c r="W5" s="826"/>
    </row>
    <row r="6" spans="1:23" ht="24">
      <c r="A6" s="35"/>
      <c r="B6" s="72"/>
      <c r="C6" s="36" t="s">
        <v>230</v>
      </c>
      <c r="D6" s="88"/>
      <c r="E6" s="37"/>
      <c r="F6" s="1134">
        <f>SUM(F8:F10)</f>
        <v>0</v>
      </c>
      <c r="G6" s="1351"/>
      <c r="H6" s="1352">
        <f>'1-4 支出'!F6</f>
        <v>0</v>
      </c>
      <c r="I6" s="1353"/>
      <c r="J6" s="1354"/>
      <c r="K6"/>
      <c r="L6"/>
      <c r="N6" s="826"/>
      <c r="O6" s="826"/>
      <c r="P6" s="826"/>
      <c r="Q6" s="826"/>
      <c r="R6" s="826"/>
      <c r="S6" s="826"/>
      <c r="T6" s="826"/>
      <c r="U6" s="826"/>
      <c r="V6" s="826"/>
      <c r="W6" s="826"/>
    </row>
    <row r="7" spans="1:23" ht="24" customHeight="1">
      <c r="A7" s="35"/>
      <c r="B7" s="73"/>
      <c r="C7" s="39"/>
      <c r="D7" s="89"/>
      <c r="E7" s="68" t="s">
        <v>148</v>
      </c>
      <c r="F7" s="1136" t="s">
        <v>137</v>
      </c>
      <c r="G7" s="1355"/>
      <c r="H7" s="1356" t="s">
        <v>303</v>
      </c>
      <c r="I7" s="1357"/>
      <c r="J7" s="1358"/>
      <c r="K7" s="40"/>
      <c r="L7" s="40"/>
      <c r="N7" s="826"/>
      <c r="O7" s="826"/>
      <c r="P7" s="826"/>
      <c r="Q7" s="826"/>
      <c r="R7" s="826"/>
      <c r="S7" s="826"/>
      <c r="T7" s="826"/>
      <c r="U7" s="826"/>
      <c r="V7" s="826"/>
      <c r="W7" s="826"/>
    </row>
    <row r="8" spans="1:23" ht="24">
      <c r="A8" s="35"/>
      <c r="B8" s="74"/>
      <c r="C8" s="41"/>
      <c r="D8" s="90" t="s">
        <v>140</v>
      </c>
      <c r="E8" s="614">
        <f>'1-4 支出'!E8</f>
        <v>0</v>
      </c>
      <c r="F8" s="1330" t="str">
        <f>IF(E8="出演費・作品料",$L$13,IF(E8="音楽費",$L$35,IF(E8="文芸費",$L$57,IF(E8="会場費",$L$79,IF(E8="舞台・設営・運搬費",$L$101,IF(E8="謝金",$L$123,IF(E8="旅費",$L$145,IF(E8="宣伝・印刷費",$L$167,IF(E8="記録・配信費",$L$189,"0")))))))))</f>
        <v>0</v>
      </c>
      <c r="G8" s="1331"/>
      <c r="H8" s="1332" t="str">
        <f>'1-4 支出'!F8</f>
        <v>0</v>
      </c>
      <c r="I8" s="1333"/>
      <c r="J8" s="1334"/>
      <c r="K8" s="42"/>
      <c r="L8" s="42"/>
      <c r="N8" s="826"/>
      <c r="O8" s="826"/>
      <c r="P8" s="826"/>
      <c r="Q8" s="826"/>
      <c r="R8" s="826"/>
      <c r="S8" s="826"/>
      <c r="T8" s="826"/>
      <c r="U8" s="826"/>
      <c r="V8" s="826"/>
      <c r="W8" s="826"/>
    </row>
    <row r="9" spans="1:23" ht="24">
      <c r="A9" s="35"/>
      <c r="B9" s="74"/>
      <c r="C9" s="41"/>
      <c r="D9" s="91" t="s">
        <v>142</v>
      </c>
      <c r="E9" s="615">
        <f>'1-4 支出'!E9</f>
        <v>0</v>
      </c>
      <c r="F9" s="1335" t="str">
        <f t="shared" ref="F9:F10" si="0">IF(E9="出演費・作品料",$L$13,IF(E9="音楽費",$L$35,IF(E9="文芸費",$L$57,IF(E9="会場費",$L$79,IF(E9="舞台・設営・運搬費",$L$101,IF(E9="謝金",$L$123,IF(E9="旅費",$L$145,IF(E9="宣伝・印刷費",$L$167,IF(E9="記録・配信費",$L$189,"0")))))))))</f>
        <v>0</v>
      </c>
      <c r="G9" s="1336"/>
      <c r="H9" s="1337" t="str">
        <f>'1-4 支出'!F9</f>
        <v>0</v>
      </c>
      <c r="I9" s="1338"/>
      <c r="J9" s="1339"/>
      <c r="K9" s="42"/>
      <c r="L9" s="42"/>
      <c r="N9" s="826"/>
      <c r="O9" s="826"/>
      <c r="P9" s="826"/>
      <c r="Q9" s="826"/>
      <c r="R9" s="826"/>
      <c r="S9" s="826"/>
      <c r="T9" s="826"/>
      <c r="U9" s="826"/>
      <c r="V9" s="826"/>
      <c r="W9" s="826"/>
    </row>
    <row r="10" spans="1:23" ht="24.75" thickBot="1">
      <c r="A10" s="35"/>
      <c r="B10" s="75"/>
      <c r="C10" s="69"/>
      <c r="D10" s="92" t="s">
        <v>141</v>
      </c>
      <c r="E10" s="616">
        <f>'1-4 支出'!E10</f>
        <v>0</v>
      </c>
      <c r="F10" s="1340" t="str">
        <f t="shared" si="0"/>
        <v>0</v>
      </c>
      <c r="G10" s="1341"/>
      <c r="H10" s="1342" t="str">
        <f>'1-4 支出'!F10</f>
        <v>0</v>
      </c>
      <c r="I10" s="1343"/>
      <c r="J10" s="1344"/>
      <c r="K10" s="44"/>
      <c r="L10" s="35"/>
      <c r="N10" s="826"/>
      <c r="O10" s="826"/>
      <c r="P10" s="826"/>
      <c r="Q10" s="826"/>
      <c r="R10" s="826"/>
      <c r="S10" s="826"/>
      <c r="T10" s="826"/>
      <c r="U10" s="826"/>
      <c r="V10" s="826"/>
      <c r="W10" s="826"/>
    </row>
    <row r="11" spans="1:23" ht="19.5" thickBot="1">
      <c r="A11" s="26"/>
      <c r="B11" s="76"/>
      <c r="C11" s="26"/>
      <c r="D11" s="93"/>
      <c r="E11" s="28"/>
      <c r="F11" s="27"/>
      <c r="G11" s="27"/>
      <c r="H11" s="16"/>
      <c r="I11" s="32"/>
      <c r="J11" s="30"/>
      <c r="K11" s="29"/>
      <c r="L11" s="31"/>
    </row>
    <row r="12" spans="1:23" s="32" customFormat="1" ht="24.75" customHeight="1" thickBot="1">
      <c r="A12" s="45" t="s">
        <v>149</v>
      </c>
      <c r="B12" s="78"/>
      <c r="C12" s="84" t="s">
        <v>157</v>
      </c>
      <c r="D12" s="81" t="s">
        <v>151</v>
      </c>
      <c r="E12" s="48" t="s">
        <v>136</v>
      </c>
      <c r="F12" s="82" t="s">
        <v>119</v>
      </c>
      <c r="G12" s="83" t="s">
        <v>92</v>
      </c>
      <c r="H12" s="51" t="s">
        <v>115</v>
      </c>
      <c r="I12" s="50" t="s">
        <v>93</v>
      </c>
      <c r="J12" s="51" t="s">
        <v>116</v>
      </c>
      <c r="K12" s="49" t="s">
        <v>94</v>
      </c>
      <c r="L12" s="52" t="s">
        <v>147</v>
      </c>
    </row>
    <row r="13" spans="1:23" s="681" customFormat="1" ht="27.75" customHeight="1">
      <c r="A13" s="352"/>
      <c r="B13" s="47" t="str">
        <f>IF($E$8=C13,$D$8,IF($E$9=C13,$D$9,IF($E$10=C13,$D$10,"")))</f>
        <v/>
      </c>
      <c r="C13" s="710" t="s">
        <v>165</v>
      </c>
      <c r="D13" s="711"/>
      <c r="E13" s="712"/>
      <c r="F13" s="713"/>
      <c r="G13" s="713"/>
      <c r="H13" s="714"/>
      <c r="I13" s="714"/>
      <c r="J13" s="714"/>
      <c r="K13" s="715"/>
      <c r="L13" s="54">
        <f>ROUNDDOWN((SUM(K14:K33)),-3)/1000</f>
        <v>0</v>
      </c>
      <c r="N13" s="352"/>
      <c r="O13" s="352"/>
      <c r="P13" s="352"/>
      <c r="Q13" s="352"/>
      <c r="R13" s="352"/>
      <c r="S13" s="352"/>
      <c r="T13" s="352"/>
      <c r="U13" s="352"/>
      <c r="V13" s="352"/>
      <c r="W13" s="352"/>
    </row>
    <row r="14" spans="1:23" ht="18" customHeight="1">
      <c r="A14">
        <v>1</v>
      </c>
      <c r="B14" s="79"/>
      <c r="C14" s="58" t="str">
        <f>IF(D14="","",".")</f>
        <v/>
      </c>
      <c r="D14" s="348" t="str">
        <f>IF('5-4 支出'!D14="","",'5-4 支出'!D14)</f>
        <v/>
      </c>
      <c r="E14" s="97" t="str">
        <f>IF('5-4 支出'!E14="","",'5-4 支出'!E14)</f>
        <v/>
      </c>
      <c r="F14" s="98" t="str">
        <f>IF('5-4 支出'!F14="","",'5-4 支出'!F14)</f>
        <v/>
      </c>
      <c r="G14" s="98" t="str">
        <f>IF('5-4 支出'!G14="","",'5-4 支出'!G14)</f>
        <v/>
      </c>
      <c r="H14" s="98" t="str">
        <f>IF('5-4 支出'!H14="","",'5-4 支出'!H14)</f>
        <v/>
      </c>
      <c r="I14" s="98" t="str">
        <f>IF('5-4 支出'!I14="","",'5-4 支出'!I14)</f>
        <v/>
      </c>
      <c r="J14" s="98" t="str">
        <f>IF('5-4 支出'!J14="","",'5-4 支出'!J14)</f>
        <v/>
      </c>
      <c r="K14" s="103" t="str">
        <f t="shared" ref="K14:K32" si="1">IF(ISNUMBER(F14),(PRODUCT(F14,G14,I14)),"")</f>
        <v/>
      </c>
      <c r="L14" s="23"/>
      <c r="N14" s="32"/>
      <c r="O14" s="32"/>
      <c r="P14" s="32"/>
      <c r="Q14" s="32"/>
      <c r="R14" s="32"/>
      <c r="S14" s="32"/>
      <c r="T14" s="32"/>
      <c r="U14" s="32"/>
      <c r="V14" s="32"/>
      <c r="W14" s="32"/>
    </row>
    <row r="15" spans="1:23" ht="18" customHeight="1">
      <c r="A15">
        <v>2</v>
      </c>
      <c r="B15" s="79"/>
      <c r="C15" s="58" t="str">
        <f t="shared" ref="C15:C33" si="2">IF(D15="","",".")</f>
        <v/>
      </c>
      <c r="D15" s="349" t="str">
        <f>IF('5-4 支出'!D15="","",'5-4 支出'!D15)</f>
        <v/>
      </c>
      <c r="E15" s="99" t="str">
        <f>IF('5-4 支出'!E15="","",'5-4 支出'!E15)</f>
        <v/>
      </c>
      <c r="F15" s="100" t="str">
        <f>IF('5-4 支出'!F15="","",'5-4 支出'!F15)</f>
        <v/>
      </c>
      <c r="G15" s="100" t="str">
        <f>IF('5-4 支出'!G15="","",'5-4 支出'!G15)</f>
        <v/>
      </c>
      <c r="H15" s="100" t="str">
        <f>IF('5-4 支出'!H15="","",'5-4 支出'!H15)</f>
        <v/>
      </c>
      <c r="I15" s="100" t="str">
        <f>IF('5-4 支出'!I15="","",'5-4 支出'!I15)</f>
        <v/>
      </c>
      <c r="J15" s="100" t="str">
        <f>IF('5-4 支出'!J15="","",'5-4 支出'!J15)</f>
        <v/>
      </c>
      <c r="K15" s="104" t="str">
        <f t="shared" si="1"/>
        <v/>
      </c>
      <c r="L15" s="23"/>
      <c r="N15" s="32"/>
      <c r="O15" s="32"/>
      <c r="P15" s="32"/>
      <c r="Q15" s="32"/>
      <c r="R15" s="32"/>
      <c r="S15" s="32"/>
      <c r="T15" s="32"/>
      <c r="U15" s="32"/>
      <c r="V15" s="32"/>
      <c r="W15" s="32"/>
    </row>
    <row r="16" spans="1:23" ht="18" customHeight="1">
      <c r="A16">
        <v>3</v>
      </c>
      <c r="B16" s="79"/>
      <c r="C16" s="58" t="str">
        <f t="shared" si="2"/>
        <v/>
      </c>
      <c r="D16" s="349" t="str">
        <f>IF('5-4 支出'!D16="","",'5-4 支出'!D16)</f>
        <v/>
      </c>
      <c r="E16" s="99" t="str">
        <f>IF('5-4 支出'!E16="","",'5-4 支出'!E16)</f>
        <v/>
      </c>
      <c r="F16" s="100" t="str">
        <f>IF('5-4 支出'!F16="","",'5-4 支出'!F16)</f>
        <v/>
      </c>
      <c r="G16" s="100" t="str">
        <f>IF('5-4 支出'!G16="","",'5-4 支出'!G16)</f>
        <v/>
      </c>
      <c r="H16" s="100" t="str">
        <f>IF('5-4 支出'!H16="","",'5-4 支出'!H16)</f>
        <v/>
      </c>
      <c r="I16" s="100" t="str">
        <f>IF('5-4 支出'!I16="","",'5-4 支出'!I16)</f>
        <v/>
      </c>
      <c r="J16" s="100" t="str">
        <f>IF('5-4 支出'!J16="","",'5-4 支出'!J16)</f>
        <v/>
      </c>
      <c r="K16" s="104" t="str">
        <f t="shared" si="1"/>
        <v/>
      </c>
      <c r="L16" s="23"/>
      <c r="N16" s="32"/>
      <c r="O16" s="32"/>
      <c r="P16" s="32"/>
      <c r="Q16" s="32"/>
      <c r="R16" s="32"/>
      <c r="S16" s="32"/>
      <c r="T16" s="32"/>
      <c r="U16" s="32"/>
      <c r="V16" s="32"/>
      <c r="W16" s="32"/>
    </row>
    <row r="17" spans="1:23" ht="18" customHeight="1">
      <c r="A17">
        <v>4</v>
      </c>
      <c r="B17" s="79"/>
      <c r="C17" s="58" t="str">
        <f t="shared" si="2"/>
        <v/>
      </c>
      <c r="D17" s="349" t="str">
        <f>IF('5-4 支出'!D17="","",'5-4 支出'!D17)</f>
        <v/>
      </c>
      <c r="E17" s="99" t="str">
        <f>IF('5-4 支出'!E17="","",'5-4 支出'!E17)</f>
        <v/>
      </c>
      <c r="F17" s="100" t="str">
        <f>IF('5-4 支出'!F17="","",'5-4 支出'!F17)</f>
        <v/>
      </c>
      <c r="G17" s="100" t="str">
        <f>IF('5-4 支出'!G17="","",'5-4 支出'!G17)</f>
        <v/>
      </c>
      <c r="H17" s="100" t="str">
        <f>IF('5-4 支出'!H17="","",'5-4 支出'!H17)</f>
        <v/>
      </c>
      <c r="I17" s="100" t="str">
        <f>IF('5-4 支出'!I17="","",'5-4 支出'!I17)</f>
        <v/>
      </c>
      <c r="J17" s="100" t="str">
        <f>IF('5-4 支出'!J17="","",'5-4 支出'!J17)</f>
        <v/>
      </c>
      <c r="K17" s="104" t="str">
        <f t="shared" si="1"/>
        <v/>
      </c>
      <c r="L17" s="23"/>
      <c r="N17" s="32"/>
      <c r="O17" s="32"/>
      <c r="P17" s="32"/>
      <c r="Q17" s="32"/>
      <c r="R17" s="32"/>
      <c r="S17" s="32"/>
      <c r="T17" s="32"/>
      <c r="U17" s="32"/>
      <c r="V17" s="32"/>
      <c r="W17" s="32"/>
    </row>
    <row r="18" spans="1:23" ht="18" customHeight="1">
      <c r="A18">
        <v>5</v>
      </c>
      <c r="B18" s="79"/>
      <c r="C18" s="58" t="str">
        <f t="shared" si="2"/>
        <v/>
      </c>
      <c r="D18" s="349" t="str">
        <f>IF('5-4 支出'!D18="","",'5-4 支出'!D18)</f>
        <v/>
      </c>
      <c r="E18" s="99" t="str">
        <f>IF('5-4 支出'!E18="","",'5-4 支出'!E18)</f>
        <v/>
      </c>
      <c r="F18" s="100" t="str">
        <f>IF('5-4 支出'!F18="","",'5-4 支出'!F18)</f>
        <v/>
      </c>
      <c r="G18" s="100" t="str">
        <f>IF('5-4 支出'!G18="","",'5-4 支出'!G18)</f>
        <v/>
      </c>
      <c r="H18" s="100" t="str">
        <f>IF('5-4 支出'!H18="","",'5-4 支出'!H18)</f>
        <v/>
      </c>
      <c r="I18" s="100" t="str">
        <f>IF('5-4 支出'!I18="","",'5-4 支出'!I18)</f>
        <v/>
      </c>
      <c r="J18" s="100" t="str">
        <f>IF('5-4 支出'!J18="","",'5-4 支出'!J18)</f>
        <v/>
      </c>
      <c r="K18" s="104" t="str">
        <f t="shared" si="1"/>
        <v/>
      </c>
      <c r="L18" s="23"/>
      <c r="N18" s="32"/>
      <c r="O18" s="32"/>
      <c r="P18" s="32"/>
      <c r="Q18" s="32"/>
      <c r="R18" s="32"/>
      <c r="S18" s="32"/>
      <c r="T18" s="32"/>
      <c r="U18" s="32"/>
      <c r="V18" s="32"/>
      <c r="W18" s="32"/>
    </row>
    <row r="19" spans="1:23" ht="18" customHeight="1">
      <c r="A19">
        <v>6</v>
      </c>
      <c r="B19" s="79"/>
      <c r="C19" s="58" t="str">
        <f t="shared" si="2"/>
        <v/>
      </c>
      <c r="D19" s="349" t="str">
        <f>IF('5-4 支出'!D19="","",'5-4 支出'!D19)</f>
        <v/>
      </c>
      <c r="E19" s="99" t="str">
        <f>IF('5-4 支出'!E19="","",'5-4 支出'!E19)</f>
        <v/>
      </c>
      <c r="F19" s="100" t="str">
        <f>IF('5-4 支出'!F19="","",'5-4 支出'!F19)</f>
        <v/>
      </c>
      <c r="G19" s="100" t="str">
        <f>IF('5-4 支出'!G19="","",'5-4 支出'!G19)</f>
        <v/>
      </c>
      <c r="H19" s="100" t="str">
        <f>IF('5-4 支出'!H19="","",'5-4 支出'!H19)</f>
        <v/>
      </c>
      <c r="I19" s="100" t="str">
        <f>IF('5-4 支出'!I19="","",'5-4 支出'!I19)</f>
        <v/>
      </c>
      <c r="J19" s="100" t="str">
        <f>IF('5-4 支出'!J19="","",'5-4 支出'!J19)</f>
        <v/>
      </c>
      <c r="K19" s="104" t="str">
        <f t="shared" si="1"/>
        <v/>
      </c>
      <c r="L19" s="23"/>
      <c r="N19" s="32"/>
      <c r="O19" s="32"/>
      <c r="P19" s="32"/>
      <c r="Q19" s="32"/>
      <c r="R19" s="32"/>
      <c r="S19" s="32"/>
      <c r="T19" s="32"/>
      <c r="U19" s="32"/>
      <c r="V19" s="32"/>
      <c r="W19" s="32"/>
    </row>
    <row r="20" spans="1:23" ht="18" customHeight="1">
      <c r="A20">
        <v>7</v>
      </c>
      <c r="B20" s="79"/>
      <c r="C20" s="58" t="str">
        <f t="shared" si="2"/>
        <v/>
      </c>
      <c r="D20" s="349" t="str">
        <f>IF('5-4 支出'!D20="","",'5-4 支出'!D20)</f>
        <v/>
      </c>
      <c r="E20" s="99" t="str">
        <f>IF('5-4 支出'!E20="","",'5-4 支出'!E20)</f>
        <v/>
      </c>
      <c r="F20" s="100" t="str">
        <f>IF('5-4 支出'!F20="","",'5-4 支出'!F20)</f>
        <v/>
      </c>
      <c r="G20" s="100" t="str">
        <f>IF('5-4 支出'!G20="","",'5-4 支出'!G20)</f>
        <v/>
      </c>
      <c r="H20" s="100" t="str">
        <f>IF('5-4 支出'!H20="","",'5-4 支出'!H20)</f>
        <v/>
      </c>
      <c r="I20" s="100" t="str">
        <f>IF('5-4 支出'!I20="","",'5-4 支出'!I20)</f>
        <v/>
      </c>
      <c r="J20" s="100" t="str">
        <f>IF('5-4 支出'!J20="","",'5-4 支出'!J20)</f>
        <v/>
      </c>
      <c r="K20" s="104" t="str">
        <f t="shared" si="1"/>
        <v/>
      </c>
      <c r="L20" s="23"/>
      <c r="N20" s="32"/>
      <c r="O20" s="32"/>
      <c r="P20" s="32"/>
      <c r="Q20" s="32"/>
      <c r="R20" s="32"/>
      <c r="S20" s="32"/>
      <c r="T20" s="32"/>
      <c r="U20" s="32"/>
      <c r="V20" s="32"/>
      <c r="W20" s="32"/>
    </row>
    <row r="21" spans="1:23" ht="18" customHeight="1">
      <c r="A21">
        <v>8</v>
      </c>
      <c r="B21" s="79"/>
      <c r="C21" s="58" t="str">
        <f t="shared" si="2"/>
        <v/>
      </c>
      <c r="D21" s="349" t="str">
        <f>IF('5-4 支出'!D21="","",'5-4 支出'!D21)</f>
        <v/>
      </c>
      <c r="E21" s="99" t="str">
        <f>IF('5-4 支出'!E21="","",'5-4 支出'!E21)</f>
        <v/>
      </c>
      <c r="F21" s="100" t="str">
        <f>IF('5-4 支出'!F21="","",'5-4 支出'!F21)</f>
        <v/>
      </c>
      <c r="G21" s="100" t="str">
        <f>IF('5-4 支出'!G21="","",'5-4 支出'!G21)</f>
        <v/>
      </c>
      <c r="H21" s="100" t="str">
        <f>IF('5-4 支出'!H21="","",'5-4 支出'!H21)</f>
        <v/>
      </c>
      <c r="I21" s="100" t="str">
        <f>IF('5-4 支出'!I21="","",'5-4 支出'!I21)</f>
        <v/>
      </c>
      <c r="J21" s="100" t="str">
        <f>IF('5-4 支出'!J21="","",'5-4 支出'!J21)</f>
        <v/>
      </c>
      <c r="K21" s="104" t="str">
        <f t="shared" si="1"/>
        <v/>
      </c>
      <c r="L21" s="23"/>
      <c r="N21" s="32"/>
      <c r="O21" s="32"/>
      <c r="P21" s="32"/>
      <c r="Q21" s="32"/>
      <c r="R21" s="32"/>
      <c r="S21" s="32"/>
      <c r="T21" s="32"/>
      <c r="U21" s="32"/>
      <c r="V21" s="32"/>
      <c r="W21" s="32"/>
    </row>
    <row r="22" spans="1:23" ht="18" customHeight="1">
      <c r="A22">
        <v>9</v>
      </c>
      <c r="B22" s="79"/>
      <c r="C22" s="58" t="str">
        <f t="shared" si="2"/>
        <v/>
      </c>
      <c r="D22" s="349" t="str">
        <f>IF('5-4 支出'!D22="","",'5-4 支出'!D22)</f>
        <v/>
      </c>
      <c r="E22" s="99" t="str">
        <f>IF('5-4 支出'!E22="","",'5-4 支出'!E22)</f>
        <v/>
      </c>
      <c r="F22" s="100" t="str">
        <f>IF('5-4 支出'!F22="","",'5-4 支出'!F22)</f>
        <v/>
      </c>
      <c r="G22" s="100" t="str">
        <f>IF('5-4 支出'!G22="","",'5-4 支出'!G22)</f>
        <v/>
      </c>
      <c r="H22" s="100" t="str">
        <f>IF('5-4 支出'!H22="","",'5-4 支出'!H22)</f>
        <v/>
      </c>
      <c r="I22" s="100" t="str">
        <f>IF('5-4 支出'!I22="","",'5-4 支出'!I22)</f>
        <v/>
      </c>
      <c r="J22" s="100" t="str">
        <f>IF('5-4 支出'!J22="","",'5-4 支出'!J22)</f>
        <v/>
      </c>
      <c r="K22" s="104" t="str">
        <f t="shared" si="1"/>
        <v/>
      </c>
      <c r="L22" s="23"/>
    </row>
    <row r="23" spans="1:23" ht="18" customHeight="1">
      <c r="A23">
        <v>10</v>
      </c>
      <c r="B23" s="79"/>
      <c r="C23" s="58" t="str">
        <f t="shared" si="2"/>
        <v/>
      </c>
      <c r="D23" s="349" t="str">
        <f>IF('5-4 支出'!D23="","",'5-4 支出'!D23)</f>
        <v/>
      </c>
      <c r="E23" s="99" t="str">
        <f>IF('5-4 支出'!E23="","",'5-4 支出'!E23)</f>
        <v/>
      </c>
      <c r="F23" s="100" t="str">
        <f>IF('5-4 支出'!F23="","",'5-4 支出'!F23)</f>
        <v/>
      </c>
      <c r="G23" s="100" t="str">
        <f>IF('5-4 支出'!G23="","",'5-4 支出'!G23)</f>
        <v/>
      </c>
      <c r="H23" s="100" t="str">
        <f>IF('5-4 支出'!H23="","",'5-4 支出'!H23)</f>
        <v/>
      </c>
      <c r="I23" s="100" t="str">
        <f>IF('5-4 支出'!I23="","",'5-4 支出'!I23)</f>
        <v/>
      </c>
      <c r="J23" s="100" t="str">
        <f>IF('5-4 支出'!J23="","",'5-4 支出'!J23)</f>
        <v/>
      </c>
      <c r="K23" s="104" t="str">
        <f t="shared" si="1"/>
        <v/>
      </c>
      <c r="L23" s="23"/>
    </row>
    <row r="24" spans="1:23" ht="18" customHeight="1">
      <c r="A24">
        <v>11</v>
      </c>
      <c r="B24" s="79"/>
      <c r="C24" s="58" t="str">
        <f t="shared" si="2"/>
        <v/>
      </c>
      <c r="D24" s="349" t="str">
        <f>IF('5-4 支出'!D24="","",'5-4 支出'!D24)</f>
        <v/>
      </c>
      <c r="E24" s="99" t="str">
        <f>IF('5-4 支出'!E24="","",'5-4 支出'!E24)</f>
        <v/>
      </c>
      <c r="F24" s="100" t="str">
        <f>IF('5-4 支出'!F24="","",'5-4 支出'!F24)</f>
        <v/>
      </c>
      <c r="G24" s="100" t="str">
        <f>IF('5-4 支出'!G24="","",'5-4 支出'!G24)</f>
        <v/>
      </c>
      <c r="H24" s="100" t="str">
        <f>IF('5-4 支出'!H24="","",'5-4 支出'!H24)</f>
        <v/>
      </c>
      <c r="I24" s="100" t="str">
        <f>IF('5-4 支出'!I24="","",'5-4 支出'!I24)</f>
        <v/>
      </c>
      <c r="J24" s="100" t="str">
        <f>IF('5-4 支出'!J24="","",'5-4 支出'!J24)</f>
        <v/>
      </c>
      <c r="K24" s="104" t="str">
        <f t="shared" si="1"/>
        <v/>
      </c>
      <c r="L24" s="23"/>
    </row>
    <row r="25" spans="1:23" ht="18" customHeight="1">
      <c r="A25">
        <v>12</v>
      </c>
      <c r="B25" s="79"/>
      <c r="C25" s="58" t="str">
        <f t="shared" si="2"/>
        <v/>
      </c>
      <c r="D25" s="349" t="str">
        <f>IF('5-4 支出'!D25="","",'5-4 支出'!D25)</f>
        <v/>
      </c>
      <c r="E25" s="99" t="str">
        <f>IF('5-4 支出'!E25="","",'5-4 支出'!E25)</f>
        <v/>
      </c>
      <c r="F25" s="100" t="str">
        <f>IF('5-4 支出'!F25="","",'5-4 支出'!F25)</f>
        <v/>
      </c>
      <c r="G25" s="100" t="str">
        <f>IF('5-4 支出'!G25="","",'5-4 支出'!G25)</f>
        <v/>
      </c>
      <c r="H25" s="100" t="str">
        <f>IF('5-4 支出'!H25="","",'5-4 支出'!H25)</f>
        <v/>
      </c>
      <c r="I25" s="100" t="str">
        <f>IF('5-4 支出'!I25="","",'5-4 支出'!I25)</f>
        <v/>
      </c>
      <c r="J25" s="100" t="str">
        <f>IF('5-4 支出'!J25="","",'5-4 支出'!J25)</f>
        <v/>
      </c>
      <c r="K25" s="104" t="str">
        <f t="shared" si="1"/>
        <v/>
      </c>
      <c r="L25" s="23"/>
    </row>
    <row r="26" spans="1:23" ht="18" customHeight="1">
      <c r="A26">
        <v>13</v>
      </c>
      <c r="B26" s="79"/>
      <c r="C26" s="58" t="str">
        <f t="shared" si="2"/>
        <v/>
      </c>
      <c r="D26" s="349" t="str">
        <f>IF('5-4 支出'!D26="","",'5-4 支出'!D26)</f>
        <v/>
      </c>
      <c r="E26" s="99" t="str">
        <f>IF('5-4 支出'!E26="","",'5-4 支出'!E26)</f>
        <v/>
      </c>
      <c r="F26" s="100" t="str">
        <f>IF('5-4 支出'!F26="","",'5-4 支出'!F26)</f>
        <v/>
      </c>
      <c r="G26" s="100" t="str">
        <f>IF('5-4 支出'!G26="","",'5-4 支出'!G26)</f>
        <v/>
      </c>
      <c r="H26" s="100" t="str">
        <f>IF('5-4 支出'!H26="","",'5-4 支出'!H26)</f>
        <v/>
      </c>
      <c r="I26" s="100" t="str">
        <f>IF('5-4 支出'!I26="","",'5-4 支出'!I26)</f>
        <v/>
      </c>
      <c r="J26" s="100" t="str">
        <f>IF('5-4 支出'!J26="","",'5-4 支出'!J26)</f>
        <v/>
      </c>
      <c r="K26" s="104" t="str">
        <f t="shared" si="1"/>
        <v/>
      </c>
      <c r="L26" s="23"/>
    </row>
    <row r="27" spans="1:23" ht="18" customHeight="1">
      <c r="A27">
        <v>14</v>
      </c>
      <c r="B27" s="79"/>
      <c r="C27" s="58" t="str">
        <f t="shared" si="2"/>
        <v/>
      </c>
      <c r="D27" s="349" t="str">
        <f>IF('5-4 支出'!D27="","",'5-4 支出'!D27)</f>
        <v/>
      </c>
      <c r="E27" s="99" t="str">
        <f>IF('5-4 支出'!E27="","",'5-4 支出'!E27)</f>
        <v/>
      </c>
      <c r="F27" s="100" t="str">
        <f>IF('5-4 支出'!F27="","",'5-4 支出'!F27)</f>
        <v/>
      </c>
      <c r="G27" s="100" t="str">
        <f>IF('5-4 支出'!G27="","",'5-4 支出'!G27)</f>
        <v/>
      </c>
      <c r="H27" s="100" t="str">
        <f>IF('5-4 支出'!H27="","",'5-4 支出'!H27)</f>
        <v/>
      </c>
      <c r="I27" s="100" t="str">
        <f>IF('5-4 支出'!I27="","",'5-4 支出'!I27)</f>
        <v/>
      </c>
      <c r="J27" s="100" t="str">
        <f>IF('5-4 支出'!J27="","",'5-4 支出'!J27)</f>
        <v/>
      </c>
      <c r="K27" s="104" t="str">
        <f t="shared" si="1"/>
        <v/>
      </c>
      <c r="L27" s="23"/>
    </row>
    <row r="28" spans="1:23" ht="18" customHeight="1">
      <c r="A28">
        <v>15</v>
      </c>
      <c r="B28" s="79"/>
      <c r="C28" s="58" t="str">
        <f t="shared" si="2"/>
        <v/>
      </c>
      <c r="D28" s="349" t="str">
        <f>IF('5-4 支出'!D28="","",'5-4 支出'!D28)</f>
        <v/>
      </c>
      <c r="E28" s="99" t="str">
        <f>IF('5-4 支出'!E28="","",'5-4 支出'!E28)</f>
        <v/>
      </c>
      <c r="F28" s="100" t="str">
        <f>IF('5-4 支出'!F28="","",'5-4 支出'!F28)</f>
        <v/>
      </c>
      <c r="G28" s="100" t="str">
        <f>IF('5-4 支出'!G28="","",'5-4 支出'!G28)</f>
        <v/>
      </c>
      <c r="H28" s="100" t="str">
        <f>IF('5-4 支出'!H28="","",'5-4 支出'!H28)</f>
        <v/>
      </c>
      <c r="I28" s="100" t="str">
        <f>IF('5-4 支出'!I28="","",'5-4 支出'!I28)</f>
        <v/>
      </c>
      <c r="J28" s="100" t="str">
        <f>IF('5-4 支出'!J28="","",'5-4 支出'!J28)</f>
        <v/>
      </c>
      <c r="K28" s="104" t="str">
        <f t="shared" si="1"/>
        <v/>
      </c>
      <c r="L28" s="23"/>
    </row>
    <row r="29" spans="1:23" ht="18" customHeight="1">
      <c r="A29">
        <v>16</v>
      </c>
      <c r="B29" s="79"/>
      <c r="C29" s="58" t="str">
        <f t="shared" si="2"/>
        <v/>
      </c>
      <c r="D29" s="349" t="str">
        <f>IF('5-4 支出'!D29="","",'5-4 支出'!D29)</f>
        <v/>
      </c>
      <c r="E29" s="99" t="str">
        <f>IF('5-4 支出'!E29="","",'5-4 支出'!E29)</f>
        <v/>
      </c>
      <c r="F29" s="100" t="str">
        <f>IF('5-4 支出'!F29="","",'5-4 支出'!F29)</f>
        <v/>
      </c>
      <c r="G29" s="100" t="str">
        <f>IF('5-4 支出'!G29="","",'5-4 支出'!G29)</f>
        <v/>
      </c>
      <c r="H29" s="100" t="str">
        <f>IF('5-4 支出'!H29="","",'5-4 支出'!H29)</f>
        <v/>
      </c>
      <c r="I29" s="100" t="str">
        <f>IF('5-4 支出'!I29="","",'5-4 支出'!I29)</f>
        <v/>
      </c>
      <c r="J29" s="100" t="str">
        <f>IF('5-4 支出'!J29="","",'5-4 支出'!J29)</f>
        <v/>
      </c>
      <c r="K29" s="104" t="str">
        <f t="shared" si="1"/>
        <v/>
      </c>
      <c r="L29" s="23"/>
    </row>
    <row r="30" spans="1:23" ht="18" customHeight="1">
      <c r="A30">
        <v>17</v>
      </c>
      <c r="B30" s="79"/>
      <c r="C30" s="58" t="str">
        <f t="shared" si="2"/>
        <v/>
      </c>
      <c r="D30" s="349" t="str">
        <f>IF('5-4 支出'!D30="","",'5-4 支出'!D30)</f>
        <v/>
      </c>
      <c r="E30" s="99" t="str">
        <f>IF('5-4 支出'!E30="","",'5-4 支出'!E30)</f>
        <v/>
      </c>
      <c r="F30" s="100" t="str">
        <f>IF('5-4 支出'!F30="","",'5-4 支出'!F30)</f>
        <v/>
      </c>
      <c r="G30" s="100" t="str">
        <f>IF('5-4 支出'!G30="","",'5-4 支出'!G30)</f>
        <v/>
      </c>
      <c r="H30" s="100" t="str">
        <f>IF('5-4 支出'!H30="","",'5-4 支出'!H30)</f>
        <v/>
      </c>
      <c r="I30" s="100" t="str">
        <f>IF('5-4 支出'!I30="","",'5-4 支出'!I30)</f>
        <v/>
      </c>
      <c r="J30" s="100" t="str">
        <f>IF('5-4 支出'!J30="","",'5-4 支出'!J30)</f>
        <v/>
      </c>
      <c r="K30" s="104" t="str">
        <f t="shared" si="1"/>
        <v/>
      </c>
      <c r="L30" s="24"/>
    </row>
    <row r="31" spans="1:23" ht="18" customHeight="1">
      <c r="A31">
        <v>18</v>
      </c>
      <c r="B31" s="79"/>
      <c r="C31" s="58" t="str">
        <f t="shared" si="2"/>
        <v/>
      </c>
      <c r="D31" s="349" t="str">
        <f>IF('5-4 支出'!D31="","",'5-4 支出'!D31)</f>
        <v/>
      </c>
      <c r="E31" s="99" t="str">
        <f>IF('5-4 支出'!E31="","",'5-4 支出'!E31)</f>
        <v/>
      </c>
      <c r="F31" s="100" t="str">
        <f>IF('5-4 支出'!F31="","",'5-4 支出'!F31)</f>
        <v/>
      </c>
      <c r="G31" s="100" t="str">
        <f>IF('5-4 支出'!G31="","",'5-4 支出'!G31)</f>
        <v/>
      </c>
      <c r="H31" s="100" t="str">
        <f>IF('5-4 支出'!H31="","",'5-4 支出'!H31)</f>
        <v/>
      </c>
      <c r="I31" s="100" t="str">
        <f>IF('5-4 支出'!I31="","",'5-4 支出'!I31)</f>
        <v/>
      </c>
      <c r="J31" s="100" t="str">
        <f>IF('5-4 支出'!J31="","",'5-4 支出'!J31)</f>
        <v/>
      </c>
      <c r="K31" s="104" t="str">
        <f t="shared" si="1"/>
        <v/>
      </c>
      <c r="L31" s="24"/>
    </row>
    <row r="32" spans="1:23" ht="18" customHeight="1">
      <c r="A32">
        <v>19</v>
      </c>
      <c r="B32" s="79"/>
      <c r="C32" s="58" t="str">
        <f t="shared" si="2"/>
        <v/>
      </c>
      <c r="D32" s="349" t="str">
        <f>IF('5-4 支出'!D32="","",'5-4 支出'!D32)</f>
        <v/>
      </c>
      <c r="E32" s="99" t="str">
        <f>IF('5-4 支出'!E32="","",'5-4 支出'!E32)</f>
        <v/>
      </c>
      <c r="F32" s="100" t="str">
        <f>IF('5-4 支出'!F32="","",'5-4 支出'!F32)</f>
        <v/>
      </c>
      <c r="G32" s="100" t="str">
        <f>IF('5-4 支出'!G32="","",'5-4 支出'!G32)</f>
        <v/>
      </c>
      <c r="H32" s="100" t="str">
        <f>IF('5-4 支出'!H32="","",'5-4 支出'!H32)</f>
        <v/>
      </c>
      <c r="I32" s="100" t="str">
        <f>IF('5-4 支出'!I32="","",'5-4 支出'!I32)</f>
        <v/>
      </c>
      <c r="J32" s="100" t="str">
        <f>IF('5-4 支出'!J32="","",'5-4 支出'!J32)</f>
        <v/>
      </c>
      <c r="K32" s="104" t="str">
        <f t="shared" si="1"/>
        <v/>
      </c>
      <c r="L32" s="24"/>
    </row>
    <row r="33" spans="1:12" ht="18" customHeight="1" thickBot="1">
      <c r="A33">
        <v>20</v>
      </c>
      <c r="B33" s="80"/>
      <c r="C33" s="58" t="str">
        <f t="shared" si="2"/>
        <v/>
      </c>
      <c r="D33" s="350" t="str">
        <f>IF('5-4 支出'!D33="","",'5-4 支出'!D33)</f>
        <v/>
      </c>
      <c r="E33" s="101" t="str">
        <f>IF('5-4 支出'!E33="","",'5-4 支出'!E33)</f>
        <v/>
      </c>
      <c r="F33" s="100" t="str">
        <f>IF('5-4 支出'!F33="","",'5-4 支出'!F33)</f>
        <v/>
      </c>
      <c r="G33" s="102" t="str">
        <f>IF('5-4 支出'!G33="","",'5-4 支出'!G33)</f>
        <v/>
      </c>
      <c r="H33" s="102" t="str">
        <f>IF('5-4 支出'!H33="","",'5-4 支出'!H33)</f>
        <v/>
      </c>
      <c r="I33" s="102" t="str">
        <f>IF('5-4 支出'!I33="","",'5-4 支出'!I33)</f>
        <v/>
      </c>
      <c r="J33" s="102" t="str">
        <f>IF('5-4 支出'!J33="","",'5-4 支出'!J33)</f>
        <v/>
      </c>
      <c r="K33" s="105" t="str">
        <f>IF(ISNUMBER(F33),(PRODUCT(F33,G33,I33)),"")</f>
        <v/>
      </c>
      <c r="L33" s="25"/>
    </row>
    <row r="34" spans="1:12" ht="24.75" thickBot="1">
      <c r="A34" s="45"/>
      <c r="B34" s="77"/>
      <c r="C34" s="53" t="s">
        <v>155</v>
      </c>
      <c r="D34" s="81" t="s">
        <v>151</v>
      </c>
      <c r="E34" s="48" t="s">
        <v>136</v>
      </c>
      <c r="F34" s="82" t="s">
        <v>119</v>
      </c>
      <c r="G34" s="83" t="s">
        <v>92</v>
      </c>
      <c r="H34" s="51" t="s">
        <v>115</v>
      </c>
      <c r="I34" s="50" t="s">
        <v>93</v>
      </c>
      <c r="J34" s="51" t="s">
        <v>116</v>
      </c>
      <c r="K34" s="49" t="s">
        <v>94</v>
      </c>
      <c r="L34" s="52" t="s">
        <v>147</v>
      </c>
    </row>
    <row r="35" spans="1:12" s="681" customFormat="1" ht="27.75" customHeight="1">
      <c r="A35" s="352"/>
      <c r="B35" s="47" t="str">
        <f>IF($E$8=C35,$D$8,IF($E$9=C35,$D$9,IF($E$10=C35,$D$10,"")))</f>
        <v/>
      </c>
      <c r="C35" s="56" t="s">
        <v>36</v>
      </c>
      <c r="D35" s="711"/>
      <c r="E35" s="712"/>
      <c r="F35" s="713"/>
      <c r="G35" s="713"/>
      <c r="H35" s="714"/>
      <c r="I35" s="714"/>
      <c r="J35" s="714"/>
      <c r="K35" s="715"/>
      <c r="L35" s="54">
        <f>ROUNDDOWN((SUM(K36:K55)),-3)/1000</f>
        <v>0</v>
      </c>
    </row>
    <row r="36" spans="1:12" ht="18" customHeight="1">
      <c r="A36">
        <v>1</v>
      </c>
      <c r="B36" s="79"/>
      <c r="C36" s="58" t="str">
        <f>IF(D36="","",".")</f>
        <v/>
      </c>
      <c r="D36" s="348" t="str">
        <f>IF('5-4 支出'!D36="","",'5-4 支出'!D36)</f>
        <v/>
      </c>
      <c r="E36" s="97" t="str">
        <f>IF('5-4 支出'!E36="","",'5-4 支出'!E36)</f>
        <v/>
      </c>
      <c r="F36" s="98" t="str">
        <f>IF('5-4 支出'!F36="","",'5-4 支出'!F36)</f>
        <v/>
      </c>
      <c r="G36" s="98" t="str">
        <f>IF('5-4 支出'!G36="","",'5-4 支出'!G36)</f>
        <v/>
      </c>
      <c r="H36" s="98" t="str">
        <f>IF('5-4 支出'!H36="","",'5-4 支出'!H36)</f>
        <v/>
      </c>
      <c r="I36" s="98" t="str">
        <f>IF('5-4 支出'!I36="","",'5-4 支出'!I36)</f>
        <v/>
      </c>
      <c r="J36" s="98" t="str">
        <f>IF('5-4 支出'!J36="","",'5-4 支出'!J36)</f>
        <v/>
      </c>
      <c r="K36" s="103" t="str">
        <f t="shared" ref="K36:K55" si="3">IF(ISNUMBER(F36),(PRODUCT(F36,G36,I36)),"")</f>
        <v/>
      </c>
      <c r="L36" s="23"/>
    </row>
    <row r="37" spans="1:12" ht="18" customHeight="1">
      <c r="A37">
        <v>2</v>
      </c>
      <c r="B37" s="79"/>
      <c r="C37" s="58" t="str">
        <f t="shared" ref="C37:C55" si="4">IF(D37="","",".")</f>
        <v/>
      </c>
      <c r="D37" s="349" t="str">
        <f>IF('5-4 支出'!D37="","",'5-4 支出'!D37)</f>
        <v/>
      </c>
      <c r="E37" s="99" t="str">
        <f>IF('5-4 支出'!E37="","",'5-4 支出'!E37)</f>
        <v/>
      </c>
      <c r="F37" s="100" t="str">
        <f>IF('5-4 支出'!F37="","",'5-4 支出'!F37)</f>
        <v/>
      </c>
      <c r="G37" s="100" t="str">
        <f>IF('5-4 支出'!G37="","",'5-4 支出'!G37)</f>
        <v/>
      </c>
      <c r="H37" s="100" t="str">
        <f>IF('5-4 支出'!H37="","",'5-4 支出'!H37)</f>
        <v/>
      </c>
      <c r="I37" s="100" t="str">
        <f>IF('5-4 支出'!I37="","",'5-4 支出'!I37)</f>
        <v/>
      </c>
      <c r="J37" s="100" t="str">
        <f>IF('5-4 支出'!J37="","",'5-4 支出'!J37)</f>
        <v/>
      </c>
      <c r="K37" s="104" t="str">
        <f t="shared" si="3"/>
        <v/>
      </c>
      <c r="L37" s="23"/>
    </row>
    <row r="38" spans="1:12" ht="18" customHeight="1">
      <c r="A38">
        <v>3</v>
      </c>
      <c r="B38" s="79"/>
      <c r="C38" s="58" t="str">
        <f t="shared" si="4"/>
        <v/>
      </c>
      <c r="D38" s="349" t="str">
        <f>IF('5-4 支出'!D38="","",'5-4 支出'!D38)</f>
        <v/>
      </c>
      <c r="E38" s="99" t="str">
        <f>IF('5-4 支出'!E38="","",'5-4 支出'!E38)</f>
        <v/>
      </c>
      <c r="F38" s="100" t="str">
        <f>IF('5-4 支出'!F38="","",'5-4 支出'!F38)</f>
        <v/>
      </c>
      <c r="G38" s="100" t="str">
        <f>IF('5-4 支出'!G38="","",'5-4 支出'!G38)</f>
        <v/>
      </c>
      <c r="H38" s="100" t="str">
        <f>IF('5-4 支出'!H38="","",'5-4 支出'!H38)</f>
        <v/>
      </c>
      <c r="I38" s="100" t="str">
        <f>IF('5-4 支出'!I38="","",'5-4 支出'!I38)</f>
        <v/>
      </c>
      <c r="J38" s="100" t="str">
        <f>IF('5-4 支出'!J38="","",'5-4 支出'!J38)</f>
        <v/>
      </c>
      <c r="K38" s="104" t="str">
        <f t="shared" si="3"/>
        <v/>
      </c>
      <c r="L38" s="23"/>
    </row>
    <row r="39" spans="1:12" ht="18" customHeight="1">
      <c r="A39">
        <v>4</v>
      </c>
      <c r="B39" s="79"/>
      <c r="C39" s="58" t="str">
        <f t="shared" si="4"/>
        <v/>
      </c>
      <c r="D39" s="349" t="str">
        <f>IF('5-4 支出'!D39="","",'5-4 支出'!D39)</f>
        <v/>
      </c>
      <c r="E39" s="99" t="str">
        <f>IF('5-4 支出'!E39="","",'5-4 支出'!E39)</f>
        <v/>
      </c>
      <c r="F39" s="100" t="str">
        <f>IF('5-4 支出'!F39="","",'5-4 支出'!F39)</f>
        <v/>
      </c>
      <c r="G39" s="100" t="str">
        <f>IF('5-4 支出'!G39="","",'5-4 支出'!G39)</f>
        <v/>
      </c>
      <c r="H39" s="100" t="str">
        <f>IF('5-4 支出'!H39="","",'5-4 支出'!H39)</f>
        <v/>
      </c>
      <c r="I39" s="100" t="str">
        <f>IF('5-4 支出'!I39="","",'5-4 支出'!I39)</f>
        <v/>
      </c>
      <c r="J39" s="100" t="str">
        <f>IF('5-4 支出'!J39="","",'5-4 支出'!J39)</f>
        <v/>
      </c>
      <c r="K39" s="104" t="str">
        <f t="shared" si="3"/>
        <v/>
      </c>
      <c r="L39" s="23"/>
    </row>
    <row r="40" spans="1:12" ht="18" customHeight="1">
      <c r="A40">
        <v>5</v>
      </c>
      <c r="B40" s="79"/>
      <c r="C40" s="58" t="str">
        <f t="shared" si="4"/>
        <v/>
      </c>
      <c r="D40" s="349" t="str">
        <f>IF('5-4 支出'!D40="","",'5-4 支出'!D40)</f>
        <v/>
      </c>
      <c r="E40" s="99" t="str">
        <f>IF('5-4 支出'!E40="","",'5-4 支出'!E40)</f>
        <v/>
      </c>
      <c r="F40" s="100" t="str">
        <f>IF('5-4 支出'!F40="","",'5-4 支出'!F40)</f>
        <v/>
      </c>
      <c r="G40" s="100" t="str">
        <f>IF('5-4 支出'!G40="","",'5-4 支出'!G40)</f>
        <v/>
      </c>
      <c r="H40" s="100" t="str">
        <f>IF('5-4 支出'!H40="","",'5-4 支出'!H40)</f>
        <v/>
      </c>
      <c r="I40" s="100" t="str">
        <f>IF('5-4 支出'!I40="","",'5-4 支出'!I40)</f>
        <v/>
      </c>
      <c r="J40" s="100" t="str">
        <f>IF('5-4 支出'!J40="","",'5-4 支出'!J40)</f>
        <v/>
      </c>
      <c r="K40" s="104" t="str">
        <f t="shared" si="3"/>
        <v/>
      </c>
      <c r="L40" s="23"/>
    </row>
    <row r="41" spans="1:12" ht="18" customHeight="1">
      <c r="A41">
        <v>6</v>
      </c>
      <c r="B41" s="79"/>
      <c r="C41" s="58" t="str">
        <f t="shared" si="4"/>
        <v/>
      </c>
      <c r="D41" s="349" t="str">
        <f>IF('5-4 支出'!D41="","",'5-4 支出'!D41)</f>
        <v/>
      </c>
      <c r="E41" s="99" t="str">
        <f>IF('5-4 支出'!E41="","",'5-4 支出'!E41)</f>
        <v/>
      </c>
      <c r="F41" s="100" t="str">
        <f>IF('5-4 支出'!F41="","",'5-4 支出'!F41)</f>
        <v/>
      </c>
      <c r="G41" s="100" t="str">
        <f>IF('5-4 支出'!G41="","",'5-4 支出'!G41)</f>
        <v/>
      </c>
      <c r="H41" s="100" t="str">
        <f>IF('5-4 支出'!H41="","",'5-4 支出'!H41)</f>
        <v/>
      </c>
      <c r="I41" s="100" t="str">
        <f>IF('5-4 支出'!I41="","",'5-4 支出'!I41)</f>
        <v/>
      </c>
      <c r="J41" s="100" t="str">
        <f>IF('5-4 支出'!J41="","",'5-4 支出'!J41)</f>
        <v/>
      </c>
      <c r="K41" s="104" t="str">
        <f t="shared" si="3"/>
        <v/>
      </c>
      <c r="L41" s="23"/>
    </row>
    <row r="42" spans="1:12" ht="18" customHeight="1">
      <c r="A42">
        <v>7</v>
      </c>
      <c r="B42" s="79"/>
      <c r="C42" s="58" t="str">
        <f t="shared" si="4"/>
        <v/>
      </c>
      <c r="D42" s="349" t="str">
        <f>IF('5-4 支出'!D42="","",'5-4 支出'!D42)</f>
        <v/>
      </c>
      <c r="E42" s="99" t="str">
        <f>IF('5-4 支出'!E42="","",'5-4 支出'!E42)</f>
        <v/>
      </c>
      <c r="F42" s="100" t="str">
        <f>IF('5-4 支出'!F42="","",'5-4 支出'!F42)</f>
        <v/>
      </c>
      <c r="G42" s="100" t="str">
        <f>IF('5-4 支出'!G42="","",'5-4 支出'!G42)</f>
        <v/>
      </c>
      <c r="H42" s="100" t="str">
        <f>IF('5-4 支出'!H42="","",'5-4 支出'!H42)</f>
        <v/>
      </c>
      <c r="I42" s="100" t="str">
        <f>IF('5-4 支出'!I42="","",'5-4 支出'!I42)</f>
        <v/>
      </c>
      <c r="J42" s="100" t="str">
        <f>IF('5-4 支出'!J42="","",'5-4 支出'!J42)</f>
        <v/>
      </c>
      <c r="K42" s="104" t="str">
        <f t="shared" si="3"/>
        <v/>
      </c>
      <c r="L42" s="23"/>
    </row>
    <row r="43" spans="1:12" ht="18" customHeight="1">
      <c r="A43">
        <v>8</v>
      </c>
      <c r="B43" s="79"/>
      <c r="C43" s="58" t="str">
        <f t="shared" si="4"/>
        <v/>
      </c>
      <c r="D43" s="349" t="str">
        <f>IF('5-4 支出'!D43="","",'5-4 支出'!D43)</f>
        <v/>
      </c>
      <c r="E43" s="99" t="str">
        <f>IF('5-4 支出'!E43="","",'5-4 支出'!E43)</f>
        <v/>
      </c>
      <c r="F43" s="100" t="str">
        <f>IF('5-4 支出'!F43="","",'5-4 支出'!F43)</f>
        <v/>
      </c>
      <c r="G43" s="100" t="str">
        <f>IF('5-4 支出'!G43="","",'5-4 支出'!G43)</f>
        <v/>
      </c>
      <c r="H43" s="100" t="str">
        <f>IF('5-4 支出'!H43="","",'5-4 支出'!H43)</f>
        <v/>
      </c>
      <c r="I43" s="100" t="str">
        <f>IF('5-4 支出'!I43="","",'5-4 支出'!I43)</f>
        <v/>
      </c>
      <c r="J43" s="100" t="str">
        <f>IF('5-4 支出'!J43="","",'5-4 支出'!J43)</f>
        <v/>
      </c>
      <c r="K43" s="104" t="str">
        <f t="shared" si="3"/>
        <v/>
      </c>
      <c r="L43" s="23"/>
    </row>
    <row r="44" spans="1:12" ht="18" customHeight="1">
      <c r="A44">
        <v>9</v>
      </c>
      <c r="B44" s="79"/>
      <c r="C44" s="58" t="str">
        <f t="shared" si="4"/>
        <v/>
      </c>
      <c r="D44" s="349" t="str">
        <f>IF('5-4 支出'!D44="","",'5-4 支出'!D44)</f>
        <v/>
      </c>
      <c r="E44" s="99" t="str">
        <f>IF('5-4 支出'!E44="","",'5-4 支出'!E44)</f>
        <v/>
      </c>
      <c r="F44" s="100" t="str">
        <f>IF('5-4 支出'!F44="","",'5-4 支出'!F44)</f>
        <v/>
      </c>
      <c r="G44" s="100" t="str">
        <f>IF('5-4 支出'!G44="","",'5-4 支出'!G44)</f>
        <v/>
      </c>
      <c r="H44" s="100" t="str">
        <f>IF('5-4 支出'!H44="","",'5-4 支出'!H44)</f>
        <v/>
      </c>
      <c r="I44" s="100" t="str">
        <f>IF('5-4 支出'!I44="","",'5-4 支出'!I44)</f>
        <v/>
      </c>
      <c r="J44" s="100" t="str">
        <f>IF('5-4 支出'!J44="","",'5-4 支出'!J44)</f>
        <v/>
      </c>
      <c r="K44" s="104" t="str">
        <f t="shared" si="3"/>
        <v/>
      </c>
      <c r="L44" s="23"/>
    </row>
    <row r="45" spans="1:12" ht="18" customHeight="1">
      <c r="A45">
        <v>10</v>
      </c>
      <c r="B45" s="79"/>
      <c r="C45" s="58" t="str">
        <f t="shared" si="4"/>
        <v/>
      </c>
      <c r="D45" s="349" t="str">
        <f>IF('5-4 支出'!D45="","",'5-4 支出'!D45)</f>
        <v/>
      </c>
      <c r="E45" s="99" t="str">
        <f>IF('5-4 支出'!E45="","",'5-4 支出'!E45)</f>
        <v/>
      </c>
      <c r="F45" s="100" t="str">
        <f>IF('5-4 支出'!F45="","",'5-4 支出'!F45)</f>
        <v/>
      </c>
      <c r="G45" s="100" t="str">
        <f>IF('5-4 支出'!G45="","",'5-4 支出'!G45)</f>
        <v/>
      </c>
      <c r="H45" s="100" t="str">
        <f>IF('5-4 支出'!H45="","",'5-4 支出'!H45)</f>
        <v/>
      </c>
      <c r="I45" s="100" t="str">
        <f>IF('5-4 支出'!I45="","",'5-4 支出'!I45)</f>
        <v/>
      </c>
      <c r="J45" s="100" t="str">
        <f>IF('5-4 支出'!J45="","",'5-4 支出'!J45)</f>
        <v/>
      </c>
      <c r="K45" s="104" t="str">
        <f t="shared" si="3"/>
        <v/>
      </c>
      <c r="L45" s="23"/>
    </row>
    <row r="46" spans="1:12" ht="18" customHeight="1">
      <c r="A46">
        <v>11</v>
      </c>
      <c r="B46" s="79"/>
      <c r="C46" s="58" t="str">
        <f t="shared" si="4"/>
        <v/>
      </c>
      <c r="D46" s="349" t="str">
        <f>IF('5-4 支出'!D46="","",'5-4 支出'!D46)</f>
        <v/>
      </c>
      <c r="E46" s="99" t="str">
        <f>IF('5-4 支出'!E46="","",'5-4 支出'!E46)</f>
        <v/>
      </c>
      <c r="F46" s="100" t="str">
        <f>IF('5-4 支出'!F46="","",'5-4 支出'!F46)</f>
        <v/>
      </c>
      <c r="G46" s="100" t="str">
        <f>IF('5-4 支出'!G46="","",'5-4 支出'!G46)</f>
        <v/>
      </c>
      <c r="H46" s="100" t="str">
        <f>IF('5-4 支出'!H46="","",'5-4 支出'!H46)</f>
        <v/>
      </c>
      <c r="I46" s="100" t="str">
        <f>IF('5-4 支出'!I46="","",'5-4 支出'!I46)</f>
        <v/>
      </c>
      <c r="J46" s="100" t="str">
        <f>IF('5-4 支出'!J46="","",'5-4 支出'!J46)</f>
        <v/>
      </c>
      <c r="K46" s="104" t="str">
        <f t="shared" si="3"/>
        <v/>
      </c>
      <c r="L46" s="23"/>
    </row>
    <row r="47" spans="1:12" ht="18" customHeight="1">
      <c r="A47">
        <v>12</v>
      </c>
      <c r="B47" s="79"/>
      <c r="C47" s="58" t="str">
        <f t="shared" si="4"/>
        <v/>
      </c>
      <c r="D47" s="349" t="str">
        <f>IF('5-4 支出'!D47="","",'5-4 支出'!D47)</f>
        <v/>
      </c>
      <c r="E47" s="99" t="str">
        <f>IF('5-4 支出'!E47="","",'5-4 支出'!E47)</f>
        <v/>
      </c>
      <c r="F47" s="100" t="str">
        <f>IF('5-4 支出'!F47="","",'5-4 支出'!F47)</f>
        <v/>
      </c>
      <c r="G47" s="100" t="str">
        <f>IF('5-4 支出'!G47="","",'5-4 支出'!G47)</f>
        <v/>
      </c>
      <c r="H47" s="100" t="str">
        <f>IF('5-4 支出'!H47="","",'5-4 支出'!H47)</f>
        <v/>
      </c>
      <c r="I47" s="100" t="str">
        <f>IF('5-4 支出'!I47="","",'5-4 支出'!I47)</f>
        <v/>
      </c>
      <c r="J47" s="100" t="str">
        <f>IF('5-4 支出'!J47="","",'5-4 支出'!J47)</f>
        <v/>
      </c>
      <c r="K47" s="104" t="str">
        <f t="shared" si="3"/>
        <v/>
      </c>
      <c r="L47" s="23"/>
    </row>
    <row r="48" spans="1:12" ht="18" customHeight="1">
      <c r="A48">
        <v>13</v>
      </c>
      <c r="B48" s="79"/>
      <c r="C48" s="58" t="str">
        <f t="shared" si="4"/>
        <v/>
      </c>
      <c r="D48" s="349" t="str">
        <f>IF('5-4 支出'!D48="","",'5-4 支出'!D48)</f>
        <v/>
      </c>
      <c r="E48" s="99" t="str">
        <f>IF('5-4 支出'!E48="","",'5-4 支出'!E48)</f>
        <v/>
      </c>
      <c r="F48" s="100" t="str">
        <f>IF('5-4 支出'!F48="","",'5-4 支出'!F48)</f>
        <v/>
      </c>
      <c r="G48" s="100" t="str">
        <f>IF('5-4 支出'!G48="","",'5-4 支出'!G48)</f>
        <v/>
      </c>
      <c r="H48" s="100" t="str">
        <f>IF('5-4 支出'!H48="","",'5-4 支出'!H48)</f>
        <v/>
      </c>
      <c r="I48" s="100" t="str">
        <f>IF('5-4 支出'!I48="","",'5-4 支出'!I48)</f>
        <v/>
      </c>
      <c r="J48" s="100" t="str">
        <f>IF('5-4 支出'!J48="","",'5-4 支出'!J48)</f>
        <v/>
      </c>
      <c r="K48" s="104" t="str">
        <f t="shared" si="3"/>
        <v/>
      </c>
      <c r="L48" s="23"/>
    </row>
    <row r="49" spans="1:12" ht="18" customHeight="1">
      <c r="A49">
        <v>14</v>
      </c>
      <c r="B49" s="79"/>
      <c r="C49" s="58" t="str">
        <f t="shared" si="4"/>
        <v/>
      </c>
      <c r="D49" s="349" t="str">
        <f>IF('5-4 支出'!D49="","",'5-4 支出'!D49)</f>
        <v/>
      </c>
      <c r="E49" s="99" t="str">
        <f>IF('5-4 支出'!E49="","",'5-4 支出'!E49)</f>
        <v/>
      </c>
      <c r="F49" s="100" t="str">
        <f>IF('5-4 支出'!F49="","",'5-4 支出'!F49)</f>
        <v/>
      </c>
      <c r="G49" s="100" t="str">
        <f>IF('5-4 支出'!G49="","",'5-4 支出'!G49)</f>
        <v/>
      </c>
      <c r="H49" s="100" t="str">
        <f>IF('5-4 支出'!H49="","",'5-4 支出'!H49)</f>
        <v/>
      </c>
      <c r="I49" s="100" t="str">
        <f>IF('5-4 支出'!I49="","",'5-4 支出'!I49)</f>
        <v/>
      </c>
      <c r="J49" s="100" t="str">
        <f>IF('5-4 支出'!J49="","",'5-4 支出'!J49)</f>
        <v/>
      </c>
      <c r="K49" s="104" t="str">
        <f t="shared" si="3"/>
        <v/>
      </c>
      <c r="L49" s="23"/>
    </row>
    <row r="50" spans="1:12" ht="18" customHeight="1">
      <c r="A50">
        <v>15</v>
      </c>
      <c r="B50" s="79"/>
      <c r="C50" s="58" t="str">
        <f t="shared" si="4"/>
        <v/>
      </c>
      <c r="D50" s="349" t="str">
        <f>IF('5-4 支出'!D50="","",'5-4 支出'!D50)</f>
        <v/>
      </c>
      <c r="E50" s="99" t="str">
        <f>IF('5-4 支出'!E50="","",'5-4 支出'!E50)</f>
        <v/>
      </c>
      <c r="F50" s="100" t="str">
        <f>IF('5-4 支出'!F50="","",'5-4 支出'!F50)</f>
        <v/>
      </c>
      <c r="G50" s="100" t="str">
        <f>IF('5-4 支出'!G50="","",'5-4 支出'!G50)</f>
        <v/>
      </c>
      <c r="H50" s="100" t="str">
        <f>IF('5-4 支出'!H50="","",'5-4 支出'!H50)</f>
        <v/>
      </c>
      <c r="I50" s="100" t="str">
        <f>IF('5-4 支出'!I50="","",'5-4 支出'!I50)</f>
        <v/>
      </c>
      <c r="J50" s="100" t="str">
        <f>IF('5-4 支出'!J50="","",'5-4 支出'!J50)</f>
        <v/>
      </c>
      <c r="K50" s="104" t="str">
        <f t="shared" si="3"/>
        <v/>
      </c>
      <c r="L50" s="23"/>
    </row>
    <row r="51" spans="1:12" ht="18" customHeight="1">
      <c r="A51">
        <v>16</v>
      </c>
      <c r="B51" s="79"/>
      <c r="C51" s="58" t="str">
        <f t="shared" si="4"/>
        <v/>
      </c>
      <c r="D51" s="349" t="str">
        <f>IF('5-4 支出'!D51="","",'5-4 支出'!D51)</f>
        <v/>
      </c>
      <c r="E51" s="99" t="str">
        <f>IF('5-4 支出'!E51="","",'5-4 支出'!E51)</f>
        <v/>
      </c>
      <c r="F51" s="100" t="str">
        <f>IF('5-4 支出'!F51="","",'5-4 支出'!F51)</f>
        <v/>
      </c>
      <c r="G51" s="100" t="str">
        <f>IF('5-4 支出'!G51="","",'5-4 支出'!G51)</f>
        <v/>
      </c>
      <c r="H51" s="100" t="str">
        <f>IF('5-4 支出'!H51="","",'5-4 支出'!H51)</f>
        <v/>
      </c>
      <c r="I51" s="100" t="str">
        <f>IF('5-4 支出'!I51="","",'5-4 支出'!I51)</f>
        <v/>
      </c>
      <c r="J51" s="100" t="str">
        <f>IF('5-4 支出'!J51="","",'5-4 支出'!J51)</f>
        <v/>
      </c>
      <c r="K51" s="104" t="str">
        <f t="shared" si="3"/>
        <v/>
      </c>
      <c r="L51" s="23"/>
    </row>
    <row r="52" spans="1:12" ht="18" customHeight="1">
      <c r="A52">
        <v>17</v>
      </c>
      <c r="B52" s="79"/>
      <c r="C52" s="58" t="str">
        <f t="shared" si="4"/>
        <v/>
      </c>
      <c r="D52" s="349" t="str">
        <f>IF('5-4 支出'!D52="","",'5-4 支出'!D52)</f>
        <v/>
      </c>
      <c r="E52" s="99" t="str">
        <f>IF('5-4 支出'!E52="","",'5-4 支出'!E52)</f>
        <v/>
      </c>
      <c r="F52" s="100" t="str">
        <f>IF('5-4 支出'!F52="","",'5-4 支出'!F52)</f>
        <v/>
      </c>
      <c r="G52" s="100" t="str">
        <f>IF('5-4 支出'!G52="","",'5-4 支出'!G52)</f>
        <v/>
      </c>
      <c r="H52" s="100" t="str">
        <f>IF('5-4 支出'!H52="","",'5-4 支出'!H52)</f>
        <v/>
      </c>
      <c r="I52" s="100" t="str">
        <f>IF('5-4 支出'!I52="","",'5-4 支出'!I52)</f>
        <v/>
      </c>
      <c r="J52" s="100" t="str">
        <f>IF('5-4 支出'!J52="","",'5-4 支出'!J52)</f>
        <v/>
      </c>
      <c r="K52" s="104" t="str">
        <f t="shared" si="3"/>
        <v/>
      </c>
      <c r="L52" s="24"/>
    </row>
    <row r="53" spans="1:12" ht="18" customHeight="1">
      <c r="A53">
        <v>18</v>
      </c>
      <c r="B53" s="79"/>
      <c r="C53" s="58" t="str">
        <f t="shared" si="4"/>
        <v/>
      </c>
      <c r="D53" s="349" t="str">
        <f>IF('5-4 支出'!D53="","",'5-4 支出'!D53)</f>
        <v/>
      </c>
      <c r="E53" s="99" t="str">
        <f>IF('5-4 支出'!E53="","",'5-4 支出'!E53)</f>
        <v/>
      </c>
      <c r="F53" s="100" t="str">
        <f>IF('5-4 支出'!F53="","",'5-4 支出'!F53)</f>
        <v/>
      </c>
      <c r="G53" s="100" t="str">
        <f>IF('5-4 支出'!G53="","",'5-4 支出'!G53)</f>
        <v/>
      </c>
      <c r="H53" s="100" t="str">
        <f>IF('5-4 支出'!H53="","",'5-4 支出'!H53)</f>
        <v/>
      </c>
      <c r="I53" s="100" t="str">
        <f>IF('5-4 支出'!I53="","",'5-4 支出'!I53)</f>
        <v/>
      </c>
      <c r="J53" s="100" t="str">
        <f>IF('5-4 支出'!J53="","",'5-4 支出'!J53)</f>
        <v/>
      </c>
      <c r="K53" s="104" t="str">
        <f t="shared" si="3"/>
        <v/>
      </c>
      <c r="L53" s="24"/>
    </row>
    <row r="54" spans="1:12" ht="18" customHeight="1">
      <c r="A54">
        <v>19</v>
      </c>
      <c r="B54" s="79"/>
      <c r="C54" s="58" t="str">
        <f t="shared" si="4"/>
        <v/>
      </c>
      <c r="D54" s="349" t="str">
        <f>IF('5-4 支出'!D54="","",'5-4 支出'!D54)</f>
        <v/>
      </c>
      <c r="E54" s="99" t="str">
        <f>IF('5-4 支出'!E54="","",'5-4 支出'!E54)</f>
        <v/>
      </c>
      <c r="F54" s="100" t="str">
        <f>IF('5-4 支出'!F54="","",'5-4 支出'!F54)</f>
        <v/>
      </c>
      <c r="G54" s="100" t="str">
        <f>IF('5-4 支出'!G54="","",'5-4 支出'!G54)</f>
        <v/>
      </c>
      <c r="H54" s="100" t="str">
        <f>IF('5-4 支出'!H54="","",'5-4 支出'!H54)</f>
        <v/>
      </c>
      <c r="I54" s="100" t="str">
        <f>IF('5-4 支出'!I54="","",'5-4 支出'!I54)</f>
        <v/>
      </c>
      <c r="J54" s="100" t="str">
        <f>IF('5-4 支出'!J54="","",'5-4 支出'!J54)</f>
        <v/>
      </c>
      <c r="K54" s="104" t="str">
        <f t="shared" si="3"/>
        <v/>
      </c>
      <c r="L54" s="24"/>
    </row>
    <row r="55" spans="1:12" ht="18" customHeight="1" thickBot="1">
      <c r="A55">
        <v>20</v>
      </c>
      <c r="B55" s="80"/>
      <c r="C55" s="59" t="str">
        <f t="shared" si="4"/>
        <v/>
      </c>
      <c r="D55" s="350" t="str">
        <f>IF('5-4 支出'!D55="","",'5-4 支出'!D55)</f>
        <v/>
      </c>
      <c r="E55" s="101" t="str">
        <f>IF('5-4 支出'!E55="","",'5-4 支出'!E55)</f>
        <v/>
      </c>
      <c r="F55" s="102" t="str">
        <f>IF('5-4 支出'!F55="","",'5-4 支出'!F55)</f>
        <v/>
      </c>
      <c r="G55" s="102" t="str">
        <f>IF('5-4 支出'!G55="","",'5-4 支出'!G55)</f>
        <v/>
      </c>
      <c r="H55" s="102" t="str">
        <f>IF('5-4 支出'!H55="","",'5-4 支出'!H55)</f>
        <v/>
      </c>
      <c r="I55" s="102" t="str">
        <f>IF('5-4 支出'!I55="","",'5-4 支出'!I55)</f>
        <v/>
      </c>
      <c r="J55" s="102" t="str">
        <f>IF('5-4 支出'!J55="","",'5-4 支出'!J55)</f>
        <v/>
      </c>
      <c r="K55" s="105" t="str">
        <f t="shared" si="3"/>
        <v/>
      </c>
      <c r="L55" s="25"/>
    </row>
    <row r="56" spans="1:12" ht="24.75" thickBot="1">
      <c r="A56" s="45"/>
      <c r="B56" s="77"/>
      <c r="C56" s="53" t="s">
        <v>155</v>
      </c>
      <c r="D56" s="81" t="s">
        <v>151</v>
      </c>
      <c r="E56" s="48" t="s">
        <v>136</v>
      </c>
      <c r="F56" s="82" t="s">
        <v>119</v>
      </c>
      <c r="G56" s="83" t="s">
        <v>92</v>
      </c>
      <c r="H56" s="51" t="s">
        <v>115</v>
      </c>
      <c r="I56" s="50" t="s">
        <v>93</v>
      </c>
      <c r="J56" s="51" t="s">
        <v>116</v>
      </c>
      <c r="K56" s="49" t="s">
        <v>94</v>
      </c>
      <c r="L56" s="52" t="s">
        <v>147</v>
      </c>
    </row>
    <row r="57" spans="1:12" s="681" customFormat="1" ht="27.75" customHeight="1">
      <c r="A57" s="352"/>
      <c r="B57" s="47" t="str">
        <f t="shared" ref="B57" si="5">IF($E$8=C57,$D$8,IF($E$9=C57,$D$9,IF($E$10=C57,$D$10,"")))</f>
        <v/>
      </c>
      <c r="C57" s="57" t="s">
        <v>46</v>
      </c>
      <c r="D57" s="711"/>
      <c r="E57" s="712"/>
      <c r="F57" s="713"/>
      <c r="G57" s="713"/>
      <c r="H57" s="714"/>
      <c r="I57" s="714"/>
      <c r="J57" s="714"/>
      <c r="K57" s="715"/>
      <c r="L57" s="54">
        <f>ROUNDDOWN((SUM(K58:K77)),-3)/1000</f>
        <v>0</v>
      </c>
    </row>
    <row r="58" spans="1:12" ht="18" customHeight="1">
      <c r="A58">
        <v>1</v>
      </c>
      <c r="B58" s="79"/>
      <c r="C58" s="58" t="str">
        <f>IF(D58="","",".")</f>
        <v/>
      </c>
      <c r="D58" s="348" t="str">
        <f>IF('5-4 支出'!D58="","",'5-4 支出'!D58)</f>
        <v/>
      </c>
      <c r="E58" s="97" t="str">
        <f>IF('5-4 支出'!E58="","",'5-4 支出'!E58)</f>
        <v/>
      </c>
      <c r="F58" s="98" t="str">
        <f>IF('5-4 支出'!F58="","",'5-4 支出'!F58)</f>
        <v/>
      </c>
      <c r="G58" s="98" t="str">
        <f>IF('5-4 支出'!G58="","",'5-4 支出'!G58)</f>
        <v/>
      </c>
      <c r="H58" s="98" t="str">
        <f>IF('5-4 支出'!H58="","",'5-4 支出'!H58)</f>
        <v/>
      </c>
      <c r="I58" s="98" t="str">
        <f>IF('5-4 支出'!I58="","",'5-4 支出'!I58)</f>
        <v/>
      </c>
      <c r="J58" s="98" t="str">
        <f>IF('5-4 支出'!J58="","",'5-4 支出'!J58)</f>
        <v/>
      </c>
      <c r="K58" s="103" t="str">
        <f>IF(ISNUMBER(F58),(PRODUCT(F58,G58,I58)),"")</f>
        <v/>
      </c>
      <c r="L58" s="23"/>
    </row>
    <row r="59" spans="1:12" ht="18" customHeight="1">
      <c r="A59">
        <v>2</v>
      </c>
      <c r="B59" s="79"/>
      <c r="C59" s="58" t="str">
        <f t="shared" ref="C59:C77" si="6">IF(D59="","",".")</f>
        <v/>
      </c>
      <c r="D59" s="349" t="str">
        <f>IF('5-4 支出'!D59="","",'5-4 支出'!D59)</f>
        <v/>
      </c>
      <c r="E59" s="99" t="str">
        <f>IF('5-4 支出'!E59="","",'5-4 支出'!E59)</f>
        <v/>
      </c>
      <c r="F59" s="100" t="str">
        <f>IF('5-4 支出'!F59="","",'5-4 支出'!F59)</f>
        <v/>
      </c>
      <c r="G59" s="100" t="str">
        <f>IF('5-4 支出'!G59="","",'5-4 支出'!G59)</f>
        <v/>
      </c>
      <c r="H59" s="100" t="str">
        <f>IF('5-4 支出'!H59="","",'5-4 支出'!H59)</f>
        <v/>
      </c>
      <c r="I59" s="100" t="str">
        <f>IF('5-4 支出'!I59="","",'5-4 支出'!I59)</f>
        <v/>
      </c>
      <c r="J59" s="100" t="str">
        <f>IF('5-4 支出'!J59="","",'5-4 支出'!J59)</f>
        <v/>
      </c>
      <c r="K59" s="104" t="str">
        <f t="shared" ref="K59:K77" si="7">IF(ISNUMBER(F59),(PRODUCT(F59,G59,I59)),"")</f>
        <v/>
      </c>
      <c r="L59" s="23"/>
    </row>
    <row r="60" spans="1:12" ht="18" customHeight="1">
      <c r="A60">
        <v>3</v>
      </c>
      <c r="B60" s="79"/>
      <c r="C60" s="58" t="str">
        <f t="shared" si="6"/>
        <v/>
      </c>
      <c r="D60" s="349" t="str">
        <f>IF('5-4 支出'!D60="","",'5-4 支出'!D60)</f>
        <v/>
      </c>
      <c r="E60" s="99" t="str">
        <f>IF('5-4 支出'!E60="","",'5-4 支出'!E60)</f>
        <v/>
      </c>
      <c r="F60" s="100" t="str">
        <f>IF('5-4 支出'!F60="","",'5-4 支出'!F60)</f>
        <v/>
      </c>
      <c r="G60" s="100" t="str">
        <f>IF('5-4 支出'!G60="","",'5-4 支出'!G60)</f>
        <v/>
      </c>
      <c r="H60" s="100" t="str">
        <f>IF('5-4 支出'!H60="","",'5-4 支出'!H60)</f>
        <v/>
      </c>
      <c r="I60" s="100" t="str">
        <f>IF('5-4 支出'!I60="","",'5-4 支出'!I60)</f>
        <v/>
      </c>
      <c r="J60" s="100" t="str">
        <f>IF('5-4 支出'!J60="","",'5-4 支出'!J60)</f>
        <v/>
      </c>
      <c r="K60" s="104" t="str">
        <f t="shared" si="7"/>
        <v/>
      </c>
      <c r="L60" s="23"/>
    </row>
    <row r="61" spans="1:12" ht="18" customHeight="1">
      <c r="A61">
        <v>4</v>
      </c>
      <c r="B61" s="79"/>
      <c r="C61" s="58" t="str">
        <f t="shared" si="6"/>
        <v/>
      </c>
      <c r="D61" s="349" t="str">
        <f>IF('5-4 支出'!D61="","",'5-4 支出'!D61)</f>
        <v/>
      </c>
      <c r="E61" s="99" t="str">
        <f>IF('5-4 支出'!E61="","",'5-4 支出'!E61)</f>
        <v/>
      </c>
      <c r="F61" s="100" t="str">
        <f>IF('5-4 支出'!F61="","",'5-4 支出'!F61)</f>
        <v/>
      </c>
      <c r="G61" s="100" t="str">
        <f>IF('5-4 支出'!G61="","",'5-4 支出'!G61)</f>
        <v/>
      </c>
      <c r="H61" s="100" t="str">
        <f>IF('5-4 支出'!H61="","",'5-4 支出'!H61)</f>
        <v/>
      </c>
      <c r="I61" s="100" t="str">
        <f>IF('5-4 支出'!I61="","",'5-4 支出'!I61)</f>
        <v/>
      </c>
      <c r="J61" s="100" t="str">
        <f>IF('5-4 支出'!J61="","",'5-4 支出'!J61)</f>
        <v/>
      </c>
      <c r="K61" s="104" t="str">
        <f t="shared" si="7"/>
        <v/>
      </c>
      <c r="L61" s="23"/>
    </row>
    <row r="62" spans="1:12" ht="18" customHeight="1">
      <c r="A62">
        <v>5</v>
      </c>
      <c r="B62" s="79"/>
      <c r="C62" s="58" t="str">
        <f t="shared" si="6"/>
        <v/>
      </c>
      <c r="D62" s="349" t="str">
        <f>IF('5-4 支出'!D62="","",'5-4 支出'!D62)</f>
        <v/>
      </c>
      <c r="E62" s="99" t="str">
        <f>IF('5-4 支出'!E62="","",'5-4 支出'!E62)</f>
        <v/>
      </c>
      <c r="F62" s="100" t="str">
        <f>IF('5-4 支出'!F62="","",'5-4 支出'!F62)</f>
        <v/>
      </c>
      <c r="G62" s="100" t="str">
        <f>IF('5-4 支出'!G62="","",'5-4 支出'!G62)</f>
        <v/>
      </c>
      <c r="H62" s="100" t="str">
        <f>IF('5-4 支出'!H62="","",'5-4 支出'!H62)</f>
        <v/>
      </c>
      <c r="I62" s="100" t="str">
        <f>IF('5-4 支出'!I62="","",'5-4 支出'!I62)</f>
        <v/>
      </c>
      <c r="J62" s="100" t="str">
        <f>IF('5-4 支出'!J62="","",'5-4 支出'!J62)</f>
        <v/>
      </c>
      <c r="K62" s="104" t="str">
        <f t="shared" si="7"/>
        <v/>
      </c>
      <c r="L62" s="23"/>
    </row>
    <row r="63" spans="1:12" ht="18" customHeight="1">
      <c r="A63">
        <v>6</v>
      </c>
      <c r="B63" s="79"/>
      <c r="C63" s="58" t="str">
        <f t="shared" si="6"/>
        <v/>
      </c>
      <c r="D63" s="349" t="str">
        <f>IF('5-4 支出'!D63="","",'5-4 支出'!D63)</f>
        <v/>
      </c>
      <c r="E63" s="99" t="str">
        <f>IF('5-4 支出'!E63="","",'5-4 支出'!E63)</f>
        <v/>
      </c>
      <c r="F63" s="100" t="str">
        <f>IF('5-4 支出'!F63="","",'5-4 支出'!F63)</f>
        <v/>
      </c>
      <c r="G63" s="100" t="str">
        <f>IF('5-4 支出'!G63="","",'5-4 支出'!G63)</f>
        <v/>
      </c>
      <c r="H63" s="100" t="str">
        <f>IF('5-4 支出'!H63="","",'5-4 支出'!H63)</f>
        <v/>
      </c>
      <c r="I63" s="100" t="str">
        <f>IF('5-4 支出'!I63="","",'5-4 支出'!I63)</f>
        <v/>
      </c>
      <c r="J63" s="100" t="str">
        <f>IF('5-4 支出'!J63="","",'5-4 支出'!J63)</f>
        <v/>
      </c>
      <c r="K63" s="104" t="str">
        <f t="shared" si="7"/>
        <v/>
      </c>
      <c r="L63" s="23"/>
    </row>
    <row r="64" spans="1:12" ht="18" customHeight="1">
      <c r="A64">
        <v>7</v>
      </c>
      <c r="B64" s="79"/>
      <c r="C64" s="58" t="str">
        <f t="shared" si="6"/>
        <v/>
      </c>
      <c r="D64" s="349" t="str">
        <f>IF('5-4 支出'!D64="","",'5-4 支出'!D64)</f>
        <v/>
      </c>
      <c r="E64" s="99" t="str">
        <f>IF('5-4 支出'!E64="","",'5-4 支出'!E64)</f>
        <v/>
      </c>
      <c r="F64" s="100" t="str">
        <f>IF('5-4 支出'!F64="","",'5-4 支出'!F64)</f>
        <v/>
      </c>
      <c r="G64" s="100" t="str">
        <f>IF('5-4 支出'!G64="","",'5-4 支出'!G64)</f>
        <v/>
      </c>
      <c r="H64" s="100" t="str">
        <f>IF('5-4 支出'!H64="","",'5-4 支出'!H64)</f>
        <v/>
      </c>
      <c r="I64" s="100" t="str">
        <f>IF('5-4 支出'!I64="","",'5-4 支出'!I64)</f>
        <v/>
      </c>
      <c r="J64" s="100" t="str">
        <f>IF('5-4 支出'!J64="","",'5-4 支出'!J64)</f>
        <v/>
      </c>
      <c r="K64" s="104" t="str">
        <f t="shared" si="7"/>
        <v/>
      </c>
      <c r="L64" s="23"/>
    </row>
    <row r="65" spans="1:12" ht="18" customHeight="1">
      <c r="A65">
        <v>8</v>
      </c>
      <c r="B65" s="79"/>
      <c r="C65" s="58" t="str">
        <f t="shared" si="6"/>
        <v/>
      </c>
      <c r="D65" s="349" t="str">
        <f>IF('5-4 支出'!D65="","",'5-4 支出'!D65)</f>
        <v/>
      </c>
      <c r="E65" s="99" t="str">
        <f>IF('5-4 支出'!E65="","",'5-4 支出'!E65)</f>
        <v/>
      </c>
      <c r="F65" s="100" t="str">
        <f>IF('5-4 支出'!F65="","",'5-4 支出'!F65)</f>
        <v/>
      </c>
      <c r="G65" s="100" t="str">
        <f>IF('5-4 支出'!G65="","",'5-4 支出'!G65)</f>
        <v/>
      </c>
      <c r="H65" s="100" t="str">
        <f>IF('5-4 支出'!H65="","",'5-4 支出'!H65)</f>
        <v/>
      </c>
      <c r="I65" s="100" t="str">
        <f>IF('5-4 支出'!I65="","",'5-4 支出'!I65)</f>
        <v/>
      </c>
      <c r="J65" s="100" t="str">
        <f>IF('5-4 支出'!J65="","",'5-4 支出'!J65)</f>
        <v/>
      </c>
      <c r="K65" s="104" t="str">
        <f t="shared" si="7"/>
        <v/>
      </c>
      <c r="L65" s="23"/>
    </row>
    <row r="66" spans="1:12" ht="18" customHeight="1">
      <c r="A66">
        <v>9</v>
      </c>
      <c r="B66" s="79"/>
      <c r="C66" s="58" t="str">
        <f t="shared" si="6"/>
        <v/>
      </c>
      <c r="D66" s="349" t="str">
        <f>IF('5-4 支出'!D66="","",'5-4 支出'!D66)</f>
        <v/>
      </c>
      <c r="E66" s="99" t="str">
        <f>IF('5-4 支出'!E66="","",'5-4 支出'!E66)</f>
        <v/>
      </c>
      <c r="F66" s="100" t="str">
        <f>IF('5-4 支出'!F66="","",'5-4 支出'!F66)</f>
        <v/>
      </c>
      <c r="G66" s="100" t="str">
        <f>IF('5-4 支出'!G66="","",'5-4 支出'!G66)</f>
        <v/>
      </c>
      <c r="H66" s="100" t="str">
        <f>IF('5-4 支出'!H66="","",'5-4 支出'!H66)</f>
        <v/>
      </c>
      <c r="I66" s="100" t="str">
        <f>IF('5-4 支出'!I66="","",'5-4 支出'!I66)</f>
        <v/>
      </c>
      <c r="J66" s="100" t="str">
        <f>IF('5-4 支出'!J66="","",'5-4 支出'!J66)</f>
        <v/>
      </c>
      <c r="K66" s="104" t="str">
        <f t="shared" si="7"/>
        <v/>
      </c>
      <c r="L66" s="23"/>
    </row>
    <row r="67" spans="1:12" ht="18" customHeight="1">
      <c r="A67">
        <v>10</v>
      </c>
      <c r="B67" s="79"/>
      <c r="C67" s="58" t="str">
        <f t="shared" si="6"/>
        <v/>
      </c>
      <c r="D67" s="349" t="str">
        <f>IF('5-4 支出'!D67="","",'5-4 支出'!D67)</f>
        <v/>
      </c>
      <c r="E67" s="99" t="str">
        <f>IF('5-4 支出'!E67="","",'5-4 支出'!E67)</f>
        <v/>
      </c>
      <c r="F67" s="100" t="str">
        <f>IF('5-4 支出'!F67="","",'5-4 支出'!F67)</f>
        <v/>
      </c>
      <c r="G67" s="100" t="str">
        <f>IF('5-4 支出'!G67="","",'5-4 支出'!G67)</f>
        <v/>
      </c>
      <c r="H67" s="100" t="str">
        <f>IF('5-4 支出'!H67="","",'5-4 支出'!H67)</f>
        <v/>
      </c>
      <c r="I67" s="100" t="str">
        <f>IF('5-4 支出'!I67="","",'5-4 支出'!I67)</f>
        <v/>
      </c>
      <c r="J67" s="100" t="str">
        <f>IF('5-4 支出'!J67="","",'5-4 支出'!J67)</f>
        <v/>
      </c>
      <c r="K67" s="104" t="str">
        <f t="shared" si="7"/>
        <v/>
      </c>
      <c r="L67" s="23"/>
    </row>
    <row r="68" spans="1:12" ht="18" customHeight="1">
      <c r="A68">
        <v>11</v>
      </c>
      <c r="B68" s="79"/>
      <c r="C68" s="58" t="str">
        <f t="shared" si="6"/>
        <v/>
      </c>
      <c r="D68" s="349" t="str">
        <f>IF('5-4 支出'!D68="","",'5-4 支出'!D68)</f>
        <v/>
      </c>
      <c r="E68" s="99" t="str">
        <f>IF('5-4 支出'!E68="","",'5-4 支出'!E68)</f>
        <v/>
      </c>
      <c r="F68" s="100" t="str">
        <f>IF('5-4 支出'!F68="","",'5-4 支出'!F68)</f>
        <v/>
      </c>
      <c r="G68" s="100" t="str">
        <f>IF('5-4 支出'!G68="","",'5-4 支出'!G68)</f>
        <v/>
      </c>
      <c r="H68" s="100" t="str">
        <f>IF('5-4 支出'!H68="","",'5-4 支出'!H68)</f>
        <v/>
      </c>
      <c r="I68" s="100" t="str">
        <f>IF('5-4 支出'!I68="","",'5-4 支出'!I68)</f>
        <v/>
      </c>
      <c r="J68" s="100" t="str">
        <f>IF('5-4 支出'!J68="","",'5-4 支出'!J68)</f>
        <v/>
      </c>
      <c r="K68" s="104" t="str">
        <f t="shared" si="7"/>
        <v/>
      </c>
      <c r="L68" s="23"/>
    </row>
    <row r="69" spans="1:12" ht="18" customHeight="1">
      <c r="A69">
        <v>12</v>
      </c>
      <c r="B69" s="79"/>
      <c r="C69" s="58" t="str">
        <f t="shared" si="6"/>
        <v/>
      </c>
      <c r="D69" s="349" t="str">
        <f>IF('5-4 支出'!D69="","",'5-4 支出'!D69)</f>
        <v/>
      </c>
      <c r="E69" s="99" t="str">
        <f>IF('5-4 支出'!E69="","",'5-4 支出'!E69)</f>
        <v/>
      </c>
      <c r="F69" s="100" t="str">
        <f>IF('5-4 支出'!F69="","",'5-4 支出'!F69)</f>
        <v/>
      </c>
      <c r="G69" s="100" t="str">
        <f>IF('5-4 支出'!G69="","",'5-4 支出'!G69)</f>
        <v/>
      </c>
      <c r="H69" s="100" t="str">
        <f>IF('5-4 支出'!H69="","",'5-4 支出'!H69)</f>
        <v/>
      </c>
      <c r="I69" s="100" t="str">
        <f>IF('5-4 支出'!I69="","",'5-4 支出'!I69)</f>
        <v/>
      </c>
      <c r="J69" s="100" t="str">
        <f>IF('5-4 支出'!J69="","",'5-4 支出'!J69)</f>
        <v/>
      </c>
      <c r="K69" s="104" t="str">
        <f t="shared" si="7"/>
        <v/>
      </c>
      <c r="L69" s="24"/>
    </row>
    <row r="70" spans="1:12" ht="18" customHeight="1">
      <c r="A70">
        <v>13</v>
      </c>
      <c r="B70" s="79"/>
      <c r="C70" s="58" t="str">
        <f t="shared" si="6"/>
        <v/>
      </c>
      <c r="D70" s="349" t="str">
        <f>IF('5-4 支出'!D70="","",'5-4 支出'!D70)</f>
        <v/>
      </c>
      <c r="E70" s="99" t="str">
        <f>IF('5-4 支出'!E70="","",'5-4 支出'!E70)</f>
        <v/>
      </c>
      <c r="F70" s="100" t="str">
        <f>IF('5-4 支出'!F70="","",'5-4 支出'!F70)</f>
        <v/>
      </c>
      <c r="G70" s="100" t="str">
        <f>IF('5-4 支出'!G70="","",'5-4 支出'!G70)</f>
        <v/>
      </c>
      <c r="H70" s="100" t="str">
        <f>IF('5-4 支出'!H70="","",'5-4 支出'!H70)</f>
        <v/>
      </c>
      <c r="I70" s="100" t="str">
        <f>IF('5-4 支出'!I70="","",'5-4 支出'!I70)</f>
        <v/>
      </c>
      <c r="J70" s="100" t="str">
        <f>IF('5-4 支出'!J70="","",'5-4 支出'!J70)</f>
        <v/>
      </c>
      <c r="K70" s="104" t="str">
        <f t="shared" si="7"/>
        <v/>
      </c>
      <c r="L70" s="24"/>
    </row>
    <row r="71" spans="1:12" ht="18" customHeight="1">
      <c r="A71">
        <v>14</v>
      </c>
      <c r="B71" s="79"/>
      <c r="C71" s="58" t="str">
        <f t="shared" si="6"/>
        <v/>
      </c>
      <c r="D71" s="349" t="str">
        <f>IF('5-4 支出'!D71="","",'5-4 支出'!D71)</f>
        <v/>
      </c>
      <c r="E71" s="99" t="str">
        <f>IF('5-4 支出'!E71="","",'5-4 支出'!E71)</f>
        <v/>
      </c>
      <c r="F71" s="100" t="str">
        <f>IF('5-4 支出'!F71="","",'5-4 支出'!F71)</f>
        <v/>
      </c>
      <c r="G71" s="100" t="str">
        <f>IF('5-4 支出'!G71="","",'5-4 支出'!G71)</f>
        <v/>
      </c>
      <c r="H71" s="100" t="str">
        <f>IF('5-4 支出'!H71="","",'5-4 支出'!H71)</f>
        <v/>
      </c>
      <c r="I71" s="100" t="str">
        <f>IF('5-4 支出'!I71="","",'5-4 支出'!I71)</f>
        <v/>
      </c>
      <c r="J71" s="100" t="str">
        <f>IF('5-4 支出'!J71="","",'5-4 支出'!J71)</f>
        <v/>
      </c>
      <c r="K71" s="104" t="str">
        <f t="shared" si="7"/>
        <v/>
      </c>
      <c r="L71" s="23"/>
    </row>
    <row r="72" spans="1:12" ht="18" customHeight="1">
      <c r="A72">
        <v>15</v>
      </c>
      <c r="B72" s="79"/>
      <c r="C72" s="58" t="str">
        <f t="shared" si="6"/>
        <v/>
      </c>
      <c r="D72" s="349" t="str">
        <f>IF('5-4 支出'!D72="","",'5-4 支出'!D72)</f>
        <v/>
      </c>
      <c r="E72" s="99" t="str">
        <f>IF('5-4 支出'!E72="","",'5-4 支出'!E72)</f>
        <v/>
      </c>
      <c r="F72" s="100" t="str">
        <f>IF('5-4 支出'!F72="","",'5-4 支出'!F72)</f>
        <v/>
      </c>
      <c r="G72" s="100" t="str">
        <f>IF('5-4 支出'!G72="","",'5-4 支出'!G72)</f>
        <v/>
      </c>
      <c r="H72" s="100" t="str">
        <f>IF('5-4 支出'!H72="","",'5-4 支出'!H72)</f>
        <v/>
      </c>
      <c r="I72" s="100" t="str">
        <f>IF('5-4 支出'!I72="","",'5-4 支出'!I72)</f>
        <v/>
      </c>
      <c r="J72" s="100" t="str">
        <f>IF('5-4 支出'!J72="","",'5-4 支出'!J72)</f>
        <v/>
      </c>
      <c r="K72" s="104" t="str">
        <f t="shared" si="7"/>
        <v/>
      </c>
      <c r="L72" s="23"/>
    </row>
    <row r="73" spans="1:12" ht="18" customHeight="1">
      <c r="A73">
        <v>16</v>
      </c>
      <c r="B73" s="79"/>
      <c r="C73" s="58" t="str">
        <f t="shared" si="6"/>
        <v/>
      </c>
      <c r="D73" s="349" t="str">
        <f>IF('5-4 支出'!D73="","",'5-4 支出'!D73)</f>
        <v/>
      </c>
      <c r="E73" s="99" t="str">
        <f>IF('5-4 支出'!E73="","",'5-4 支出'!E73)</f>
        <v/>
      </c>
      <c r="F73" s="100" t="str">
        <f>IF('5-4 支出'!F73="","",'5-4 支出'!F73)</f>
        <v/>
      </c>
      <c r="G73" s="100" t="str">
        <f>IF('5-4 支出'!G73="","",'5-4 支出'!G73)</f>
        <v/>
      </c>
      <c r="H73" s="100" t="str">
        <f>IF('5-4 支出'!H73="","",'5-4 支出'!H73)</f>
        <v/>
      </c>
      <c r="I73" s="100" t="str">
        <f>IF('5-4 支出'!I73="","",'5-4 支出'!I73)</f>
        <v/>
      </c>
      <c r="J73" s="100" t="str">
        <f>IF('5-4 支出'!J73="","",'5-4 支出'!J73)</f>
        <v/>
      </c>
      <c r="K73" s="104" t="str">
        <f t="shared" si="7"/>
        <v/>
      </c>
      <c r="L73" s="23"/>
    </row>
    <row r="74" spans="1:12" ht="18" customHeight="1">
      <c r="A74">
        <v>17</v>
      </c>
      <c r="B74" s="79"/>
      <c r="C74" s="58" t="str">
        <f t="shared" si="6"/>
        <v/>
      </c>
      <c r="D74" s="349" t="str">
        <f>IF('5-4 支出'!D74="","",'5-4 支出'!D74)</f>
        <v/>
      </c>
      <c r="E74" s="99" t="str">
        <f>IF('5-4 支出'!E74="","",'5-4 支出'!E74)</f>
        <v/>
      </c>
      <c r="F74" s="100" t="str">
        <f>IF('5-4 支出'!F74="","",'5-4 支出'!F74)</f>
        <v/>
      </c>
      <c r="G74" s="100" t="str">
        <f>IF('5-4 支出'!G74="","",'5-4 支出'!G74)</f>
        <v/>
      </c>
      <c r="H74" s="100" t="str">
        <f>IF('5-4 支出'!H74="","",'5-4 支出'!H74)</f>
        <v/>
      </c>
      <c r="I74" s="100" t="str">
        <f>IF('5-4 支出'!I74="","",'5-4 支出'!I74)</f>
        <v/>
      </c>
      <c r="J74" s="100" t="str">
        <f>IF('5-4 支出'!J74="","",'5-4 支出'!J74)</f>
        <v/>
      </c>
      <c r="K74" s="104" t="str">
        <f t="shared" si="7"/>
        <v/>
      </c>
      <c r="L74" s="23"/>
    </row>
    <row r="75" spans="1:12" ht="18" customHeight="1">
      <c r="A75">
        <v>18</v>
      </c>
      <c r="B75" s="79"/>
      <c r="C75" s="58" t="str">
        <f t="shared" si="6"/>
        <v/>
      </c>
      <c r="D75" s="349" t="str">
        <f>IF('5-4 支出'!D75="","",'5-4 支出'!D75)</f>
        <v/>
      </c>
      <c r="E75" s="99" t="str">
        <f>IF('5-4 支出'!E75="","",'5-4 支出'!E75)</f>
        <v/>
      </c>
      <c r="F75" s="100" t="str">
        <f>IF('5-4 支出'!F75="","",'5-4 支出'!F75)</f>
        <v/>
      </c>
      <c r="G75" s="100" t="str">
        <f>IF('5-4 支出'!G75="","",'5-4 支出'!G75)</f>
        <v/>
      </c>
      <c r="H75" s="100" t="str">
        <f>IF('5-4 支出'!H75="","",'5-4 支出'!H75)</f>
        <v/>
      </c>
      <c r="I75" s="100" t="str">
        <f>IF('5-4 支出'!I75="","",'5-4 支出'!I75)</f>
        <v/>
      </c>
      <c r="J75" s="100" t="str">
        <f>IF('5-4 支出'!J75="","",'5-4 支出'!J75)</f>
        <v/>
      </c>
      <c r="K75" s="104" t="str">
        <f t="shared" si="7"/>
        <v/>
      </c>
      <c r="L75" s="23"/>
    </row>
    <row r="76" spans="1:12" ht="18" customHeight="1">
      <c r="A76">
        <v>19</v>
      </c>
      <c r="B76" s="79"/>
      <c r="C76" s="58" t="str">
        <f t="shared" si="6"/>
        <v/>
      </c>
      <c r="D76" s="349" t="str">
        <f>IF('5-4 支出'!D76="","",'5-4 支出'!D76)</f>
        <v/>
      </c>
      <c r="E76" s="99" t="str">
        <f>IF('5-4 支出'!E76="","",'5-4 支出'!E76)</f>
        <v/>
      </c>
      <c r="F76" s="100" t="str">
        <f>IF('5-4 支出'!F76="","",'5-4 支出'!F76)</f>
        <v/>
      </c>
      <c r="G76" s="100" t="str">
        <f>IF('5-4 支出'!G76="","",'5-4 支出'!G76)</f>
        <v/>
      </c>
      <c r="H76" s="100" t="str">
        <f>IF('5-4 支出'!H76="","",'5-4 支出'!H76)</f>
        <v/>
      </c>
      <c r="I76" s="100" t="str">
        <f>IF('5-4 支出'!I76="","",'5-4 支出'!I76)</f>
        <v/>
      </c>
      <c r="J76" s="100" t="str">
        <f>IF('5-4 支出'!J76="","",'5-4 支出'!J76)</f>
        <v/>
      </c>
      <c r="K76" s="104" t="str">
        <f t="shared" si="7"/>
        <v/>
      </c>
      <c r="L76" s="24"/>
    </row>
    <row r="77" spans="1:12" ht="18" customHeight="1" thickBot="1">
      <c r="A77">
        <v>20</v>
      </c>
      <c r="B77" s="80"/>
      <c r="C77" s="59" t="str">
        <f t="shared" si="6"/>
        <v/>
      </c>
      <c r="D77" s="350" t="str">
        <f>IF('5-4 支出'!D77="","",'5-4 支出'!D77)</f>
        <v/>
      </c>
      <c r="E77" s="101" t="str">
        <f>IF('5-4 支出'!E77="","",'5-4 支出'!E77)</f>
        <v/>
      </c>
      <c r="F77" s="102" t="str">
        <f>IF('5-4 支出'!F77="","",'5-4 支出'!F77)</f>
        <v/>
      </c>
      <c r="G77" s="102" t="str">
        <f>IF('5-4 支出'!G77="","",'5-4 支出'!G77)</f>
        <v/>
      </c>
      <c r="H77" s="102" t="str">
        <f>IF('5-4 支出'!H77="","",'5-4 支出'!H77)</f>
        <v/>
      </c>
      <c r="I77" s="102" t="str">
        <f>IF('5-4 支出'!I77="","",'5-4 支出'!I77)</f>
        <v/>
      </c>
      <c r="J77" s="102" t="str">
        <f>IF('5-4 支出'!J77="","",'5-4 支出'!J77)</f>
        <v/>
      </c>
      <c r="K77" s="105" t="str">
        <f t="shared" si="7"/>
        <v/>
      </c>
      <c r="L77" s="25"/>
    </row>
    <row r="78" spans="1:12" ht="24.75" thickBot="1">
      <c r="A78" s="45"/>
      <c r="B78" s="77"/>
      <c r="C78" s="53" t="s">
        <v>155</v>
      </c>
      <c r="D78" s="81" t="s">
        <v>151</v>
      </c>
      <c r="E78" s="48" t="s">
        <v>136</v>
      </c>
      <c r="F78" s="82" t="s">
        <v>119</v>
      </c>
      <c r="G78" s="83" t="s">
        <v>92</v>
      </c>
      <c r="H78" s="51" t="s">
        <v>115</v>
      </c>
      <c r="I78" s="50" t="s">
        <v>93</v>
      </c>
      <c r="J78" s="51" t="s">
        <v>116</v>
      </c>
      <c r="K78" s="49" t="s">
        <v>94</v>
      </c>
      <c r="L78" s="52" t="s">
        <v>147</v>
      </c>
    </row>
    <row r="79" spans="1:12" s="681" customFormat="1" ht="27.75" customHeight="1">
      <c r="A79" s="352"/>
      <c r="B79" s="47" t="str">
        <f t="shared" ref="B79" si="8">IF($E$8=C79,$D$8,IF($E$9=C79,$D$9,IF($E$10=C79,$D$10,"")))</f>
        <v/>
      </c>
      <c r="C79" s="56" t="s">
        <v>212</v>
      </c>
      <c r="D79" s="711"/>
      <c r="E79" s="712"/>
      <c r="F79" s="713"/>
      <c r="G79" s="713"/>
      <c r="H79" s="714"/>
      <c r="I79" s="714"/>
      <c r="J79" s="714"/>
      <c r="K79" s="715"/>
      <c r="L79" s="54">
        <f>ROUNDDOWN((SUM(K80:K99)),-3)/1000</f>
        <v>0</v>
      </c>
    </row>
    <row r="80" spans="1:12" ht="18" customHeight="1">
      <c r="A80">
        <v>1</v>
      </c>
      <c r="B80" s="79"/>
      <c r="C80" s="58" t="str">
        <f>IF(D80="","",".")</f>
        <v/>
      </c>
      <c r="D80" s="348" t="str">
        <f>IF('5-4 支出'!D80="","",'5-4 支出'!D80)</f>
        <v/>
      </c>
      <c r="E80" s="97" t="str">
        <f>IF('5-4 支出'!E80="","",'5-4 支出'!E80)</f>
        <v/>
      </c>
      <c r="F80" s="98" t="str">
        <f>IF('5-4 支出'!F80="","",'5-4 支出'!F80)</f>
        <v/>
      </c>
      <c r="G80" s="98" t="str">
        <f>IF('5-4 支出'!G80="","",'5-4 支出'!G80)</f>
        <v/>
      </c>
      <c r="H80" s="98" t="str">
        <f>IF('5-4 支出'!H80="","",'5-4 支出'!H80)</f>
        <v/>
      </c>
      <c r="I80" s="98" t="str">
        <f>IF('5-4 支出'!I80="","",'5-4 支出'!I80)</f>
        <v/>
      </c>
      <c r="J80" s="98" t="str">
        <f>IF('5-4 支出'!J80="","",'5-4 支出'!J80)</f>
        <v/>
      </c>
      <c r="K80" s="103" t="str">
        <f>IF(ISNUMBER(F80),(PRODUCT(F80,G80,I80)),"")</f>
        <v/>
      </c>
      <c r="L80" s="23"/>
    </row>
    <row r="81" spans="1:12" ht="18" customHeight="1">
      <c r="A81">
        <v>2</v>
      </c>
      <c r="B81" s="79"/>
      <c r="C81" s="58" t="str">
        <f t="shared" ref="C81:C99" si="9">IF(D81="","",".")</f>
        <v/>
      </c>
      <c r="D81" s="349" t="str">
        <f>IF('5-4 支出'!D81="","",'5-4 支出'!D81)</f>
        <v/>
      </c>
      <c r="E81" s="99" t="str">
        <f>IF('5-4 支出'!E81="","",'5-4 支出'!E81)</f>
        <v/>
      </c>
      <c r="F81" s="100" t="str">
        <f>IF('5-4 支出'!F81="","",'5-4 支出'!F81)</f>
        <v/>
      </c>
      <c r="G81" s="100" t="str">
        <f>IF('5-4 支出'!G81="","",'5-4 支出'!G81)</f>
        <v/>
      </c>
      <c r="H81" s="100" t="str">
        <f>IF('5-4 支出'!H81="","",'5-4 支出'!H81)</f>
        <v/>
      </c>
      <c r="I81" s="100" t="str">
        <f>IF('5-4 支出'!I81="","",'5-4 支出'!I81)</f>
        <v/>
      </c>
      <c r="J81" s="100" t="str">
        <f>IF('5-4 支出'!J81="","",'5-4 支出'!J81)</f>
        <v/>
      </c>
      <c r="K81" s="104" t="str">
        <f t="shared" ref="K81:K99" si="10">IF(ISNUMBER(F81),(PRODUCT(F81,G81,I81)),"")</f>
        <v/>
      </c>
      <c r="L81" s="23"/>
    </row>
    <row r="82" spans="1:12" ht="18" customHeight="1">
      <c r="A82">
        <v>3</v>
      </c>
      <c r="B82" s="79"/>
      <c r="C82" s="58" t="str">
        <f t="shared" si="9"/>
        <v/>
      </c>
      <c r="D82" s="349" t="str">
        <f>IF('5-4 支出'!D82="","",'5-4 支出'!D82)</f>
        <v/>
      </c>
      <c r="E82" s="99" t="str">
        <f>IF('5-4 支出'!E82="","",'5-4 支出'!E82)</f>
        <v/>
      </c>
      <c r="F82" s="100" t="str">
        <f>IF('5-4 支出'!F82="","",'5-4 支出'!F82)</f>
        <v/>
      </c>
      <c r="G82" s="100" t="str">
        <f>IF('5-4 支出'!G82="","",'5-4 支出'!G82)</f>
        <v/>
      </c>
      <c r="H82" s="100" t="str">
        <f>IF('5-4 支出'!H82="","",'5-4 支出'!H82)</f>
        <v/>
      </c>
      <c r="I82" s="100" t="str">
        <f>IF('5-4 支出'!I82="","",'5-4 支出'!I82)</f>
        <v/>
      </c>
      <c r="J82" s="100" t="str">
        <f>IF('5-4 支出'!J82="","",'5-4 支出'!J82)</f>
        <v/>
      </c>
      <c r="K82" s="104" t="str">
        <f t="shared" si="10"/>
        <v/>
      </c>
      <c r="L82" s="23"/>
    </row>
    <row r="83" spans="1:12" ht="18" customHeight="1">
      <c r="A83">
        <v>4</v>
      </c>
      <c r="B83" s="79"/>
      <c r="C83" s="58" t="str">
        <f t="shared" si="9"/>
        <v/>
      </c>
      <c r="D83" s="349" t="str">
        <f>IF('5-4 支出'!D83="","",'5-4 支出'!D83)</f>
        <v/>
      </c>
      <c r="E83" s="99" t="str">
        <f>IF('5-4 支出'!E83="","",'5-4 支出'!E83)</f>
        <v/>
      </c>
      <c r="F83" s="100" t="str">
        <f>IF('5-4 支出'!F83="","",'5-4 支出'!F83)</f>
        <v/>
      </c>
      <c r="G83" s="100" t="str">
        <f>IF('5-4 支出'!G83="","",'5-4 支出'!G83)</f>
        <v/>
      </c>
      <c r="H83" s="100" t="str">
        <f>IF('5-4 支出'!H83="","",'5-4 支出'!H83)</f>
        <v/>
      </c>
      <c r="I83" s="100" t="str">
        <f>IF('5-4 支出'!I83="","",'5-4 支出'!I83)</f>
        <v/>
      </c>
      <c r="J83" s="100" t="str">
        <f>IF('5-4 支出'!J83="","",'5-4 支出'!J83)</f>
        <v/>
      </c>
      <c r="K83" s="104" t="str">
        <f t="shared" si="10"/>
        <v/>
      </c>
      <c r="L83" s="23"/>
    </row>
    <row r="84" spans="1:12" ht="18" customHeight="1">
      <c r="A84">
        <v>5</v>
      </c>
      <c r="B84" s="79"/>
      <c r="C84" s="58" t="str">
        <f t="shared" si="9"/>
        <v/>
      </c>
      <c r="D84" s="349" t="str">
        <f>IF('5-4 支出'!D84="","",'5-4 支出'!D84)</f>
        <v/>
      </c>
      <c r="E84" s="99" t="str">
        <f>IF('5-4 支出'!E84="","",'5-4 支出'!E84)</f>
        <v/>
      </c>
      <c r="F84" s="100" t="str">
        <f>IF('5-4 支出'!F84="","",'5-4 支出'!F84)</f>
        <v/>
      </c>
      <c r="G84" s="100" t="str">
        <f>IF('5-4 支出'!G84="","",'5-4 支出'!G84)</f>
        <v/>
      </c>
      <c r="H84" s="100" t="str">
        <f>IF('5-4 支出'!H84="","",'5-4 支出'!H84)</f>
        <v/>
      </c>
      <c r="I84" s="100" t="str">
        <f>IF('5-4 支出'!I84="","",'5-4 支出'!I84)</f>
        <v/>
      </c>
      <c r="J84" s="100" t="str">
        <f>IF('5-4 支出'!J84="","",'5-4 支出'!J84)</f>
        <v/>
      </c>
      <c r="K84" s="104" t="str">
        <f t="shared" si="10"/>
        <v/>
      </c>
      <c r="L84" s="23"/>
    </row>
    <row r="85" spans="1:12" ht="18" customHeight="1">
      <c r="A85">
        <v>6</v>
      </c>
      <c r="B85" s="79"/>
      <c r="C85" s="58" t="str">
        <f t="shared" si="9"/>
        <v/>
      </c>
      <c r="D85" s="349" t="str">
        <f>IF('5-4 支出'!D85="","",'5-4 支出'!D85)</f>
        <v/>
      </c>
      <c r="E85" s="99" t="str">
        <f>IF('5-4 支出'!E85="","",'5-4 支出'!E85)</f>
        <v/>
      </c>
      <c r="F85" s="100" t="str">
        <f>IF('5-4 支出'!F85="","",'5-4 支出'!F85)</f>
        <v/>
      </c>
      <c r="G85" s="100" t="str">
        <f>IF('5-4 支出'!G85="","",'5-4 支出'!G85)</f>
        <v/>
      </c>
      <c r="H85" s="100" t="str">
        <f>IF('5-4 支出'!H85="","",'5-4 支出'!H85)</f>
        <v/>
      </c>
      <c r="I85" s="100" t="str">
        <f>IF('5-4 支出'!I85="","",'5-4 支出'!I85)</f>
        <v/>
      </c>
      <c r="J85" s="100" t="str">
        <f>IF('5-4 支出'!J85="","",'5-4 支出'!J85)</f>
        <v/>
      </c>
      <c r="K85" s="104" t="str">
        <f t="shared" si="10"/>
        <v/>
      </c>
      <c r="L85" s="23"/>
    </row>
    <row r="86" spans="1:12" ht="18" customHeight="1">
      <c r="A86">
        <v>7</v>
      </c>
      <c r="B86" s="79"/>
      <c r="C86" s="58" t="str">
        <f t="shared" si="9"/>
        <v/>
      </c>
      <c r="D86" s="349" t="str">
        <f>IF('5-4 支出'!D86="","",'5-4 支出'!D86)</f>
        <v/>
      </c>
      <c r="E86" s="99" t="str">
        <f>IF('5-4 支出'!E86="","",'5-4 支出'!E86)</f>
        <v/>
      </c>
      <c r="F86" s="100" t="str">
        <f>IF('5-4 支出'!F86="","",'5-4 支出'!F86)</f>
        <v/>
      </c>
      <c r="G86" s="100" t="str">
        <f>IF('5-4 支出'!G86="","",'5-4 支出'!G86)</f>
        <v/>
      </c>
      <c r="H86" s="100" t="str">
        <f>IF('5-4 支出'!H86="","",'5-4 支出'!H86)</f>
        <v/>
      </c>
      <c r="I86" s="100" t="str">
        <f>IF('5-4 支出'!I86="","",'5-4 支出'!I86)</f>
        <v/>
      </c>
      <c r="J86" s="100" t="str">
        <f>IF('5-4 支出'!J86="","",'5-4 支出'!J86)</f>
        <v/>
      </c>
      <c r="K86" s="104" t="str">
        <f t="shared" si="10"/>
        <v/>
      </c>
      <c r="L86" s="23"/>
    </row>
    <row r="87" spans="1:12" ht="18" customHeight="1">
      <c r="A87">
        <v>8</v>
      </c>
      <c r="B87" s="79"/>
      <c r="C87" s="58" t="str">
        <f t="shared" si="9"/>
        <v/>
      </c>
      <c r="D87" s="349" t="str">
        <f>IF('5-4 支出'!D87="","",'5-4 支出'!D87)</f>
        <v/>
      </c>
      <c r="E87" s="99" t="str">
        <f>IF('5-4 支出'!E87="","",'5-4 支出'!E87)</f>
        <v/>
      </c>
      <c r="F87" s="100" t="str">
        <f>IF('5-4 支出'!F87="","",'5-4 支出'!F87)</f>
        <v/>
      </c>
      <c r="G87" s="100" t="str">
        <f>IF('5-4 支出'!G87="","",'5-4 支出'!G87)</f>
        <v/>
      </c>
      <c r="H87" s="100" t="str">
        <f>IF('5-4 支出'!H87="","",'5-4 支出'!H87)</f>
        <v/>
      </c>
      <c r="I87" s="100" t="str">
        <f>IF('5-4 支出'!I87="","",'5-4 支出'!I87)</f>
        <v/>
      </c>
      <c r="J87" s="100" t="str">
        <f>IF('5-4 支出'!J87="","",'5-4 支出'!J87)</f>
        <v/>
      </c>
      <c r="K87" s="104" t="str">
        <f t="shared" si="10"/>
        <v/>
      </c>
      <c r="L87" s="23"/>
    </row>
    <row r="88" spans="1:12" ht="18" customHeight="1">
      <c r="A88">
        <v>9</v>
      </c>
      <c r="B88" s="79"/>
      <c r="C88" s="58" t="str">
        <f t="shared" si="9"/>
        <v/>
      </c>
      <c r="D88" s="349" t="str">
        <f>IF('5-4 支出'!D88="","",'5-4 支出'!D88)</f>
        <v/>
      </c>
      <c r="E88" s="99" t="str">
        <f>IF('5-4 支出'!E88="","",'5-4 支出'!E88)</f>
        <v/>
      </c>
      <c r="F88" s="100" t="str">
        <f>IF('5-4 支出'!F88="","",'5-4 支出'!F88)</f>
        <v/>
      </c>
      <c r="G88" s="100" t="str">
        <f>IF('5-4 支出'!G88="","",'5-4 支出'!G88)</f>
        <v/>
      </c>
      <c r="H88" s="100" t="str">
        <f>IF('5-4 支出'!H88="","",'5-4 支出'!H88)</f>
        <v/>
      </c>
      <c r="I88" s="100" t="str">
        <f>IF('5-4 支出'!I88="","",'5-4 支出'!I88)</f>
        <v/>
      </c>
      <c r="J88" s="100" t="str">
        <f>IF('5-4 支出'!J88="","",'5-4 支出'!J88)</f>
        <v/>
      </c>
      <c r="K88" s="104" t="str">
        <f t="shared" si="10"/>
        <v/>
      </c>
      <c r="L88" s="23"/>
    </row>
    <row r="89" spans="1:12" ht="18" customHeight="1">
      <c r="A89">
        <v>10</v>
      </c>
      <c r="B89" s="79"/>
      <c r="C89" s="58" t="str">
        <f t="shared" si="9"/>
        <v/>
      </c>
      <c r="D89" s="349" t="str">
        <f>IF('5-4 支出'!D89="","",'5-4 支出'!D89)</f>
        <v/>
      </c>
      <c r="E89" s="99" t="str">
        <f>IF('5-4 支出'!E89="","",'5-4 支出'!E89)</f>
        <v/>
      </c>
      <c r="F89" s="100" t="str">
        <f>IF('5-4 支出'!F89="","",'5-4 支出'!F89)</f>
        <v/>
      </c>
      <c r="G89" s="100" t="str">
        <f>IF('5-4 支出'!G89="","",'5-4 支出'!G89)</f>
        <v/>
      </c>
      <c r="H89" s="100" t="str">
        <f>IF('5-4 支出'!H89="","",'5-4 支出'!H89)</f>
        <v/>
      </c>
      <c r="I89" s="100" t="str">
        <f>IF('5-4 支出'!I89="","",'5-4 支出'!I89)</f>
        <v/>
      </c>
      <c r="J89" s="100" t="str">
        <f>IF('5-4 支出'!J89="","",'5-4 支出'!J89)</f>
        <v/>
      </c>
      <c r="K89" s="104" t="str">
        <f t="shared" si="10"/>
        <v/>
      </c>
      <c r="L89" s="23"/>
    </row>
    <row r="90" spans="1:12" ht="18" customHeight="1">
      <c r="A90">
        <v>11</v>
      </c>
      <c r="B90" s="79"/>
      <c r="C90" s="58" t="str">
        <f t="shared" si="9"/>
        <v/>
      </c>
      <c r="D90" s="349" t="str">
        <f>IF('5-4 支出'!D90="","",'5-4 支出'!D90)</f>
        <v/>
      </c>
      <c r="E90" s="99" t="str">
        <f>IF('5-4 支出'!E90="","",'5-4 支出'!E90)</f>
        <v/>
      </c>
      <c r="F90" s="100" t="str">
        <f>IF('5-4 支出'!F90="","",'5-4 支出'!F90)</f>
        <v/>
      </c>
      <c r="G90" s="100" t="str">
        <f>IF('5-4 支出'!G90="","",'5-4 支出'!G90)</f>
        <v/>
      </c>
      <c r="H90" s="100" t="str">
        <f>IF('5-4 支出'!H90="","",'5-4 支出'!H90)</f>
        <v/>
      </c>
      <c r="I90" s="100" t="str">
        <f>IF('5-4 支出'!I90="","",'5-4 支出'!I90)</f>
        <v/>
      </c>
      <c r="J90" s="100" t="str">
        <f>IF('5-4 支出'!J90="","",'5-4 支出'!J90)</f>
        <v/>
      </c>
      <c r="K90" s="104" t="str">
        <f t="shared" si="10"/>
        <v/>
      </c>
      <c r="L90" s="23"/>
    </row>
    <row r="91" spans="1:12" ht="18" customHeight="1">
      <c r="A91">
        <v>12</v>
      </c>
      <c r="B91" s="79"/>
      <c r="C91" s="58" t="str">
        <f t="shared" si="9"/>
        <v/>
      </c>
      <c r="D91" s="349" t="str">
        <f>IF('5-4 支出'!D91="","",'5-4 支出'!D91)</f>
        <v/>
      </c>
      <c r="E91" s="99" t="str">
        <f>IF('5-4 支出'!E91="","",'5-4 支出'!E91)</f>
        <v/>
      </c>
      <c r="F91" s="100" t="str">
        <f>IF('5-4 支出'!F91="","",'5-4 支出'!F91)</f>
        <v/>
      </c>
      <c r="G91" s="100" t="str">
        <f>IF('5-4 支出'!G91="","",'5-4 支出'!G91)</f>
        <v/>
      </c>
      <c r="H91" s="100" t="str">
        <f>IF('5-4 支出'!H91="","",'5-4 支出'!H91)</f>
        <v/>
      </c>
      <c r="I91" s="100" t="str">
        <f>IF('5-4 支出'!I91="","",'5-4 支出'!I91)</f>
        <v/>
      </c>
      <c r="J91" s="100" t="str">
        <f>IF('5-4 支出'!J91="","",'5-4 支出'!J91)</f>
        <v/>
      </c>
      <c r="K91" s="104" t="str">
        <f t="shared" si="10"/>
        <v/>
      </c>
      <c r="L91" s="24"/>
    </row>
    <row r="92" spans="1:12" ht="18" customHeight="1">
      <c r="A92">
        <v>13</v>
      </c>
      <c r="B92" s="79"/>
      <c r="C92" s="58" t="str">
        <f t="shared" si="9"/>
        <v/>
      </c>
      <c r="D92" s="349" t="str">
        <f>IF('5-4 支出'!D92="","",'5-4 支出'!D92)</f>
        <v/>
      </c>
      <c r="E92" s="99" t="str">
        <f>IF('5-4 支出'!E92="","",'5-4 支出'!E92)</f>
        <v/>
      </c>
      <c r="F92" s="100" t="str">
        <f>IF('5-4 支出'!F92="","",'5-4 支出'!F92)</f>
        <v/>
      </c>
      <c r="G92" s="100" t="str">
        <f>IF('5-4 支出'!G92="","",'5-4 支出'!G92)</f>
        <v/>
      </c>
      <c r="H92" s="100" t="str">
        <f>IF('5-4 支出'!H92="","",'5-4 支出'!H92)</f>
        <v/>
      </c>
      <c r="I92" s="100" t="str">
        <f>IF('5-4 支出'!I92="","",'5-4 支出'!I92)</f>
        <v/>
      </c>
      <c r="J92" s="100" t="str">
        <f>IF('5-4 支出'!J92="","",'5-4 支出'!J92)</f>
        <v/>
      </c>
      <c r="K92" s="104" t="str">
        <f t="shared" si="10"/>
        <v/>
      </c>
      <c r="L92" s="24"/>
    </row>
    <row r="93" spans="1:12" ht="18" customHeight="1">
      <c r="A93">
        <v>14</v>
      </c>
      <c r="B93" s="79"/>
      <c r="C93" s="58" t="str">
        <f t="shared" si="9"/>
        <v/>
      </c>
      <c r="D93" s="349" t="str">
        <f>IF('5-4 支出'!D93="","",'5-4 支出'!D93)</f>
        <v/>
      </c>
      <c r="E93" s="99" t="str">
        <f>IF('5-4 支出'!E93="","",'5-4 支出'!E93)</f>
        <v/>
      </c>
      <c r="F93" s="100" t="str">
        <f>IF('5-4 支出'!F93="","",'5-4 支出'!F93)</f>
        <v/>
      </c>
      <c r="G93" s="100" t="str">
        <f>IF('5-4 支出'!G93="","",'5-4 支出'!G93)</f>
        <v/>
      </c>
      <c r="H93" s="100" t="str">
        <f>IF('5-4 支出'!H93="","",'5-4 支出'!H93)</f>
        <v/>
      </c>
      <c r="I93" s="100" t="str">
        <f>IF('5-4 支出'!I93="","",'5-4 支出'!I93)</f>
        <v/>
      </c>
      <c r="J93" s="100" t="str">
        <f>IF('5-4 支出'!J93="","",'5-4 支出'!J93)</f>
        <v/>
      </c>
      <c r="K93" s="104" t="str">
        <f t="shared" si="10"/>
        <v/>
      </c>
      <c r="L93" s="23"/>
    </row>
    <row r="94" spans="1:12" ht="18" customHeight="1">
      <c r="A94">
        <v>15</v>
      </c>
      <c r="B94" s="79"/>
      <c r="C94" s="58" t="str">
        <f t="shared" si="9"/>
        <v/>
      </c>
      <c r="D94" s="349" t="str">
        <f>IF('5-4 支出'!D94="","",'5-4 支出'!D94)</f>
        <v/>
      </c>
      <c r="E94" s="99" t="str">
        <f>IF('5-4 支出'!E94="","",'5-4 支出'!E94)</f>
        <v/>
      </c>
      <c r="F94" s="100" t="str">
        <f>IF('5-4 支出'!F94="","",'5-4 支出'!F94)</f>
        <v/>
      </c>
      <c r="G94" s="100" t="str">
        <f>IF('5-4 支出'!G94="","",'5-4 支出'!G94)</f>
        <v/>
      </c>
      <c r="H94" s="100" t="str">
        <f>IF('5-4 支出'!H94="","",'5-4 支出'!H94)</f>
        <v/>
      </c>
      <c r="I94" s="100" t="str">
        <f>IF('5-4 支出'!I94="","",'5-4 支出'!I94)</f>
        <v/>
      </c>
      <c r="J94" s="100" t="str">
        <f>IF('5-4 支出'!J94="","",'5-4 支出'!J94)</f>
        <v/>
      </c>
      <c r="K94" s="104" t="str">
        <f t="shared" si="10"/>
        <v/>
      </c>
      <c r="L94" s="23"/>
    </row>
    <row r="95" spans="1:12" ht="18" customHeight="1">
      <c r="A95">
        <v>16</v>
      </c>
      <c r="B95" s="79"/>
      <c r="C95" s="58" t="str">
        <f t="shared" si="9"/>
        <v/>
      </c>
      <c r="D95" s="349" t="str">
        <f>IF('5-4 支出'!D95="","",'5-4 支出'!D95)</f>
        <v/>
      </c>
      <c r="E95" s="99" t="str">
        <f>IF('5-4 支出'!E95="","",'5-4 支出'!E95)</f>
        <v/>
      </c>
      <c r="F95" s="100" t="str">
        <f>IF('5-4 支出'!F95="","",'5-4 支出'!F95)</f>
        <v/>
      </c>
      <c r="G95" s="100" t="str">
        <f>IF('5-4 支出'!G95="","",'5-4 支出'!G95)</f>
        <v/>
      </c>
      <c r="H95" s="100" t="str">
        <f>IF('5-4 支出'!H95="","",'5-4 支出'!H95)</f>
        <v/>
      </c>
      <c r="I95" s="100" t="str">
        <f>IF('5-4 支出'!I95="","",'5-4 支出'!I95)</f>
        <v/>
      </c>
      <c r="J95" s="100" t="str">
        <f>IF('5-4 支出'!J95="","",'5-4 支出'!J95)</f>
        <v/>
      </c>
      <c r="K95" s="104" t="str">
        <f t="shared" si="10"/>
        <v/>
      </c>
      <c r="L95" s="23"/>
    </row>
    <row r="96" spans="1:12" ht="18" customHeight="1">
      <c r="A96">
        <v>17</v>
      </c>
      <c r="B96" s="79"/>
      <c r="C96" s="58" t="str">
        <f t="shared" si="9"/>
        <v/>
      </c>
      <c r="D96" s="349" t="str">
        <f>IF('5-4 支出'!D96="","",'5-4 支出'!D96)</f>
        <v/>
      </c>
      <c r="E96" s="99" t="str">
        <f>IF('5-4 支出'!E96="","",'5-4 支出'!E96)</f>
        <v/>
      </c>
      <c r="F96" s="100" t="str">
        <f>IF('5-4 支出'!F96="","",'5-4 支出'!F96)</f>
        <v/>
      </c>
      <c r="G96" s="100" t="str">
        <f>IF('5-4 支出'!G96="","",'5-4 支出'!G96)</f>
        <v/>
      </c>
      <c r="H96" s="100" t="str">
        <f>IF('5-4 支出'!H96="","",'5-4 支出'!H96)</f>
        <v/>
      </c>
      <c r="I96" s="100" t="str">
        <f>IF('5-4 支出'!I96="","",'5-4 支出'!I96)</f>
        <v/>
      </c>
      <c r="J96" s="100" t="str">
        <f>IF('5-4 支出'!J96="","",'5-4 支出'!J96)</f>
        <v/>
      </c>
      <c r="K96" s="104" t="str">
        <f t="shared" si="10"/>
        <v/>
      </c>
      <c r="L96" s="23"/>
    </row>
    <row r="97" spans="1:12" ht="18" customHeight="1">
      <c r="A97">
        <v>18</v>
      </c>
      <c r="B97" s="79"/>
      <c r="C97" s="58" t="str">
        <f t="shared" si="9"/>
        <v/>
      </c>
      <c r="D97" s="349" t="str">
        <f>IF('5-4 支出'!D97="","",'5-4 支出'!D97)</f>
        <v/>
      </c>
      <c r="E97" s="99" t="str">
        <f>IF('5-4 支出'!E97="","",'5-4 支出'!E97)</f>
        <v/>
      </c>
      <c r="F97" s="100" t="str">
        <f>IF('5-4 支出'!F97="","",'5-4 支出'!F97)</f>
        <v/>
      </c>
      <c r="G97" s="100" t="str">
        <f>IF('5-4 支出'!G97="","",'5-4 支出'!G97)</f>
        <v/>
      </c>
      <c r="H97" s="100" t="str">
        <f>IF('5-4 支出'!H97="","",'5-4 支出'!H97)</f>
        <v/>
      </c>
      <c r="I97" s="100" t="str">
        <f>IF('5-4 支出'!I97="","",'5-4 支出'!I97)</f>
        <v/>
      </c>
      <c r="J97" s="100" t="str">
        <f>IF('5-4 支出'!J97="","",'5-4 支出'!J97)</f>
        <v/>
      </c>
      <c r="K97" s="104" t="str">
        <f t="shared" si="10"/>
        <v/>
      </c>
      <c r="L97" s="23"/>
    </row>
    <row r="98" spans="1:12" ht="18" customHeight="1">
      <c r="A98">
        <v>19</v>
      </c>
      <c r="B98" s="79"/>
      <c r="C98" s="58" t="str">
        <f t="shared" si="9"/>
        <v/>
      </c>
      <c r="D98" s="349" t="str">
        <f>IF('5-4 支出'!D98="","",'5-4 支出'!D98)</f>
        <v/>
      </c>
      <c r="E98" s="99" t="str">
        <f>IF('5-4 支出'!E98="","",'5-4 支出'!E98)</f>
        <v/>
      </c>
      <c r="F98" s="100" t="str">
        <f>IF('5-4 支出'!F98="","",'5-4 支出'!F98)</f>
        <v/>
      </c>
      <c r="G98" s="100" t="str">
        <f>IF('5-4 支出'!G98="","",'5-4 支出'!G98)</f>
        <v/>
      </c>
      <c r="H98" s="100" t="str">
        <f>IF('5-4 支出'!H98="","",'5-4 支出'!H98)</f>
        <v/>
      </c>
      <c r="I98" s="100" t="str">
        <f>IF('5-4 支出'!I98="","",'5-4 支出'!I98)</f>
        <v/>
      </c>
      <c r="J98" s="100" t="str">
        <f>IF('5-4 支出'!J98="","",'5-4 支出'!J98)</f>
        <v/>
      </c>
      <c r="K98" s="104" t="str">
        <f t="shared" si="10"/>
        <v/>
      </c>
      <c r="L98" s="24"/>
    </row>
    <row r="99" spans="1:12" ht="18" customHeight="1" thickBot="1">
      <c r="A99">
        <v>20</v>
      </c>
      <c r="B99" s="80"/>
      <c r="C99" s="59" t="str">
        <f t="shared" si="9"/>
        <v/>
      </c>
      <c r="D99" s="350" t="str">
        <f>IF('5-4 支出'!D99="","",'5-4 支出'!D99)</f>
        <v/>
      </c>
      <c r="E99" s="101" t="str">
        <f>IF('5-4 支出'!E99="","",'5-4 支出'!E99)</f>
        <v/>
      </c>
      <c r="F99" s="102" t="str">
        <f>IF('5-4 支出'!F99="","",'5-4 支出'!F99)</f>
        <v/>
      </c>
      <c r="G99" s="102" t="str">
        <f>IF('5-4 支出'!G99="","",'5-4 支出'!G99)</f>
        <v/>
      </c>
      <c r="H99" s="102" t="str">
        <f>IF('5-4 支出'!H99="","",'5-4 支出'!H99)</f>
        <v/>
      </c>
      <c r="I99" s="102" t="str">
        <f>IF('5-4 支出'!I99="","",'5-4 支出'!I99)</f>
        <v/>
      </c>
      <c r="J99" s="102" t="str">
        <f>IF('5-4 支出'!J99="","",'5-4 支出'!J99)</f>
        <v/>
      </c>
      <c r="K99" s="105" t="str">
        <f t="shared" si="10"/>
        <v/>
      </c>
      <c r="L99" s="25"/>
    </row>
    <row r="100" spans="1:12" ht="21.6" customHeight="1" thickBot="1">
      <c r="A100" s="45"/>
      <c r="B100" s="77"/>
      <c r="C100" s="53" t="s">
        <v>155</v>
      </c>
      <c r="D100" s="81" t="s">
        <v>151</v>
      </c>
      <c r="E100" s="48" t="s">
        <v>136</v>
      </c>
      <c r="F100" s="82" t="s">
        <v>119</v>
      </c>
      <c r="G100" s="83" t="s">
        <v>92</v>
      </c>
      <c r="H100" s="51" t="s">
        <v>115</v>
      </c>
      <c r="I100" s="50" t="s">
        <v>93</v>
      </c>
      <c r="J100" s="51" t="s">
        <v>116</v>
      </c>
      <c r="K100" s="49" t="s">
        <v>94</v>
      </c>
      <c r="L100" s="52" t="s">
        <v>147</v>
      </c>
    </row>
    <row r="101" spans="1:12" s="681" customFormat="1" ht="27.75" customHeight="1">
      <c r="A101" s="352"/>
      <c r="B101" s="47" t="str">
        <f t="shared" ref="B101" si="11">IF($E$8=C101,$D$8,IF($E$9=C101,$D$9,IF($E$10=C101,$D$10,"")))</f>
        <v/>
      </c>
      <c r="C101" s="56" t="s">
        <v>213</v>
      </c>
      <c r="D101" s="711"/>
      <c r="E101" s="712"/>
      <c r="F101" s="713"/>
      <c r="G101" s="713"/>
      <c r="H101" s="714"/>
      <c r="I101" s="714"/>
      <c r="J101" s="714"/>
      <c r="K101" s="715"/>
      <c r="L101" s="54">
        <f>ROUNDDOWN((SUM(K102:K121)),-3)/1000</f>
        <v>0</v>
      </c>
    </row>
    <row r="102" spans="1:12" ht="18" customHeight="1">
      <c r="A102">
        <v>1</v>
      </c>
      <c r="B102" s="79"/>
      <c r="C102" s="60" t="str">
        <f>IF(D102="","",".")</f>
        <v/>
      </c>
      <c r="D102" s="348" t="str">
        <f>IF('5-4 支出'!D102="","",'5-4 支出'!D102)</f>
        <v/>
      </c>
      <c r="E102" s="97" t="str">
        <f>IF('5-4 支出'!E102="","",'5-4 支出'!E102)</f>
        <v/>
      </c>
      <c r="F102" s="98" t="str">
        <f>IF('5-4 支出'!F102="","",'5-4 支出'!F102)</f>
        <v/>
      </c>
      <c r="G102" s="98" t="str">
        <f>IF('5-4 支出'!G102="","",'5-4 支出'!G102)</f>
        <v/>
      </c>
      <c r="H102" s="98" t="str">
        <f>IF('5-4 支出'!H102="","",'5-4 支出'!H102)</f>
        <v/>
      </c>
      <c r="I102" s="98" t="str">
        <f>IF('5-4 支出'!I102="","",'5-4 支出'!I102)</f>
        <v/>
      </c>
      <c r="J102" s="98" t="str">
        <f>IF('5-4 支出'!J102="","",'5-4 支出'!J102)</f>
        <v/>
      </c>
      <c r="K102" s="103" t="str">
        <f>IF(ISNUMBER(F102),(PRODUCT(F102,G102,I102)),"")</f>
        <v/>
      </c>
      <c r="L102" s="23"/>
    </row>
    <row r="103" spans="1:12" ht="18" customHeight="1">
      <c r="A103">
        <v>2</v>
      </c>
      <c r="B103" s="79"/>
      <c r="C103" s="60" t="str">
        <f t="shared" ref="C103:C121" si="12">IF(D103="","",".")</f>
        <v/>
      </c>
      <c r="D103" s="349" t="str">
        <f>IF('5-4 支出'!D103="","",'5-4 支出'!D103)</f>
        <v/>
      </c>
      <c r="E103" s="99" t="str">
        <f>IF('5-4 支出'!E103="","",'5-4 支出'!E103)</f>
        <v/>
      </c>
      <c r="F103" s="100" t="str">
        <f>IF('5-4 支出'!F103="","",'5-4 支出'!F103)</f>
        <v/>
      </c>
      <c r="G103" s="100" t="str">
        <f>IF('5-4 支出'!G103="","",'5-4 支出'!G103)</f>
        <v/>
      </c>
      <c r="H103" s="100" t="str">
        <f>IF('5-4 支出'!H103="","",'5-4 支出'!H103)</f>
        <v/>
      </c>
      <c r="I103" s="100" t="str">
        <f>IF('5-4 支出'!I103="","",'5-4 支出'!I103)</f>
        <v/>
      </c>
      <c r="J103" s="100" t="str">
        <f>IF('5-4 支出'!J103="","",'5-4 支出'!J103)</f>
        <v/>
      </c>
      <c r="K103" s="104" t="str">
        <f t="shared" ref="K103:K121" si="13">IF(ISNUMBER(F103),(PRODUCT(F103,G103,I103)),"")</f>
        <v/>
      </c>
      <c r="L103" s="23"/>
    </row>
    <row r="104" spans="1:12" ht="18" customHeight="1">
      <c r="A104">
        <v>3</v>
      </c>
      <c r="B104" s="79"/>
      <c r="C104" s="60" t="str">
        <f t="shared" si="12"/>
        <v/>
      </c>
      <c r="D104" s="349" t="str">
        <f>IF('5-4 支出'!D104="","",'5-4 支出'!D104)</f>
        <v/>
      </c>
      <c r="E104" s="99" t="str">
        <f>IF('5-4 支出'!E104="","",'5-4 支出'!E104)</f>
        <v/>
      </c>
      <c r="F104" s="100" t="str">
        <f>IF('5-4 支出'!F104="","",'5-4 支出'!F104)</f>
        <v/>
      </c>
      <c r="G104" s="100" t="str">
        <f>IF('5-4 支出'!G104="","",'5-4 支出'!G104)</f>
        <v/>
      </c>
      <c r="H104" s="100" t="str">
        <f>IF('5-4 支出'!H104="","",'5-4 支出'!H104)</f>
        <v/>
      </c>
      <c r="I104" s="100" t="str">
        <f>IF('5-4 支出'!I104="","",'5-4 支出'!I104)</f>
        <v/>
      </c>
      <c r="J104" s="100" t="str">
        <f>IF('5-4 支出'!J104="","",'5-4 支出'!J104)</f>
        <v/>
      </c>
      <c r="K104" s="104" t="str">
        <f t="shared" si="13"/>
        <v/>
      </c>
      <c r="L104" s="23"/>
    </row>
    <row r="105" spans="1:12" ht="18" customHeight="1">
      <c r="A105">
        <v>4</v>
      </c>
      <c r="B105" s="79"/>
      <c r="C105" s="60" t="str">
        <f t="shared" si="12"/>
        <v/>
      </c>
      <c r="D105" s="349" t="str">
        <f>IF('5-4 支出'!D105="","",'5-4 支出'!D105)</f>
        <v/>
      </c>
      <c r="E105" s="99" t="str">
        <f>IF('5-4 支出'!E105="","",'5-4 支出'!E105)</f>
        <v/>
      </c>
      <c r="F105" s="100" t="str">
        <f>IF('5-4 支出'!F105="","",'5-4 支出'!F105)</f>
        <v/>
      </c>
      <c r="G105" s="100" t="str">
        <f>IF('5-4 支出'!G105="","",'5-4 支出'!G105)</f>
        <v/>
      </c>
      <c r="H105" s="100" t="str">
        <f>IF('5-4 支出'!H105="","",'5-4 支出'!H105)</f>
        <v/>
      </c>
      <c r="I105" s="100" t="str">
        <f>IF('5-4 支出'!I105="","",'5-4 支出'!I105)</f>
        <v/>
      </c>
      <c r="J105" s="100" t="str">
        <f>IF('5-4 支出'!J105="","",'5-4 支出'!J105)</f>
        <v/>
      </c>
      <c r="K105" s="104" t="str">
        <f t="shared" si="13"/>
        <v/>
      </c>
      <c r="L105" s="23"/>
    </row>
    <row r="106" spans="1:12" ht="18" customHeight="1">
      <c r="A106">
        <v>5</v>
      </c>
      <c r="B106" s="79"/>
      <c r="C106" s="60" t="str">
        <f t="shared" si="12"/>
        <v/>
      </c>
      <c r="D106" s="349" t="str">
        <f>IF('5-4 支出'!D106="","",'5-4 支出'!D106)</f>
        <v/>
      </c>
      <c r="E106" s="99" t="str">
        <f>IF('5-4 支出'!E106="","",'5-4 支出'!E106)</f>
        <v/>
      </c>
      <c r="F106" s="100" t="str">
        <f>IF('5-4 支出'!F106="","",'5-4 支出'!F106)</f>
        <v/>
      </c>
      <c r="G106" s="100" t="str">
        <f>IF('5-4 支出'!G106="","",'5-4 支出'!G106)</f>
        <v/>
      </c>
      <c r="H106" s="100" t="str">
        <f>IF('5-4 支出'!H106="","",'5-4 支出'!H106)</f>
        <v/>
      </c>
      <c r="I106" s="100" t="str">
        <f>IF('5-4 支出'!I106="","",'5-4 支出'!I106)</f>
        <v/>
      </c>
      <c r="J106" s="100" t="str">
        <f>IF('5-4 支出'!J106="","",'5-4 支出'!J106)</f>
        <v/>
      </c>
      <c r="K106" s="104" t="str">
        <f t="shared" si="13"/>
        <v/>
      </c>
      <c r="L106" s="23"/>
    </row>
    <row r="107" spans="1:12" ht="18" customHeight="1">
      <c r="A107">
        <v>6</v>
      </c>
      <c r="B107" s="79"/>
      <c r="C107" s="60" t="str">
        <f t="shared" si="12"/>
        <v/>
      </c>
      <c r="D107" s="349" t="str">
        <f>IF('5-4 支出'!D107="","",'5-4 支出'!D107)</f>
        <v/>
      </c>
      <c r="E107" s="99" t="str">
        <f>IF('5-4 支出'!E107="","",'5-4 支出'!E107)</f>
        <v/>
      </c>
      <c r="F107" s="100" t="str">
        <f>IF('5-4 支出'!F107="","",'5-4 支出'!F107)</f>
        <v/>
      </c>
      <c r="G107" s="100" t="str">
        <f>IF('5-4 支出'!G107="","",'5-4 支出'!G107)</f>
        <v/>
      </c>
      <c r="H107" s="100" t="str">
        <f>IF('5-4 支出'!H107="","",'5-4 支出'!H107)</f>
        <v/>
      </c>
      <c r="I107" s="100" t="str">
        <f>IF('5-4 支出'!I107="","",'5-4 支出'!I107)</f>
        <v/>
      </c>
      <c r="J107" s="100" t="str">
        <f>IF('5-4 支出'!J107="","",'5-4 支出'!J107)</f>
        <v/>
      </c>
      <c r="K107" s="104" t="str">
        <f t="shared" si="13"/>
        <v/>
      </c>
      <c r="L107" s="23"/>
    </row>
    <row r="108" spans="1:12" ht="18" customHeight="1">
      <c r="A108">
        <v>7</v>
      </c>
      <c r="B108" s="79"/>
      <c r="C108" s="60" t="str">
        <f t="shared" si="12"/>
        <v/>
      </c>
      <c r="D108" s="349" t="str">
        <f>IF('5-4 支出'!D108="","",'5-4 支出'!D108)</f>
        <v/>
      </c>
      <c r="E108" s="99" t="str">
        <f>IF('5-4 支出'!E108="","",'5-4 支出'!E108)</f>
        <v/>
      </c>
      <c r="F108" s="100" t="str">
        <f>IF('5-4 支出'!F108="","",'5-4 支出'!F108)</f>
        <v/>
      </c>
      <c r="G108" s="100" t="str">
        <f>IF('5-4 支出'!G108="","",'5-4 支出'!G108)</f>
        <v/>
      </c>
      <c r="H108" s="100" t="str">
        <f>IF('5-4 支出'!H108="","",'5-4 支出'!H108)</f>
        <v/>
      </c>
      <c r="I108" s="100" t="str">
        <f>IF('5-4 支出'!I108="","",'5-4 支出'!I108)</f>
        <v/>
      </c>
      <c r="J108" s="100" t="str">
        <f>IF('5-4 支出'!J108="","",'5-4 支出'!J108)</f>
        <v/>
      </c>
      <c r="K108" s="104" t="str">
        <f t="shared" si="13"/>
        <v/>
      </c>
      <c r="L108" s="23"/>
    </row>
    <row r="109" spans="1:12" ht="18" customHeight="1">
      <c r="A109">
        <v>8</v>
      </c>
      <c r="B109" s="79"/>
      <c r="C109" s="60" t="str">
        <f t="shared" si="12"/>
        <v/>
      </c>
      <c r="D109" s="349" t="str">
        <f>IF('5-4 支出'!D109="","",'5-4 支出'!D109)</f>
        <v/>
      </c>
      <c r="E109" s="99" t="str">
        <f>IF('5-4 支出'!E109="","",'5-4 支出'!E109)</f>
        <v/>
      </c>
      <c r="F109" s="100" t="str">
        <f>IF('5-4 支出'!F109="","",'5-4 支出'!F109)</f>
        <v/>
      </c>
      <c r="G109" s="100" t="str">
        <f>IF('5-4 支出'!G109="","",'5-4 支出'!G109)</f>
        <v/>
      </c>
      <c r="H109" s="100" t="str">
        <f>IF('5-4 支出'!H109="","",'5-4 支出'!H109)</f>
        <v/>
      </c>
      <c r="I109" s="100" t="str">
        <f>IF('5-4 支出'!I109="","",'5-4 支出'!I109)</f>
        <v/>
      </c>
      <c r="J109" s="100" t="str">
        <f>IF('5-4 支出'!J109="","",'5-4 支出'!J109)</f>
        <v/>
      </c>
      <c r="K109" s="104" t="str">
        <f t="shared" si="13"/>
        <v/>
      </c>
      <c r="L109" s="23"/>
    </row>
    <row r="110" spans="1:12" ht="18" customHeight="1">
      <c r="A110">
        <v>9</v>
      </c>
      <c r="B110" s="79"/>
      <c r="C110" s="60" t="str">
        <f t="shared" si="12"/>
        <v/>
      </c>
      <c r="D110" s="349" t="str">
        <f>IF('5-4 支出'!D110="","",'5-4 支出'!D110)</f>
        <v/>
      </c>
      <c r="E110" s="99" t="str">
        <f>IF('5-4 支出'!E110="","",'5-4 支出'!E110)</f>
        <v/>
      </c>
      <c r="F110" s="100" t="str">
        <f>IF('5-4 支出'!F110="","",'5-4 支出'!F110)</f>
        <v/>
      </c>
      <c r="G110" s="100" t="str">
        <f>IF('5-4 支出'!G110="","",'5-4 支出'!G110)</f>
        <v/>
      </c>
      <c r="H110" s="100" t="str">
        <f>IF('5-4 支出'!H110="","",'5-4 支出'!H110)</f>
        <v/>
      </c>
      <c r="I110" s="100" t="str">
        <f>IF('5-4 支出'!I110="","",'5-4 支出'!I110)</f>
        <v/>
      </c>
      <c r="J110" s="100" t="str">
        <f>IF('5-4 支出'!J110="","",'5-4 支出'!J110)</f>
        <v/>
      </c>
      <c r="K110" s="104" t="str">
        <f t="shared" si="13"/>
        <v/>
      </c>
      <c r="L110" s="23"/>
    </row>
    <row r="111" spans="1:12" ht="18" customHeight="1">
      <c r="A111">
        <v>10</v>
      </c>
      <c r="B111" s="79"/>
      <c r="C111" s="60" t="str">
        <f t="shared" si="12"/>
        <v/>
      </c>
      <c r="D111" s="349" t="str">
        <f>IF('5-4 支出'!D111="","",'5-4 支出'!D111)</f>
        <v/>
      </c>
      <c r="E111" s="99" t="str">
        <f>IF('5-4 支出'!E111="","",'5-4 支出'!E111)</f>
        <v/>
      </c>
      <c r="F111" s="100" t="str">
        <f>IF('5-4 支出'!F111="","",'5-4 支出'!F111)</f>
        <v/>
      </c>
      <c r="G111" s="100" t="str">
        <f>IF('5-4 支出'!G111="","",'5-4 支出'!G111)</f>
        <v/>
      </c>
      <c r="H111" s="100" t="str">
        <f>IF('5-4 支出'!H111="","",'5-4 支出'!H111)</f>
        <v/>
      </c>
      <c r="I111" s="100" t="str">
        <f>IF('5-4 支出'!I111="","",'5-4 支出'!I111)</f>
        <v/>
      </c>
      <c r="J111" s="100" t="str">
        <f>IF('5-4 支出'!J111="","",'5-4 支出'!J111)</f>
        <v/>
      </c>
      <c r="K111" s="104" t="str">
        <f t="shared" si="13"/>
        <v/>
      </c>
      <c r="L111" s="23"/>
    </row>
    <row r="112" spans="1:12" ht="18" customHeight="1">
      <c r="A112">
        <v>11</v>
      </c>
      <c r="B112" s="79"/>
      <c r="C112" s="60" t="str">
        <f t="shared" si="12"/>
        <v/>
      </c>
      <c r="D112" s="349" t="str">
        <f>IF('5-4 支出'!D112="","",'5-4 支出'!D112)</f>
        <v/>
      </c>
      <c r="E112" s="99" t="str">
        <f>IF('5-4 支出'!E112="","",'5-4 支出'!E112)</f>
        <v/>
      </c>
      <c r="F112" s="100" t="str">
        <f>IF('5-4 支出'!F112="","",'5-4 支出'!F112)</f>
        <v/>
      </c>
      <c r="G112" s="100" t="str">
        <f>IF('5-4 支出'!G112="","",'5-4 支出'!G112)</f>
        <v/>
      </c>
      <c r="H112" s="100" t="str">
        <f>IF('5-4 支出'!H112="","",'5-4 支出'!H112)</f>
        <v/>
      </c>
      <c r="I112" s="100" t="str">
        <f>IF('5-4 支出'!I112="","",'5-4 支出'!I112)</f>
        <v/>
      </c>
      <c r="J112" s="100" t="str">
        <f>IF('5-4 支出'!J112="","",'5-4 支出'!J112)</f>
        <v/>
      </c>
      <c r="K112" s="104" t="str">
        <f t="shared" si="13"/>
        <v/>
      </c>
      <c r="L112" s="23"/>
    </row>
    <row r="113" spans="1:12" ht="18" customHeight="1">
      <c r="A113">
        <v>12</v>
      </c>
      <c r="B113" s="79"/>
      <c r="C113" s="60" t="str">
        <f t="shared" si="12"/>
        <v/>
      </c>
      <c r="D113" s="349" t="str">
        <f>IF('5-4 支出'!D113="","",'5-4 支出'!D113)</f>
        <v/>
      </c>
      <c r="E113" s="99" t="str">
        <f>IF('5-4 支出'!E113="","",'5-4 支出'!E113)</f>
        <v/>
      </c>
      <c r="F113" s="100" t="str">
        <f>IF('5-4 支出'!F113="","",'5-4 支出'!F113)</f>
        <v/>
      </c>
      <c r="G113" s="100" t="str">
        <f>IF('5-4 支出'!G113="","",'5-4 支出'!G113)</f>
        <v/>
      </c>
      <c r="H113" s="100" t="str">
        <f>IF('5-4 支出'!H113="","",'5-4 支出'!H113)</f>
        <v/>
      </c>
      <c r="I113" s="100" t="str">
        <f>IF('5-4 支出'!I113="","",'5-4 支出'!I113)</f>
        <v/>
      </c>
      <c r="J113" s="100" t="str">
        <f>IF('5-4 支出'!J113="","",'5-4 支出'!J113)</f>
        <v/>
      </c>
      <c r="K113" s="104" t="str">
        <f t="shared" si="13"/>
        <v/>
      </c>
      <c r="L113" s="24"/>
    </row>
    <row r="114" spans="1:12" ht="18" customHeight="1">
      <c r="A114">
        <v>13</v>
      </c>
      <c r="B114" s="79"/>
      <c r="C114" s="60" t="str">
        <f t="shared" si="12"/>
        <v/>
      </c>
      <c r="D114" s="349" t="str">
        <f>IF('5-4 支出'!D114="","",'5-4 支出'!D114)</f>
        <v/>
      </c>
      <c r="E114" s="99" t="str">
        <f>IF('5-4 支出'!E114="","",'5-4 支出'!E114)</f>
        <v/>
      </c>
      <c r="F114" s="100" t="str">
        <f>IF('5-4 支出'!F114="","",'5-4 支出'!F114)</f>
        <v/>
      </c>
      <c r="G114" s="100" t="str">
        <f>IF('5-4 支出'!G114="","",'5-4 支出'!G114)</f>
        <v/>
      </c>
      <c r="H114" s="100" t="str">
        <f>IF('5-4 支出'!H114="","",'5-4 支出'!H114)</f>
        <v/>
      </c>
      <c r="I114" s="100" t="str">
        <f>IF('5-4 支出'!I114="","",'5-4 支出'!I114)</f>
        <v/>
      </c>
      <c r="J114" s="100" t="str">
        <f>IF('5-4 支出'!J114="","",'5-4 支出'!J114)</f>
        <v/>
      </c>
      <c r="K114" s="104" t="str">
        <f t="shared" si="13"/>
        <v/>
      </c>
      <c r="L114" s="24"/>
    </row>
    <row r="115" spans="1:12" ht="18" customHeight="1">
      <c r="A115">
        <v>14</v>
      </c>
      <c r="B115" s="79"/>
      <c r="C115" s="60" t="str">
        <f t="shared" si="12"/>
        <v/>
      </c>
      <c r="D115" s="349" t="str">
        <f>IF('5-4 支出'!D115="","",'5-4 支出'!D115)</f>
        <v/>
      </c>
      <c r="E115" s="99" t="str">
        <f>IF('5-4 支出'!E115="","",'5-4 支出'!E115)</f>
        <v/>
      </c>
      <c r="F115" s="100" t="str">
        <f>IF('5-4 支出'!F115="","",'5-4 支出'!F115)</f>
        <v/>
      </c>
      <c r="G115" s="100" t="str">
        <f>IF('5-4 支出'!G115="","",'5-4 支出'!G115)</f>
        <v/>
      </c>
      <c r="H115" s="100" t="str">
        <f>IF('5-4 支出'!H115="","",'5-4 支出'!H115)</f>
        <v/>
      </c>
      <c r="I115" s="100" t="str">
        <f>IF('5-4 支出'!I115="","",'5-4 支出'!I115)</f>
        <v/>
      </c>
      <c r="J115" s="100" t="str">
        <f>IF('5-4 支出'!J115="","",'5-4 支出'!J115)</f>
        <v/>
      </c>
      <c r="K115" s="104" t="str">
        <f t="shared" si="13"/>
        <v/>
      </c>
      <c r="L115" s="23"/>
    </row>
    <row r="116" spans="1:12" ht="18" customHeight="1">
      <c r="A116">
        <v>15</v>
      </c>
      <c r="B116" s="79"/>
      <c r="C116" s="60" t="str">
        <f t="shared" si="12"/>
        <v/>
      </c>
      <c r="D116" s="349" t="str">
        <f>IF('5-4 支出'!D116="","",'5-4 支出'!D116)</f>
        <v/>
      </c>
      <c r="E116" s="99" t="str">
        <f>IF('5-4 支出'!E116="","",'5-4 支出'!E116)</f>
        <v/>
      </c>
      <c r="F116" s="100" t="str">
        <f>IF('5-4 支出'!F116="","",'5-4 支出'!F116)</f>
        <v/>
      </c>
      <c r="G116" s="100" t="str">
        <f>IF('5-4 支出'!G116="","",'5-4 支出'!G116)</f>
        <v/>
      </c>
      <c r="H116" s="100" t="str">
        <f>IF('5-4 支出'!H116="","",'5-4 支出'!H116)</f>
        <v/>
      </c>
      <c r="I116" s="100" t="str">
        <f>IF('5-4 支出'!I116="","",'5-4 支出'!I116)</f>
        <v/>
      </c>
      <c r="J116" s="100" t="str">
        <f>IF('5-4 支出'!J116="","",'5-4 支出'!J116)</f>
        <v/>
      </c>
      <c r="K116" s="104" t="str">
        <f t="shared" si="13"/>
        <v/>
      </c>
      <c r="L116" s="23"/>
    </row>
    <row r="117" spans="1:12" ht="18" customHeight="1">
      <c r="A117">
        <v>16</v>
      </c>
      <c r="B117" s="79"/>
      <c r="C117" s="60" t="str">
        <f t="shared" si="12"/>
        <v/>
      </c>
      <c r="D117" s="349" t="str">
        <f>IF('5-4 支出'!D117="","",'5-4 支出'!D117)</f>
        <v/>
      </c>
      <c r="E117" s="99" t="str">
        <f>IF('5-4 支出'!E117="","",'5-4 支出'!E117)</f>
        <v/>
      </c>
      <c r="F117" s="100" t="str">
        <f>IF('5-4 支出'!F117="","",'5-4 支出'!F117)</f>
        <v/>
      </c>
      <c r="G117" s="100" t="str">
        <f>IF('5-4 支出'!G117="","",'5-4 支出'!G117)</f>
        <v/>
      </c>
      <c r="H117" s="100" t="str">
        <f>IF('5-4 支出'!H117="","",'5-4 支出'!H117)</f>
        <v/>
      </c>
      <c r="I117" s="100" t="str">
        <f>IF('5-4 支出'!I117="","",'5-4 支出'!I117)</f>
        <v/>
      </c>
      <c r="J117" s="100" t="str">
        <f>IF('5-4 支出'!J117="","",'5-4 支出'!J117)</f>
        <v/>
      </c>
      <c r="K117" s="104" t="str">
        <f t="shared" si="13"/>
        <v/>
      </c>
      <c r="L117" s="23"/>
    </row>
    <row r="118" spans="1:12" ht="18" customHeight="1">
      <c r="A118">
        <v>17</v>
      </c>
      <c r="B118" s="79"/>
      <c r="C118" s="60" t="str">
        <f t="shared" si="12"/>
        <v/>
      </c>
      <c r="D118" s="349" t="str">
        <f>IF('5-4 支出'!D118="","",'5-4 支出'!D118)</f>
        <v/>
      </c>
      <c r="E118" s="99" t="str">
        <f>IF('5-4 支出'!E118="","",'5-4 支出'!E118)</f>
        <v/>
      </c>
      <c r="F118" s="100" t="str">
        <f>IF('5-4 支出'!F118="","",'5-4 支出'!F118)</f>
        <v/>
      </c>
      <c r="G118" s="100" t="str">
        <f>IF('5-4 支出'!G118="","",'5-4 支出'!G118)</f>
        <v/>
      </c>
      <c r="H118" s="100" t="str">
        <f>IF('5-4 支出'!H118="","",'5-4 支出'!H118)</f>
        <v/>
      </c>
      <c r="I118" s="100" t="str">
        <f>IF('5-4 支出'!I118="","",'5-4 支出'!I118)</f>
        <v/>
      </c>
      <c r="J118" s="100" t="str">
        <f>IF('5-4 支出'!J118="","",'5-4 支出'!J118)</f>
        <v/>
      </c>
      <c r="K118" s="104" t="str">
        <f t="shared" si="13"/>
        <v/>
      </c>
      <c r="L118" s="24"/>
    </row>
    <row r="119" spans="1:12" ht="18" customHeight="1">
      <c r="A119">
        <v>18</v>
      </c>
      <c r="B119" s="79"/>
      <c r="C119" s="60" t="str">
        <f t="shared" si="12"/>
        <v/>
      </c>
      <c r="D119" s="349" t="str">
        <f>IF('5-4 支出'!D119="","",'5-4 支出'!D119)</f>
        <v/>
      </c>
      <c r="E119" s="99" t="str">
        <f>IF('5-4 支出'!E119="","",'5-4 支出'!E119)</f>
        <v/>
      </c>
      <c r="F119" s="100" t="str">
        <f>IF('5-4 支出'!F119="","",'5-4 支出'!F119)</f>
        <v/>
      </c>
      <c r="G119" s="100" t="str">
        <f>IF('5-4 支出'!G119="","",'5-4 支出'!G119)</f>
        <v/>
      </c>
      <c r="H119" s="100" t="str">
        <f>IF('5-4 支出'!H119="","",'5-4 支出'!H119)</f>
        <v/>
      </c>
      <c r="I119" s="100" t="str">
        <f>IF('5-4 支出'!I119="","",'5-4 支出'!I119)</f>
        <v/>
      </c>
      <c r="J119" s="100" t="str">
        <f>IF('5-4 支出'!J119="","",'5-4 支出'!J119)</f>
        <v/>
      </c>
      <c r="K119" s="104" t="str">
        <f t="shared" si="13"/>
        <v/>
      </c>
      <c r="L119" s="24"/>
    </row>
    <row r="120" spans="1:12" ht="18" customHeight="1">
      <c r="A120">
        <v>19</v>
      </c>
      <c r="B120" s="79"/>
      <c r="C120" s="60" t="str">
        <f t="shared" si="12"/>
        <v/>
      </c>
      <c r="D120" s="349" t="str">
        <f>IF('5-4 支出'!D120="","",'5-4 支出'!D120)</f>
        <v/>
      </c>
      <c r="E120" s="99" t="str">
        <f>IF('5-4 支出'!E120="","",'5-4 支出'!E120)</f>
        <v/>
      </c>
      <c r="F120" s="100" t="str">
        <f>IF('5-4 支出'!F120="","",'5-4 支出'!F120)</f>
        <v/>
      </c>
      <c r="G120" s="100" t="str">
        <f>IF('5-4 支出'!G120="","",'5-4 支出'!G120)</f>
        <v/>
      </c>
      <c r="H120" s="100" t="str">
        <f>IF('5-4 支出'!H120="","",'5-4 支出'!H120)</f>
        <v/>
      </c>
      <c r="I120" s="100" t="str">
        <f>IF('5-4 支出'!I120="","",'5-4 支出'!I120)</f>
        <v/>
      </c>
      <c r="J120" s="100" t="str">
        <f>IF('5-4 支出'!J120="","",'5-4 支出'!J120)</f>
        <v/>
      </c>
      <c r="K120" s="104" t="str">
        <f t="shared" si="13"/>
        <v/>
      </c>
      <c r="L120" s="24"/>
    </row>
    <row r="121" spans="1:12" ht="18" customHeight="1" thickBot="1">
      <c r="A121">
        <v>20</v>
      </c>
      <c r="B121" s="80"/>
      <c r="C121" s="61" t="str">
        <f t="shared" si="12"/>
        <v/>
      </c>
      <c r="D121" s="350" t="str">
        <f>IF('5-4 支出'!D121="","",'5-4 支出'!D121)</f>
        <v/>
      </c>
      <c r="E121" s="101" t="str">
        <f>IF('5-4 支出'!E121="","",'5-4 支出'!E121)</f>
        <v/>
      </c>
      <c r="F121" s="102" t="str">
        <f>IF('5-4 支出'!F121="","",'5-4 支出'!F121)</f>
        <v/>
      </c>
      <c r="G121" s="102" t="str">
        <f>IF('5-4 支出'!G121="","",'5-4 支出'!G121)</f>
        <v/>
      </c>
      <c r="H121" s="102" t="str">
        <f>IF('5-4 支出'!H121="","",'5-4 支出'!H121)</f>
        <v/>
      </c>
      <c r="I121" s="102" t="str">
        <f>IF('5-4 支出'!I121="","",'5-4 支出'!I121)</f>
        <v/>
      </c>
      <c r="J121" s="102" t="str">
        <f>IF('5-4 支出'!J121="","",'5-4 支出'!J121)</f>
        <v/>
      </c>
      <c r="K121" s="105" t="str">
        <f t="shared" si="13"/>
        <v/>
      </c>
      <c r="L121" s="25"/>
    </row>
    <row r="122" spans="1:12" ht="21.6" customHeight="1" thickBot="1">
      <c r="A122" s="45"/>
      <c r="B122" s="77"/>
      <c r="C122" s="53" t="s">
        <v>155</v>
      </c>
      <c r="D122" s="81" t="s">
        <v>151</v>
      </c>
      <c r="E122" s="48" t="s">
        <v>136</v>
      </c>
      <c r="F122" s="82" t="s">
        <v>119</v>
      </c>
      <c r="G122" s="83" t="s">
        <v>92</v>
      </c>
      <c r="H122" s="51" t="s">
        <v>115</v>
      </c>
      <c r="I122" s="50" t="s">
        <v>93</v>
      </c>
      <c r="J122" s="51" t="s">
        <v>116</v>
      </c>
      <c r="K122" s="49" t="s">
        <v>94</v>
      </c>
      <c r="L122" s="52" t="s">
        <v>147</v>
      </c>
    </row>
    <row r="123" spans="1:12" s="681" customFormat="1" ht="27.75" customHeight="1">
      <c r="A123" s="352"/>
      <c r="B123" s="47" t="str">
        <f t="shared" ref="B123" si="14">IF($E$8=C123,$D$8,IF($E$9=C123,$D$9,IF($E$10=C123,$D$10,"")))</f>
        <v/>
      </c>
      <c r="C123" s="56" t="s">
        <v>68</v>
      </c>
      <c r="D123" s="711"/>
      <c r="E123" s="712"/>
      <c r="F123" s="713"/>
      <c r="G123" s="713"/>
      <c r="H123" s="714"/>
      <c r="I123" s="714"/>
      <c r="J123" s="714"/>
      <c r="K123" s="715"/>
      <c r="L123" s="54">
        <f>ROUNDDOWN((SUM(K124:K143)),-3)/1000</f>
        <v>0</v>
      </c>
    </row>
    <row r="124" spans="1:12" ht="18" customHeight="1">
      <c r="A124">
        <v>1</v>
      </c>
      <c r="B124" s="79"/>
      <c r="C124" s="60" t="str">
        <f>IF(D124="","",".")</f>
        <v/>
      </c>
      <c r="D124" s="348" t="str">
        <f>IF('5-4 支出'!D124="","",'5-4 支出'!D124)</f>
        <v/>
      </c>
      <c r="E124" s="97" t="str">
        <f>IF('5-4 支出'!E124="","",'5-4 支出'!E124)</f>
        <v/>
      </c>
      <c r="F124" s="98" t="str">
        <f>IF('5-4 支出'!F124="","",'5-4 支出'!F124)</f>
        <v/>
      </c>
      <c r="G124" s="98" t="str">
        <f>IF('5-4 支出'!G124="","",'5-4 支出'!G124)</f>
        <v/>
      </c>
      <c r="H124" s="98" t="str">
        <f>IF('5-4 支出'!H124="","",'5-4 支出'!H124)</f>
        <v/>
      </c>
      <c r="I124" s="98" t="str">
        <f>IF('5-4 支出'!I124="","",'5-4 支出'!I124)</f>
        <v/>
      </c>
      <c r="J124" s="98" t="str">
        <f>IF('5-4 支出'!J124="","",'5-4 支出'!J124)</f>
        <v/>
      </c>
      <c r="K124" s="103" t="str">
        <f>IF(ISNUMBER(F124),(PRODUCT(F124,G124,I124)),"")</f>
        <v/>
      </c>
      <c r="L124" s="23"/>
    </row>
    <row r="125" spans="1:12" ht="18" customHeight="1">
      <c r="A125">
        <v>2</v>
      </c>
      <c r="B125" s="79"/>
      <c r="C125" s="60" t="str">
        <f t="shared" ref="C125:C143" si="15">IF(D125="","",".")</f>
        <v/>
      </c>
      <c r="D125" s="349" t="str">
        <f>IF('5-4 支出'!D125="","",'5-4 支出'!D125)</f>
        <v/>
      </c>
      <c r="E125" s="99" t="str">
        <f>IF('5-4 支出'!E125="","",'5-4 支出'!E125)</f>
        <v/>
      </c>
      <c r="F125" s="100" t="str">
        <f>IF('5-4 支出'!F125="","",'5-4 支出'!F125)</f>
        <v/>
      </c>
      <c r="G125" s="100" t="str">
        <f>IF('5-4 支出'!G125="","",'5-4 支出'!G125)</f>
        <v/>
      </c>
      <c r="H125" s="100" t="str">
        <f>IF('5-4 支出'!H125="","",'5-4 支出'!H125)</f>
        <v/>
      </c>
      <c r="I125" s="100" t="str">
        <f>IF('5-4 支出'!I125="","",'5-4 支出'!I125)</f>
        <v/>
      </c>
      <c r="J125" s="100" t="str">
        <f>IF('5-4 支出'!J125="","",'5-4 支出'!J125)</f>
        <v/>
      </c>
      <c r="K125" s="104" t="str">
        <f t="shared" ref="K125:K143" si="16">IF(ISNUMBER(F125),(PRODUCT(F125,G125,I125)),"")</f>
        <v/>
      </c>
      <c r="L125" s="23"/>
    </row>
    <row r="126" spans="1:12" ht="18" customHeight="1">
      <c r="A126">
        <v>3</v>
      </c>
      <c r="B126" s="79"/>
      <c r="C126" s="60" t="str">
        <f t="shared" si="15"/>
        <v/>
      </c>
      <c r="D126" s="349" t="str">
        <f>IF('5-4 支出'!D126="","",'5-4 支出'!D126)</f>
        <v/>
      </c>
      <c r="E126" s="99" t="str">
        <f>IF('5-4 支出'!E126="","",'5-4 支出'!E126)</f>
        <v/>
      </c>
      <c r="F126" s="100" t="str">
        <f>IF('5-4 支出'!F126="","",'5-4 支出'!F126)</f>
        <v/>
      </c>
      <c r="G126" s="100" t="str">
        <f>IF('5-4 支出'!G126="","",'5-4 支出'!G126)</f>
        <v/>
      </c>
      <c r="H126" s="100" t="str">
        <f>IF('5-4 支出'!H126="","",'5-4 支出'!H126)</f>
        <v/>
      </c>
      <c r="I126" s="100" t="str">
        <f>IF('5-4 支出'!I126="","",'5-4 支出'!I126)</f>
        <v/>
      </c>
      <c r="J126" s="100" t="str">
        <f>IF('5-4 支出'!J126="","",'5-4 支出'!J126)</f>
        <v/>
      </c>
      <c r="K126" s="104" t="str">
        <f t="shared" si="16"/>
        <v/>
      </c>
      <c r="L126" s="23"/>
    </row>
    <row r="127" spans="1:12" ht="18" customHeight="1">
      <c r="A127">
        <v>4</v>
      </c>
      <c r="B127" s="79"/>
      <c r="C127" s="60" t="str">
        <f t="shared" si="15"/>
        <v/>
      </c>
      <c r="D127" s="349" t="str">
        <f>IF('5-4 支出'!D127="","",'5-4 支出'!D127)</f>
        <v/>
      </c>
      <c r="E127" s="99" t="str">
        <f>IF('5-4 支出'!E127="","",'5-4 支出'!E127)</f>
        <v/>
      </c>
      <c r="F127" s="100" t="str">
        <f>IF('5-4 支出'!F127="","",'5-4 支出'!F127)</f>
        <v/>
      </c>
      <c r="G127" s="100" t="str">
        <f>IF('5-4 支出'!G127="","",'5-4 支出'!G127)</f>
        <v/>
      </c>
      <c r="H127" s="100" t="str">
        <f>IF('5-4 支出'!H127="","",'5-4 支出'!H127)</f>
        <v/>
      </c>
      <c r="I127" s="100" t="str">
        <f>IF('5-4 支出'!I127="","",'5-4 支出'!I127)</f>
        <v/>
      </c>
      <c r="J127" s="100" t="str">
        <f>IF('5-4 支出'!J127="","",'5-4 支出'!J127)</f>
        <v/>
      </c>
      <c r="K127" s="104" t="str">
        <f t="shared" si="16"/>
        <v/>
      </c>
      <c r="L127" s="23"/>
    </row>
    <row r="128" spans="1:12" ht="18" customHeight="1">
      <c r="A128">
        <v>5</v>
      </c>
      <c r="B128" s="79"/>
      <c r="C128" s="60" t="str">
        <f t="shared" si="15"/>
        <v/>
      </c>
      <c r="D128" s="349" t="str">
        <f>IF('5-4 支出'!D128="","",'5-4 支出'!D128)</f>
        <v/>
      </c>
      <c r="E128" s="99" t="str">
        <f>IF('5-4 支出'!E128="","",'5-4 支出'!E128)</f>
        <v/>
      </c>
      <c r="F128" s="100" t="str">
        <f>IF('5-4 支出'!F128="","",'5-4 支出'!F128)</f>
        <v/>
      </c>
      <c r="G128" s="100" t="str">
        <f>IF('5-4 支出'!G128="","",'5-4 支出'!G128)</f>
        <v/>
      </c>
      <c r="H128" s="100" t="str">
        <f>IF('5-4 支出'!H128="","",'5-4 支出'!H128)</f>
        <v/>
      </c>
      <c r="I128" s="100" t="str">
        <f>IF('5-4 支出'!I128="","",'5-4 支出'!I128)</f>
        <v/>
      </c>
      <c r="J128" s="100" t="str">
        <f>IF('5-4 支出'!J128="","",'5-4 支出'!J128)</f>
        <v/>
      </c>
      <c r="K128" s="104" t="str">
        <f t="shared" si="16"/>
        <v/>
      </c>
      <c r="L128" s="23"/>
    </row>
    <row r="129" spans="1:12" ht="18" customHeight="1">
      <c r="A129">
        <v>6</v>
      </c>
      <c r="B129" s="79"/>
      <c r="C129" s="60" t="str">
        <f t="shared" si="15"/>
        <v/>
      </c>
      <c r="D129" s="349" t="str">
        <f>IF('5-4 支出'!D129="","",'5-4 支出'!D129)</f>
        <v/>
      </c>
      <c r="E129" s="99" t="str">
        <f>IF('5-4 支出'!E129="","",'5-4 支出'!E129)</f>
        <v/>
      </c>
      <c r="F129" s="100" t="str">
        <f>IF('5-4 支出'!F129="","",'5-4 支出'!F129)</f>
        <v/>
      </c>
      <c r="G129" s="100" t="str">
        <f>IF('5-4 支出'!G129="","",'5-4 支出'!G129)</f>
        <v/>
      </c>
      <c r="H129" s="100" t="str">
        <f>IF('5-4 支出'!H129="","",'5-4 支出'!H129)</f>
        <v/>
      </c>
      <c r="I129" s="100" t="str">
        <f>IF('5-4 支出'!I129="","",'5-4 支出'!I129)</f>
        <v/>
      </c>
      <c r="J129" s="100" t="str">
        <f>IF('5-4 支出'!J129="","",'5-4 支出'!J129)</f>
        <v/>
      </c>
      <c r="K129" s="104" t="str">
        <f t="shared" si="16"/>
        <v/>
      </c>
      <c r="L129" s="23"/>
    </row>
    <row r="130" spans="1:12" ht="18" customHeight="1">
      <c r="A130">
        <v>7</v>
      </c>
      <c r="B130" s="79"/>
      <c r="C130" s="60" t="str">
        <f t="shared" si="15"/>
        <v/>
      </c>
      <c r="D130" s="349" t="str">
        <f>IF('5-4 支出'!D130="","",'5-4 支出'!D130)</f>
        <v/>
      </c>
      <c r="E130" s="99" t="str">
        <f>IF('5-4 支出'!E130="","",'5-4 支出'!E130)</f>
        <v/>
      </c>
      <c r="F130" s="100" t="str">
        <f>IF('5-4 支出'!F130="","",'5-4 支出'!F130)</f>
        <v/>
      </c>
      <c r="G130" s="100" t="str">
        <f>IF('5-4 支出'!G130="","",'5-4 支出'!G130)</f>
        <v/>
      </c>
      <c r="H130" s="100" t="str">
        <f>IF('5-4 支出'!H130="","",'5-4 支出'!H130)</f>
        <v/>
      </c>
      <c r="I130" s="100" t="str">
        <f>IF('5-4 支出'!I130="","",'5-4 支出'!I130)</f>
        <v/>
      </c>
      <c r="J130" s="100" t="str">
        <f>IF('5-4 支出'!J130="","",'5-4 支出'!J130)</f>
        <v/>
      </c>
      <c r="K130" s="104" t="str">
        <f t="shared" si="16"/>
        <v/>
      </c>
      <c r="L130" s="23"/>
    </row>
    <row r="131" spans="1:12" ht="18" customHeight="1">
      <c r="A131">
        <v>8</v>
      </c>
      <c r="B131" s="79"/>
      <c r="C131" s="60" t="str">
        <f t="shared" si="15"/>
        <v/>
      </c>
      <c r="D131" s="349" t="str">
        <f>IF('5-4 支出'!D131="","",'5-4 支出'!D131)</f>
        <v/>
      </c>
      <c r="E131" s="99" t="str">
        <f>IF('5-4 支出'!E131="","",'5-4 支出'!E131)</f>
        <v/>
      </c>
      <c r="F131" s="100" t="str">
        <f>IF('5-4 支出'!F131="","",'5-4 支出'!F131)</f>
        <v/>
      </c>
      <c r="G131" s="100" t="str">
        <f>IF('5-4 支出'!G131="","",'5-4 支出'!G131)</f>
        <v/>
      </c>
      <c r="H131" s="100" t="str">
        <f>IF('5-4 支出'!H131="","",'5-4 支出'!H131)</f>
        <v/>
      </c>
      <c r="I131" s="100" t="str">
        <f>IF('5-4 支出'!I131="","",'5-4 支出'!I131)</f>
        <v/>
      </c>
      <c r="J131" s="100" t="str">
        <f>IF('5-4 支出'!J131="","",'5-4 支出'!J131)</f>
        <v/>
      </c>
      <c r="K131" s="104" t="str">
        <f t="shared" si="16"/>
        <v/>
      </c>
      <c r="L131" s="23"/>
    </row>
    <row r="132" spans="1:12" ht="18" customHeight="1">
      <c r="A132">
        <v>9</v>
      </c>
      <c r="B132" s="79"/>
      <c r="C132" s="60" t="str">
        <f t="shared" si="15"/>
        <v/>
      </c>
      <c r="D132" s="349" t="str">
        <f>IF('5-4 支出'!D132="","",'5-4 支出'!D132)</f>
        <v/>
      </c>
      <c r="E132" s="99" t="str">
        <f>IF('5-4 支出'!E132="","",'5-4 支出'!E132)</f>
        <v/>
      </c>
      <c r="F132" s="100" t="str">
        <f>IF('5-4 支出'!F132="","",'5-4 支出'!F132)</f>
        <v/>
      </c>
      <c r="G132" s="100" t="str">
        <f>IF('5-4 支出'!G132="","",'5-4 支出'!G132)</f>
        <v/>
      </c>
      <c r="H132" s="100" t="str">
        <f>IF('5-4 支出'!H132="","",'5-4 支出'!H132)</f>
        <v/>
      </c>
      <c r="I132" s="100" t="str">
        <f>IF('5-4 支出'!I132="","",'5-4 支出'!I132)</f>
        <v/>
      </c>
      <c r="J132" s="100" t="str">
        <f>IF('5-4 支出'!J132="","",'5-4 支出'!J132)</f>
        <v/>
      </c>
      <c r="K132" s="104" t="str">
        <f t="shared" si="16"/>
        <v/>
      </c>
      <c r="L132" s="23"/>
    </row>
    <row r="133" spans="1:12" ht="18" customHeight="1">
      <c r="A133">
        <v>10</v>
      </c>
      <c r="B133" s="79"/>
      <c r="C133" s="60" t="str">
        <f t="shared" si="15"/>
        <v/>
      </c>
      <c r="D133" s="349" t="str">
        <f>IF('5-4 支出'!D133="","",'5-4 支出'!D133)</f>
        <v/>
      </c>
      <c r="E133" s="99" t="str">
        <f>IF('5-4 支出'!E133="","",'5-4 支出'!E133)</f>
        <v/>
      </c>
      <c r="F133" s="100" t="str">
        <f>IF('5-4 支出'!F133="","",'5-4 支出'!F133)</f>
        <v/>
      </c>
      <c r="G133" s="100" t="str">
        <f>IF('5-4 支出'!G133="","",'5-4 支出'!G133)</f>
        <v/>
      </c>
      <c r="H133" s="100" t="str">
        <f>IF('5-4 支出'!H133="","",'5-4 支出'!H133)</f>
        <v/>
      </c>
      <c r="I133" s="100" t="str">
        <f>IF('5-4 支出'!I133="","",'5-4 支出'!I133)</f>
        <v/>
      </c>
      <c r="J133" s="100" t="str">
        <f>IF('5-4 支出'!J133="","",'5-4 支出'!J133)</f>
        <v/>
      </c>
      <c r="K133" s="104" t="str">
        <f t="shared" si="16"/>
        <v/>
      </c>
      <c r="L133" s="23"/>
    </row>
    <row r="134" spans="1:12" ht="18" customHeight="1">
      <c r="A134">
        <v>11</v>
      </c>
      <c r="B134" s="79"/>
      <c r="C134" s="60" t="str">
        <f t="shared" si="15"/>
        <v/>
      </c>
      <c r="D134" s="349" t="str">
        <f>IF('5-4 支出'!D134="","",'5-4 支出'!D134)</f>
        <v/>
      </c>
      <c r="E134" s="99" t="str">
        <f>IF('5-4 支出'!E134="","",'5-4 支出'!E134)</f>
        <v/>
      </c>
      <c r="F134" s="100" t="str">
        <f>IF('5-4 支出'!F134="","",'5-4 支出'!F134)</f>
        <v/>
      </c>
      <c r="G134" s="100" t="str">
        <f>IF('5-4 支出'!G134="","",'5-4 支出'!G134)</f>
        <v/>
      </c>
      <c r="H134" s="100" t="str">
        <f>IF('5-4 支出'!H134="","",'5-4 支出'!H134)</f>
        <v/>
      </c>
      <c r="I134" s="100" t="str">
        <f>IF('5-4 支出'!I134="","",'5-4 支出'!I134)</f>
        <v/>
      </c>
      <c r="J134" s="100" t="str">
        <f>IF('5-4 支出'!J134="","",'5-4 支出'!J134)</f>
        <v/>
      </c>
      <c r="K134" s="104" t="str">
        <f t="shared" si="16"/>
        <v/>
      </c>
      <c r="L134" s="23"/>
    </row>
    <row r="135" spans="1:12" ht="18" customHeight="1">
      <c r="A135">
        <v>12</v>
      </c>
      <c r="B135" s="79"/>
      <c r="C135" s="60" t="str">
        <f t="shared" si="15"/>
        <v/>
      </c>
      <c r="D135" s="349" t="str">
        <f>IF('5-4 支出'!D135="","",'5-4 支出'!D135)</f>
        <v/>
      </c>
      <c r="E135" s="99" t="str">
        <f>IF('5-4 支出'!E135="","",'5-4 支出'!E135)</f>
        <v/>
      </c>
      <c r="F135" s="100" t="str">
        <f>IF('5-4 支出'!F135="","",'5-4 支出'!F135)</f>
        <v/>
      </c>
      <c r="G135" s="100" t="str">
        <f>IF('5-4 支出'!G135="","",'5-4 支出'!G135)</f>
        <v/>
      </c>
      <c r="H135" s="100" t="str">
        <f>IF('5-4 支出'!H135="","",'5-4 支出'!H135)</f>
        <v/>
      </c>
      <c r="I135" s="100" t="str">
        <f>IF('5-4 支出'!I135="","",'5-4 支出'!I135)</f>
        <v/>
      </c>
      <c r="J135" s="100" t="str">
        <f>IF('5-4 支出'!J135="","",'5-4 支出'!J135)</f>
        <v/>
      </c>
      <c r="K135" s="104" t="str">
        <f t="shared" si="16"/>
        <v/>
      </c>
      <c r="L135" s="23"/>
    </row>
    <row r="136" spans="1:12" ht="18" customHeight="1">
      <c r="A136">
        <v>13</v>
      </c>
      <c r="B136" s="79"/>
      <c r="C136" s="60" t="str">
        <f t="shared" si="15"/>
        <v/>
      </c>
      <c r="D136" s="349" t="str">
        <f>IF('5-4 支出'!D136="","",'5-4 支出'!D136)</f>
        <v/>
      </c>
      <c r="E136" s="99" t="str">
        <f>IF('5-4 支出'!E136="","",'5-4 支出'!E136)</f>
        <v/>
      </c>
      <c r="F136" s="100" t="str">
        <f>IF('5-4 支出'!F136="","",'5-4 支出'!F136)</f>
        <v/>
      </c>
      <c r="G136" s="100" t="str">
        <f>IF('5-4 支出'!G136="","",'5-4 支出'!G136)</f>
        <v/>
      </c>
      <c r="H136" s="100" t="str">
        <f>IF('5-4 支出'!H136="","",'5-4 支出'!H136)</f>
        <v/>
      </c>
      <c r="I136" s="100" t="str">
        <f>IF('5-4 支出'!I136="","",'5-4 支出'!I136)</f>
        <v/>
      </c>
      <c r="J136" s="100" t="str">
        <f>IF('5-4 支出'!J136="","",'5-4 支出'!J136)</f>
        <v/>
      </c>
      <c r="K136" s="104" t="str">
        <f t="shared" si="16"/>
        <v/>
      </c>
      <c r="L136" s="23"/>
    </row>
    <row r="137" spans="1:12" ht="18" customHeight="1">
      <c r="A137">
        <v>14</v>
      </c>
      <c r="B137" s="79"/>
      <c r="C137" s="60" t="str">
        <f t="shared" si="15"/>
        <v/>
      </c>
      <c r="D137" s="349" t="str">
        <f>IF('5-4 支出'!D137="","",'5-4 支出'!D137)</f>
        <v/>
      </c>
      <c r="E137" s="99" t="str">
        <f>IF('5-4 支出'!E137="","",'5-4 支出'!E137)</f>
        <v/>
      </c>
      <c r="F137" s="100" t="str">
        <f>IF('5-4 支出'!F137="","",'5-4 支出'!F137)</f>
        <v/>
      </c>
      <c r="G137" s="100" t="str">
        <f>IF('5-4 支出'!G137="","",'5-4 支出'!G137)</f>
        <v/>
      </c>
      <c r="H137" s="100" t="str">
        <f>IF('5-4 支出'!H137="","",'5-4 支出'!H137)</f>
        <v/>
      </c>
      <c r="I137" s="100" t="str">
        <f>IF('5-4 支出'!I137="","",'5-4 支出'!I137)</f>
        <v/>
      </c>
      <c r="J137" s="100" t="str">
        <f>IF('5-4 支出'!J137="","",'5-4 支出'!J137)</f>
        <v/>
      </c>
      <c r="K137" s="104" t="str">
        <f t="shared" si="16"/>
        <v/>
      </c>
      <c r="L137" s="23"/>
    </row>
    <row r="138" spans="1:12" ht="18" customHeight="1">
      <c r="A138">
        <v>15</v>
      </c>
      <c r="B138" s="79"/>
      <c r="C138" s="60" t="str">
        <f t="shared" si="15"/>
        <v/>
      </c>
      <c r="D138" s="349" t="str">
        <f>IF('5-4 支出'!D138="","",'5-4 支出'!D138)</f>
        <v/>
      </c>
      <c r="E138" s="99" t="str">
        <f>IF('5-4 支出'!E138="","",'5-4 支出'!E138)</f>
        <v/>
      </c>
      <c r="F138" s="100" t="str">
        <f>IF('5-4 支出'!F138="","",'5-4 支出'!F138)</f>
        <v/>
      </c>
      <c r="G138" s="100" t="str">
        <f>IF('5-4 支出'!G138="","",'5-4 支出'!G138)</f>
        <v/>
      </c>
      <c r="H138" s="100" t="str">
        <f>IF('5-4 支出'!H138="","",'5-4 支出'!H138)</f>
        <v/>
      </c>
      <c r="I138" s="100" t="str">
        <f>IF('5-4 支出'!I138="","",'5-4 支出'!I138)</f>
        <v/>
      </c>
      <c r="J138" s="100" t="str">
        <f>IF('5-4 支出'!J138="","",'5-4 支出'!J138)</f>
        <v/>
      </c>
      <c r="K138" s="104" t="str">
        <f t="shared" si="16"/>
        <v/>
      </c>
      <c r="L138" s="23"/>
    </row>
    <row r="139" spans="1:12" ht="18" customHeight="1">
      <c r="A139">
        <v>16</v>
      </c>
      <c r="B139" s="79"/>
      <c r="C139" s="60" t="str">
        <f t="shared" si="15"/>
        <v/>
      </c>
      <c r="D139" s="349" t="str">
        <f>IF('5-4 支出'!D139="","",'5-4 支出'!D139)</f>
        <v/>
      </c>
      <c r="E139" s="99" t="str">
        <f>IF('5-4 支出'!E139="","",'5-4 支出'!E139)</f>
        <v/>
      </c>
      <c r="F139" s="100" t="str">
        <f>IF('5-4 支出'!F139="","",'5-4 支出'!F139)</f>
        <v/>
      </c>
      <c r="G139" s="100" t="str">
        <f>IF('5-4 支出'!G139="","",'5-4 支出'!G139)</f>
        <v/>
      </c>
      <c r="H139" s="100" t="str">
        <f>IF('5-4 支出'!H139="","",'5-4 支出'!H139)</f>
        <v/>
      </c>
      <c r="I139" s="100" t="str">
        <f>IF('5-4 支出'!I139="","",'5-4 支出'!I139)</f>
        <v/>
      </c>
      <c r="J139" s="100" t="str">
        <f>IF('5-4 支出'!J139="","",'5-4 支出'!J139)</f>
        <v/>
      </c>
      <c r="K139" s="104" t="str">
        <f t="shared" si="16"/>
        <v/>
      </c>
      <c r="L139" s="23"/>
    </row>
    <row r="140" spans="1:12" ht="18" customHeight="1">
      <c r="A140">
        <v>17</v>
      </c>
      <c r="B140" s="79"/>
      <c r="C140" s="60" t="str">
        <f t="shared" si="15"/>
        <v/>
      </c>
      <c r="D140" s="349" t="str">
        <f>IF('5-4 支出'!D140="","",'5-4 支出'!D140)</f>
        <v/>
      </c>
      <c r="E140" s="99" t="str">
        <f>IF('5-4 支出'!E140="","",'5-4 支出'!E140)</f>
        <v/>
      </c>
      <c r="F140" s="100" t="str">
        <f>IF('5-4 支出'!F140="","",'5-4 支出'!F140)</f>
        <v/>
      </c>
      <c r="G140" s="100" t="str">
        <f>IF('5-4 支出'!G140="","",'5-4 支出'!G140)</f>
        <v/>
      </c>
      <c r="H140" s="100" t="str">
        <f>IF('5-4 支出'!H140="","",'5-4 支出'!H140)</f>
        <v/>
      </c>
      <c r="I140" s="100" t="str">
        <f>IF('5-4 支出'!I140="","",'5-4 支出'!I140)</f>
        <v/>
      </c>
      <c r="J140" s="100" t="str">
        <f>IF('5-4 支出'!J140="","",'5-4 支出'!J140)</f>
        <v/>
      </c>
      <c r="K140" s="104" t="str">
        <f t="shared" si="16"/>
        <v/>
      </c>
      <c r="L140" s="24"/>
    </row>
    <row r="141" spans="1:12" ht="18" customHeight="1">
      <c r="A141">
        <v>18</v>
      </c>
      <c r="B141" s="79"/>
      <c r="C141" s="60" t="str">
        <f t="shared" si="15"/>
        <v/>
      </c>
      <c r="D141" s="349" t="str">
        <f>IF('5-4 支出'!D141="","",'5-4 支出'!D141)</f>
        <v/>
      </c>
      <c r="E141" s="99" t="str">
        <f>IF('5-4 支出'!E141="","",'5-4 支出'!E141)</f>
        <v/>
      </c>
      <c r="F141" s="100" t="str">
        <f>IF('5-4 支出'!F141="","",'5-4 支出'!F141)</f>
        <v/>
      </c>
      <c r="G141" s="100" t="str">
        <f>IF('5-4 支出'!G141="","",'5-4 支出'!G141)</f>
        <v/>
      </c>
      <c r="H141" s="100" t="str">
        <f>IF('5-4 支出'!H141="","",'5-4 支出'!H141)</f>
        <v/>
      </c>
      <c r="I141" s="100" t="str">
        <f>IF('5-4 支出'!I141="","",'5-4 支出'!I141)</f>
        <v/>
      </c>
      <c r="J141" s="100" t="str">
        <f>IF('5-4 支出'!J141="","",'5-4 支出'!J141)</f>
        <v/>
      </c>
      <c r="K141" s="104" t="str">
        <f t="shared" si="16"/>
        <v/>
      </c>
      <c r="L141" s="24"/>
    </row>
    <row r="142" spans="1:12" ht="18" customHeight="1">
      <c r="A142">
        <v>19</v>
      </c>
      <c r="B142" s="79"/>
      <c r="C142" s="60" t="str">
        <f t="shared" si="15"/>
        <v/>
      </c>
      <c r="D142" s="349" t="str">
        <f>IF('5-4 支出'!D142="","",'5-4 支出'!D142)</f>
        <v/>
      </c>
      <c r="E142" s="99" t="str">
        <f>IF('5-4 支出'!E142="","",'5-4 支出'!E142)</f>
        <v/>
      </c>
      <c r="F142" s="100" t="str">
        <f>IF('5-4 支出'!F142="","",'5-4 支出'!F142)</f>
        <v/>
      </c>
      <c r="G142" s="100" t="str">
        <f>IF('5-4 支出'!G142="","",'5-4 支出'!G142)</f>
        <v/>
      </c>
      <c r="H142" s="100" t="str">
        <f>IF('5-4 支出'!H142="","",'5-4 支出'!H142)</f>
        <v/>
      </c>
      <c r="I142" s="100" t="str">
        <f>IF('5-4 支出'!I142="","",'5-4 支出'!I142)</f>
        <v/>
      </c>
      <c r="J142" s="100" t="str">
        <f>IF('5-4 支出'!J142="","",'5-4 支出'!J142)</f>
        <v/>
      </c>
      <c r="K142" s="104" t="str">
        <f t="shared" si="16"/>
        <v/>
      </c>
      <c r="L142" s="24"/>
    </row>
    <row r="143" spans="1:12" ht="18" customHeight="1" thickBot="1">
      <c r="A143">
        <v>20</v>
      </c>
      <c r="B143" s="80"/>
      <c r="C143" s="61" t="str">
        <f t="shared" si="15"/>
        <v/>
      </c>
      <c r="D143" s="350" t="str">
        <f>IF('5-4 支出'!D143="","",'5-4 支出'!D143)</f>
        <v/>
      </c>
      <c r="E143" s="101" t="str">
        <f>IF('5-4 支出'!E143="","",'5-4 支出'!E143)</f>
        <v/>
      </c>
      <c r="F143" s="102" t="str">
        <f>IF('5-4 支出'!F143="","",'5-4 支出'!F143)</f>
        <v/>
      </c>
      <c r="G143" s="102" t="str">
        <f>IF('5-4 支出'!G143="","",'5-4 支出'!G143)</f>
        <v/>
      </c>
      <c r="H143" s="102" t="str">
        <f>IF('5-4 支出'!H143="","",'5-4 支出'!H143)</f>
        <v/>
      </c>
      <c r="I143" s="102" t="str">
        <f>IF('5-4 支出'!I143="","",'5-4 支出'!I143)</f>
        <v/>
      </c>
      <c r="J143" s="102" t="str">
        <f>IF('5-4 支出'!J143="","",'5-4 支出'!J143)</f>
        <v/>
      </c>
      <c r="K143" s="105" t="str">
        <f t="shared" si="16"/>
        <v/>
      </c>
      <c r="L143" s="25"/>
    </row>
    <row r="144" spans="1:12" ht="21.6" customHeight="1" thickBot="1">
      <c r="A144" s="45"/>
      <c r="B144" s="77"/>
      <c r="C144" s="53" t="s">
        <v>155</v>
      </c>
      <c r="D144" s="81" t="s">
        <v>151</v>
      </c>
      <c r="E144" s="48" t="s">
        <v>136</v>
      </c>
      <c r="F144" s="82" t="s">
        <v>119</v>
      </c>
      <c r="G144" s="83" t="s">
        <v>92</v>
      </c>
      <c r="H144" s="51" t="s">
        <v>115</v>
      </c>
      <c r="I144" s="50" t="s">
        <v>93</v>
      </c>
      <c r="J144" s="51" t="s">
        <v>116</v>
      </c>
      <c r="K144" s="49" t="s">
        <v>94</v>
      </c>
      <c r="L144" s="52" t="s">
        <v>147</v>
      </c>
    </row>
    <row r="145" spans="1:12" s="681" customFormat="1" ht="27.75" customHeight="1">
      <c r="A145" s="352"/>
      <c r="B145" s="47" t="str">
        <f t="shared" ref="B145" si="17">IF($E$8=C145,$D$8,IF($E$9=C145,$D$9,IF($E$10=C145,$D$10,"")))</f>
        <v/>
      </c>
      <c r="C145" s="55" t="s">
        <v>76</v>
      </c>
      <c r="D145" s="711"/>
      <c r="E145" s="712"/>
      <c r="F145" s="713"/>
      <c r="G145" s="713"/>
      <c r="H145" s="714"/>
      <c r="I145" s="714"/>
      <c r="J145" s="714"/>
      <c r="K145" s="715"/>
      <c r="L145" s="54">
        <f>ROUNDDOWN((SUM(K146:K165)),-3)/1000</f>
        <v>0</v>
      </c>
    </row>
    <row r="146" spans="1:12" ht="18" customHeight="1">
      <c r="A146">
        <v>1</v>
      </c>
      <c r="B146" s="79"/>
      <c r="C146" s="62" t="str">
        <f>IF(D146="","",".")</f>
        <v/>
      </c>
      <c r="D146" s="348" t="str">
        <f>IF('5-4 支出'!D146="","",'5-4 支出'!D146)</f>
        <v/>
      </c>
      <c r="E146" s="97" t="str">
        <f>IF('5-4 支出'!E146="","",'5-4 支出'!E146)</f>
        <v/>
      </c>
      <c r="F146" s="98" t="str">
        <f>IF('5-4 支出'!F146="","",'5-4 支出'!F146)</f>
        <v/>
      </c>
      <c r="G146" s="98" t="str">
        <f>IF('5-4 支出'!G146="","",'5-4 支出'!G146)</f>
        <v/>
      </c>
      <c r="H146" s="98" t="str">
        <f>IF('5-4 支出'!H146="","",'5-4 支出'!H146)</f>
        <v/>
      </c>
      <c r="I146" s="98" t="str">
        <f>IF('5-4 支出'!I146="","",'5-4 支出'!I146)</f>
        <v/>
      </c>
      <c r="J146" s="98" t="str">
        <f>IF('5-4 支出'!J146="","",'5-4 支出'!J146)</f>
        <v/>
      </c>
      <c r="K146" s="103" t="str">
        <f>IF(ISNUMBER(F146),(PRODUCT(F146,G146,I146)),"")</f>
        <v/>
      </c>
      <c r="L146" s="23"/>
    </row>
    <row r="147" spans="1:12" ht="18" customHeight="1">
      <c r="A147">
        <v>2</v>
      </c>
      <c r="B147" s="79"/>
      <c r="C147" s="62" t="str">
        <f t="shared" ref="C147:C165" si="18">IF(D147="","",".")</f>
        <v/>
      </c>
      <c r="D147" s="349" t="str">
        <f>IF('5-4 支出'!D147="","",'5-4 支出'!D147)</f>
        <v/>
      </c>
      <c r="E147" s="99" t="str">
        <f>IF('5-4 支出'!E147="","",'5-4 支出'!E147)</f>
        <v/>
      </c>
      <c r="F147" s="100" t="str">
        <f>IF('5-4 支出'!F147="","",'5-4 支出'!F147)</f>
        <v/>
      </c>
      <c r="G147" s="100" t="str">
        <f>IF('5-4 支出'!G147="","",'5-4 支出'!G147)</f>
        <v/>
      </c>
      <c r="H147" s="100" t="str">
        <f>IF('5-4 支出'!H147="","",'5-4 支出'!H147)</f>
        <v/>
      </c>
      <c r="I147" s="100" t="str">
        <f>IF('5-4 支出'!I147="","",'5-4 支出'!I147)</f>
        <v/>
      </c>
      <c r="J147" s="100" t="str">
        <f>IF('5-4 支出'!J147="","",'5-4 支出'!J147)</f>
        <v/>
      </c>
      <c r="K147" s="104" t="str">
        <f t="shared" ref="K147:K165" si="19">IF(ISNUMBER(F147),(PRODUCT(F147,G147,I147)),"")</f>
        <v/>
      </c>
      <c r="L147" s="23"/>
    </row>
    <row r="148" spans="1:12" ht="18" customHeight="1">
      <c r="A148">
        <v>3</v>
      </c>
      <c r="B148" s="79"/>
      <c r="C148" s="62" t="str">
        <f t="shared" si="18"/>
        <v/>
      </c>
      <c r="D148" s="349" t="str">
        <f>IF('5-4 支出'!D148="","",'5-4 支出'!D148)</f>
        <v/>
      </c>
      <c r="E148" s="99" t="str">
        <f>IF('5-4 支出'!E148="","",'5-4 支出'!E148)</f>
        <v/>
      </c>
      <c r="F148" s="100" t="str">
        <f>IF('5-4 支出'!F148="","",'5-4 支出'!F148)</f>
        <v/>
      </c>
      <c r="G148" s="100" t="str">
        <f>IF('5-4 支出'!G148="","",'5-4 支出'!G148)</f>
        <v/>
      </c>
      <c r="H148" s="100" t="str">
        <f>IF('5-4 支出'!H148="","",'5-4 支出'!H148)</f>
        <v/>
      </c>
      <c r="I148" s="100" t="str">
        <f>IF('5-4 支出'!I148="","",'5-4 支出'!I148)</f>
        <v/>
      </c>
      <c r="J148" s="100" t="str">
        <f>IF('5-4 支出'!J148="","",'5-4 支出'!J148)</f>
        <v/>
      </c>
      <c r="K148" s="104" t="str">
        <f t="shared" si="19"/>
        <v/>
      </c>
      <c r="L148" s="23"/>
    </row>
    <row r="149" spans="1:12" ht="18" customHeight="1">
      <c r="A149">
        <v>4</v>
      </c>
      <c r="B149" s="79"/>
      <c r="C149" s="62" t="str">
        <f t="shared" si="18"/>
        <v/>
      </c>
      <c r="D149" s="349" t="str">
        <f>IF('5-4 支出'!D149="","",'5-4 支出'!D149)</f>
        <v/>
      </c>
      <c r="E149" s="99" t="str">
        <f>IF('5-4 支出'!E149="","",'5-4 支出'!E149)</f>
        <v/>
      </c>
      <c r="F149" s="100" t="str">
        <f>IF('5-4 支出'!F149="","",'5-4 支出'!F149)</f>
        <v/>
      </c>
      <c r="G149" s="100" t="str">
        <f>IF('5-4 支出'!G149="","",'5-4 支出'!G149)</f>
        <v/>
      </c>
      <c r="H149" s="100" t="str">
        <f>IF('5-4 支出'!H149="","",'5-4 支出'!H149)</f>
        <v/>
      </c>
      <c r="I149" s="100" t="str">
        <f>IF('5-4 支出'!I149="","",'5-4 支出'!I149)</f>
        <v/>
      </c>
      <c r="J149" s="100" t="str">
        <f>IF('5-4 支出'!J149="","",'5-4 支出'!J149)</f>
        <v/>
      </c>
      <c r="K149" s="104" t="str">
        <f t="shared" si="19"/>
        <v/>
      </c>
      <c r="L149" s="23"/>
    </row>
    <row r="150" spans="1:12" ht="18" customHeight="1">
      <c r="A150">
        <v>5</v>
      </c>
      <c r="B150" s="79"/>
      <c r="C150" s="62" t="str">
        <f t="shared" si="18"/>
        <v/>
      </c>
      <c r="D150" s="349" t="str">
        <f>IF('5-4 支出'!D150="","",'5-4 支出'!D150)</f>
        <v/>
      </c>
      <c r="E150" s="99" t="str">
        <f>IF('5-4 支出'!E150="","",'5-4 支出'!E150)</f>
        <v/>
      </c>
      <c r="F150" s="100" t="str">
        <f>IF('5-4 支出'!F150="","",'5-4 支出'!F150)</f>
        <v/>
      </c>
      <c r="G150" s="100" t="str">
        <f>IF('5-4 支出'!G150="","",'5-4 支出'!G150)</f>
        <v/>
      </c>
      <c r="H150" s="100" t="str">
        <f>IF('5-4 支出'!H150="","",'5-4 支出'!H150)</f>
        <v/>
      </c>
      <c r="I150" s="100" t="str">
        <f>IF('5-4 支出'!I150="","",'5-4 支出'!I150)</f>
        <v/>
      </c>
      <c r="J150" s="100" t="str">
        <f>IF('5-4 支出'!J150="","",'5-4 支出'!J150)</f>
        <v/>
      </c>
      <c r="K150" s="104" t="str">
        <f t="shared" si="19"/>
        <v/>
      </c>
      <c r="L150" s="23"/>
    </row>
    <row r="151" spans="1:12" ht="18" customHeight="1">
      <c r="A151">
        <v>6</v>
      </c>
      <c r="B151" s="79"/>
      <c r="C151" s="62" t="str">
        <f t="shared" si="18"/>
        <v/>
      </c>
      <c r="D151" s="349" t="str">
        <f>IF('5-4 支出'!D151="","",'5-4 支出'!D151)</f>
        <v/>
      </c>
      <c r="E151" s="99" t="str">
        <f>IF('5-4 支出'!E151="","",'5-4 支出'!E151)</f>
        <v/>
      </c>
      <c r="F151" s="100" t="str">
        <f>IF('5-4 支出'!F151="","",'5-4 支出'!F151)</f>
        <v/>
      </c>
      <c r="G151" s="100" t="str">
        <f>IF('5-4 支出'!G151="","",'5-4 支出'!G151)</f>
        <v/>
      </c>
      <c r="H151" s="100" t="str">
        <f>IF('5-4 支出'!H151="","",'5-4 支出'!H151)</f>
        <v/>
      </c>
      <c r="I151" s="100" t="str">
        <f>IF('5-4 支出'!I151="","",'5-4 支出'!I151)</f>
        <v/>
      </c>
      <c r="J151" s="100" t="str">
        <f>IF('5-4 支出'!J151="","",'5-4 支出'!J151)</f>
        <v/>
      </c>
      <c r="K151" s="104" t="str">
        <f t="shared" si="19"/>
        <v/>
      </c>
      <c r="L151" s="23"/>
    </row>
    <row r="152" spans="1:12" ht="18" customHeight="1">
      <c r="A152">
        <v>7</v>
      </c>
      <c r="B152" s="79"/>
      <c r="C152" s="62" t="str">
        <f t="shared" si="18"/>
        <v/>
      </c>
      <c r="D152" s="349" t="str">
        <f>IF('5-4 支出'!D152="","",'5-4 支出'!D152)</f>
        <v/>
      </c>
      <c r="E152" s="99" t="str">
        <f>IF('5-4 支出'!E152="","",'5-4 支出'!E152)</f>
        <v/>
      </c>
      <c r="F152" s="100" t="str">
        <f>IF('5-4 支出'!F152="","",'5-4 支出'!F152)</f>
        <v/>
      </c>
      <c r="G152" s="100" t="str">
        <f>IF('5-4 支出'!G152="","",'5-4 支出'!G152)</f>
        <v/>
      </c>
      <c r="H152" s="100" t="str">
        <f>IF('5-4 支出'!H152="","",'5-4 支出'!H152)</f>
        <v/>
      </c>
      <c r="I152" s="100" t="str">
        <f>IF('5-4 支出'!I152="","",'5-4 支出'!I152)</f>
        <v/>
      </c>
      <c r="J152" s="100" t="str">
        <f>IF('5-4 支出'!J152="","",'5-4 支出'!J152)</f>
        <v/>
      </c>
      <c r="K152" s="104" t="str">
        <f t="shared" si="19"/>
        <v/>
      </c>
      <c r="L152" s="23"/>
    </row>
    <row r="153" spans="1:12" ht="18" customHeight="1">
      <c r="A153">
        <v>8</v>
      </c>
      <c r="B153" s="79"/>
      <c r="C153" s="62" t="str">
        <f t="shared" si="18"/>
        <v/>
      </c>
      <c r="D153" s="349" t="str">
        <f>IF('5-4 支出'!D153="","",'5-4 支出'!D153)</f>
        <v/>
      </c>
      <c r="E153" s="99" t="str">
        <f>IF('5-4 支出'!E153="","",'5-4 支出'!E153)</f>
        <v/>
      </c>
      <c r="F153" s="100" t="str">
        <f>IF('5-4 支出'!F153="","",'5-4 支出'!F153)</f>
        <v/>
      </c>
      <c r="G153" s="100" t="str">
        <f>IF('5-4 支出'!G153="","",'5-4 支出'!G153)</f>
        <v/>
      </c>
      <c r="H153" s="100" t="str">
        <f>IF('5-4 支出'!H153="","",'5-4 支出'!H153)</f>
        <v/>
      </c>
      <c r="I153" s="100" t="str">
        <f>IF('5-4 支出'!I153="","",'5-4 支出'!I153)</f>
        <v/>
      </c>
      <c r="J153" s="100" t="str">
        <f>IF('5-4 支出'!J153="","",'5-4 支出'!J153)</f>
        <v/>
      </c>
      <c r="K153" s="104" t="str">
        <f t="shared" si="19"/>
        <v/>
      </c>
      <c r="L153" s="23"/>
    </row>
    <row r="154" spans="1:12" ht="18" customHeight="1">
      <c r="A154">
        <v>9</v>
      </c>
      <c r="B154" s="79"/>
      <c r="C154" s="62" t="str">
        <f t="shared" si="18"/>
        <v/>
      </c>
      <c r="D154" s="349" t="str">
        <f>IF('5-4 支出'!D154="","",'5-4 支出'!D154)</f>
        <v/>
      </c>
      <c r="E154" s="99" t="str">
        <f>IF('5-4 支出'!E154="","",'5-4 支出'!E154)</f>
        <v/>
      </c>
      <c r="F154" s="100" t="str">
        <f>IF('5-4 支出'!F154="","",'5-4 支出'!F154)</f>
        <v/>
      </c>
      <c r="G154" s="100" t="str">
        <f>IF('5-4 支出'!G154="","",'5-4 支出'!G154)</f>
        <v/>
      </c>
      <c r="H154" s="100" t="str">
        <f>IF('5-4 支出'!H154="","",'5-4 支出'!H154)</f>
        <v/>
      </c>
      <c r="I154" s="100" t="str">
        <f>IF('5-4 支出'!I154="","",'5-4 支出'!I154)</f>
        <v/>
      </c>
      <c r="J154" s="100" t="str">
        <f>IF('5-4 支出'!J154="","",'5-4 支出'!J154)</f>
        <v/>
      </c>
      <c r="K154" s="104" t="str">
        <f t="shared" si="19"/>
        <v/>
      </c>
      <c r="L154" s="23"/>
    </row>
    <row r="155" spans="1:12" ht="18" customHeight="1">
      <c r="A155">
        <v>10</v>
      </c>
      <c r="B155" s="79"/>
      <c r="C155" s="62" t="str">
        <f t="shared" si="18"/>
        <v/>
      </c>
      <c r="D155" s="349" t="str">
        <f>IF('5-4 支出'!D155="","",'5-4 支出'!D155)</f>
        <v/>
      </c>
      <c r="E155" s="99" t="str">
        <f>IF('5-4 支出'!E155="","",'5-4 支出'!E155)</f>
        <v/>
      </c>
      <c r="F155" s="100" t="str">
        <f>IF('5-4 支出'!F155="","",'5-4 支出'!F155)</f>
        <v/>
      </c>
      <c r="G155" s="100" t="str">
        <f>IF('5-4 支出'!G155="","",'5-4 支出'!G155)</f>
        <v/>
      </c>
      <c r="H155" s="100" t="str">
        <f>IF('5-4 支出'!H155="","",'5-4 支出'!H155)</f>
        <v/>
      </c>
      <c r="I155" s="100" t="str">
        <f>IF('5-4 支出'!I155="","",'5-4 支出'!I155)</f>
        <v/>
      </c>
      <c r="J155" s="100" t="str">
        <f>IF('5-4 支出'!J155="","",'5-4 支出'!J155)</f>
        <v/>
      </c>
      <c r="K155" s="104" t="str">
        <f t="shared" si="19"/>
        <v/>
      </c>
      <c r="L155" s="23"/>
    </row>
    <row r="156" spans="1:12" ht="18" customHeight="1">
      <c r="A156">
        <v>11</v>
      </c>
      <c r="B156" s="79"/>
      <c r="C156" s="62" t="str">
        <f t="shared" si="18"/>
        <v/>
      </c>
      <c r="D156" s="349" t="str">
        <f>IF('5-4 支出'!D156="","",'5-4 支出'!D156)</f>
        <v/>
      </c>
      <c r="E156" s="99" t="str">
        <f>IF('5-4 支出'!E156="","",'5-4 支出'!E156)</f>
        <v/>
      </c>
      <c r="F156" s="100" t="str">
        <f>IF('5-4 支出'!F156="","",'5-4 支出'!F156)</f>
        <v/>
      </c>
      <c r="G156" s="100" t="str">
        <f>IF('5-4 支出'!G156="","",'5-4 支出'!G156)</f>
        <v/>
      </c>
      <c r="H156" s="100" t="str">
        <f>IF('5-4 支出'!H156="","",'5-4 支出'!H156)</f>
        <v/>
      </c>
      <c r="I156" s="100" t="str">
        <f>IF('5-4 支出'!I156="","",'5-4 支出'!I156)</f>
        <v/>
      </c>
      <c r="J156" s="100" t="str">
        <f>IF('5-4 支出'!J156="","",'5-4 支出'!J156)</f>
        <v/>
      </c>
      <c r="K156" s="104" t="str">
        <f t="shared" si="19"/>
        <v/>
      </c>
      <c r="L156" s="23"/>
    </row>
    <row r="157" spans="1:12" ht="18" customHeight="1">
      <c r="A157">
        <v>12</v>
      </c>
      <c r="B157" s="79"/>
      <c r="C157" s="62" t="str">
        <f t="shared" si="18"/>
        <v/>
      </c>
      <c r="D157" s="349" t="str">
        <f>IF('5-4 支出'!D157="","",'5-4 支出'!D157)</f>
        <v/>
      </c>
      <c r="E157" s="99" t="str">
        <f>IF('5-4 支出'!E157="","",'5-4 支出'!E157)</f>
        <v/>
      </c>
      <c r="F157" s="100" t="str">
        <f>IF('5-4 支出'!F157="","",'5-4 支出'!F157)</f>
        <v/>
      </c>
      <c r="G157" s="100" t="str">
        <f>IF('5-4 支出'!G157="","",'5-4 支出'!G157)</f>
        <v/>
      </c>
      <c r="H157" s="100" t="str">
        <f>IF('5-4 支出'!H157="","",'5-4 支出'!H157)</f>
        <v/>
      </c>
      <c r="I157" s="100" t="str">
        <f>IF('5-4 支出'!I157="","",'5-4 支出'!I157)</f>
        <v/>
      </c>
      <c r="J157" s="100" t="str">
        <f>IF('5-4 支出'!J157="","",'5-4 支出'!J157)</f>
        <v/>
      </c>
      <c r="K157" s="104" t="str">
        <f t="shared" si="19"/>
        <v/>
      </c>
      <c r="L157" s="24"/>
    </row>
    <row r="158" spans="1:12" ht="18" customHeight="1">
      <c r="A158">
        <v>13</v>
      </c>
      <c r="B158" s="79"/>
      <c r="C158" s="62" t="str">
        <f t="shared" si="18"/>
        <v/>
      </c>
      <c r="D158" s="349" t="str">
        <f>IF('5-4 支出'!D158="","",'5-4 支出'!D158)</f>
        <v/>
      </c>
      <c r="E158" s="99" t="str">
        <f>IF('5-4 支出'!E158="","",'5-4 支出'!E158)</f>
        <v/>
      </c>
      <c r="F158" s="100" t="str">
        <f>IF('5-4 支出'!F158="","",'5-4 支出'!F158)</f>
        <v/>
      </c>
      <c r="G158" s="100" t="str">
        <f>IF('5-4 支出'!G158="","",'5-4 支出'!G158)</f>
        <v/>
      </c>
      <c r="H158" s="100" t="str">
        <f>IF('5-4 支出'!H158="","",'5-4 支出'!H158)</f>
        <v/>
      </c>
      <c r="I158" s="100" t="str">
        <f>IF('5-4 支出'!I158="","",'5-4 支出'!I158)</f>
        <v/>
      </c>
      <c r="J158" s="100" t="str">
        <f>IF('5-4 支出'!J158="","",'5-4 支出'!J158)</f>
        <v/>
      </c>
      <c r="K158" s="104" t="str">
        <f t="shared" si="19"/>
        <v/>
      </c>
      <c r="L158" s="24"/>
    </row>
    <row r="159" spans="1:12" ht="18" customHeight="1">
      <c r="A159">
        <v>14</v>
      </c>
      <c r="B159" s="79"/>
      <c r="C159" s="62" t="str">
        <f t="shared" si="18"/>
        <v/>
      </c>
      <c r="D159" s="349" t="str">
        <f>IF('5-4 支出'!D159="","",'5-4 支出'!D159)</f>
        <v/>
      </c>
      <c r="E159" s="99" t="str">
        <f>IF('5-4 支出'!E159="","",'5-4 支出'!E159)</f>
        <v/>
      </c>
      <c r="F159" s="100" t="str">
        <f>IF('5-4 支出'!F159="","",'5-4 支出'!F159)</f>
        <v/>
      </c>
      <c r="G159" s="100" t="str">
        <f>IF('5-4 支出'!G159="","",'5-4 支出'!G159)</f>
        <v/>
      </c>
      <c r="H159" s="100" t="str">
        <f>IF('5-4 支出'!H159="","",'5-4 支出'!H159)</f>
        <v/>
      </c>
      <c r="I159" s="100" t="str">
        <f>IF('5-4 支出'!I159="","",'5-4 支出'!I159)</f>
        <v/>
      </c>
      <c r="J159" s="100" t="str">
        <f>IF('5-4 支出'!J159="","",'5-4 支出'!J159)</f>
        <v/>
      </c>
      <c r="K159" s="104" t="str">
        <f t="shared" si="19"/>
        <v/>
      </c>
      <c r="L159" s="24"/>
    </row>
    <row r="160" spans="1:12" ht="18" customHeight="1">
      <c r="A160">
        <v>15</v>
      </c>
      <c r="B160" s="79"/>
      <c r="C160" s="62" t="str">
        <f t="shared" si="18"/>
        <v/>
      </c>
      <c r="D160" s="349" t="str">
        <f>IF('5-4 支出'!D160="","",'5-4 支出'!D160)</f>
        <v/>
      </c>
      <c r="E160" s="99" t="str">
        <f>IF('5-4 支出'!E160="","",'5-4 支出'!E160)</f>
        <v/>
      </c>
      <c r="F160" s="100" t="str">
        <f>IF('5-4 支出'!F160="","",'5-4 支出'!F160)</f>
        <v/>
      </c>
      <c r="G160" s="100" t="str">
        <f>IF('5-4 支出'!G160="","",'5-4 支出'!G160)</f>
        <v/>
      </c>
      <c r="H160" s="100" t="str">
        <f>IF('5-4 支出'!H160="","",'5-4 支出'!H160)</f>
        <v/>
      </c>
      <c r="I160" s="100" t="str">
        <f>IF('5-4 支出'!I160="","",'5-4 支出'!I160)</f>
        <v/>
      </c>
      <c r="J160" s="100" t="str">
        <f>IF('5-4 支出'!J160="","",'5-4 支出'!J160)</f>
        <v/>
      </c>
      <c r="K160" s="104" t="str">
        <f t="shared" si="19"/>
        <v/>
      </c>
      <c r="L160" s="23"/>
    </row>
    <row r="161" spans="1:12" ht="18" customHeight="1">
      <c r="A161">
        <v>16</v>
      </c>
      <c r="B161" s="79"/>
      <c r="C161" s="62" t="str">
        <f t="shared" si="18"/>
        <v/>
      </c>
      <c r="D161" s="349" t="str">
        <f>IF('5-4 支出'!D161="","",'5-4 支出'!D161)</f>
        <v/>
      </c>
      <c r="E161" s="99" t="str">
        <f>IF('5-4 支出'!E161="","",'5-4 支出'!E161)</f>
        <v/>
      </c>
      <c r="F161" s="100" t="str">
        <f>IF('5-4 支出'!F161="","",'5-4 支出'!F161)</f>
        <v/>
      </c>
      <c r="G161" s="100" t="str">
        <f>IF('5-4 支出'!G161="","",'5-4 支出'!G161)</f>
        <v/>
      </c>
      <c r="H161" s="100" t="str">
        <f>IF('5-4 支出'!H161="","",'5-4 支出'!H161)</f>
        <v/>
      </c>
      <c r="I161" s="100" t="str">
        <f>IF('5-4 支出'!I161="","",'5-4 支出'!I161)</f>
        <v/>
      </c>
      <c r="J161" s="100" t="str">
        <f>IF('5-4 支出'!J161="","",'5-4 支出'!J161)</f>
        <v/>
      </c>
      <c r="K161" s="104" t="str">
        <f t="shared" si="19"/>
        <v/>
      </c>
      <c r="L161" s="23"/>
    </row>
    <row r="162" spans="1:12" ht="18" customHeight="1">
      <c r="A162">
        <v>17</v>
      </c>
      <c r="B162" s="79"/>
      <c r="C162" s="62" t="str">
        <f t="shared" si="18"/>
        <v/>
      </c>
      <c r="D162" s="349" t="str">
        <f>IF('5-4 支出'!D162="","",'5-4 支出'!D162)</f>
        <v/>
      </c>
      <c r="E162" s="99" t="str">
        <f>IF('5-4 支出'!E162="","",'5-4 支出'!E162)</f>
        <v/>
      </c>
      <c r="F162" s="100" t="str">
        <f>IF('5-4 支出'!F162="","",'5-4 支出'!F162)</f>
        <v/>
      </c>
      <c r="G162" s="100" t="str">
        <f>IF('5-4 支出'!G162="","",'5-4 支出'!G162)</f>
        <v/>
      </c>
      <c r="H162" s="100" t="str">
        <f>IF('5-4 支出'!H162="","",'5-4 支出'!H162)</f>
        <v/>
      </c>
      <c r="I162" s="100" t="str">
        <f>IF('5-4 支出'!I162="","",'5-4 支出'!I162)</f>
        <v/>
      </c>
      <c r="J162" s="100" t="str">
        <f>IF('5-4 支出'!J162="","",'5-4 支出'!J162)</f>
        <v/>
      </c>
      <c r="K162" s="104" t="str">
        <f t="shared" si="19"/>
        <v/>
      </c>
      <c r="L162" s="24"/>
    </row>
    <row r="163" spans="1:12" ht="18" customHeight="1">
      <c r="A163">
        <v>18</v>
      </c>
      <c r="B163" s="79"/>
      <c r="C163" s="62" t="str">
        <f t="shared" si="18"/>
        <v/>
      </c>
      <c r="D163" s="349" t="str">
        <f>IF('5-4 支出'!D163="","",'5-4 支出'!D163)</f>
        <v/>
      </c>
      <c r="E163" s="99" t="str">
        <f>IF('5-4 支出'!E163="","",'5-4 支出'!E163)</f>
        <v/>
      </c>
      <c r="F163" s="100" t="str">
        <f>IF('5-4 支出'!F163="","",'5-4 支出'!F163)</f>
        <v/>
      </c>
      <c r="G163" s="100" t="str">
        <f>IF('5-4 支出'!G163="","",'5-4 支出'!G163)</f>
        <v/>
      </c>
      <c r="H163" s="100" t="str">
        <f>IF('5-4 支出'!H163="","",'5-4 支出'!H163)</f>
        <v/>
      </c>
      <c r="I163" s="100" t="str">
        <f>IF('5-4 支出'!I163="","",'5-4 支出'!I163)</f>
        <v/>
      </c>
      <c r="J163" s="100" t="str">
        <f>IF('5-4 支出'!J163="","",'5-4 支出'!J163)</f>
        <v/>
      </c>
      <c r="K163" s="104" t="str">
        <f t="shared" si="19"/>
        <v/>
      </c>
      <c r="L163" s="24"/>
    </row>
    <row r="164" spans="1:12" ht="18" customHeight="1">
      <c r="A164">
        <v>19</v>
      </c>
      <c r="B164" s="79"/>
      <c r="C164" s="62" t="str">
        <f t="shared" si="18"/>
        <v/>
      </c>
      <c r="D164" s="349" t="str">
        <f>IF('5-4 支出'!D164="","",'5-4 支出'!D164)</f>
        <v/>
      </c>
      <c r="E164" s="99" t="str">
        <f>IF('5-4 支出'!E164="","",'5-4 支出'!E164)</f>
        <v/>
      </c>
      <c r="F164" s="100" t="str">
        <f>IF('5-4 支出'!F164="","",'5-4 支出'!F164)</f>
        <v/>
      </c>
      <c r="G164" s="100" t="str">
        <f>IF('5-4 支出'!G164="","",'5-4 支出'!G164)</f>
        <v/>
      </c>
      <c r="H164" s="100" t="str">
        <f>IF('5-4 支出'!H164="","",'5-4 支出'!H164)</f>
        <v/>
      </c>
      <c r="I164" s="100" t="str">
        <f>IF('5-4 支出'!I164="","",'5-4 支出'!I164)</f>
        <v/>
      </c>
      <c r="J164" s="100" t="str">
        <f>IF('5-4 支出'!J164="","",'5-4 支出'!J164)</f>
        <v/>
      </c>
      <c r="K164" s="104" t="str">
        <f t="shared" si="19"/>
        <v/>
      </c>
      <c r="L164" s="24"/>
    </row>
    <row r="165" spans="1:12" ht="18" customHeight="1" thickBot="1">
      <c r="A165">
        <v>20</v>
      </c>
      <c r="B165" s="80"/>
      <c r="C165" s="63" t="str">
        <f t="shared" si="18"/>
        <v/>
      </c>
      <c r="D165" s="350" t="str">
        <f>IF('5-4 支出'!D165="","",'5-4 支出'!D165)</f>
        <v/>
      </c>
      <c r="E165" s="99" t="str">
        <f>IF('5-4 支出'!E165="","",'5-4 支出'!E165)</f>
        <v/>
      </c>
      <c r="F165" s="100" t="str">
        <f>IF('5-4 支出'!F165="","",'5-4 支出'!F165)</f>
        <v/>
      </c>
      <c r="G165" s="102" t="str">
        <f>IF('5-4 支出'!G165="","",'5-4 支出'!G165)</f>
        <v/>
      </c>
      <c r="H165" s="102" t="str">
        <f>IF('5-4 支出'!H165="","",'5-4 支出'!H165)</f>
        <v/>
      </c>
      <c r="I165" s="102" t="str">
        <f>IF('5-4 支出'!I165="","",'5-4 支出'!I165)</f>
        <v/>
      </c>
      <c r="J165" s="102" t="str">
        <f>IF('5-4 支出'!J165="","",'5-4 支出'!J165)</f>
        <v/>
      </c>
      <c r="K165" s="105" t="str">
        <f t="shared" si="19"/>
        <v/>
      </c>
      <c r="L165" s="25"/>
    </row>
    <row r="166" spans="1:12" ht="21.6" customHeight="1" thickBot="1">
      <c r="A166" s="45"/>
      <c r="B166" s="77"/>
      <c r="C166" s="53" t="s">
        <v>155</v>
      </c>
      <c r="D166" s="81" t="s">
        <v>151</v>
      </c>
      <c r="E166" s="48" t="s">
        <v>136</v>
      </c>
      <c r="F166" s="82" t="s">
        <v>119</v>
      </c>
      <c r="G166" s="83" t="s">
        <v>92</v>
      </c>
      <c r="H166" s="51" t="s">
        <v>115</v>
      </c>
      <c r="I166" s="50" t="s">
        <v>93</v>
      </c>
      <c r="J166" s="51" t="s">
        <v>116</v>
      </c>
      <c r="K166" s="49" t="s">
        <v>94</v>
      </c>
      <c r="L166" s="52" t="s">
        <v>147</v>
      </c>
    </row>
    <row r="167" spans="1:12" s="681" customFormat="1" ht="27.75" customHeight="1">
      <c r="A167" s="352"/>
      <c r="B167" s="47" t="str">
        <f t="shared" ref="B167" si="20">IF($E$8=C167,$D$8,IF($E$9=C167,$D$9,IF($E$10=C167,$D$10,"")))</f>
        <v/>
      </c>
      <c r="C167" s="55" t="s">
        <v>214</v>
      </c>
      <c r="D167" s="711"/>
      <c r="E167" s="712"/>
      <c r="F167" s="713"/>
      <c r="G167" s="713"/>
      <c r="H167" s="714"/>
      <c r="I167" s="714"/>
      <c r="J167" s="714"/>
      <c r="K167" s="715"/>
      <c r="L167" s="54">
        <f>ROUNDDOWN((SUM(K168:K187)),-3)/1000</f>
        <v>0</v>
      </c>
    </row>
    <row r="168" spans="1:12" ht="18" customHeight="1">
      <c r="A168">
        <v>1</v>
      </c>
      <c r="B168" s="79"/>
      <c r="C168" s="62" t="str">
        <f>IF(D168="","",".")</f>
        <v/>
      </c>
      <c r="D168" s="348" t="str">
        <f>IF('5-4 支出'!D168="","",'5-4 支出'!D168)</f>
        <v/>
      </c>
      <c r="E168" s="97" t="str">
        <f>IF('5-4 支出'!E168="","",'5-4 支出'!E168)</f>
        <v/>
      </c>
      <c r="F168" s="98" t="str">
        <f>IF('5-4 支出'!F168="","",'5-4 支出'!F168)</f>
        <v/>
      </c>
      <c r="G168" s="98" t="str">
        <f>IF('5-4 支出'!G168="","",'5-4 支出'!G168)</f>
        <v/>
      </c>
      <c r="H168" s="98" t="str">
        <f>IF('5-4 支出'!H168="","",'5-4 支出'!H168)</f>
        <v/>
      </c>
      <c r="I168" s="98" t="str">
        <f>IF('5-4 支出'!I168="","",'5-4 支出'!I168)</f>
        <v/>
      </c>
      <c r="J168" s="98" t="str">
        <f>IF('5-4 支出'!J168="","",'5-4 支出'!J168)</f>
        <v/>
      </c>
      <c r="K168" s="103" t="str">
        <f>IF(ISNUMBER(F168),(PRODUCT(F168,G168,I168)),"")</f>
        <v/>
      </c>
      <c r="L168" s="23"/>
    </row>
    <row r="169" spans="1:12" ht="18" customHeight="1">
      <c r="A169">
        <v>2</v>
      </c>
      <c r="B169" s="79"/>
      <c r="C169" s="62" t="str">
        <f t="shared" ref="C169:C187" si="21">IF(D169="","",".")</f>
        <v/>
      </c>
      <c r="D169" s="349" t="str">
        <f>IF('5-4 支出'!D169="","",'5-4 支出'!D169)</f>
        <v/>
      </c>
      <c r="E169" s="99" t="str">
        <f>IF('5-4 支出'!E169="","",'5-4 支出'!E169)</f>
        <v/>
      </c>
      <c r="F169" s="100" t="str">
        <f>IF('5-4 支出'!F169="","",'5-4 支出'!F169)</f>
        <v/>
      </c>
      <c r="G169" s="100" t="str">
        <f>IF('5-4 支出'!G169="","",'5-4 支出'!G169)</f>
        <v/>
      </c>
      <c r="H169" s="100" t="str">
        <f>IF('5-4 支出'!H169="","",'5-4 支出'!H169)</f>
        <v/>
      </c>
      <c r="I169" s="100" t="str">
        <f>IF('5-4 支出'!I169="","",'5-4 支出'!I169)</f>
        <v/>
      </c>
      <c r="J169" s="100" t="str">
        <f>IF('5-4 支出'!J169="","",'5-4 支出'!J169)</f>
        <v/>
      </c>
      <c r="K169" s="104" t="str">
        <f t="shared" ref="K169:K186" si="22">IF(ISNUMBER(F169),(PRODUCT(F169,G169,I169)),"")</f>
        <v/>
      </c>
      <c r="L169" s="23"/>
    </row>
    <row r="170" spans="1:12" ht="18" customHeight="1">
      <c r="A170">
        <v>3</v>
      </c>
      <c r="B170" s="79"/>
      <c r="C170" s="62" t="str">
        <f t="shared" si="21"/>
        <v/>
      </c>
      <c r="D170" s="349" t="str">
        <f>IF('5-4 支出'!D170="","",'5-4 支出'!D170)</f>
        <v/>
      </c>
      <c r="E170" s="99" t="str">
        <f>IF('5-4 支出'!E170="","",'5-4 支出'!E170)</f>
        <v/>
      </c>
      <c r="F170" s="100" t="str">
        <f>IF('5-4 支出'!F170="","",'5-4 支出'!F170)</f>
        <v/>
      </c>
      <c r="G170" s="100" t="str">
        <f>IF('5-4 支出'!G170="","",'5-4 支出'!G170)</f>
        <v/>
      </c>
      <c r="H170" s="100" t="str">
        <f>IF('5-4 支出'!H170="","",'5-4 支出'!H170)</f>
        <v/>
      </c>
      <c r="I170" s="100" t="str">
        <f>IF('5-4 支出'!I170="","",'5-4 支出'!I170)</f>
        <v/>
      </c>
      <c r="J170" s="100" t="str">
        <f>IF('5-4 支出'!J170="","",'5-4 支出'!J170)</f>
        <v/>
      </c>
      <c r="K170" s="104" t="str">
        <f t="shared" si="22"/>
        <v/>
      </c>
      <c r="L170" s="23"/>
    </row>
    <row r="171" spans="1:12" ht="18" customHeight="1">
      <c r="A171">
        <v>4</v>
      </c>
      <c r="B171" s="79"/>
      <c r="C171" s="62" t="str">
        <f t="shared" si="21"/>
        <v/>
      </c>
      <c r="D171" s="349" t="str">
        <f>IF('5-4 支出'!D171="","",'5-4 支出'!D171)</f>
        <v/>
      </c>
      <c r="E171" s="99" t="str">
        <f>IF('5-4 支出'!E171="","",'5-4 支出'!E171)</f>
        <v/>
      </c>
      <c r="F171" s="100" t="str">
        <f>IF('5-4 支出'!F171="","",'5-4 支出'!F171)</f>
        <v/>
      </c>
      <c r="G171" s="100" t="str">
        <f>IF('5-4 支出'!G171="","",'5-4 支出'!G171)</f>
        <v/>
      </c>
      <c r="H171" s="100" t="str">
        <f>IF('5-4 支出'!H171="","",'5-4 支出'!H171)</f>
        <v/>
      </c>
      <c r="I171" s="100" t="str">
        <f>IF('5-4 支出'!I171="","",'5-4 支出'!I171)</f>
        <v/>
      </c>
      <c r="J171" s="100" t="str">
        <f>IF('5-4 支出'!J171="","",'5-4 支出'!J171)</f>
        <v/>
      </c>
      <c r="K171" s="104" t="str">
        <f t="shared" si="22"/>
        <v/>
      </c>
      <c r="L171" s="23"/>
    </row>
    <row r="172" spans="1:12" ht="18" customHeight="1">
      <c r="A172">
        <v>5</v>
      </c>
      <c r="B172" s="79"/>
      <c r="C172" s="62" t="str">
        <f t="shared" si="21"/>
        <v/>
      </c>
      <c r="D172" s="349" t="str">
        <f>IF('5-4 支出'!D172="","",'5-4 支出'!D172)</f>
        <v/>
      </c>
      <c r="E172" s="99" t="str">
        <f>IF('5-4 支出'!E172="","",'5-4 支出'!E172)</f>
        <v/>
      </c>
      <c r="F172" s="100" t="str">
        <f>IF('5-4 支出'!F172="","",'5-4 支出'!F172)</f>
        <v/>
      </c>
      <c r="G172" s="100" t="str">
        <f>IF('5-4 支出'!G172="","",'5-4 支出'!G172)</f>
        <v/>
      </c>
      <c r="H172" s="100" t="str">
        <f>IF('5-4 支出'!H172="","",'5-4 支出'!H172)</f>
        <v/>
      </c>
      <c r="I172" s="100" t="str">
        <f>IF('5-4 支出'!I172="","",'5-4 支出'!I172)</f>
        <v/>
      </c>
      <c r="J172" s="100" t="str">
        <f>IF('5-4 支出'!J172="","",'5-4 支出'!J172)</f>
        <v/>
      </c>
      <c r="K172" s="104" t="str">
        <f t="shared" si="22"/>
        <v/>
      </c>
      <c r="L172" s="23"/>
    </row>
    <row r="173" spans="1:12" ht="18" customHeight="1">
      <c r="A173">
        <v>6</v>
      </c>
      <c r="B173" s="79"/>
      <c r="C173" s="62" t="str">
        <f t="shared" si="21"/>
        <v/>
      </c>
      <c r="D173" s="349" t="str">
        <f>IF('5-4 支出'!D173="","",'5-4 支出'!D173)</f>
        <v/>
      </c>
      <c r="E173" s="99" t="str">
        <f>IF('5-4 支出'!E173="","",'5-4 支出'!E173)</f>
        <v/>
      </c>
      <c r="F173" s="100" t="str">
        <f>IF('5-4 支出'!F173="","",'5-4 支出'!F173)</f>
        <v/>
      </c>
      <c r="G173" s="100" t="str">
        <f>IF('5-4 支出'!G173="","",'5-4 支出'!G173)</f>
        <v/>
      </c>
      <c r="H173" s="100" t="str">
        <f>IF('5-4 支出'!H173="","",'5-4 支出'!H173)</f>
        <v/>
      </c>
      <c r="I173" s="100" t="str">
        <f>IF('5-4 支出'!I173="","",'5-4 支出'!I173)</f>
        <v/>
      </c>
      <c r="J173" s="100" t="str">
        <f>IF('5-4 支出'!J173="","",'5-4 支出'!J173)</f>
        <v/>
      </c>
      <c r="K173" s="104" t="str">
        <f t="shared" si="22"/>
        <v/>
      </c>
      <c r="L173" s="23"/>
    </row>
    <row r="174" spans="1:12" ht="18" customHeight="1">
      <c r="A174">
        <v>7</v>
      </c>
      <c r="B174" s="79"/>
      <c r="C174" s="62" t="str">
        <f t="shared" si="21"/>
        <v/>
      </c>
      <c r="D174" s="349" t="str">
        <f>IF('5-4 支出'!D174="","",'5-4 支出'!D174)</f>
        <v/>
      </c>
      <c r="E174" s="99" t="str">
        <f>IF('5-4 支出'!E174="","",'5-4 支出'!E174)</f>
        <v/>
      </c>
      <c r="F174" s="100" t="str">
        <f>IF('5-4 支出'!F174="","",'5-4 支出'!F174)</f>
        <v/>
      </c>
      <c r="G174" s="100" t="str">
        <f>IF('5-4 支出'!G174="","",'5-4 支出'!G174)</f>
        <v/>
      </c>
      <c r="H174" s="100" t="str">
        <f>IF('5-4 支出'!H174="","",'5-4 支出'!H174)</f>
        <v/>
      </c>
      <c r="I174" s="100" t="str">
        <f>IF('5-4 支出'!I174="","",'5-4 支出'!I174)</f>
        <v/>
      </c>
      <c r="J174" s="100" t="str">
        <f>IF('5-4 支出'!J174="","",'5-4 支出'!J174)</f>
        <v/>
      </c>
      <c r="K174" s="104" t="str">
        <f t="shared" si="22"/>
        <v/>
      </c>
      <c r="L174" s="23"/>
    </row>
    <row r="175" spans="1:12" ht="18" customHeight="1">
      <c r="A175">
        <v>8</v>
      </c>
      <c r="B175" s="79"/>
      <c r="C175" s="62" t="str">
        <f t="shared" si="21"/>
        <v/>
      </c>
      <c r="D175" s="349" t="str">
        <f>IF('5-4 支出'!D175="","",'5-4 支出'!D175)</f>
        <v/>
      </c>
      <c r="E175" s="99" t="str">
        <f>IF('5-4 支出'!E175="","",'5-4 支出'!E175)</f>
        <v/>
      </c>
      <c r="F175" s="100" t="str">
        <f>IF('5-4 支出'!F175="","",'5-4 支出'!F175)</f>
        <v/>
      </c>
      <c r="G175" s="100" t="str">
        <f>IF('5-4 支出'!G175="","",'5-4 支出'!G175)</f>
        <v/>
      </c>
      <c r="H175" s="100" t="str">
        <f>IF('5-4 支出'!H175="","",'5-4 支出'!H175)</f>
        <v/>
      </c>
      <c r="I175" s="100" t="str">
        <f>IF('5-4 支出'!I175="","",'5-4 支出'!I175)</f>
        <v/>
      </c>
      <c r="J175" s="100" t="str">
        <f>IF('5-4 支出'!J175="","",'5-4 支出'!J175)</f>
        <v/>
      </c>
      <c r="K175" s="104" t="str">
        <f t="shared" si="22"/>
        <v/>
      </c>
      <c r="L175" s="23"/>
    </row>
    <row r="176" spans="1:12" ht="18" customHeight="1">
      <c r="A176">
        <v>9</v>
      </c>
      <c r="B176" s="79"/>
      <c r="C176" s="62" t="str">
        <f t="shared" si="21"/>
        <v/>
      </c>
      <c r="D176" s="349" t="str">
        <f>IF('5-4 支出'!D176="","",'5-4 支出'!D176)</f>
        <v/>
      </c>
      <c r="E176" s="99" t="str">
        <f>IF('5-4 支出'!E176="","",'5-4 支出'!E176)</f>
        <v/>
      </c>
      <c r="F176" s="100" t="str">
        <f>IF('5-4 支出'!F176="","",'5-4 支出'!F176)</f>
        <v/>
      </c>
      <c r="G176" s="100" t="str">
        <f>IF('5-4 支出'!G176="","",'5-4 支出'!G176)</f>
        <v/>
      </c>
      <c r="H176" s="100" t="str">
        <f>IF('5-4 支出'!H176="","",'5-4 支出'!H176)</f>
        <v/>
      </c>
      <c r="I176" s="100" t="str">
        <f>IF('5-4 支出'!I176="","",'5-4 支出'!I176)</f>
        <v/>
      </c>
      <c r="J176" s="100" t="str">
        <f>IF('5-4 支出'!J176="","",'5-4 支出'!J176)</f>
        <v/>
      </c>
      <c r="K176" s="104" t="str">
        <f t="shared" si="22"/>
        <v/>
      </c>
      <c r="L176" s="23"/>
    </row>
    <row r="177" spans="1:12" ht="18" customHeight="1">
      <c r="A177">
        <v>10</v>
      </c>
      <c r="B177" s="79"/>
      <c r="C177" s="62" t="str">
        <f t="shared" si="21"/>
        <v/>
      </c>
      <c r="D177" s="349" t="str">
        <f>IF('5-4 支出'!D177="","",'5-4 支出'!D177)</f>
        <v/>
      </c>
      <c r="E177" s="99" t="str">
        <f>IF('5-4 支出'!E177="","",'5-4 支出'!E177)</f>
        <v/>
      </c>
      <c r="F177" s="100" t="str">
        <f>IF('5-4 支出'!F177="","",'5-4 支出'!F177)</f>
        <v/>
      </c>
      <c r="G177" s="100" t="str">
        <f>IF('5-4 支出'!G177="","",'5-4 支出'!G177)</f>
        <v/>
      </c>
      <c r="H177" s="100" t="str">
        <f>IF('5-4 支出'!H177="","",'5-4 支出'!H177)</f>
        <v/>
      </c>
      <c r="I177" s="100" t="str">
        <f>IF('5-4 支出'!I177="","",'5-4 支出'!I177)</f>
        <v/>
      </c>
      <c r="J177" s="100" t="str">
        <f>IF('5-4 支出'!J177="","",'5-4 支出'!J177)</f>
        <v/>
      </c>
      <c r="K177" s="104" t="str">
        <f t="shared" si="22"/>
        <v/>
      </c>
      <c r="L177" s="23"/>
    </row>
    <row r="178" spans="1:12" ht="18" customHeight="1">
      <c r="A178">
        <v>11</v>
      </c>
      <c r="B178" s="79"/>
      <c r="C178" s="62" t="str">
        <f t="shared" si="21"/>
        <v/>
      </c>
      <c r="D178" s="349" t="str">
        <f>IF('5-4 支出'!D178="","",'5-4 支出'!D178)</f>
        <v/>
      </c>
      <c r="E178" s="99" t="str">
        <f>IF('5-4 支出'!E178="","",'5-4 支出'!E178)</f>
        <v/>
      </c>
      <c r="F178" s="100" t="str">
        <f>IF('5-4 支出'!F178="","",'5-4 支出'!F178)</f>
        <v/>
      </c>
      <c r="G178" s="100" t="str">
        <f>IF('5-4 支出'!G178="","",'5-4 支出'!G178)</f>
        <v/>
      </c>
      <c r="H178" s="100" t="str">
        <f>IF('5-4 支出'!H178="","",'5-4 支出'!H178)</f>
        <v/>
      </c>
      <c r="I178" s="100" t="str">
        <f>IF('5-4 支出'!I178="","",'5-4 支出'!I178)</f>
        <v/>
      </c>
      <c r="J178" s="100" t="str">
        <f>IF('5-4 支出'!J178="","",'5-4 支出'!J178)</f>
        <v/>
      </c>
      <c r="K178" s="104" t="str">
        <f t="shared" si="22"/>
        <v/>
      </c>
      <c r="L178" s="23"/>
    </row>
    <row r="179" spans="1:12" ht="18" customHeight="1">
      <c r="A179">
        <v>12</v>
      </c>
      <c r="B179" s="79"/>
      <c r="C179" s="62" t="str">
        <f t="shared" si="21"/>
        <v/>
      </c>
      <c r="D179" s="349" t="str">
        <f>IF('5-4 支出'!D179="","",'5-4 支出'!D179)</f>
        <v/>
      </c>
      <c r="E179" s="99" t="str">
        <f>IF('5-4 支出'!E179="","",'5-4 支出'!E179)</f>
        <v/>
      </c>
      <c r="F179" s="100" t="str">
        <f>IF('5-4 支出'!F179="","",'5-4 支出'!F179)</f>
        <v/>
      </c>
      <c r="G179" s="100" t="str">
        <f>IF('5-4 支出'!G179="","",'5-4 支出'!G179)</f>
        <v/>
      </c>
      <c r="H179" s="100" t="str">
        <f>IF('5-4 支出'!H179="","",'5-4 支出'!H179)</f>
        <v/>
      </c>
      <c r="I179" s="100" t="str">
        <f>IF('5-4 支出'!I179="","",'5-4 支出'!I179)</f>
        <v/>
      </c>
      <c r="J179" s="100" t="str">
        <f>IF('5-4 支出'!J179="","",'5-4 支出'!J179)</f>
        <v/>
      </c>
      <c r="K179" s="104" t="str">
        <f t="shared" si="22"/>
        <v/>
      </c>
      <c r="L179" s="23"/>
    </row>
    <row r="180" spans="1:12" ht="18" customHeight="1">
      <c r="A180">
        <v>13</v>
      </c>
      <c r="B180" s="79"/>
      <c r="C180" s="62" t="str">
        <f t="shared" si="21"/>
        <v/>
      </c>
      <c r="D180" s="349" t="str">
        <f>IF('5-4 支出'!D180="","",'5-4 支出'!D180)</f>
        <v/>
      </c>
      <c r="E180" s="99" t="str">
        <f>IF('5-4 支出'!E180="","",'5-4 支出'!E180)</f>
        <v/>
      </c>
      <c r="F180" s="100" t="str">
        <f>IF('5-4 支出'!F180="","",'5-4 支出'!F180)</f>
        <v/>
      </c>
      <c r="G180" s="100" t="str">
        <f>IF('5-4 支出'!G180="","",'5-4 支出'!G180)</f>
        <v/>
      </c>
      <c r="H180" s="100" t="str">
        <f>IF('5-4 支出'!H180="","",'5-4 支出'!H180)</f>
        <v/>
      </c>
      <c r="I180" s="100" t="str">
        <f>IF('5-4 支出'!I180="","",'5-4 支出'!I180)</f>
        <v/>
      </c>
      <c r="J180" s="100" t="str">
        <f>IF('5-4 支出'!J180="","",'5-4 支出'!J180)</f>
        <v/>
      </c>
      <c r="K180" s="104" t="str">
        <f t="shared" si="22"/>
        <v/>
      </c>
      <c r="L180" s="23"/>
    </row>
    <row r="181" spans="1:12" ht="18" customHeight="1">
      <c r="A181">
        <v>14</v>
      </c>
      <c r="B181" s="79"/>
      <c r="C181" s="62" t="str">
        <f t="shared" si="21"/>
        <v/>
      </c>
      <c r="D181" s="349" t="str">
        <f>IF('5-4 支出'!D181="","",'5-4 支出'!D181)</f>
        <v/>
      </c>
      <c r="E181" s="99" t="str">
        <f>IF('5-4 支出'!E181="","",'5-4 支出'!E181)</f>
        <v/>
      </c>
      <c r="F181" s="100" t="str">
        <f>IF('5-4 支出'!F181="","",'5-4 支出'!F181)</f>
        <v/>
      </c>
      <c r="G181" s="100" t="str">
        <f>IF('5-4 支出'!G181="","",'5-4 支出'!G181)</f>
        <v/>
      </c>
      <c r="H181" s="100" t="str">
        <f>IF('5-4 支出'!H181="","",'5-4 支出'!H181)</f>
        <v/>
      </c>
      <c r="I181" s="100" t="str">
        <f>IF('5-4 支出'!I181="","",'5-4 支出'!I181)</f>
        <v/>
      </c>
      <c r="J181" s="100" t="str">
        <f>IF('5-4 支出'!J181="","",'5-4 支出'!J181)</f>
        <v/>
      </c>
      <c r="K181" s="104" t="str">
        <f t="shared" si="22"/>
        <v/>
      </c>
      <c r="L181" s="23"/>
    </row>
    <row r="182" spans="1:12" ht="18" customHeight="1">
      <c r="A182">
        <v>15</v>
      </c>
      <c r="B182" s="79"/>
      <c r="C182" s="62" t="str">
        <f t="shared" si="21"/>
        <v/>
      </c>
      <c r="D182" s="349" t="str">
        <f>IF('5-4 支出'!D182="","",'5-4 支出'!D182)</f>
        <v/>
      </c>
      <c r="E182" s="99" t="str">
        <f>IF('5-4 支出'!E182="","",'5-4 支出'!E182)</f>
        <v/>
      </c>
      <c r="F182" s="100" t="str">
        <f>IF('5-4 支出'!F182="","",'5-4 支出'!F182)</f>
        <v/>
      </c>
      <c r="G182" s="100" t="str">
        <f>IF('5-4 支出'!G182="","",'5-4 支出'!G182)</f>
        <v/>
      </c>
      <c r="H182" s="100" t="str">
        <f>IF('5-4 支出'!H182="","",'5-4 支出'!H182)</f>
        <v/>
      </c>
      <c r="I182" s="100" t="str">
        <f>IF('5-4 支出'!I182="","",'5-4 支出'!I182)</f>
        <v/>
      </c>
      <c r="J182" s="100" t="str">
        <f>IF('5-4 支出'!J182="","",'5-4 支出'!J182)</f>
        <v/>
      </c>
      <c r="K182" s="104" t="str">
        <f t="shared" si="22"/>
        <v/>
      </c>
      <c r="L182" s="23"/>
    </row>
    <row r="183" spans="1:12" ht="18" customHeight="1">
      <c r="A183">
        <v>16</v>
      </c>
      <c r="B183" s="79"/>
      <c r="C183" s="62" t="str">
        <f t="shared" si="21"/>
        <v/>
      </c>
      <c r="D183" s="349" t="str">
        <f>IF('5-4 支出'!D183="","",'5-4 支出'!D183)</f>
        <v/>
      </c>
      <c r="E183" s="99" t="str">
        <f>IF('5-4 支出'!E183="","",'5-4 支出'!E183)</f>
        <v/>
      </c>
      <c r="F183" s="100" t="str">
        <f>IF('5-4 支出'!F183="","",'5-4 支出'!F183)</f>
        <v/>
      </c>
      <c r="G183" s="100" t="str">
        <f>IF('5-4 支出'!G183="","",'5-4 支出'!G183)</f>
        <v/>
      </c>
      <c r="H183" s="100" t="str">
        <f>IF('5-4 支出'!H183="","",'5-4 支出'!H183)</f>
        <v/>
      </c>
      <c r="I183" s="100" t="str">
        <f>IF('5-4 支出'!I183="","",'5-4 支出'!I183)</f>
        <v/>
      </c>
      <c r="J183" s="100" t="str">
        <f>IF('5-4 支出'!J183="","",'5-4 支出'!J183)</f>
        <v/>
      </c>
      <c r="K183" s="104" t="str">
        <f t="shared" si="22"/>
        <v/>
      </c>
      <c r="L183" s="23"/>
    </row>
    <row r="184" spans="1:12" ht="18" customHeight="1">
      <c r="A184">
        <v>17</v>
      </c>
      <c r="B184" s="79"/>
      <c r="C184" s="62" t="str">
        <f t="shared" si="21"/>
        <v/>
      </c>
      <c r="D184" s="349" t="str">
        <f>IF('5-4 支出'!D184="","",'5-4 支出'!D184)</f>
        <v/>
      </c>
      <c r="E184" s="99" t="str">
        <f>IF('5-4 支出'!E184="","",'5-4 支出'!E184)</f>
        <v/>
      </c>
      <c r="F184" s="100" t="str">
        <f>IF('5-4 支出'!F184="","",'5-4 支出'!F184)</f>
        <v/>
      </c>
      <c r="G184" s="100" t="str">
        <f>IF('5-4 支出'!G184="","",'5-4 支出'!G184)</f>
        <v/>
      </c>
      <c r="H184" s="100" t="str">
        <f>IF('5-4 支出'!H184="","",'5-4 支出'!H184)</f>
        <v/>
      </c>
      <c r="I184" s="100" t="str">
        <f>IF('5-4 支出'!I184="","",'5-4 支出'!I184)</f>
        <v/>
      </c>
      <c r="J184" s="100" t="str">
        <f>IF('5-4 支出'!J184="","",'5-4 支出'!J184)</f>
        <v/>
      </c>
      <c r="K184" s="104" t="str">
        <f t="shared" si="22"/>
        <v/>
      </c>
      <c r="L184" s="24"/>
    </row>
    <row r="185" spans="1:12" ht="18" customHeight="1">
      <c r="A185">
        <v>18</v>
      </c>
      <c r="B185" s="79"/>
      <c r="C185" s="62" t="str">
        <f t="shared" si="21"/>
        <v/>
      </c>
      <c r="D185" s="349" t="str">
        <f>IF('5-4 支出'!D185="","",'5-4 支出'!D185)</f>
        <v/>
      </c>
      <c r="E185" s="99" t="str">
        <f>IF('5-4 支出'!E185="","",'5-4 支出'!E185)</f>
        <v/>
      </c>
      <c r="F185" s="100" t="str">
        <f>IF('5-4 支出'!F185="","",'5-4 支出'!F185)</f>
        <v/>
      </c>
      <c r="G185" s="100" t="str">
        <f>IF('5-4 支出'!G185="","",'5-4 支出'!G185)</f>
        <v/>
      </c>
      <c r="H185" s="100" t="str">
        <f>IF('5-4 支出'!H185="","",'5-4 支出'!H185)</f>
        <v/>
      </c>
      <c r="I185" s="100" t="str">
        <f>IF('5-4 支出'!I185="","",'5-4 支出'!I185)</f>
        <v/>
      </c>
      <c r="J185" s="100" t="str">
        <f>IF('5-4 支出'!J185="","",'5-4 支出'!J185)</f>
        <v/>
      </c>
      <c r="K185" s="104" t="str">
        <f t="shared" si="22"/>
        <v/>
      </c>
      <c r="L185" s="24"/>
    </row>
    <row r="186" spans="1:12" ht="18" customHeight="1">
      <c r="A186">
        <v>19</v>
      </c>
      <c r="B186" s="79"/>
      <c r="C186" s="62" t="str">
        <f t="shared" si="21"/>
        <v/>
      </c>
      <c r="D186" s="349" t="str">
        <f>IF('5-4 支出'!D186="","",'5-4 支出'!D186)</f>
        <v/>
      </c>
      <c r="E186" s="99" t="str">
        <f>IF('5-4 支出'!E186="","",'5-4 支出'!E186)</f>
        <v/>
      </c>
      <c r="F186" s="100" t="str">
        <f>IF('5-4 支出'!F186="","",'5-4 支出'!F186)</f>
        <v/>
      </c>
      <c r="G186" s="100" t="str">
        <f>IF('5-4 支出'!G186="","",'5-4 支出'!G186)</f>
        <v/>
      </c>
      <c r="H186" s="100" t="str">
        <f>IF('5-4 支出'!H186="","",'5-4 支出'!H186)</f>
        <v/>
      </c>
      <c r="I186" s="100" t="str">
        <f>IF('5-4 支出'!I186="","",'5-4 支出'!I186)</f>
        <v/>
      </c>
      <c r="J186" s="100" t="str">
        <f>IF('5-4 支出'!J186="","",'5-4 支出'!J186)</f>
        <v/>
      </c>
      <c r="K186" s="104" t="str">
        <f t="shared" si="22"/>
        <v/>
      </c>
      <c r="L186" s="24"/>
    </row>
    <row r="187" spans="1:12" ht="18" customHeight="1" thickBot="1">
      <c r="A187">
        <v>20</v>
      </c>
      <c r="B187" s="80"/>
      <c r="C187" s="63" t="str">
        <f t="shared" si="21"/>
        <v/>
      </c>
      <c r="D187" s="350" t="str">
        <f>IF('5-4 支出'!D187="","",'5-4 支出'!D187)</f>
        <v/>
      </c>
      <c r="E187" s="101" t="str">
        <f>IF('5-4 支出'!E187="","",'5-4 支出'!E187)</f>
        <v/>
      </c>
      <c r="F187" s="100" t="str">
        <f>IF('5-4 支出'!F187="","",'5-4 支出'!F187)</f>
        <v/>
      </c>
      <c r="G187" s="102" t="str">
        <f>IF('5-4 支出'!G187="","",'5-4 支出'!G187)</f>
        <v/>
      </c>
      <c r="H187" s="102" t="str">
        <f>IF('5-4 支出'!H187="","",'5-4 支出'!H187)</f>
        <v/>
      </c>
      <c r="I187" s="102" t="str">
        <f>IF('5-4 支出'!I187="","",'5-4 支出'!I187)</f>
        <v/>
      </c>
      <c r="J187" s="102" t="str">
        <f>IF('5-4 支出'!J187="","",'5-4 支出'!J187)</f>
        <v/>
      </c>
      <c r="K187" s="105" t="str">
        <f>IF(ISNUMBER(F187),(PRODUCT(F187,G187,I187)),"")</f>
        <v/>
      </c>
      <c r="L187" s="25"/>
    </row>
    <row r="188" spans="1:12" ht="21.6" customHeight="1" thickBot="1">
      <c r="A188" s="45"/>
      <c r="B188" s="77"/>
      <c r="C188" s="53" t="s">
        <v>155</v>
      </c>
      <c r="D188" s="81" t="s">
        <v>151</v>
      </c>
      <c r="E188" s="48" t="s">
        <v>136</v>
      </c>
      <c r="F188" s="82" t="s">
        <v>119</v>
      </c>
      <c r="G188" s="83" t="s">
        <v>92</v>
      </c>
      <c r="H188" s="51" t="s">
        <v>115</v>
      </c>
      <c r="I188" s="50" t="s">
        <v>93</v>
      </c>
      <c r="J188" s="51" t="s">
        <v>116</v>
      </c>
      <c r="K188" s="49" t="s">
        <v>94</v>
      </c>
      <c r="L188" s="52" t="s">
        <v>147</v>
      </c>
    </row>
    <row r="189" spans="1:12" s="681" customFormat="1" ht="27.75" customHeight="1">
      <c r="A189" s="352"/>
      <c r="B189" s="47" t="str">
        <f t="shared" ref="B189" si="23">IF($E$8=C189,$D$8,IF($E$9=C189,$D$9,IF($E$10=C189,$D$10,"")))</f>
        <v/>
      </c>
      <c r="C189" s="55" t="s">
        <v>215</v>
      </c>
      <c r="D189" s="716"/>
      <c r="E189" s="712" t="str">
        <f>IF('5-4 支出'!E189="","",'5-4 支出'!E189)</f>
        <v/>
      </c>
      <c r="F189" s="714" t="str">
        <f>IF('5-4 支出'!F189="","",'5-4 支出'!F189)</f>
        <v/>
      </c>
      <c r="G189" s="714" t="str">
        <f>IF('5-4 支出'!G189="","",'5-4 支出'!G189)</f>
        <v/>
      </c>
      <c r="H189" s="714" t="str">
        <f>IF('5-4 支出'!H189="","",'5-4 支出'!H189)</f>
        <v/>
      </c>
      <c r="I189" s="714" t="str">
        <f>IF('5-4 支出'!I189="","",'5-4 支出'!I189)</f>
        <v/>
      </c>
      <c r="J189" s="714" t="str">
        <f>IF('5-4 支出'!J189="","",'5-4 支出'!J189)</f>
        <v/>
      </c>
      <c r="K189" s="717"/>
      <c r="L189" s="54">
        <f>ROUNDDOWN((SUM(K190:K209)),-3)/1000</f>
        <v>0</v>
      </c>
    </row>
    <row r="190" spans="1:12" ht="18" customHeight="1">
      <c r="A190">
        <v>1</v>
      </c>
      <c r="B190" s="79"/>
      <c r="C190" s="62" t="str">
        <f>IF(D190="","",".")</f>
        <v/>
      </c>
      <c r="D190" s="348" t="str">
        <f>IF('5-4 支出'!D190="","",'5-4 支出'!D190)</f>
        <v/>
      </c>
      <c r="E190" s="97" t="str">
        <f>IF('5-4 支出'!E190="","",'5-4 支出'!E190)</f>
        <v/>
      </c>
      <c r="F190" s="98" t="str">
        <f>IF('5-4 支出'!F190="","",'5-4 支出'!F190)</f>
        <v/>
      </c>
      <c r="G190" s="98" t="str">
        <f>IF('5-4 支出'!G190="","",'5-4 支出'!G190)</f>
        <v/>
      </c>
      <c r="H190" s="98" t="str">
        <f>IF('5-4 支出'!H190="","",'5-4 支出'!H190)</f>
        <v/>
      </c>
      <c r="I190" s="98" t="str">
        <f>IF('5-4 支出'!I190="","",'5-4 支出'!I190)</f>
        <v/>
      </c>
      <c r="J190" s="98" t="str">
        <f>IF('5-4 支出'!J190="","",'5-4 支出'!J190)</f>
        <v/>
      </c>
      <c r="K190" s="103" t="str">
        <f>IF(ISNUMBER(F190),(PRODUCT(F190,G190,I190)),"")</f>
        <v/>
      </c>
      <c r="L190" s="23"/>
    </row>
    <row r="191" spans="1:12" ht="18" customHeight="1">
      <c r="A191">
        <v>2</v>
      </c>
      <c r="B191" s="79"/>
      <c r="C191" s="62" t="str">
        <f t="shared" ref="C191:C209" si="24">IF(D191="","",".")</f>
        <v/>
      </c>
      <c r="D191" s="349" t="str">
        <f>IF('5-4 支出'!D191="","",'5-4 支出'!D191)</f>
        <v/>
      </c>
      <c r="E191" s="99" t="str">
        <f>IF('5-4 支出'!E191="","",'5-4 支出'!E191)</f>
        <v/>
      </c>
      <c r="F191" s="100" t="str">
        <f>IF('5-4 支出'!F191="","",'5-4 支出'!F191)</f>
        <v/>
      </c>
      <c r="G191" s="100" t="str">
        <f>IF('5-4 支出'!G191="","",'5-4 支出'!G191)</f>
        <v/>
      </c>
      <c r="H191" s="100" t="str">
        <f>IF('5-4 支出'!H191="","",'5-4 支出'!H191)</f>
        <v/>
      </c>
      <c r="I191" s="100" t="str">
        <f>IF('5-4 支出'!I191="","",'5-4 支出'!I191)</f>
        <v/>
      </c>
      <c r="J191" s="100" t="str">
        <f>IF('5-4 支出'!J191="","",'5-4 支出'!J191)</f>
        <v/>
      </c>
      <c r="K191" s="104" t="str">
        <f t="shared" ref="K191:K209" si="25">IF(ISNUMBER(F191),(PRODUCT(F191,G191,I191)),"")</f>
        <v/>
      </c>
      <c r="L191" s="23"/>
    </row>
    <row r="192" spans="1:12" ht="18" customHeight="1">
      <c r="A192">
        <v>3</v>
      </c>
      <c r="B192" s="79"/>
      <c r="C192" s="62" t="str">
        <f t="shared" si="24"/>
        <v/>
      </c>
      <c r="D192" s="349" t="str">
        <f>IF('5-4 支出'!D192="","",'5-4 支出'!D192)</f>
        <v/>
      </c>
      <c r="E192" s="99" t="str">
        <f>IF('5-4 支出'!E192="","",'5-4 支出'!E192)</f>
        <v/>
      </c>
      <c r="F192" s="100" t="str">
        <f>IF('5-4 支出'!F192="","",'5-4 支出'!F192)</f>
        <v/>
      </c>
      <c r="G192" s="100" t="str">
        <f>IF('5-4 支出'!G192="","",'5-4 支出'!G192)</f>
        <v/>
      </c>
      <c r="H192" s="100" t="str">
        <f>IF('5-4 支出'!H192="","",'5-4 支出'!H192)</f>
        <v/>
      </c>
      <c r="I192" s="100" t="str">
        <f>IF('5-4 支出'!I192="","",'5-4 支出'!I192)</f>
        <v/>
      </c>
      <c r="J192" s="100" t="str">
        <f>IF('5-4 支出'!J192="","",'5-4 支出'!J192)</f>
        <v/>
      </c>
      <c r="K192" s="104" t="str">
        <f t="shared" si="25"/>
        <v/>
      </c>
      <c r="L192" s="23"/>
    </row>
    <row r="193" spans="1:12" ht="18" customHeight="1">
      <c r="A193">
        <v>4</v>
      </c>
      <c r="B193" s="79"/>
      <c r="C193" s="62" t="str">
        <f t="shared" si="24"/>
        <v/>
      </c>
      <c r="D193" s="349" t="str">
        <f>IF('5-4 支出'!D193="","",'5-4 支出'!D193)</f>
        <v/>
      </c>
      <c r="E193" s="99" t="str">
        <f>IF('5-4 支出'!E193="","",'5-4 支出'!E193)</f>
        <v/>
      </c>
      <c r="F193" s="100" t="str">
        <f>IF('5-4 支出'!F193="","",'5-4 支出'!F193)</f>
        <v/>
      </c>
      <c r="G193" s="100" t="str">
        <f>IF('5-4 支出'!G193="","",'5-4 支出'!G193)</f>
        <v/>
      </c>
      <c r="H193" s="100" t="str">
        <f>IF('5-4 支出'!H193="","",'5-4 支出'!H193)</f>
        <v/>
      </c>
      <c r="I193" s="100" t="str">
        <f>IF('5-4 支出'!I193="","",'5-4 支出'!I193)</f>
        <v/>
      </c>
      <c r="J193" s="100" t="str">
        <f>IF('5-4 支出'!J193="","",'5-4 支出'!J193)</f>
        <v/>
      </c>
      <c r="K193" s="104" t="str">
        <f t="shared" si="25"/>
        <v/>
      </c>
      <c r="L193" s="23"/>
    </row>
    <row r="194" spans="1:12" ht="18" customHeight="1">
      <c r="A194">
        <v>5</v>
      </c>
      <c r="B194" s="79"/>
      <c r="C194" s="62" t="str">
        <f t="shared" si="24"/>
        <v/>
      </c>
      <c r="D194" s="349" t="str">
        <f>IF('5-4 支出'!D194="","",'5-4 支出'!D194)</f>
        <v/>
      </c>
      <c r="E194" s="99" t="str">
        <f>IF('5-4 支出'!E194="","",'5-4 支出'!E194)</f>
        <v/>
      </c>
      <c r="F194" s="100" t="str">
        <f>IF('5-4 支出'!F194="","",'5-4 支出'!F194)</f>
        <v/>
      </c>
      <c r="G194" s="100" t="str">
        <f>IF('5-4 支出'!G194="","",'5-4 支出'!G194)</f>
        <v/>
      </c>
      <c r="H194" s="100" t="str">
        <f>IF('5-4 支出'!H194="","",'5-4 支出'!H194)</f>
        <v/>
      </c>
      <c r="I194" s="100" t="str">
        <f>IF('5-4 支出'!I194="","",'5-4 支出'!I194)</f>
        <v/>
      </c>
      <c r="J194" s="100" t="str">
        <f>IF('5-4 支出'!J194="","",'5-4 支出'!J194)</f>
        <v/>
      </c>
      <c r="K194" s="104" t="str">
        <f t="shared" si="25"/>
        <v/>
      </c>
      <c r="L194" s="23"/>
    </row>
    <row r="195" spans="1:12" ht="18" customHeight="1">
      <c r="A195">
        <v>6</v>
      </c>
      <c r="B195" s="79"/>
      <c r="C195" s="62" t="str">
        <f t="shared" si="24"/>
        <v/>
      </c>
      <c r="D195" s="349" t="str">
        <f>IF('5-4 支出'!D195="","",'5-4 支出'!D195)</f>
        <v/>
      </c>
      <c r="E195" s="99" t="str">
        <f>IF('5-4 支出'!E195="","",'5-4 支出'!E195)</f>
        <v/>
      </c>
      <c r="F195" s="100" t="str">
        <f>IF('5-4 支出'!F195="","",'5-4 支出'!F195)</f>
        <v/>
      </c>
      <c r="G195" s="100" t="str">
        <f>IF('5-4 支出'!G195="","",'5-4 支出'!G195)</f>
        <v/>
      </c>
      <c r="H195" s="100" t="str">
        <f>IF('5-4 支出'!H195="","",'5-4 支出'!H195)</f>
        <v/>
      </c>
      <c r="I195" s="100" t="str">
        <f>IF('5-4 支出'!I195="","",'5-4 支出'!I195)</f>
        <v/>
      </c>
      <c r="J195" s="100" t="str">
        <f>IF('5-4 支出'!J195="","",'5-4 支出'!J195)</f>
        <v/>
      </c>
      <c r="K195" s="104" t="str">
        <f t="shared" si="25"/>
        <v/>
      </c>
      <c r="L195" s="23"/>
    </row>
    <row r="196" spans="1:12" ht="18" customHeight="1">
      <c r="A196">
        <v>7</v>
      </c>
      <c r="B196" s="79"/>
      <c r="C196" s="62" t="str">
        <f t="shared" si="24"/>
        <v/>
      </c>
      <c r="D196" s="349" t="str">
        <f>IF('5-4 支出'!D196="","",'5-4 支出'!D196)</f>
        <v/>
      </c>
      <c r="E196" s="99" t="str">
        <f>IF('5-4 支出'!E196="","",'5-4 支出'!E196)</f>
        <v/>
      </c>
      <c r="F196" s="100" t="str">
        <f>IF('5-4 支出'!F196="","",'5-4 支出'!F196)</f>
        <v/>
      </c>
      <c r="G196" s="100" t="str">
        <f>IF('5-4 支出'!G196="","",'5-4 支出'!G196)</f>
        <v/>
      </c>
      <c r="H196" s="100" t="str">
        <f>IF('5-4 支出'!H196="","",'5-4 支出'!H196)</f>
        <v/>
      </c>
      <c r="I196" s="100" t="str">
        <f>IF('5-4 支出'!I196="","",'5-4 支出'!I196)</f>
        <v/>
      </c>
      <c r="J196" s="100" t="str">
        <f>IF('5-4 支出'!J196="","",'5-4 支出'!J196)</f>
        <v/>
      </c>
      <c r="K196" s="104" t="str">
        <f t="shared" si="25"/>
        <v/>
      </c>
      <c r="L196" s="23"/>
    </row>
    <row r="197" spans="1:12" ht="18" customHeight="1">
      <c r="A197">
        <v>8</v>
      </c>
      <c r="B197" s="79"/>
      <c r="C197" s="62" t="str">
        <f t="shared" si="24"/>
        <v/>
      </c>
      <c r="D197" s="349" t="str">
        <f>IF('5-4 支出'!D197="","",'5-4 支出'!D197)</f>
        <v/>
      </c>
      <c r="E197" s="99" t="str">
        <f>IF('5-4 支出'!E197="","",'5-4 支出'!E197)</f>
        <v/>
      </c>
      <c r="F197" s="100" t="str">
        <f>IF('5-4 支出'!F197="","",'5-4 支出'!F197)</f>
        <v/>
      </c>
      <c r="G197" s="100" t="str">
        <f>IF('5-4 支出'!G197="","",'5-4 支出'!G197)</f>
        <v/>
      </c>
      <c r="H197" s="100" t="str">
        <f>IF('5-4 支出'!H197="","",'5-4 支出'!H197)</f>
        <v/>
      </c>
      <c r="I197" s="100" t="str">
        <f>IF('5-4 支出'!I197="","",'5-4 支出'!I197)</f>
        <v/>
      </c>
      <c r="J197" s="100" t="str">
        <f>IF('5-4 支出'!J197="","",'5-4 支出'!J197)</f>
        <v/>
      </c>
      <c r="K197" s="104" t="str">
        <f t="shared" si="25"/>
        <v/>
      </c>
      <c r="L197" s="23"/>
    </row>
    <row r="198" spans="1:12" ht="18" customHeight="1">
      <c r="A198">
        <v>9</v>
      </c>
      <c r="B198" s="79"/>
      <c r="C198" s="62" t="str">
        <f t="shared" si="24"/>
        <v/>
      </c>
      <c r="D198" s="349" t="str">
        <f>IF('5-4 支出'!D198="","",'5-4 支出'!D198)</f>
        <v/>
      </c>
      <c r="E198" s="99" t="str">
        <f>IF('5-4 支出'!E198="","",'5-4 支出'!E198)</f>
        <v/>
      </c>
      <c r="F198" s="100" t="str">
        <f>IF('5-4 支出'!F198="","",'5-4 支出'!F198)</f>
        <v/>
      </c>
      <c r="G198" s="100" t="str">
        <f>IF('5-4 支出'!G198="","",'5-4 支出'!G198)</f>
        <v/>
      </c>
      <c r="H198" s="100" t="str">
        <f>IF('5-4 支出'!H198="","",'5-4 支出'!H198)</f>
        <v/>
      </c>
      <c r="I198" s="100" t="str">
        <f>IF('5-4 支出'!I198="","",'5-4 支出'!I198)</f>
        <v/>
      </c>
      <c r="J198" s="100" t="str">
        <f>IF('5-4 支出'!J198="","",'5-4 支出'!J198)</f>
        <v/>
      </c>
      <c r="K198" s="104" t="str">
        <f t="shared" si="25"/>
        <v/>
      </c>
      <c r="L198" s="23"/>
    </row>
    <row r="199" spans="1:12" ht="18" customHeight="1">
      <c r="A199">
        <v>10</v>
      </c>
      <c r="B199" s="79"/>
      <c r="C199" s="62" t="str">
        <f t="shared" si="24"/>
        <v/>
      </c>
      <c r="D199" s="349" t="str">
        <f>IF('5-4 支出'!D199="","",'5-4 支出'!D199)</f>
        <v/>
      </c>
      <c r="E199" s="99" t="str">
        <f>IF('5-4 支出'!E199="","",'5-4 支出'!E199)</f>
        <v/>
      </c>
      <c r="F199" s="100" t="str">
        <f>IF('5-4 支出'!F199="","",'5-4 支出'!F199)</f>
        <v/>
      </c>
      <c r="G199" s="100" t="str">
        <f>IF('5-4 支出'!G199="","",'5-4 支出'!G199)</f>
        <v/>
      </c>
      <c r="H199" s="100" t="str">
        <f>IF('5-4 支出'!H199="","",'5-4 支出'!H199)</f>
        <v/>
      </c>
      <c r="I199" s="100" t="str">
        <f>IF('5-4 支出'!I199="","",'5-4 支出'!I199)</f>
        <v/>
      </c>
      <c r="J199" s="100" t="str">
        <f>IF('5-4 支出'!J199="","",'5-4 支出'!J199)</f>
        <v/>
      </c>
      <c r="K199" s="104" t="str">
        <f t="shared" si="25"/>
        <v/>
      </c>
      <c r="L199" s="23"/>
    </row>
    <row r="200" spans="1:12" ht="18" customHeight="1">
      <c r="A200">
        <v>11</v>
      </c>
      <c r="B200" s="79"/>
      <c r="C200" s="62" t="str">
        <f t="shared" si="24"/>
        <v/>
      </c>
      <c r="D200" s="349" t="str">
        <f>IF('5-4 支出'!D200="","",'5-4 支出'!D200)</f>
        <v/>
      </c>
      <c r="E200" s="99" t="str">
        <f>IF('5-4 支出'!E200="","",'5-4 支出'!E200)</f>
        <v/>
      </c>
      <c r="F200" s="100" t="str">
        <f>IF('5-4 支出'!F200="","",'5-4 支出'!F200)</f>
        <v/>
      </c>
      <c r="G200" s="100" t="str">
        <f>IF('5-4 支出'!G200="","",'5-4 支出'!G200)</f>
        <v/>
      </c>
      <c r="H200" s="100" t="str">
        <f>IF('5-4 支出'!H200="","",'5-4 支出'!H200)</f>
        <v/>
      </c>
      <c r="I200" s="100" t="str">
        <f>IF('5-4 支出'!I200="","",'5-4 支出'!I200)</f>
        <v/>
      </c>
      <c r="J200" s="100" t="str">
        <f>IF('5-4 支出'!J200="","",'5-4 支出'!J200)</f>
        <v/>
      </c>
      <c r="K200" s="104" t="str">
        <f t="shared" si="25"/>
        <v/>
      </c>
      <c r="L200" s="23"/>
    </row>
    <row r="201" spans="1:12" ht="18" customHeight="1">
      <c r="A201">
        <v>12</v>
      </c>
      <c r="B201" s="79"/>
      <c r="C201" s="62" t="str">
        <f t="shared" si="24"/>
        <v/>
      </c>
      <c r="D201" s="349" t="str">
        <f>IF('5-4 支出'!D201="","",'5-4 支出'!D201)</f>
        <v/>
      </c>
      <c r="E201" s="99" t="str">
        <f>IF('5-4 支出'!E201="","",'5-4 支出'!E201)</f>
        <v/>
      </c>
      <c r="F201" s="100" t="str">
        <f>IF('5-4 支出'!F201="","",'5-4 支出'!F201)</f>
        <v/>
      </c>
      <c r="G201" s="100" t="str">
        <f>IF('5-4 支出'!G201="","",'5-4 支出'!G201)</f>
        <v/>
      </c>
      <c r="H201" s="100" t="str">
        <f>IF('5-4 支出'!H201="","",'5-4 支出'!H201)</f>
        <v/>
      </c>
      <c r="I201" s="100" t="str">
        <f>IF('5-4 支出'!I201="","",'5-4 支出'!I201)</f>
        <v/>
      </c>
      <c r="J201" s="100" t="str">
        <f>IF('5-4 支出'!J201="","",'5-4 支出'!J201)</f>
        <v/>
      </c>
      <c r="K201" s="104" t="str">
        <f t="shared" si="25"/>
        <v/>
      </c>
      <c r="L201" s="23"/>
    </row>
    <row r="202" spans="1:12" ht="18" customHeight="1">
      <c r="A202">
        <v>13</v>
      </c>
      <c r="B202" s="79"/>
      <c r="C202" s="62" t="str">
        <f t="shared" si="24"/>
        <v/>
      </c>
      <c r="D202" s="349" t="str">
        <f>IF('5-4 支出'!D202="","",'5-4 支出'!D202)</f>
        <v/>
      </c>
      <c r="E202" s="99" t="str">
        <f>IF('5-4 支出'!E202="","",'5-4 支出'!E202)</f>
        <v/>
      </c>
      <c r="F202" s="100" t="str">
        <f>IF('5-4 支出'!F202="","",'5-4 支出'!F202)</f>
        <v/>
      </c>
      <c r="G202" s="100" t="str">
        <f>IF('5-4 支出'!G202="","",'5-4 支出'!G202)</f>
        <v/>
      </c>
      <c r="H202" s="100" t="str">
        <f>IF('5-4 支出'!H202="","",'5-4 支出'!H202)</f>
        <v/>
      </c>
      <c r="I202" s="100" t="str">
        <f>IF('5-4 支出'!I202="","",'5-4 支出'!I202)</f>
        <v/>
      </c>
      <c r="J202" s="100" t="str">
        <f>IF('5-4 支出'!J202="","",'5-4 支出'!J202)</f>
        <v/>
      </c>
      <c r="K202" s="104" t="str">
        <f t="shared" si="25"/>
        <v/>
      </c>
      <c r="L202" s="23"/>
    </row>
    <row r="203" spans="1:12" ht="18" customHeight="1">
      <c r="A203">
        <v>14</v>
      </c>
      <c r="B203" s="79"/>
      <c r="C203" s="62" t="str">
        <f t="shared" si="24"/>
        <v/>
      </c>
      <c r="D203" s="349" t="str">
        <f>IF('5-4 支出'!D203="","",'5-4 支出'!D203)</f>
        <v/>
      </c>
      <c r="E203" s="99" t="str">
        <f>IF('5-4 支出'!E203="","",'5-4 支出'!E203)</f>
        <v/>
      </c>
      <c r="F203" s="100" t="str">
        <f>IF('5-4 支出'!F203="","",'5-4 支出'!F203)</f>
        <v/>
      </c>
      <c r="G203" s="100" t="str">
        <f>IF('5-4 支出'!G203="","",'5-4 支出'!G203)</f>
        <v/>
      </c>
      <c r="H203" s="100" t="str">
        <f>IF('5-4 支出'!H203="","",'5-4 支出'!H203)</f>
        <v/>
      </c>
      <c r="I203" s="100" t="str">
        <f>IF('5-4 支出'!I203="","",'5-4 支出'!I203)</f>
        <v/>
      </c>
      <c r="J203" s="100" t="str">
        <f>IF('5-4 支出'!J203="","",'5-4 支出'!J203)</f>
        <v/>
      </c>
      <c r="K203" s="104" t="str">
        <f t="shared" si="25"/>
        <v/>
      </c>
      <c r="L203" s="23"/>
    </row>
    <row r="204" spans="1:12" ht="18" customHeight="1">
      <c r="A204">
        <v>15</v>
      </c>
      <c r="B204" s="79"/>
      <c r="C204" s="62" t="str">
        <f t="shared" si="24"/>
        <v/>
      </c>
      <c r="D204" s="349" t="str">
        <f>IF('5-4 支出'!D204="","",'5-4 支出'!D204)</f>
        <v/>
      </c>
      <c r="E204" s="99" t="str">
        <f>IF('5-4 支出'!E204="","",'5-4 支出'!E204)</f>
        <v/>
      </c>
      <c r="F204" s="100" t="str">
        <f>IF('5-4 支出'!F204="","",'5-4 支出'!F204)</f>
        <v/>
      </c>
      <c r="G204" s="100" t="str">
        <f>IF('5-4 支出'!G204="","",'5-4 支出'!G204)</f>
        <v/>
      </c>
      <c r="H204" s="100" t="str">
        <f>IF('5-4 支出'!H204="","",'5-4 支出'!H204)</f>
        <v/>
      </c>
      <c r="I204" s="100" t="str">
        <f>IF('5-4 支出'!I204="","",'5-4 支出'!I204)</f>
        <v/>
      </c>
      <c r="J204" s="100" t="str">
        <f>IF('5-4 支出'!J204="","",'5-4 支出'!J204)</f>
        <v/>
      </c>
      <c r="K204" s="104" t="str">
        <f t="shared" si="25"/>
        <v/>
      </c>
      <c r="L204" s="23"/>
    </row>
    <row r="205" spans="1:12" ht="18" customHeight="1">
      <c r="A205">
        <v>16</v>
      </c>
      <c r="B205" s="79"/>
      <c r="C205" s="62" t="str">
        <f t="shared" si="24"/>
        <v/>
      </c>
      <c r="D205" s="349" t="str">
        <f>IF('5-4 支出'!D205="","",'5-4 支出'!D205)</f>
        <v/>
      </c>
      <c r="E205" s="99" t="str">
        <f>IF('5-4 支出'!E205="","",'5-4 支出'!E205)</f>
        <v/>
      </c>
      <c r="F205" s="100" t="str">
        <f>IF('5-4 支出'!F205="","",'5-4 支出'!F205)</f>
        <v/>
      </c>
      <c r="G205" s="100" t="str">
        <f>IF('5-4 支出'!G205="","",'5-4 支出'!G205)</f>
        <v/>
      </c>
      <c r="H205" s="100" t="str">
        <f>IF('5-4 支出'!H205="","",'5-4 支出'!H205)</f>
        <v/>
      </c>
      <c r="I205" s="100" t="str">
        <f>IF('5-4 支出'!I205="","",'5-4 支出'!I205)</f>
        <v/>
      </c>
      <c r="J205" s="100" t="str">
        <f>IF('5-4 支出'!J205="","",'5-4 支出'!J205)</f>
        <v/>
      </c>
      <c r="K205" s="104" t="str">
        <f t="shared" si="25"/>
        <v/>
      </c>
      <c r="L205" s="23"/>
    </row>
    <row r="206" spans="1:12" ht="18" customHeight="1">
      <c r="A206">
        <v>17</v>
      </c>
      <c r="B206" s="79"/>
      <c r="C206" s="62" t="str">
        <f t="shared" si="24"/>
        <v/>
      </c>
      <c r="D206" s="349" t="str">
        <f>IF('5-4 支出'!D206="","",'5-4 支出'!D206)</f>
        <v/>
      </c>
      <c r="E206" s="99" t="str">
        <f>IF('5-4 支出'!E206="","",'5-4 支出'!E206)</f>
        <v/>
      </c>
      <c r="F206" s="100" t="str">
        <f>IF('5-4 支出'!F206="","",'5-4 支出'!F206)</f>
        <v/>
      </c>
      <c r="G206" s="100" t="str">
        <f>IF('5-4 支出'!G206="","",'5-4 支出'!G206)</f>
        <v/>
      </c>
      <c r="H206" s="100" t="str">
        <f>IF('5-4 支出'!H206="","",'5-4 支出'!H206)</f>
        <v/>
      </c>
      <c r="I206" s="100" t="str">
        <f>IF('5-4 支出'!I206="","",'5-4 支出'!I206)</f>
        <v/>
      </c>
      <c r="J206" s="100" t="str">
        <f>IF('5-4 支出'!J206="","",'5-4 支出'!J206)</f>
        <v/>
      </c>
      <c r="K206" s="104" t="str">
        <f t="shared" si="25"/>
        <v/>
      </c>
      <c r="L206" s="24"/>
    </row>
    <row r="207" spans="1:12" ht="18" customHeight="1">
      <c r="A207">
        <v>18</v>
      </c>
      <c r="B207" s="79"/>
      <c r="C207" s="62" t="str">
        <f t="shared" si="24"/>
        <v/>
      </c>
      <c r="D207" s="349" t="str">
        <f>IF('5-4 支出'!D207="","",'5-4 支出'!D207)</f>
        <v/>
      </c>
      <c r="E207" s="99" t="str">
        <f>IF('5-4 支出'!E207="","",'5-4 支出'!E207)</f>
        <v/>
      </c>
      <c r="F207" s="100" t="str">
        <f>IF('5-4 支出'!F207="","",'5-4 支出'!F207)</f>
        <v/>
      </c>
      <c r="G207" s="100" t="str">
        <f>IF('5-4 支出'!G207="","",'5-4 支出'!G207)</f>
        <v/>
      </c>
      <c r="H207" s="100" t="str">
        <f>IF('5-4 支出'!H207="","",'5-4 支出'!H207)</f>
        <v/>
      </c>
      <c r="I207" s="100" t="str">
        <f>IF('5-4 支出'!I207="","",'5-4 支出'!I207)</f>
        <v/>
      </c>
      <c r="J207" s="100" t="str">
        <f>IF('5-4 支出'!J207="","",'5-4 支出'!J207)</f>
        <v/>
      </c>
      <c r="K207" s="104" t="str">
        <f t="shared" si="25"/>
        <v/>
      </c>
      <c r="L207" s="24"/>
    </row>
    <row r="208" spans="1:12" ht="18" customHeight="1">
      <c r="A208">
        <v>19</v>
      </c>
      <c r="B208" s="79"/>
      <c r="C208" s="62" t="str">
        <f t="shared" si="24"/>
        <v/>
      </c>
      <c r="D208" s="349" t="str">
        <f>IF('5-4 支出'!D208="","",'5-4 支出'!D208)</f>
        <v/>
      </c>
      <c r="E208" s="99" t="str">
        <f>IF('5-4 支出'!E208="","",'5-4 支出'!E208)</f>
        <v/>
      </c>
      <c r="F208" s="100" t="str">
        <f>IF('5-4 支出'!F208="","",'5-4 支出'!F208)</f>
        <v/>
      </c>
      <c r="G208" s="100" t="str">
        <f>IF('5-4 支出'!G208="","",'5-4 支出'!G208)</f>
        <v/>
      </c>
      <c r="H208" s="100" t="str">
        <f>IF('5-4 支出'!H208="","",'5-4 支出'!H208)</f>
        <v/>
      </c>
      <c r="I208" s="100" t="str">
        <f>IF('5-4 支出'!I208="","",'5-4 支出'!I208)</f>
        <v/>
      </c>
      <c r="J208" s="100" t="str">
        <f>IF('5-4 支出'!J208="","",'5-4 支出'!J208)</f>
        <v/>
      </c>
      <c r="K208" s="104" t="str">
        <f t="shared" si="25"/>
        <v/>
      </c>
      <c r="L208" s="24"/>
    </row>
    <row r="209" spans="1:12" ht="18" customHeight="1" thickBot="1">
      <c r="A209">
        <v>20</v>
      </c>
      <c r="B209" s="80"/>
      <c r="C209" s="63" t="str">
        <f t="shared" si="24"/>
        <v/>
      </c>
      <c r="D209" s="350" t="str">
        <f>IF('5-4 支出'!D209="","",'5-4 支出'!D209)</f>
        <v/>
      </c>
      <c r="E209" s="101" t="str">
        <f>IF('5-4 支出'!E209="","",'5-4 支出'!E209)</f>
        <v/>
      </c>
      <c r="F209" s="102" t="str">
        <f>IF('5-4 支出'!F209="","",'5-4 支出'!F209)</f>
        <v/>
      </c>
      <c r="G209" s="102" t="str">
        <f>IF('5-4 支出'!G209="","",'5-4 支出'!G209)</f>
        <v/>
      </c>
      <c r="H209" s="102" t="str">
        <f>IF('5-4 支出'!H209="","",'5-4 支出'!H209)</f>
        <v/>
      </c>
      <c r="I209" s="100" t="str">
        <f>IF('5-4 支出'!I209="","",'5-4 支出'!I209)</f>
        <v/>
      </c>
      <c r="J209" s="100" t="str">
        <f>IF('5-4 支出'!J209="","",'5-4 支出'!J209)</f>
        <v/>
      </c>
      <c r="K209" s="105" t="str">
        <f t="shared" si="25"/>
        <v/>
      </c>
      <c r="L209" s="25"/>
    </row>
    <row r="210" spans="1:12" ht="9.75" customHeight="1">
      <c r="B210" s="422"/>
      <c r="C210" s="423"/>
      <c r="D210" s="424"/>
      <c r="E210" s="425"/>
      <c r="F210" s="423"/>
      <c r="G210" s="423"/>
      <c r="H210" s="426"/>
      <c r="I210" s="426"/>
      <c r="J210" s="427"/>
      <c r="K210" s="426"/>
      <c r="L210" s="428"/>
    </row>
  </sheetData>
  <sheetProtection algorithmName="SHA-512" hashValue="/bgHlBDKbVnhwEkWJklBjE94j1+++XOCCQl1+q0HWywLoqPAva2YjOhJO3yWt4Tdx+o4dvtQF5NH0ZTK6yqNVQ==" saltValue="KFpH6cWgcAQRopUrZzsUpw==" spinCount="100000" sheet="1" formatRows="0" autoFilter="0"/>
  <autoFilter ref="B12:L209" xr:uid="{00000000-0009-0000-0000-00000F000000}"/>
  <mergeCells count="19">
    <mergeCell ref="N5:W10"/>
    <mergeCell ref="B2:D2"/>
    <mergeCell ref="E2:L2"/>
    <mergeCell ref="B3:D3"/>
    <mergeCell ref="E3:L3"/>
    <mergeCell ref="F4:G4"/>
    <mergeCell ref="H4:J4"/>
    <mergeCell ref="F5:G5"/>
    <mergeCell ref="H5:J5"/>
    <mergeCell ref="F6:G6"/>
    <mergeCell ref="H6:J6"/>
    <mergeCell ref="F7:G7"/>
    <mergeCell ref="H7:J7"/>
    <mergeCell ref="F8:G8"/>
    <mergeCell ref="H8:J8"/>
    <mergeCell ref="F9:G9"/>
    <mergeCell ref="H9:J9"/>
    <mergeCell ref="F10:G10"/>
    <mergeCell ref="H10:J10"/>
  </mergeCells>
  <phoneticPr fontId="23"/>
  <printOptions horizontalCentered="1"/>
  <pageMargins left="0.70866141732283472" right="0.70866141732283472" top="0.35433070866141736" bottom="0.15748031496062992" header="0.31496062992125984" footer="0.11811023622047245"/>
  <pageSetup paperSize="9" scale="20" orientation="portrait" r:id="rId1"/>
  <rowBreaks count="1" manualBreakCount="1">
    <brk id="77" min="1" max="1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7C1D4"/>
    <pageSetUpPr fitToPage="1"/>
  </sheetPr>
  <dimension ref="A1:S52"/>
  <sheetViews>
    <sheetView view="pageBreakPreview" zoomScale="70" zoomScaleNormal="70" zoomScaleSheetLayoutView="70" workbookViewId="0">
      <selection activeCell="D15" sqref="D15:H19"/>
    </sheetView>
  </sheetViews>
  <sheetFormatPr defaultColWidth="9" defaultRowHeight="18.75"/>
  <cols>
    <col min="1" max="1" width="5.625" customWidth="1"/>
    <col min="2" max="2" width="19.625" customWidth="1"/>
    <col min="3" max="3" width="22.125" customWidth="1"/>
    <col min="4" max="4" width="6.5" customWidth="1"/>
    <col min="5" max="5" width="7.5" customWidth="1"/>
    <col min="6" max="6" width="14.125" customWidth="1"/>
    <col min="7" max="7" width="8.625" customWidth="1"/>
    <col min="8" max="8" width="11.625" customWidth="1"/>
    <col min="9" max="10" width="14.125" customWidth="1"/>
    <col min="11" max="11" width="1.5" customWidth="1"/>
  </cols>
  <sheetData>
    <row r="1" spans="1:19" s="294" customFormat="1" ht="35.450000000000003" customHeight="1">
      <c r="A1" s="930" t="s">
        <v>288</v>
      </c>
      <c r="B1" s="930"/>
      <c r="C1" s="930"/>
      <c r="D1"/>
      <c r="E1"/>
      <c r="F1"/>
      <c r="G1" s="228"/>
      <c r="H1"/>
      <c r="I1"/>
      <c r="J1"/>
      <c r="K1"/>
      <c r="L1" s="829"/>
      <c r="M1" s="829"/>
      <c r="N1" s="15"/>
      <c r="O1"/>
      <c r="P1" s="114"/>
      <c r="Q1" s="114"/>
      <c r="R1" s="114"/>
      <c r="S1"/>
    </row>
    <row r="2" spans="1:19" s="296" customFormat="1" ht="25.5" customHeight="1">
      <c r="A2" s="931" t="s">
        <v>429</v>
      </c>
      <c r="B2" s="931"/>
      <c r="C2" s="931"/>
      <c r="D2" s="931"/>
      <c r="E2" s="931"/>
      <c r="F2" s="931"/>
      <c r="G2" s="931"/>
      <c r="H2" s="931"/>
      <c r="I2" s="931"/>
      <c r="J2" s="931"/>
      <c r="K2"/>
      <c r="L2" s="829"/>
      <c r="M2" s="829"/>
      <c r="N2" s="15"/>
      <c r="O2"/>
      <c r="P2" s="118"/>
      <c r="Q2" s="118"/>
      <c r="R2" s="114"/>
      <c r="S2" s="602"/>
    </row>
    <row r="3" spans="1:19" s="296" customFormat="1" ht="25.5">
      <c r="A3" s="931" t="s">
        <v>289</v>
      </c>
      <c r="B3" s="931"/>
      <c r="C3" s="931"/>
      <c r="D3" s="931"/>
      <c r="E3" s="931"/>
      <c r="F3" s="931"/>
      <c r="G3" s="931"/>
      <c r="H3" s="931"/>
      <c r="I3" s="931"/>
      <c r="J3" s="931"/>
      <c r="K3"/>
      <c r="L3" s="363"/>
      <c r="M3"/>
      <c r="N3"/>
      <c r="O3"/>
      <c r="P3" s="118"/>
      <c r="Q3" s="118"/>
      <c r="R3" s="602"/>
      <c r="S3" s="602"/>
    </row>
    <row r="4" spans="1:19" s="296" customFormat="1" ht="6.6" customHeight="1">
      <c r="A4" s="600"/>
      <c r="B4" s="600"/>
      <c r="C4" s="600"/>
      <c r="D4" s="600"/>
      <c r="E4" s="600"/>
      <c r="F4" s="600"/>
      <c r="G4" s="600"/>
      <c r="H4" s="600"/>
      <c r="I4" s="600"/>
      <c r="J4" s="601"/>
      <c r="K4"/>
      <c r="L4" s="363"/>
      <c r="M4"/>
      <c r="N4"/>
      <c r="O4"/>
      <c r="P4" s="602"/>
      <c r="Q4" s="602"/>
      <c r="R4" s="602"/>
      <c r="S4" s="602"/>
    </row>
    <row r="5" spans="1:19" s="294" customFormat="1" ht="24">
      <c r="A5" s="932" t="s">
        <v>252</v>
      </c>
      <c r="B5" s="932"/>
      <c r="C5" s="932"/>
      <c r="D5" s="932"/>
      <c r="E5" s="932"/>
      <c r="F5" s="932"/>
      <c r="G5" s="932"/>
      <c r="H5" s="932"/>
      <c r="I5" s="932"/>
      <c r="J5" s="932"/>
      <c r="K5"/>
      <c r="L5" s="363"/>
      <c r="M5"/>
      <c r="N5"/>
      <c r="O5"/>
      <c r="P5"/>
      <c r="Q5"/>
      <c r="R5"/>
      <c r="S5"/>
    </row>
    <row r="6" spans="1:19" s="294" customFormat="1" ht="8.25" customHeight="1">
      <c r="A6"/>
      <c r="B6"/>
      <c r="C6"/>
      <c r="D6"/>
      <c r="E6"/>
      <c r="F6"/>
      <c r="G6"/>
      <c r="H6"/>
      <c r="I6"/>
      <c r="J6"/>
      <c r="K6"/>
      <c r="L6"/>
      <c r="M6"/>
      <c r="N6"/>
      <c r="O6"/>
      <c r="P6"/>
      <c r="Q6"/>
      <c r="R6"/>
      <c r="S6"/>
    </row>
    <row r="7" spans="1:19" s="294" customFormat="1">
      <c r="A7" s="137"/>
      <c r="B7" s="605">
        <f>C11</f>
        <v>0</v>
      </c>
      <c r="C7" s="19">
        <f>G11</f>
        <v>0</v>
      </c>
      <c r="D7" s="932" t="s">
        <v>290</v>
      </c>
      <c r="E7" s="932"/>
      <c r="F7" s="932"/>
      <c r="G7" s="932"/>
      <c r="H7" s="932"/>
      <c r="I7" s="932"/>
      <c r="J7"/>
      <c r="K7"/>
      <c r="L7"/>
      <c r="M7"/>
      <c r="N7"/>
      <c r="O7"/>
      <c r="P7"/>
      <c r="Q7"/>
      <c r="R7"/>
      <c r="S7"/>
    </row>
    <row r="8" spans="1:19" s="294" customFormat="1">
      <c r="A8" s="118"/>
      <c r="B8" s="930" t="s">
        <v>291</v>
      </c>
      <c r="C8" s="930"/>
      <c r="D8" s="930"/>
      <c r="E8" s="930"/>
      <c r="F8" s="930"/>
      <c r="G8" s="930"/>
      <c r="H8" s="930"/>
      <c r="I8" s="930"/>
      <c r="J8"/>
      <c r="K8"/>
      <c r="L8"/>
      <c r="M8"/>
      <c r="N8"/>
      <c r="O8"/>
      <c r="P8"/>
      <c r="Q8"/>
      <c r="R8"/>
      <c r="S8"/>
    </row>
    <row r="9" spans="1:19" s="294" customFormat="1" ht="12.6" customHeight="1" thickBot="1">
      <c r="A9" s="606"/>
      <c r="B9" s="606"/>
      <c r="C9" s="606"/>
      <c r="D9" s="606"/>
      <c r="E9" s="606"/>
      <c r="F9" s="606"/>
      <c r="G9"/>
      <c r="H9"/>
      <c r="I9"/>
      <c r="J9" s="114"/>
      <c r="K9"/>
      <c r="L9"/>
      <c r="M9"/>
      <c r="N9"/>
      <c r="O9"/>
      <c r="P9"/>
      <c r="Q9"/>
      <c r="R9"/>
      <c r="S9"/>
    </row>
    <row r="10" spans="1:19" s="294" customFormat="1" ht="33" customHeight="1" thickBot="1">
      <c r="A10" s="1373" t="s">
        <v>118</v>
      </c>
      <c r="B10" s="1374"/>
      <c r="C10" s="1375"/>
      <c r="D10" s="1376"/>
      <c r="E10" s="432"/>
      <c r="F10" s="432"/>
      <c r="G10" s="613"/>
      <c r="H10" s="613"/>
      <c r="I10" s="613"/>
      <c r="J10" s="613"/>
      <c r="K10"/>
      <c r="L10" s="828"/>
      <c r="M10" s="828"/>
      <c r="N10" s="828"/>
      <c r="O10" s="828"/>
      <c r="P10" s="828"/>
      <c r="Q10" s="828"/>
      <c r="R10" s="828"/>
      <c r="S10" s="828"/>
    </row>
    <row r="11" spans="1:19" ht="33" customHeight="1" thickBot="1">
      <c r="A11" s="406" t="s">
        <v>334</v>
      </c>
      <c r="B11" s="391"/>
      <c r="C11" s="1368"/>
      <c r="D11" s="1369"/>
      <c r="E11" s="1401" t="s">
        <v>353</v>
      </c>
      <c r="F11" s="1402"/>
      <c r="G11" s="1370"/>
      <c r="H11" s="1371"/>
      <c r="I11" s="1371"/>
      <c r="J11" s="1372"/>
    </row>
    <row r="12" spans="1:19" ht="45.6" customHeight="1">
      <c r="A12" s="903" t="s">
        <v>206</v>
      </c>
      <c r="B12" s="905" t="s">
        <v>207</v>
      </c>
      <c r="C12" s="906"/>
      <c r="D12" s="906"/>
      <c r="E12" s="906"/>
      <c r="F12" s="906"/>
      <c r="G12" s="906"/>
      <c r="H12" s="906"/>
      <c r="I12" s="906"/>
      <c r="J12" s="907"/>
      <c r="L12" s="1366"/>
      <c r="M12" s="1366"/>
      <c r="N12" s="1366"/>
      <c r="O12" s="1366"/>
      <c r="P12" s="1366"/>
      <c r="Q12" s="1366"/>
      <c r="R12" s="1366"/>
      <c r="S12" s="1366"/>
    </row>
    <row r="13" spans="1:19" ht="39" customHeight="1" thickBot="1">
      <c r="A13" s="904"/>
      <c r="B13" s="433" t="s">
        <v>208</v>
      </c>
      <c r="C13" s="1185" t="str">
        <f>'1-1 総表'!C10</f>
        <v>選択してください。</v>
      </c>
      <c r="D13" s="1186"/>
      <c r="E13" s="1186"/>
      <c r="F13" s="1186"/>
      <c r="G13" s="1186"/>
      <c r="H13" s="1186"/>
      <c r="I13" s="1186"/>
      <c r="J13" s="1187"/>
      <c r="L13" s="1367"/>
      <c r="M13" s="1367"/>
      <c r="N13" s="1367"/>
      <c r="O13" s="1367"/>
      <c r="P13" s="1367"/>
      <c r="Q13" s="1367"/>
      <c r="R13" s="1367"/>
      <c r="S13" s="1367"/>
    </row>
    <row r="14" spans="1:19" ht="32.1" customHeight="1">
      <c r="A14" s="911" t="s">
        <v>0</v>
      </c>
      <c r="B14" s="797" t="s">
        <v>6</v>
      </c>
      <c r="C14" s="387">
        <f>'1-1 総表'!C11</f>
        <v>0</v>
      </c>
      <c r="D14" s="388" t="s">
        <v>7</v>
      </c>
      <c r="E14" s="1191">
        <f>'1-1 総表'!E11</f>
        <v>0</v>
      </c>
      <c r="F14" s="1192"/>
      <c r="G14" s="1391"/>
      <c r="H14" s="1392"/>
      <c r="I14" s="1392"/>
      <c r="J14" s="1393"/>
      <c r="K14" s="118"/>
      <c r="L14" s="825" t="s">
        <v>456</v>
      </c>
      <c r="M14" s="825"/>
      <c r="N14" s="825"/>
      <c r="O14" s="825"/>
      <c r="P14" s="825"/>
      <c r="Q14" s="825"/>
      <c r="R14" s="825"/>
      <c r="S14" s="825"/>
    </row>
    <row r="15" spans="1:19" ht="12.75" customHeight="1">
      <c r="A15" s="901"/>
      <c r="B15" s="871" t="s">
        <v>8</v>
      </c>
      <c r="C15" s="796" t="s">
        <v>108</v>
      </c>
      <c r="D15" s="866" t="s">
        <v>153</v>
      </c>
      <c r="E15" s="1359"/>
      <c r="F15" s="867"/>
      <c r="G15" s="883" t="s">
        <v>109</v>
      </c>
      <c r="H15" s="884"/>
      <c r="I15" s="884"/>
      <c r="J15" s="885"/>
      <c r="K15" s="118"/>
      <c r="L15" s="826"/>
      <c r="M15" s="826"/>
      <c r="N15" s="826"/>
      <c r="O15" s="826"/>
      <c r="P15" s="826"/>
      <c r="Q15" s="826"/>
      <c r="R15" s="826"/>
      <c r="S15" s="826"/>
    </row>
    <row r="16" spans="1:19" ht="40.5" customHeight="1">
      <c r="A16" s="901"/>
      <c r="B16" s="872"/>
      <c r="C16" s="386" t="str">
        <f>'1-1 総表'!C13</f>
        <v>選択してください。</v>
      </c>
      <c r="D16" s="862">
        <f>'1-1 総表'!D13:E13</f>
        <v>0</v>
      </c>
      <c r="E16" s="1204"/>
      <c r="F16" s="888"/>
      <c r="G16" s="862" t="str">
        <f>'1-1 総表'!F13&amp;""</f>
        <v/>
      </c>
      <c r="H16" s="1204"/>
      <c r="I16" s="1204"/>
      <c r="J16" s="1205"/>
      <c r="K16" s="118"/>
      <c r="L16" s="826"/>
      <c r="M16" s="826"/>
      <c r="N16" s="826"/>
      <c r="O16" s="826"/>
      <c r="P16" s="826"/>
      <c r="Q16" s="826"/>
      <c r="R16" s="826"/>
      <c r="S16" s="826"/>
    </row>
    <row r="17" spans="1:19" ht="22.5" customHeight="1">
      <c r="A17" s="901"/>
      <c r="B17" s="791" t="s">
        <v>146</v>
      </c>
      <c r="C17" s="838">
        <f>'1-1 総表'!C14:H14</f>
        <v>0</v>
      </c>
      <c r="D17" s="839"/>
      <c r="E17" s="839"/>
      <c r="F17" s="839"/>
      <c r="G17" s="839"/>
      <c r="H17" s="840"/>
      <c r="I17" s="840"/>
      <c r="J17" s="841"/>
      <c r="K17" s="118"/>
      <c r="L17" s="826"/>
      <c r="M17" s="826"/>
      <c r="N17" s="826"/>
      <c r="O17" s="826"/>
      <c r="P17" s="826"/>
      <c r="Q17" s="826"/>
      <c r="R17" s="826"/>
      <c r="S17" s="826"/>
    </row>
    <row r="18" spans="1:19" ht="32.1" customHeight="1">
      <c r="A18" s="901"/>
      <c r="B18" s="792" t="s">
        <v>138</v>
      </c>
      <c r="C18" s="838">
        <f>'1-1 総表'!C15:H15</f>
        <v>0</v>
      </c>
      <c r="D18" s="839"/>
      <c r="E18" s="839"/>
      <c r="F18" s="839"/>
      <c r="G18" s="839"/>
      <c r="H18" s="840"/>
      <c r="I18" s="840"/>
      <c r="J18" s="841"/>
      <c r="K18" s="118"/>
      <c r="L18" s="826"/>
      <c r="M18" s="826"/>
      <c r="N18" s="826"/>
      <c r="O18" s="826"/>
      <c r="P18" s="826"/>
      <c r="Q18" s="826"/>
      <c r="R18" s="826"/>
      <c r="S18" s="826"/>
    </row>
    <row r="19" spans="1:19" ht="32.1" customHeight="1">
      <c r="A19" s="901"/>
      <c r="B19" s="792" t="s">
        <v>9</v>
      </c>
      <c r="C19" s="838">
        <f>'1-1 総表'!C16:H16</f>
        <v>0</v>
      </c>
      <c r="D19" s="839"/>
      <c r="E19" s="839"/>
      <c r="F19" s="839"/>
      <c r="G19" s="839"/>
      <c r="H19" s="840"/>
      <c r="I19" s="840"/>
      <c r="J19" s="841"/>
      <c r="K19" s="118"/>
      <c r="L19" s="826"/>
      <c r="M19" s="826"/>
      <c r="N19" s="826"/>
      <c r="O19" s="826"/>
      <c r="P19" s="826"/>
      <c r="Q19" s="826"/>
      <c r="R19" s="826"/>
      <c r="S19" s="826"/>
    </row>
    <row r="20" spans="1:19" ht="32.1" customHeight="1">
      <c r="A20" s="901"/>
      <c r="B20" s="793" t="s">
        <v>10</v>
      </c>
      <c r="C20" s="838">
        <f>'1-1 総表'!C17:H17</f>
        <v>0</v>
      </c>
      <c r="D20" s="839"/>
      <c r="E20" s="839"/>
      <c r="F20" s="839"/>
      <c r="G20" s="839"/>
      <c r="H20" s="840"/>
      <c r="I20" s="840"/>
      <c r="J20" s="841"/>
      <c r="K20" s="118"/>
      <c r="L20" s="826"/>
      <c r="M20" s="826"/>
      <c r="N20" s="826"/>
      <c r="O20" s="826"/>
      <c r="P20" s="826"/>
      <c r="Q20" s="826"/>
      <c r="R20" s="826"/>
      <c r="S20" s="826"/>
    </row>
    <row r="21" spans="1:19" ht="32.1" customHeight="1" thickBot="1">
      <c r="A21" s="902"/>
      <c r="B21" s="794" t="s">
        <v>158</v>
      </c>
      <c r="C21" s="838">
        <f>'1-1 総表'!C18:H18</f>
        <v>0</v>
      </c>
      <c r="D21" s="839"/>
      <c r="E21" s="839"/>
      <c r="F21" s="839"/>
      <c r="G21" s="839"/>
      <c r="H21" s="840"/>
      <c r="I21" s="840"/>
      <c r="J21" s="841"/>
      <c r="K21" s="118"/>
      <c r="L21" s="826"/>
      <c r="M21" s="826"/>
      <c r="N21" s="826"/>
      <c r="O21" s="826"/>
      <c r="P21" s="826"/>
      <c r="Q21" s="826"/>
      <c r="R21" s="826"/>
      <c r="S21" s="826"/>
    </row>
    <row r="22" spans="1:19" ht="32.1" customHeight="1">
      <c r="A22" s="911" t="s">
        <v>144</v>
      </c>
      <c r="B22" s="123" t="s">
        <v>129</v>
      </c>
      <c r="C22" s="392">
        <f>'1-1 総表'!C19</f>
        <v>0</v>
      </c>
      <c r="D22" s="393" t="s">
        <v>145</v>
      </c>
      <c r="E22" s="1191">
        <f>'1-1 総表'!E19</f>
        <v>0</v>
      </c>
      <c r="F22" s="1192"/>
      <c r="G22" s="920"/>
      <c r="H22" s="921"/>
      <c r="I22" s="921"/>
      <c r="J22" s="922"/>
      <c r="L22" s="826"/>
      <c r="M22" s="826"/>
      <c r="N22" s="826"/>
      <c r="O22" s="826"/>
      <c r="P22" s="826"/>
      <c r="Q22" s="826"/>
      <c r="R22" s="826"/>
      <c r="S22" s="826"/>
    </row>
    <row r="23" spans="1:19" ht="12.75" customHeight="1">
      <c r="A23" s="901"/>
      <c r="B23" s="912" t="s">
        <v>130</v>
      </c>
      <c r="C23" s="796" t="s">
        <v>108</v>
      </c>
      <c r="D23" s="866" t="s">
        <v>153</v>
      </c>
      <c r="E23" s="1359"/>
      <c r="F23" s="867"/>
      <c r="G23" s="883" t="s">
        <v>109</v>
      </c>
      <c r="H23" s="884"/>
      <c r="I23" s="884"/>
      <c r="J23" s="885"/>
      <c r="L23" s="826"/>
      <c r="M23" s="826"/>
      <c r="N23" s="826"/>
      <c r="O23" s="826"/>
      <c r="P23" s="826"/>
      <c r="Q23" s="826"/>
      <c r="R23" s="826"/>
      <c r="S23" s="826"/>
    </row>
    <row r="24" spans="1:19" ht="40.5" customHeight="1">
      <c r="A24" s="901"/>
      <c r="B24" s="913"/>
      <c r="C24" s="386" t="str">
        <f>'1-1 総表'!C21</f>
        <v>選択してください。</v>
      </c>
      <c r="D24" s="862">
        <f>'1-1 総表'!D21:E21</f>
        <v>0</v>
      </c>
      <c r="E24" s="1204"/>
      <c r="F24" s="888"/>
      <c r="G24" s="862" t="str">
        <f>'1-1 総表'!F21&amp;""</f>
        <v/>
      </c>
      <c r="H24" s="1204"/>
      <c r="I24" s="1204"/>
      <c r="J24" s="1205"/>
      <c r="L24" s="826"/>
      <c r="M24" s="826"/>
      <c r="N24" s="826"/>
      <c r="O24" s="826"/>
      <c r="P24" s="826"/>
      <c r="Q24" s="826"/>
      <c r="R24" s="826"/>
      <c r="S24" s="826"/>
    </row>
    <row r="25" spans="1:19" ht="32.1" customHeight="1">
      <c r="A25" s="901"/>
      <c r="B25" s="125" t="s">
        <v>143</v>
      </c>
      <c r="C25" s="923">
        <f>'1-1 総表'!C22:H22</f>
        <v>0</v>
      </c>
      <c r="D25" s="924"/>
      <c r="E25" s="924"/>
      <c r="F25" s="924"/>
      <c r="G25" s="924"/>
      <c r="H25" s="925"/>
      <c r="I25" s="925"/>
      <c r="J25" s="926"/>
      <c r="L25" s="826"/>
      <c r="M25" s="826"/>
      <c r="N25" s="826"/>
      <c r="O25" s="826"/>
      <c r="P25" s="826"/>
      <c r="Q25" s="826"/>
      <c r="R25" s="826"/>
      <c r="S25" s="826"/>
    </row>
    <row r="26" spans="1:19" ht="32.1" customHeight="1">
      <c r="A26" s="901"/>
      <c r="B26" s="795" t="s">
        <v>131</v>
      </c>
      <c r="C26" s="838">
        <f>'1-1 総表'!C23:H23</f>
        <v>0</v>
      </c>
      <c r="D26" s="839"/>
      <c r="E26" s="839"/>
      <c r="F26" s="839"/>
      <c r="G26" s="839"/>
      <c r="H26" s="840"/>
      <c r="I26" s="840"/>
      <c r="J26" s="841"/>
      <c r="L26" s="826"/>
      <c r="M26" s="826"/>
      <c r="N26" s="826"/>
      <c r="O26" s="826"/>
      <c r="P26" s="826"/>
      <c r="Q26" s="826"/>
      <c r="R26" s="826"/>
      <c r="S26" s="826"/>
    </row>
    <row r="27" spans="1:19" ht="32.1" customHeight="1">
      <c r="A27" s="901"/>
      <c r="B27" s="795" t="s">
        <v>132</v>
      </c>
      <c r="C27" s="868">
        <f>'1-1 総表'!C24:H24</f>
        <v>0</v>
      </c>
      <c r="D27" s="869"/>
      <c r="E27" s="869"/>
      <c r="F27" s="869"/>
      <c r="G27" s="869"/>
      <c r="H27" s="869"/>
      <c r="I27" s="869"/>
      <c r="J27" s="870"/>
      <c r="L27" s="826"/>
      <c r="M27" s="826"/>
      <c r="N27" s="826"/>
      <c r="O27" s="826"/>
      <c r="P27" s="826"/>
      <c r="Q27" s="826"/>
      <c r="R27" s="826"/>
      <c r="S27" s="826"/>
    </row>
    <row r="28" spans="1:19" ht="32.1" customHeight="1" thickBot="1">
      <c r="A28" s="902"/>
      <c r="B28" s="794" t="s">
        <v>133</v>
      </c>
      <c r="C28" s="838">
        <f>'1-1 総表'!C25:H25</f>
        <v>0</v>
      </c>
      <c r="D28" s="839"/>
      <c r="E28" s="839"/>
      <c r="F28" s="839"/>
      <c r="G28" s="839"/>
      <c r="H28" s="840"/>
      <c r="I28" s="840"/>
      <c r="J28" s="841"/>
      <c r="L28" s="826"/>
      <c r="M28" s="826"/>
      <c r="N28" s="826"/>
      <c r="O28" s="826"/>
      <c r="P28" s="826"/>
      <c r="Q28" s="826"/>
      <c r="R28" s="826"/>
      <c r="S28" s="826"/>
    </row>
    <row r="29" spans="1:19" ht="40.5" customHeight="1">
      <c r="A29" s="876" t="s">
        <v>298</v>
      </c>
      <c r="B29" s="798" t="s">
        <v>1</v>
      </c>
      <c r="C29" s="845">
        <f>'1-1 総表'!C26:H26</f>
        <v>0</v>
      </c>
      <c r="D29" s="846"/>
      <c r="E29" s="846"/>
      <c r="F29" s="846"/>
      <c r="G29" s="846"/>
      <c r="H29" s="847"/>
      <c r="I29" s="847"/>
      <c r="J29" s="848"/>
      <c r="K29" s="118"/>
      <c r="L29" s="826"/>
      <c r="M29" s="826"/>
      <c r="N29" s="826"/>
      <c r="O29" s="826"/>
      <c r="P29" s="826"/>
      <c r="Q29" s="826"/>
      <c r="R29" s="826"/>
      <c r="S29" s="826"/>
    </row>
    <row r="30" spans="1:19" s="114" customFormat="1" ht="40.5" customHeight="1">
      <c r="A30" s="877"/>
      <c r="B30" s="799" t="s">
        <v>2</v>
      </c>
      <c r="C30" s="860">
        <f>'1-1 総表'!C27:H27</f>
        <v>0</v>
      </c>
      <c r="D30" s="861"/>
      <c r="E30" s="861"/>
      <c r="F30" s="861"/>
      <c r="G30" s="861"/>
      <c r="H30" s="862"/>
      <c r="I30" s="862"/>
      <c r="J30" s="863"/>
      <c r="K30" s="230"/>
      <c r="L30" s="826"/>
      <c r="M30" s="826"/>
      <c r="N30" s="826"/>
      <c r="O30" s="826"/>
      <c r="P30" s="826"/>
      <c r="Q30" s="826"/>
      <c r="R30" s="826"/>
      <c r="S30" s="826"/>
    </row>
    <row r="31" spans="1:19" ht="37.5" customHeight="1">
      <c r="A31" s="877"/>
      <c r="B31" s="800" t="s">
        <v>3</v>
      </c>
      <c r="C31" s="401">
        <f>'1-1 総表'!C28</f>
        <v>0</v>
      </c>
      <c r="D31" s="402" t="s">
        <v>97</v>
      </c>
      <c r="E31" s="1215">
        <f>'1-1 総表'!E28</f>
        <v>0</v>
      </c>
      <c r="F31" s="1216"/>
      <c r="G31" s="855" t="s">
        <v>427</v>
      </c>
      <c r="H31" s="856"/>
      <c r="I31" s="856"/>
      <c r="J31" s="857"/>
      <c r="L31" s="826"/>
      <c r="M31" s="826"/>
      <c r="N31" s="826"/>
      <c r="O31" s="826"/>
      <c r="P31" s="826"/>
      <c r="Q31" s="826"/>
      <c r="R31" s="826"/>
      <c r="S31" s="826"/>
    </row>
    <row r="32" spans="1:19" ht="42" customHeight="1">
      <c r="A32" s="877"/>
      <c r="B32" s="801" t="s">
        <v>244</v>
      </c>
      <c r="C32" s="868">
        <f>'1-1 総表'!C29:E29</f>
        <v>0</v>
      </c>
      <c r="D32" s="869"/>
      <c r="E32" s="869"/>
      <c r="F32" s="869"/>
      <c r="G32" s="404" t="s">
        <v>209</v>
      </c>
      <c r="H32" s="1220" t="str">
        <f>'1-1 総表'!G29&amp;""</f>
        <v/>
      </c>
      <c r="I32" s="1220"/>
      <c r="J32" s="405" t="s">
        <v>210</v>
      </c>
      <c r="L32" s="826"/>
      <c r="M32" s="826"/>
      <c r="N32" s="826"/>
      <c r="O32" s="826"/>
      <c r="P32" s="826"/>
      <c r="Q32" s="826"/>
      <c r="R32" s="826"/>
      <c r="S32" s="826"/>
    </row>
    <row r="33" spans="1:19" ht="12" customHeight="1">
      <c r="A33" s="877"/>
      <c r="B33" s="1382" t="s">
        <v>245</v>
      </c>
      <c r="C33" s="796" t="s">
        <v>108</v>
      </c>
      <c r="D33" s="866" t="s">
        <v>153</v>
      </c>
      <c r="E33" s="1359"/>
      <c r="F33" s="867"/>
      <c r="G33" s="883" t="s">
        <v>109</v>
      </c>
      <c r="H33" s="884"/>
      <c r="I33" s="884"/>
      <c r="J33" s="885"/>
      <c r="K33" s="118"/>
      <c r="L33" s="826"/>
      <c r="M33" s="826"/>
      <c r="N33" s="826"/>
      <c r="O33" s="826"/>
      <c r="P33" s="826"/>
      <c r="Q33" s="826"/>
      <c r="R33" s="826"/>
      <c r="S33" s="826"/>
    </row>
    <row r="34" spans="1:19" ht="42" customHeight="1" thickBot="1">
      <c r="A34" s="877"/>
      <c r="B34" s="1383"/>
      <c r="C34" s="386" t="str">
        <f>'1-1 総表'!C31</f>
        <v>選択してください。</v>
      </c>
      <c r="D34" s="862">
        <f>'1-1 総表'!D31:E31</f>
        <v>0</v>
      </c>
      <c r="E34" s="1204"/>
      <c r="F34" s="888"/>
      <c r="G34" s="862" t="str">
        <f>'1-1 総表'!F31&amp;""</f>
        <v/>
      </c>
      <c r="H34" s="1204"/>
      <c r="I34" s="1204"/>
      <c r="J34" s="1205"/>
      <c r="K34" s="118"/>
      <c r="L34" s="827"/>
      <c r="M34" s="827"/>
      <c r="N34" s="827"/>
      <c r="O34" s="827"/>
      <c r="P34" s="827"/>
      <c r="Q34" s="827"/>
      <c r="R34" s="827"/>
      <c r="S34" s="827"/>
    </row>
    <row r="35" spans="1:19" ht="15.75" customHeight="1">
      <c r="A35" s="877"/>
      <c r="B35" s="1384" t="s">
        <v>338</v>
      </c>
      <c r="C35" s="456" t="s">
        <v>293</v>
      </c>
      <c r="D35" s="1405" t="str">
        <f>IF('4-1 総表'!C10="","申請金額","計画変更金額")</f>
        <v>申請金額</v>
      </c>
      <c r="E35" s="1405"/>
      <c r="F35" s="457" t="s">
        <v>294</v>
      </c>
      <c r="G35" s="1403" t="s">
        <v>295</v>
      </c>
      <c r="H35" s="1404"/>
      <c r="I35" s="458" t="str">
        <f>IF('4-1 総表'!C10="","申請金額","計画変更金額")</f>
        <v>申請金額</v>
      </c>
      <c r="J35" s="459" t="s">
        <v>296</v>
      </c>
      <c r="L35" s="825" t="s">
        <v>336</v>
      </c>
      <c r="M35" s="825"/>
      <c r="N35" s="825"/>
      <c r="O35" s="825"/>
      <c r="P35" s="825"/>
      <c r="Q35" s="825"/>
      <c r="R35" s="825"/>
      <c r="S35" s="825"/>
    </row>
    <row r="36" spans="1:19" ht="24.75" customHeight="1">
      <c r="A36" s="877"/>
      <c r="B36" s="1385"/>
      <c r="C36" s="460" t="s">
        <v>347</v>
      </c>
      <c r="D36" s="1377">
        <f>'5-3 収入'!H6</f>
        <v>0</v>
      </c>
      <c r="E36" s="1378"/>
      <c r="F36" s="407">
        <f>'5-3 収入'!E6</f>
        <v>0</v>
      </c>
      <c r="G36" s="1388" t="s">
        <v>362</v>
      </c>
      <c r="H36" s="1360" t="str">
        <f>IF('1-4 支出'!E8="","",'1-4 支出'!E8)</f>
        <v/>
      </c>
      <c r="I36" s="1379">
        <f>'5-4 支出'!H8</f>
        <v>0</v>
      </c>
      <c r="J36" s="1363" t="str">
        <f>'5-4 支出'!F8</f>
        <v>0</v>
      </c>
      <c r="L36" s="826"/>
      <c r="M36" s="826"/>
      <c r="N36" s="826"/>
      <c r="O36" s="826"/>
      <c r="P36" s="826"/>
      <c r="Q36" s="826"/>
      <c r="R36" s="826"/>
      <c r="S36" s="826"/>
    </row>
    <row r="37" spans="1:19" ht="22.5" customHeight="1">
      <c r="A37" s="877"/>
      <c r="B37" s="1385"/>
      <c r="C37" s="461" t="s">
        <v>12</v>
      </c>
      <c r="D37" s="1377">
        <f>'5-3 収入'!H8</f>
        <v>0</v>
      </c>
      <c r="E37" s="1378"/>
      <c r="F37" s="408">
        <f>'5-3 収入'!E8</f>
        <v>0</v>
      </c>
      <c r="G37" s="1389"/>
      <c r="H37" s="1361"/>
      <c r="I37" s="1380"/>
      <c r="J37" s="1364"/>
      <c r="L37" s="826"/>
      <c r="M37" s="826"/>
      <c r="N37" s="826"/>
      <c r="O37" s="826"/>
      <c r="P37" s="826"/>
      <c r="Q37" s="826"/>
      <c r="R37" s="826"/>
      <c r="S37" s="826"/>
    </row>
    <row r="38" spans="1:19" ht="22.5" customHeight="1">
      <c r="A38" s="877"/>
      <c r="B38" s="1385"/>
      <c r="C38" s="462" t="s">
        <v>104</v>
      </c>
      <c r="D38" s="1377">
        <f>'5-3 収入'!H9</f>
        <v>0</v>
      </c>
      <c r="E38" s="1378"/>
      <c r="F38" s="409">
        <f>'5-3 収入'!E9</f>
        <v>0</v>
      </c>
      <c r="G38" s="1390"/>
      <c r="H38" s="1362"/>
      <c r="I38" s="1381"/>
      <c r="J38" s="1365"/>
      <c r="L38" s="826"/>
      <c r="M38" s="826"/>
      <c r="N38" s="826"/>
      <c r="O38" s="826"/>
      <c r="P38" s="826"/>
      <c r="Q38" s="826"/>
      <c r="R38" s="826"/>
      <c r="S38" s="826"/>
    </row>
    <row r="39" spans="1:19" ht="22.5" customHeight="1">
      <c r="A39" s="877"/>
      <c r="B39" s="1385"/>
      <c r="C39" s="462" t="s">
        <v>105</v>
      </c>
      <c r="D39" s="1377">
        <f>'5-3 収入'!H10</f>
        <v>0</v>
      </c>
      <c r="E39" s="1378"/>
      <c r="F39" s="409">
        <f>'5-3 収入'!E10</f>
        <v>0</v>
      </c>
      <c r="G39" s="1388" t="s">
        <v>361</v>
      </c>
      <c r="H39" s="1360" t="str">
        <f>IF('1-4 支出'!E9="","",'1-4 支出'!E9)</f>
        <v/>
      </c>
      <c r="I39" s="1379">
        <f>'5-4 支出'!H9</f>
        <v>0</v>
      </c>
      <c r="J39" s="1363" t="str">
        <f>'5-4 支出'!F9</f>
        <v>0</v>
      </c>
      <c r="L39" s="826"/>
      <c r="M39" s="826"/>
      <c r="N39" s="826"/>
      <c r="O39" s="826"/>
      <c r="P39" s="826"/>
      <c r="Q39" s="826"/>
      <c r="R39" s="826"/>
      <c r="S39" s="826"/>
    </row>
    <row r="40" spans="1:19" ht="22.5" customHeight="1">
      <c r="A40" s="877"/>
      <c r="B40" s="1385"/>
      <c r="C40" s="462" t="s">
        <v>365</v>
      </c>
      <c r="D40" s="1377">
        <f>'5-3 収入'!H11</f>
        <v>0</v>
      </c>
      <c r="E40" s="1378"/>
      <c r="F40" s="409">
        <f>'5-3 収入'!E11</f>
        <v>0</v>
      </c>
      <c r="G40" s="1389"/>
      <c r="H40" s="1361"/>
      <c r="I40" s="1380"/>
      <c r="J40" s="1364"/>
      <c r="L40" s="826"/>
      <c r="M40" s="826"/>
      <c r="N40" s="826"/>
      <c r="O40" s="826"/>
      <c r="P40" s="826"/>
      <c r="Q40" s="826"/>
      <c r="R40" s="826"/>
      <c r="S40" s="826"/>
    </row>
    <row r="41" spans="1:19" ht="22.5" customHeight="1">
      <c r="A41" s="877"/>
      <c r="B41" s="1385"/>
      <c r="C41" s="462" t="s">
        <v>255</v>
      </c>
      <c r="D41" s="1377">
        <f>'5-3 収入'!H12</f>
        <v>0</v>
      </c>
      <c r="E41" s="1378"/>
      <c r="F41" s="409">
        <f>'5-3 収入'!E12</f>
        <v>0</v>
      </c>
      <c r="G41" s="1390"/>
      <c r="H41" s="1362"/>
      <c r="I41" s="1381"/>
      <c r="J41" s="1365"/>
      <c r="L41" s="826"/>
      <c r="M41" s="826"/>
      <c r="N41" s="826"/>
      <c r="O41" s="826"/>
      <c r="P41" s="826"/>
      <c r="Q41" s="826"/>
      <c r="R41" s="826"/>
      <c r="S41" s="826"/>
    </row>
    <row r="42" spans="1:19" ht="22.5" customHeight="1">
      <c r="A42" s="877"/>
      <c r="B42" s="1385"/>
      <c r="C42" s="462" t="s">
        <v>256</v>
      </c>
      <c r="D42" s="1377">
        <f>'5-3 収入'!H13</f>
        <v>0</v>
      </c>
      <c r="E42" s="1378"/>
      <c r="F42" s="409">
        <f>'5-3 収入'!E13</f>
        <v>0</v>
      </c>
      <c r="G42" s="1389" t="s">
        <v>363</v>
      </c>
      <c r="H42" s="1360" t="str">
        <f>IF('1-4 支出'!E10="","",'1-4 支出'!E10)</f>
        <v/>
      </c>
      <c r="I42" s="1379">
        <f>'5-4 支出'!H10</f>
        <v>0</v>
      </c>
      <c r="J42" s="1363" t="str">
        <f>'5-4 支出'!F10</f>
        <v>0</v>
      </c>
      <c r="L42" s="826"/>
      <c r="M42" s="826"/>
      <c r="N42" s="826"/>
      <c r="O42" s="826"/>
      <c r="P42" s="826"/>
      <c r="Q42" s="826"/>
      <c r="R42" s="826"/>
      <c r="S42" s="826"/>
    </row>
    <row r="43" spans="1:19" ht="22.5" customHeight="1">
      <c r="A43" s="877"/>
      <c r="B43" s="1385"/>
      <c r="C43" s="463" t="s">
        <v>258</v>
      </c>
      <c r="D43" s="1377">
        <f>'5-3 収入'!H5</f>
        <v>0</v>
      </c>
      <c r="E43" s="1378"/>
      <c r="F43" s="408">
        <f>'5-3 収入'!E5</f>
        <v>0</v>
      </c>
      <c r="G43" s="1389"/>
      <c r="H43" s="1361"/>
      <c r="I43" s="1380"/>
      <c r="J43" s="1364"/>
      <c r="L43" s="826"/>
      <c r="M43" s="826"/>
      <c r="N43" s="826"/>
      <c r="O43" s="826"/>
      <c r="P43" s="826"/>
      <c r="Q43" s="826"/>
      <c r="R43" s="826"/>
      <c r="S43" s="826"/>
    </row>
    <row r="44" spans="1:19" ht="22.5" customHeight="1">
      <c r="A44" s="877"/>
      <c r="B44" s="1385"/>
      <c r="C44" s="462" t="s">
        <v>13</v>
      </c>
      <c r="D44" s="1377">
        <f>I46-(D43+D45)</f>
        <v>0</v>
      </c>
      <c r="E44" s="1378"/>
      <c r="F44" s="409">
        <f>J46-(F43+F45)</f>
        <v>0</v>
      </c>
      <c r="G44" s="1390"/>
      <c r="H44" s="1362"/>
      <c r="I44" s="1381"/>
      <c r="J44" s="1365"/>
      <c r="L44" s="826"/>
      <c r="M44" s="826"/>
      <c r="N44" s="826"/>
      <c r="O44" s="826"/>
      <c r="P44" s="826"/>
      <c r="Q44" s="826"/>
      <c r="R44" s="826"/>
      <c r="S44" s="826"/>
    </row>
    <row r="45" spans="1:19" ht="22.5" customHeight="1">
      <c r="A45" s="877"/>
      <c r="B45" s="1386"/>
      <c r="C45" s="464" t="s">
        <v>257</v>
      </c>
      <c r="D45" s="1377">
        <f>IF('4-1 総表'!C10="",'1-1 総表'!D44*1000,MIN('1-1 総表'!D44*1000,ROUNDDOWN('5-1 総表'!J45,-3)))</f>
        <v>0</v>
      </c>
      <c r="E45" s="1400"/>
      <c r="F45" s="408">
        <f>ROUNDDOWN(MIN(D45,J45),-3)</f>
        <v>0</v>
      </c>
      <c r="G45" s="1394" t="s">
        <v>259</v>
      </c>
      <c r="H45" s="1395"/>
      <c r="I45" s="410">
        <f>'5-4 支出'!H6</f>
        <v>0</v>
      </c>
      <c r="J45" s="411">
        <f>'5-4 支出'!F6</f>
        <v>0</v>
      </c>
      <c r="L45" s="826"/>
      <c r="M45" s="826"/>
      <c r="N45" s="826"/>
      <c r="O45" s="826"/>
      <c r="P45" s="826"/>
      <c r="Q45" s="826"/>
      <c r="R45" s="826"/>
      <c r="S45" s="826"/>
    </row>
    <row r="46" spans="1:19" ht="22.5" customHeight="1" thickBot="1">
      <c r="A46" s="878"/>
      <c r="B46" s="1387"/>
      <c r="C46" s="465" t="s">
        <v>333</v>
      </c>
      <c r="D46" s="1398">
        <f>SUM(D43:E45)</f>
        <v>0</v>
      </c>
      <c r="E46" s="1399"/>
      <c r="F46" s="412">
        <f>SUM(F43:F45)</f>
        <v>0</v>
      </c>
      <c r="G46" s="1396" t="s">
        <v>217</v>
      </c>
      <c r="H46" s="1397"/>
      <c r="I46" s="413">
        <f>'5-4 支出'!H5</f>
        <v>0</v>
      </c>
      <c r="J46" s="414">
        <f>'5-4 支出'!F5</f>
        <v>0</v>
      </c>
      <c r="L46" s="827"/>
      <c r="M46" s="827"/>
      <c r="N46" s="827"/>
      <c r="O46" s="827"/>
      <c r="P46" s="827"/>
      <c r="Q46" s="827"/>
      <c r="R46" s="827"/>
      <c r="S46" s="827"/>
    </row>
    <row r="47" spans="1:19" ht="4.5" customHeight="1">
      <c r="C47" s="420"/>
      <c r="D47" s="420"/>
      <c r="E47" s="420"/>
      <c r="F47" s="420"/>
      <c r="G47" s="420"/>
      <c r="H47" s="420"/>
      <c r="I47" s="420"/>
      <c r="J47" s="420"/>
      <c r="K47" s="118"/>
      <c r="L47" s="666"/>
      <c r="M47" s="666"/>
      <c r="N47" s="666"/>
      <c r="O47" s="666"/>
      <c r="P47" s="666"/>
      <c r="Q47" s="666"/>
      <c r="R47" s="666"/>
      <c r="S47" s="666"/>
    </row>
    <row r="48" spans="1:19" ht="18.75" customHeight="1">
      <c r="A48" s="133"/>
      <c r="B48" s="133"/>
      <c r="C48" s="133"/>
      <c r="D48" s="133"/>
      <c r="E48" s="133"/>
      <c r="F48" s="133"/>
      <c r="G48" s="133"/>
      <c r="H48" s="133"/>
      <c r="I48" s="448" t="str">
        <f>IF('4-1 総表'!C10="","助成対象経費の総額　申請時からの増減：","")</f>
        <v>助成対象経費の総額　申請時からの増減：</v>
      </c>
      <c r="J48" s="450" t="e">
        <f>IF('4-1 総表'!C10="",(J46/I46)-1,"")</f>
        <v>#DIV/0!</v>
      </c>
      <c r="K48" s="118"/>
      <c r="L48" s="666"/>
      <c r="M48" s="666"/>
      <c r="N48" s="666"/>
      <c r="O48" s="666"/>
      <c r="P48" s="666"/>
      <c r="Q48" s="666"/>
      <c r="R48" s="666"/>
      <c r="S48" s="666"/>
    </row>
    <row r="49" spans="2:19" ht="18.75" customHeight="1">
      <c r="B49" s="133"/>
      <c r="G49" s="135"/>
      <c r="H49" s="135"/>
      <c r="I49" s="135"/>
      <c r="J49" s="136"/>
      <c r="L49" s="666"/>
      <c r="M49" s="666"/>
      <c r="N49" s="666"/>
      <c r="O49" s="666"/>
      <c r="P49" s="666"/>
      <c r="Q49" s="666"/>
      <c r="R49" s="666"/>
      <c r="S49" s="666"/>
    </row>
    <row r="50" spans="2:19" ht="18.75" customHeight="1">
      <c r="B50" s="133" t="e">
        <f>IF((J46/I46)&lt;0.8,"助成対象経費の総額に2割を超える減額があります。計画変更承認が必要な場合があります。","")</f>
        <v>#DIV/0!</v>
      </c>
      <c r="L50" s="666"/>
      <c r="M50" s="666"/>
      <c r="N50" s="666"/>
      <c r="O50" s="666"/>
      <c r="P50" s="666"/>
      <c r="Q50" s="666"/>
      <c r="R50" s="666"/>
      <c r="S50" s="666"/>
    </row>
    <row r="51" spans="2:19" ht="18.75" customHeight="1">
      <c r="B51" s="133"/>
    </row>
    <row r="52" spans="2:19" ht="18.75" customHeight="1">
      <c r="B52" s="133"/>
    </row>
  </sheetData>
  <sheetProtection algorithmName="SHA-512" hashValue="yvZg7l99msc63FaygYrS2Y2cGz6k0ek1JBN8b97RuYtDmlMFaicf5VojNmqgd1Csu2KXDE+DoTljhTrDS9whOQ==" saltValue="0NVKER9eKTRuGTTBSe/Ovg==" spinCount="100000" sheet="1" objects="1" scenarios="1"/>
  <mergeCells count="84">
    <mergeCell ref="E11:F11"/>
    <mergeCell ref="G39:G41"/>
    <mergeCell ref="D38:E38"/>
    <mergeCell ref="G35:H35"/>
    <mergeCell ref="D43:E43"/>
    <mergeCell ref="D42:E42"/>
    <mergeCell ref="D41:E41"/>
    <mergeCell ref="E22:F22"/>
    <mergeCell ref="H32:I32"/>
    <mergeCell ref="D35:E35"/>
    <mergeCell ref="G45:H45"/>
    <mergeCell ref="G46:H46"/>
    <mergeCell ref="D46:E46"/>
    <mergeCell ref="D45:E45"/>
    <mergeCell ref="H39:H41"/>
    <mergeCell ref="D44:E44"/>
    <mergeCell ref="G42:G44"/>
    <mergeCell ref="H42:H44"/>
    <mergeCell ref="A14:A21"/>
    <mergeCell ref="G14:J14"/>
    <mergeCell ref="B15:B16"/>
    <mergeCell ref="D15:F15"/>
    <mergeCell ref="G15:J15"/>
    <mergeCell ref="D16:F16"/>
    <mergeCell ref="E14:F14"/>
    <mergeCell ref="G16:J16"/>
    <mergeCell ref="C17:J17"/>
    <mergeCell ref="C18:J18"/>
    <mergeCell ref="C19:J19"/>
    <mergeCell ref="C20:J20"/>
    <mergeCell ref="C21:J21"/>
    <mergeCell ref="A29:A46"/>
    <mergeCell ref="C29:J29"/>
    <mergeCell ref="C30:J30"/>
    <mergeCell ref="G31:J31"/>
    <mergeCell ref="C32:F32"/>
    <mergeCell ref="B33:B34"/>
    <mergeCell ref="D33:F33"/>
    <mergeCell ref="G33:J33"/>
    <mergeCell ref="D34:F34"/>
    <mergeCell ref="G34:J34"/>
    <mergeCell ref="B35:B46"/>
    <mergeCell ref="G36:G38"/>
    <mergeCell ref="E31:F31"/>
    <mergeCell ref="D40:E40"/>
    <mergeCell ref="D39:E39"/>
    <mergeCell ref="D37:E37"/>
    <mergeCell ref="J42:J44"/>
    <mergeCell ref="D36:E36"/>
    <mergeCell ref="I36:I38"/>
    <mergeCell ref="I39:I41"/>
    <mergeCell ref="I42:I44"/>
    <mergeCell ref="L1:M2"/>
    <mergeCell ref="L10:S10"/>
    <mergeCell ref="L12:S13"/>
    <mergeCell ref="C11:D11"/>
    <mergeCell ref="G11:J11"/>
    <mergeCell ref="D7:I7"/>
    <mergeCell ref="B8:I8"/>
    <mergeCell ref="A10:B10"/>
    <mergeCell ref="C10:D10"/>
    <mergeCell ref="A12:A13"/>
    <mergeCell ref="B12:J12"/>
    <mergeCell ref="C13:J13"/>
    <mergeCell ref="A1:C1"/>
    <mergeCell ref="A2:J2"/>
    <mergeCell ref="A3:J3"/>
    <mergeCell ref="A5:J5"/>
    <mergeCell ref="L14:S34"/>
    <mergeCell ref="L35:S46"/>
    <mergeCell ref="A22:A28"/>
    <mergeCell ref="G22:J22"/>
    <mergeCell ref="B23:B24"/>
    <mergeCell ref="D23:F23"/>
    <mergeCell ref="G23:J23"/>
    <mergeCell ref="C28:J28"/>
    <mergeCell ref="D24:F24"/>
    <mergeCell ref="G24:J24"/>
    <mergeCell ref="C25:J25"/>
    <mergeCell ref="C26:J26"/>
    <mergeCell ref="C27:J27"/>
    <mergeCell ref="H36:H38"/>
    <mergeCell ref="J36:J38"/>
    <mergeCell ref="J39:J41"/>
  </mergeCells>
  <phoneticPr fontId="23"/>
  <conditionalFormatting sqref="J48">
    <cfRule type="expression" dxfId="1" priority="4">
      <formula>OR((J46/I46)&lt;0.8)</formula>
    </cfRule>
  </conditionalFormatting>
  <dataValidations count="9">
    <dataValidation type="list" allowBlank="1" showInputMessage="1" showErrorMessage="1" sqref="C13:J13" xr:uid="{00000000-0002-0000-0700-000000000000}">
      <formula1>"選択してください。,音楽 (オーケストラ、吹奏楽、オペラ、室内楽、合唱 等),舞踊 (バレエ、現代舞踊、民族舞踊、コンテンポラリーダンス 等),演劇 (現代演劇、児童演劇、人形劇、ミュージカル 等),伝統芸能 (地芝居（歌舞伎、人形浄瑠璃芝居 等）、民謡、邦楽 等),美術 (絵画、彫刻、工芸、写真、書等の展示),その他 (生活文化等、分類できない公演・展示)"</formula1>
    </dataValidation>
    <dataValidation imeMode="fullKatakana" allowBlank="1" showInputMessage="1" showErrorMessage="1" sqref="C29:J29 C17:J17" xr:uid="{00000000-0002-0000-0700-000001000000}"/>
    <dataValidation type="list" allowBlank="1" showInputMessage="1" showErrorMessage="1" sqref="C24 C16 C34" xr:uid="{00000000-0002-0000-0700-000002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halfAlpha" operator="greaterThanOrEqual" allowBlank="1" showInputMessage="1" showErrorMessage="1" sqref="C14 C22 E14:F14 C33 C15 C23 E22:F22" xr:uid="{00000000-0002-0000-0700-000003000000}"/>
    <dataValidation type="date" imeMode="halfAlpha" allowBlank="1" showInputMessage="1" showErrorMessage="1" errorTitle="実施時期" error="西暦から入力してください。_x000a_（20××/○/△）" sqref="C31 E31:F31" xr:uid="{DE902678-F7B3-41DC-8350-0574B63F74E7}">
      <formula1>45748</formula1>
      <formula2>46112</formula2>
    </dataValidation>
    <dataValidation operator="greaterThanOrEqual" allowBlank="1" showInputMessage="1" showErrorMessage="1" sqref="C10:D10" xr:uid="{E5B8A5AF-3274-4F57-AE75-6F20504D8DF4}"/>
    <dataValidation type="custom" imeMode="hiragana" allowBlank="1" showInputMessage="1" showErrorMessage="1" errorTitle="半角英数字で入力してください。" sqref="C27:J27" xr:uid="{D88A8377-2376-49DB-A9CA-5124B0527725}">
      <formula1>LENB(C27)=LEN(C27)</formula1>
    </dataValidation>
    <dataValidation type="custom" imeMode="disabled" allowBlank="1" showInputMessage="1" showErrorMessage="1" errorTitle="半角英数字で入力してください。" sqref="C21:J21" xr:uid="{DCC93EE3-95B4-4A00-9D06-0EAA795A3A1B}">
      <formula1>LENB(C21)=LEN(C21)</formula1>
    </dataValidation>
    <dataValidation imeMode="disabled" allowBlank="1" showInputMessage="1" showErrorMessage="1" sqref="C28:J28" xr:uid="{A9EBE7A8-528C-4B15-9A1C-44D20F5807B2}"/>
  </dataValidations>
  <printOptions horizontalCentered="1"/>
  <pageMargins left="0.70866141732283472" right="0.70866141732283472" top="0.35433070866141736" bottom="0.15748031496062992" header="0.31496062992125984" footer="0.11811023622047245"/>
  <pageSetup paperSize="9" scale="6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A9AAB-EA50-41F3-A302-012A25883AF6}">
  <sheetPr codeName="Sheet12">
    <tabColor rgb="FFF7C1D4"/>
    <pageSetUpPr fitToPage="1"/>
  </sheetPr>
  <dimension ref="A1:Q96"/>
  <sheetViews>
    <sheetView view="pageBreakPreview" topLeftCell="A26" zoomScale="50" zoomScaleNormal="25" zoomScaleSheetLayoutView="50" workbookViewId="0">
      <selection activeCell="D15" sqref="D15:H19"/>
    </sheetView>
  </sheetViews>
  <sheetFormatPr defaultColWidth="9" defaultRowHeight="33"/>
  <cols>
    <col min="1" max="1" width="4.625" style="35" customWidth="1"/>
    <col min="2" max="3" width="16.625" customWidth="1"/>
    <col min="4" max="4" width="14.875" customWidth="1"/>
    <col min="5" max="5" width="13" customWidth="1"/>
    <col min="6" max="7" width="16.625" customWidth="1"/>
    <col min="8" max="8" width="16.875" customWidth="1"/>
    <col min="9" max="10" width="13.125" customWidth="1"/>
    <col min="11" max="11" width="14.5" customWidth="1"/>
    <col min="12" max="12" width="9.5" customWidth="1"/>
    <col min="13" max="13" width="15" customWidth="1"/>
    <col min="14" max="14" width="30.625" customWidth="1"/>
    <col min="15" max="15" width="95.625" style="417" customWidth="1"/>
  </cols>
  <sheetData>
    <row r="1" spans="1:17" s="35" customFormat="1" ht="35.1" customHeight="1">
      <c r="B1" s="375" t="s">
        <v>436</v>
      </c>
      <c r="C1" s="372"/>
      <c r="D1" s="372"/>
      <c r="E1" s="372"/>
      <c r="F1" s="372"/>
      <c r="G1" s="372"/>
      <c r="H1" s="372"/>
      <c r="I1" s="372"/>
      <c r="J1" s="372"/>
      <c r="K1" s="372"/>
      <c r="L1" s="372"/>
      <c r="M1" s="372"/>
      <c r="O1" s="956"/>
    </row>
    <row r="2" spans="1:17" s="35" customFormat="1" ht="31.5" customHeight="1">
      <c r="B2" s="376"/>
      <c r="C2" s="377" t="s">
        <v>232</v>
      </c>
      <c r="D2" s="957">
        <f>'1-1 総表'!C15</f>
        <v>0</v>
      </c>
      <c r="E2" s="957"/>
      <c r="F2" s="957"/>
      <c r="G2" s="957"/>
      <c r="H2" s="957"/>
      <c r="I2" s="957"/>
      <c r="J2" s="957"/>
      <c r="K2" s="957"/>
      <c r="L2" s="957"/>
      <c r="M2" s="957"/>
      <c r="N2" s="378"/>
      <c r="O2" s="956"/>
      <c r="P2" s="379"/>
    </row>
    <row r="3" spans="1:17" s="35" customFormat="1" ht="30" customHeight="1">
      <c r="B3" s="376"/>
      <c r="C3" s="377" t="s">
        <v>202</v>
      </c>
      <c r="D3" s="957">
        <f>'1-1 総表'!C27</f>
        <v>0</v>
      </c>
      <c r="E3" s="957"/>
      <c r="F3" s="957"/>
      <c r="G3" s="957"/>
      <c r="H3" s="957"/>
      <c r="I3" s="957"/>
      <c r="J3" s="957"/>
      <c r="K3" s="957"/>
      <c r="L3" s="957"/>
      <c r="M3" s="957"/>
      <c r="N3" s="378"/>
      <c r="O3" s="956"/>
    </row>
    <row r="4" spans="1:17" ht="11.45" customHeight="1" thickBot="1">
      <c r="O4" s="810"/>
    </row>
    <row r="5" spans="1:17" s="352" customFormat="1" ht="35.1" customHeight="1">
      <c r="B5" s="961" t="s">
        <v>221</v>
      </c>
      <c r="C5" s="962"/>
      <c r="D5" s="962"/>
      <c r="E5" s="962"/>
      <c r="F5" s="962"/>
      <c r="G5" s="962"/>
      <c r="H5" s="962"/>
      <c r="I5" s="962"/>
      <c r="J5" s="962"/>
      <c r="K5" s="962"/>
      <c r="L5" s="962"/>
      <c r="M5" s="963"/>
      <c r="N5" s="964"/>
      <c r="O5" s="977" t="s">
        <v>447</v>
      </c>
    </row>
    <row r="6" spans="1:17" ht="33" customHeight="1">
      <c r="A6">
        <v>1</v>
      </c>
      <c r="B6" s="1406">
        <f>'1-2 個表'!B6:N11</f>
        <v>0</v>
      </c>
      <c r="C6" s="1407"/>
      <c r="D6" s="1407"/>
      <c r="E6" s="1407"/>
      <c r="F6" s="1407"/>
      <c r="G6" s="1407"/>
      <c r="H6" s="1407"/>
      <c r="I6" s="1407"/>
      <c r="J6" s="1407"/>
      <c r="K6" s="1407"/>
      <c r="L6" s="1407"/>
      <c r="M6" s="1407"/>
      <c r="N6" s="1408"/>
      <c r="O6" s="978"/>
      <c r="P6" s="295"/>
      <c r="Q6" s="373"/>
    </row>
    <row r="7" spans="1:17" ht="33" customHeight="1">
      <c r="A7">
        <v>2</v>
      </c>
      <c r="B7" s="1406"/>
      <c r="C7" s="1407"/>
      <c r="D7" s="1407"/>
      <c r="E7" s="1407"/>
      <c r="F7" s="1407"/>
      <c r="G7" s="1407"/>
      <c r="H7" s="1407"/>
      <c r="I7" s="1407"/>
      <c r="J7" s="1407"/>
      <c r="K7" s="1407"/>
      <c r="L7" s="1407"/>
      <c r="M7" s="1407"/>
      <c r="N7" s="1408"/>
      <c r="O7" s="978"/>
      <c r="P7" s="137"/>
      <c r="Q7" s="374"/>
    </row>
    <row r="8" spans="1:17" ht="33" customHeight="1">
      <c r="A8">
        <v>3</v>
      </c>
      <c r="B8" s="1406"/>
      <c r="C8" s="1407"/>
      <c r="D8" s="1407"/>
      <c r="E8" s="1407"/>
      <c r="F8" s="1407"/>
      <c r="G8" s="1407"/>
      <c r="H8" s="1407"/>
      <c r="I8" s="1407"/>
      <c r="J8" s="1407"/>
      <c r="K8" s="1407"/>
      <c r="L8" s="1407"/>
      <c r="M8" s="1407"/>
      <c r="N8" s="1408"/>
      <c r="O8" s="978"/>
      <c r="P8" s="118"/>
      <c r="Q8" s="358"/>
    </row>
    <row r="9" spans="1:17" ht="33" customHeight="1">
      <c r="A9">
        <v>4</v>
      </c>
      <c r="B9" s="1406"/>
      <c r="C9" s="1407"/>
      <c r="D9" s="1407"/>
      <c r="E9" s="1407"/>
      <c r="F9" s="1407"/>
      <c r="G9" s="1407"/>
      <c r="H9" s="1407"/>
      <c r="I9" s="1407"/>
      <c r="J9" s="1407"/>
      <c r="K9" s="1407"/>
      <c r="L9" s="1407"/>
      <c r="M9" s="1407"/>
      <c r="N9" s="1408"/>
      <c r="O9" s="978"/>
      <c r="P9" s="118"/>
      <c r="Q9" s="358"/>
    </row>
    <row r="10" spans="1:17" ht="33" customHeight="1">
      <c r="A10">
        <v>5</v>
      </c>
      <c r="B10" s="1406"/>
      <c r="C10" s="1407"/>
      <c r="D10" s="1407"/>
      <c r="E10" s="1407"/>
      <c r="F10" s="1407"/>
      <c r="G10" s="1407"/>
      <c r="H10" s="1407"/>
      <c r="I10" s="1407"/>
      <c r="J10" s="1407"/>
      <c r="K10" s="1407"/>
      <c r="L10" s="1407"/>
      <c r="M10" s="1407"/>
      <c r="N10" s="1408"/>
      <c r="O10" s="978"/>
      <c r="P10" s="118"/>
      <c r="Q10" s="358"/>
    </row>
    <row r="11" spans="1:17" ht="33" customHeight="1" thickBot="1">
      <c r="A11">
        <v>6</v>
      </c>
      <c r="B11" s="1406"/>
      <c r="C11" s="1407"/>
      <c r="D11" s="1407"/>
      <c r="E11" s="1407"/>
      <c r="F11" s="1407"/>
      <c r="G11" s="1407"/>
      <c r="H11" s="1407"/>
      <c r="I11" s="1407"/>
      <c r="J11" s="1407"/>
      <c r="K11" s="1407"/>
      <c r="L11" s="1407"/>
      <c r="M11" s="1407"/>
      <c r="N11" s="1408"/>
      <c r="O11" s="978"/>
      <c r="P11" s="118"/>
      <c r="Q11" s="358"/>
    </row>
    <row r="12" spans="1:17" s="352" customFormat="1" ht="35.1" customHeight="1">
      <c r="B12" s="961" t="s">
        <v>348</v>
      </c>
      <c r="C12" s="962"/>
      <c r="D12" s="962"/>
      <c r="E12" s="962"/>
      <c r="F12" s="962"/>
      <c r="G12" s="962"/>
      <c r="H12" s="962"/>
      <c r="I12" s="962"/>
      <c r="J12" s="962"/>
      <c r="K12" s="962"/>
      <c r="L12" s="962"/>
      <c r="M12" s="963"/>
      <c r="N12" s="964"/>
      <c r="O12" s="978"/>
    </row>
    <row r="13" spans="1:17" ht="33" customHeight="1">
      <c r="A13">
        <v>1</v>
      </c>
      <c r="B13" s="1409">
        <f>'1-2 個表'!B13:N18</f>
        <v>0</v>
      </c>
      <c r="C13" s="1410"/>
      <c r="D13" s="1410"/>
      <c r="E13" s="1410"/>
      <c r="F13" s="1410"/>
      <c r="G13" s="1410"/>
      <c r="H13" s="1410"/>
      <c r="I13" s="1410"/>
      <c r="J13" s="1410"/>
      <c r="K13" s="1410"/>
      <c r="L13" s="1410"/>
      <c r="M13" s="1410"/>
      <c r="N13" s="1411"/>
      <c r="O13" s="978"/>
      <c r="P13" s="118"/>
      <c r="Q13" s="118"/>
    </row>
    <row r="14" spans="1:17" ht="33" customHeight="1">
      <c r="A14">
        <v>2</v>
      </c>
      <c r="B14" s="1409"/>
      <c r="C14" s="1410"/>
      <c r="D14" s="1410"/>
      <c r="E14" s="1410"/>
      <c r="F14" s="1410"/>
      <c r="G14" s="1410"/>
      <c r="H14" s="1410"/>
      <c r="I14" s="1410"/>
      <c r="J14" s="1410"/>
      <c r="K14" s="1410"/>
      <c r="L14" s="1410"/>
      <c r="M14" s="1410"/>
      <c r="N14" s="1411"/>
      <c r="O14" s="978"/>
      <c r="P14" s="118"/>
      <c r="Q14" s="118"/>
    </row>
    <row r="15" spans="1:17" ht="33" customHeight="1">
      <c r="A15">
        <v>3</v>
      </c>
      <c r="B15" s="1409"/>
      <c r="C15" s="1410"/>
      <c r="D15" s="1410"/>
      <c r="E15" s="1410"/>
      <c r="F15" s="1410"/>
      <c r="G15" s="1410"/>
      <c r="H15" s="1410"/>
      <c r="I15" s="1410"/>
      <c r="J15" s="1410"/>
      <c r="K15" s="1410"/>
      <c r="L15" s="1410"/>
      <c r="M15" s="1410"/>
      <c r="N15" s="1411"/>
      <c r="O15" s="978"/>
      <c r="P15" s="118"/>
      <c r="Q15" s="118"/>
    </row>
    <row r="16" spans="1:17" ht="33" customHeight="1">
      <c r="A16">
        <v>4</v>
      </c>
      <c r="B16" s="1412"/>
      <c r="C16" s="1413"/>
      <c r="D16" s="1413"/>
      <c r="E16" s="1413"/>
      <c r="F16" s="1413"/>
      <c r="G16" s="1413"/>
      <c r="H16" s="1413"/>
      <c r="I16" s="1413"/>
      <c r="J16" s="1413"/>
      <c r="K16" s="1413"/>
      <c r="L16" s="1413"/>
      <c r="M16" s="1413"/>
      <c r="N16" s="1414"/>
      <c r="O16" s="978"/>
      <c r="P16" s="118"/>
      <c r="Q16" s="118"/>
    </row>
    <row r="17" spans="1:17" ht="33" customHeight="1">
      <c r="A17">
        <v>5</v>
      </c>
      <c r="B17" s="1412"/>
      <c r="C17" s="1413"/>
      <c r="D17" s="1413"/>
      <c r="E17" s="1413"/>
      <c r="F17" s="1413"/>
      <c r="G17" s="1413"/>
      <c r="H17" s="1413"/>
      <c r="I17" s="1413"/>
      <c r="J17" s="1413"/>
      <c r="K17" s="1413"/>
      <c r="L17" s="1413"/>
      <c r="M17" s="1413"/>
      <c r="N17" s="1414"/>
      <c r="O17" s="978"/>
      <c r="P17" s="118"/>
      <c r="Q17" s="118"/>
    </row>
    <row r="18" spans="1:17" ht="33" customHeight="1" thickBot="1">
      <c r="A18">
        <v>6</v>
      </c>
      <c r="B18" s="1412"/>
      <c r="C18" s="1413"/>
      <c r="D18" s="1413"/>
      <c r="E18" s="1413"/>
      <c r="F18" s="1413"/>
      <c r="G18" s="1413"/>
      <c r="H18" s="1413"/>
      <c r="I18" s="1413"/>
      <c r="J18" s="1413"/>
      <c r="K18" s="1413"/>
      <c r="L18" s="1413"/>
      <c r="M18" s="1413"/>
      <c r="N18" s="1414"/>
      <c r="O18" s="979"/>
      <c r="P18" s="118"/>
      <c r="Q18" s="118"/>
    </row>
    <row r="19" spans="1:17" s="352" customFormat="1" ht="35.1" customHeight="1">
      <c r="B19" s="980" t="s">
        <v>349</v>
      </c>
      <c r="C19" s="981"/>
      <c r="D19" s="981"/>
      <c r="E19" s="981"/>
      <c r="F19" s="981"/>
      <c r="G19" s="981"/>
      <c r="H19" s="981"/>
      <c r="I19" s="981"/>
      <c r="J19" s="981"/>
      <c r="K19" s="981"/>
      <c r="L19" s="981"/>
      <c r="M19" s="981"/>
      <c r="N19" s="982"/>
      <c r="O19" s="977" t="s">
        <v>388</v>
      </c>
    </row>
    <row r="20" spans="1:17" ht="30" customHeight="1">
      <c r="B20" s="694" t="s">
        <v>393</v>
      </c>
      <c r="C20" s="695" t="s">
        <v>203</v>
      </c>
      <c r="D20" s="958" t="s">
        <v>204</v>
      </c>
      <c r="E20" s="959"/>
      <c r="F20" s="958" t="s">
        <v>222</v>
      </c>
      <c r="G20" s="959"/>
      <c r="H20" s="697" t="s">
        <v>395</v>
      </c>
      <c r="I20" s="958" t="s">
        <v>394</v>
      </c>
      <c r="J20" s="960"/>
      <c r="K20" s="960"/>
      <c r="L20" s="959"/>
      <c r="M20" s="696" t="s">
        <v>225</v>
      </c>
      <c r="N20" s="698" t="s">
        <v>205</v>
      </c>
      <c r="O20" s="978"/>
      <c r="P20" s="352"/>
    </row>
    <row r="21" spans="1:17" ht="28.5" customHeight="1">
      <c r="A21" s="35">
        <v>1</v>
      </c>
      <c r="B21" s="699"/>
      <c r="C21" s="700"/>
      <c r="D21" s="948"/>
      <c r="E21" s="949"/>
      <c r="F21" s="950"/>
      <c r="G21" s="951"/>
      <c r="H21" s="701"/>
      <c r="I21" s="952"/>
      <c r="J21" s="953"/>
      <c r="K21" s="953"/>
      <c r="L21" s="954"/>
      <c r="M21" s="702"/>
      <c r="N21" s="806"/>
      <c r="O21" s="978"/>
      <c r="P21" s="352"/>
    </row>
    <row r="22" spans="1:17" ht="28.5" customHeight="1">
      <c r="A22" s="35">
        <v>2</v>
      </c>
      <c r="B22" s="703"/>
      <c r="C22" s="704"/>
      <c r="D22" s="948"/>
      <c r="E22" s="955"/>
      <c r="F22" s="950"/>
      <c r="G22" s="951"/>
      <c r="H22" s="701"/>
      <c r="I22" s="952"/>
      <c r="J22" s="953"/>
      <c r="K22" s="953"/>
      <c r="L22" s="954"/>
      <c r="M22" s="702"/>
      <c r="N22" s="806"/>
      <c r="O22" s="978"/>
      <c r="P22" s="352"/>
    </row>
    <row r="23" spans="1:17" ht="28.5" customHeight="1">
      <c r="A23" s="35">
        <v>3</v>
      </c>
      <c r="B23" s="703"/>
      <c r="C23" s="704"/>
      <c r="D23" s="948"/>
      <c r="E23" s="955"/>
      <c r="F23" s="950"/>
      <c r="G23" s="951"/>
      <c r="H23" s="701"/>
      <c r="I23" s="952"/>
      <c r="J23" s="953"/>
      <c r="K23" s="953"/>
      <c r="L23" s="954"/>
      <c r="M23" s="702"/>
      <c r="N23" s="806"/>
      <c r="O23" s="978"/>
      <c r="P23" s="352"/>
    </row>
    <row r="24" spans="1:17" ht="28.5" customHeight="1">
      <c r="A24" s="35">
        <v>4</v>
      </c>
      <c r="B24" s="703"/>
      <c r="C24" s="704"/>
      <c r="D24" s="948"/>
      <c r="E24" s="955"/>
      <c r="F24" s="950"/>
      <c r="G24" s="951"/>
      <c r="H24" s="701"/>
      <c r="I24" s="952"/>
      <c r="J24" s="953"/>
      <c r="K24" s="953"/>
      <c r="L24" s="954"/>
      <c r="M24" s="702"/>
      <c r="N24" s="806"/>
      <c r="O24" s="978"/>
      <c r="P24" s="352"/>
    </row>
    <row r="25" spans="1:17" ht="28.35" customHeight="1" thickBot="1">
      <c r="A25" s="35">
        <v>5</v>
      </c>
      <c r="B25" s="705"/>
      <c r="C25" s="706"/>
      <c r="D25" s="1001"/>
      <c r="E25" s="1002"/>
      <c r="F25" s="1003"/>
      <c r="G25" s="1004"/>
      <c r="H25" s="707"/>
      <c r="I25" s="1005"/>
      <c r="J25" s="1006"/>
      <c r="K25" s="1006"/>
      <c r="L25" s="1007"/>
      <c r="M25" s="708"/>
      <c r="N25" s="709"/>
      <c r="O25" s="979"/>
      <c r="P25" s="352"/>
    </row>
    <row r="26" spans="1:17" s="352" customFormat="1" ht="35.1" customHeight="1">
      <c r="B26" s="1019" t="s">
        <v>350</v>
      </c>
      <c r="C26" s="1020"/>
      <c r="D26" s="1020"/>
      <c r="E26" s="1020"/>
      <c r="F26" s="1020"/>
      <c r="G26" s="1020"/>
      <c r="H26" s="1020"/>
      <c r="I26" s="1020"/>
      <c r="J26" s="1020"/>
      <c r="K26" s="1020"/>
      <c r="L26" s="1020"/>
      <c r="M26" s="1020"/>
      <c r="N26" s="1021"/>
      <c r="O26" s="1014" t="s">
        <v>457</v>
      </c>
    </row>
    <row r="27" spans="1:17" ht="27.75" customHeight="1">
      <c r="A27" s="35">
        <v>1</v>
      </c>
      <c r="B27" s="986"/>
      <c r="C27" s="987"/>
      <c r="D27" s="987"/>
      <c r="E27" s="987"/>
      <c r="F27" s="987"/>
      <c r="G27" s="987"/>
      <c r="H27" s="987"/>
      <c r="I27" s="987"/>
      <c r="J27" s="987"/>
      <c r="K27" s="987"/>
      <c r="L27" s="987"/>
      <c r="M27" s="987"/>
      <c r="N27" s="988"/>
      <c r="O27" s="1015"/>
      <c r="P27" s="352"/>
    </row>
    <row r="28" spans="1:17" ht="27.75" customHeight="1">
      <c r="A28" s="35">
        <v>2</v>
      </c>
      <c r="B28" s="989"/>
      <c r="C28" s="990"/>
      <c r="D28" s="990"/>
      <c r="E28" s="990"/>
      <c r="F28" s="990"/>
      <c r="G28" s="990"/>
      <c r="H28" s="990"/>
      <c r="I28" s="990"/>
      <c r="J28" s="990"/>
      <c r="K28" s="990"/>
      <c r="L28" s="990"/>
      <c r="M28" s="990"/>
      <c r="N28" s="991"/>
      <c r="O28" s="1015"/>
      <c r="P28" s="352"/>
    </row>
    <row r="29" spans="1:17" ht="27.75" customHeight="1">
      <c r="A29" s="35">
        <v>3</v>
      </c>
      <c r="B29" s="989"/>
      <c r="C29" s="990"/>
      <c r="D29" s="990"/>
      <c r="E29" s="990"/>
      <c r="F29" s="990"/>
      <c r="G29" s="990"/>
      <c r="H29" s="990"/>
      <c r="I29" s="990"/>
      <c r="J29" s="990"/>
      <c r="K29" s="990"/>
      <c r="L29" s="990"/>
      <c r="M29" s="990"/>
      <c r="N29" s="991"/>
      <c r="O29" s="1015"/>
      <c r="P29" s="352"/>
    </row>
    <row r="30" spans="1:17" ht="27.75" customHeight="1">
      <c r="A30" s="35">
        <v>4</v>
      </c>
      <c r="B30" s="989"/>
      <c r="C30" s="990"/>
      <c r="D30" s="990"/>
      <c r="E30" s="990"/>
      <c r="F30" s="990"/>
      <c r="G30" s="990"/>
      <c r="H30" s="990"/>
      <c r="I30" s="990"/>
      <c r="J30" s="990"/>
      <c r="K30" s="990"/>
      <c r="L30" s="990"/>
      <c r="M30" s="990"/>
      <c r="N30" s="991"/>
      <c r="O30" s="1015"/>
      <c r="P30" s="352"/>
    </row>
    <row r="31" spans="1:17" ht="27.75" customHeight="1">
      <c r="A31" s="35">
        <v>5</v>
      </c>
      <c r="B31" s="989"/>
      <c r="C31" s="990"/>
      <c r="D31" s="990"/>
      <c r="E31" s="990"/>
      <c r="F31" s="990"/>
      <c r="G31" s="990"/>
      <c r="H31" s="990"/>
      <c r="I31" s="990"/>
      <c r="J31" s="990"/>
      <c r="K31" s="990"/>
      <c r="L31" s="990"/>
      <c r="M31" s="990"/>
      <c r="N31" s="991"/>
      <c r="O31" s="1015"/>
      <c r="P31" s="352"/>
    </row>
    <row r="32" spans="1:17" ht="27.75" customHeight="1">
      <c r="A32" s="35">
        <v>6</v>
      </c>
      <c r="B32" s="989"/>
      <c r="C32" s="990"/>
      <c r="D32" s="990"/>
      <c r="E32" s="990"/>
      <c r="F32" s="990"/>
      <c r="G32" s="990"/>
      <c r="H32" s="990"/>
      <c r="I32" s="990"/>
      <c r="J32" s="990"/>
      <c r="K32" s="990"/>
      <c r="L32" s="990"/>
      <c r="M32" s="990"/>
      <c r="N32" s="991"/>
      <c r="O32" s="1015"/>
      <c r="P32" s="352"/>
    </row>
    <row r="33" spans="1:16" ht="27.75" customHeight="1">
      <c r="A33" s="35">
        <v>7</v>
      </c>
      <c r="B33" s="989"/>
      <c r="C33" s="990"/>
      <c r="D33" s="990"/>
      <c r="E33" s="990"/>
      <c r="F33" s="990"/>
      <c r="G33" s="990"/>
      <c r="H33" s="990"/>
      <c r="I33" s="990"/>
      <c r="J33" s="990"/>
      <c r="K33" s="990"/>
      <c r="L33" s="990"/>
      <c r="M33" s="990"/>
      <c r="N33" s="991"/>
      <c r="O33" s="1015"/>
      <c r="P33" s="352"/>
    </row>
    <row r="34" spans="1:16" ht="27.75" customHeight="1">
      <c r="A34" s="35">
        <v>8</v>
      </c>
      <c r="B34" s="989"/>
      <c r="C34" s="990"/>
      <c r="D34" s="990"/>
      <c r="E34" s="990"/>
      <c r="F34" s="990"/>
      <c r="G34" s="990"/>
      <c r="H34" s="990"/>
      <c r="I34" s="990"/>
      <c r="J34" s="990"/>
      <c r="K34" s="990"/>
      <c r="L34" s="990"/>
      <c r="M34" s="990"/>
      <c r="N34" s="991"/>
      <c r="O34" s="1015"/>
      <c r="P34" s="352"/>
    </row>
    <row r="35" spans="1:16" ht="27.75" customHeight="1">
      <c r="A35" s="35">
        <v>9</v>
      </c>
      <c r="B35" s="989"/>
      <c r="C35" s="990"/>
      <c r="D35" s="990"/>
      <c r="E35" s="990"/>
      <c r="F35" s="990"/>
      <c r="G35" s="990"/>
      <c r="H35" s="990"/>
      <c r="I35" s="990"/>
      <c r="J35" s="990"/>
      <c r="K35" s="990"/>
      <c r="L35" s="990"/>
      <c r="M35" s="990"/>
      <c r="N35" s="991"/>
      <c r="O35" s="1015"/>
      <c r="P35" s="352"/>
    </row>
    <row r="36" spans="1:16" ht="27.75" customHeight="1">
      <c r="A36" s="35">
        <v>10</v>
      </c>
      <c r="B36" s="989"/>
      <c r="C36" s="990"/>
      <c r="D36" s="990"/>
      <c r="E36" s="990"/>
      <c r="F36" s="990"/>
      <c r="G36" s="990"/>
      <c r="H36" s="990"/>
      <c r="I36" s="990"/>
      <c r="J36" s="990"/>
      <c r="K36" s="990"/>
      <c r="L36" s="990"/>
      <c r="M36" s="990"/>
      <c r="N36" s="991"/>
      <c r="O36" s="1015"/>
      <c r="P36" s="352"/>
    </row>
    <row r="37" spans="1:16" ht="27.75" customHeight="1">
      <c r="A37" s="35">
        <v>11</v>
      </c>
      <c r="B37" s="989"/>
      <c r="C37" s="990"/>
      <c r="D37" s="990"/>
      <c r="E37" s="990"/>
      <c r="F37" s="990"/>
      <c r="G37" s="990"/>
      <c r="H37" s="990"/>
      <c r="I37" s="990"/>
      <c r="J37" s="990"/>
      <c r="K37" s="990"/>
      <c r="L37" s="990"/>
      <c r="M37" s="990"/>
      <c r="N37" s="991"/>
      <c r="O37" s="1015"/>
      <c r="P37" s="352"/>
    </row>
    <row r="38" spans="1:16" ht="27.75" customHeight="1">
      <c r="A38" s="35">
        <v>12</v>
      </c>
      <c r="B38" s="989"/>
      <c r="C38" s="990"/>
      <c r="D38" s="990"/>
      <c r="E38" s="990"/>
      <c r="F38" s="990"/>
      <c r="G38" s="990"/>
      <c r="H38" s="990"/>
      <c r="I38" s="990"/>
      <c r="J38" s="990"/>
      <c r="K38" s="990"/>
      <c r="L38" s="990"/>
      <c r="M38" s="990"/>
      <c r="N38" s="991"/>
      <c r="O38" s="1015"/>
      <c r="P38" s="352"/>
    </row>
    <row r="39" spans="1:16" ht="27.75" customHeight="1">
      <c r="A39" s="35">
        <v>13</v>
      </c>
      <c r="B39" s="989"/>
      <c r="C39" s="990"/>
      <c r="D39" s="990"/>
      <c r="E39" s="990"/>
      <c r="F39" s="990"/>
      <c r="G39" s="990"/>
      <c r="H39" s="990"/>
      <c r="I39" s="990"/>
      <c r="J39" s="990"/>
      <c r="K39" s="990"/>
      <c r="L39" s="990"/>
      <c r="M39" s="990"/>
      <c r="N39" s="991"/>
      <c r="O39" s="1015"/>
      <c r="P39" s="352"/>
    </row>
    <row r="40" spans="1:16" ht="27.75" customHeight="1">
      <c r="A40" s="35">
        <v>14</v>
      </c>
      <c r="B40" s="989"/>
      <c r="C40" s="990"/>
      <c r="D40" s="990"/>
      <c r="E40" s="990"/>
      <c r="F40" s="990"/>
      <c r="G40" s="990"/>
      <c r="H40" s="990"/>
      <c r="I40" s="990"/>
      <c r="J40" s="990"/>
      <c r="K40" s="990"/>
      <c r="L40" s="990"/>
      <c r="M40" s="990"/>
      <c r="N40" s="991"/>
      <c r="O40" s="1015"/>
      <c r="P40" s="352"/>
    </row>
    <row r="41" spans="1:16" ht="27.75" customHeight="1">
      <c r="A41" s="35">
        <v>15</v>
      </c>
      <c r="B41" s="989"/>
      <c r="C41" s="990"/>
      <c r="D41" s="990"/>
      <c r="E41" s="990"/>
      <c r="F41" s="990"/>
      <c r="G41" s="990"/>
      <c r="H41" s="990"/>
      <c r="I41" s="990"/>
      <c r="J41" s="990"/>
      <c r="K41" s="990"/>
      <c r="L41" s="990"/>
      <c r="M41" s="990"/>
      <c r="N41" s="991"/>
      <c r="O41" s="1015"/>
      <c r="P41" s="352"/>
    </row>
    <row r="42" spans="1:16" ht="27.75" customHeight="1">
      <c r="A42" s="35">
        <v>16</v>
      </c>
      <c r="B42" s="989"/>
      <c r="C42" s="990"/>
      <c r="D42" s="990"/>
      <c r="E42" s="990"/>
      <c r="F42" s="990"/>
      <c r="G42" s="990"/>
      <c r="H42" s="990"/>
      <c r="I42" s="990"/>
      <c r="J42" s="990"/>
      <c r="K42" s="990"/>
      <c r="L42" s="990"/>
      <c r="M42" s="990"/>
      <c r="N42" s="991"/>
      <c r="O42" s="1015"/>
      <c r="P42" s="352"/>
    </row>
    <row r="43" spans="1:16" ht="27.75" customHeight="1">
      <c r="A43" s="35">
        <v>17</v>
      </c>
      <c r="B43" s="989"/>
      <c r="C43" s="990"/>
      <c r="D43" s="990"/>
      <c r="E43" s="990"/>
      <c r="F43" s="990"/>
      <c r="G43" s="990"/>
      <c r="H43" s="990"/>
      <c r="I43" s="990"/>
      <c r="J43" s="990"/>
      <c r="K43" s="990"/>
      <c r="L43" s="990"/>
      <c r="M43" s="990"/>
      <c r="N43" s="991"/>
      <c r="O43" s="1015"/>
      <c r="P43" s="352"/>
    </row>
    <row r="44" spans="1:16" ht="27.75" customHeight="1">
      <c r="A44" s="35">
        <v>18</v>
      </c>
      <c r="B44" s="989"/>
      <c r="C44" s="990"/>
      <c r="D44" s="990"/>
      <c r="E44" s="990"/>
      <c r="F44" s="990"/>
      <c r="G44" s="990"/>
      <c r="H44" s="990"/>
      <c r="I44" s="990"/>
      <c r="J44" s="990"/>
      <c r="K44" s="990"/>
      <c r="L44" s="990"/>
      <c r="M44" s="990"/>
      <c r="N44" s="991"/>
      <c r="O44" s="1015"/>
      <c r="P44" s="352"/>
    </row>
    <row r="45" spans="1:16" ht="27.75" customHeight="1">
      <c r="A45" s="35">
        <v>19</v>
      </c>
      <c r="B45" s="989"/>
      <c r="C45" s="990"/>
      <c r="D45" s="990"/>
      <c r="E45" s="990"/>
      <c r="F45" s="990"/>
      <c r="G45" s="990"/>
      <c r="H45" s="990"/>
      <c r="I45" s="990"/>
      <c r="J45" s="990"/>
      <c r="K45" s="990"/>
      <c r="L45" s="990"/>
      <c r="M45" s="990"/>
      <c r="N45" s="991"/>
      <c r="O45" s="1015"/>
      <c r="P45" s="352"/>
    </row>
    <row r="46" spans="1:16" ht="27.75" customHeight="1">
      <c r="A46" s="35">
        <v>20</v>
      </c>
      <c r="B46" s="989"/>
      <c r="C46" s="990"/>
      <c r="D46" s="990"/>
      <c r="E46" s="990"/>
      <c r="F46" s="990"/>
      <c r="G46" s="990"/>
      <c r="H46" s="990"/>
      <c r="I46" s="990"/>
      <c r="J46" s="990"/>
      <c r="K46" s="990"/>
      <c r="L46" s="990"/>
      <c r="M46" s="990"/>
      <c r="N46" s="991"/>
      <c r="O46" s="1015"/>
      <c r="P46" s="352"/>
    </row>
    <row r="47" spans="1:16" ht="27.75" customHeight="1">
      <c r="A47" s="35">
        <v>21</v>
      </c>
      <c r="B47" s="989"/>
      <c r="C47" s="990"/>
      <c r="D47" s="990"/>
      <c r="E47" s="990"/>
      <c r="F47" s="990"/>
      <c r="G47" s="990"/>
      <c r="H47" s="990"/>
      <c r="I47" s="990"/>
      <c r="J47" s="990"/>
      <c r="K47" s="990"/>
      <c r="L47" s="990"/>
      <c r="M47" s="990"/>
      <c r="N47" s="991"/>
      <c r="O47" s="1015"/>
      <c r="P47" s="352"/>
    </row>
    <row r="48" spans="1:16" ht="27.75" customHeight="1">
      <c r="A48" s="35">
        <v>22</v>
      </c>
      <c r="B48" s="989"/>
      <c r="C48" s="990"/>
      <c r="D48" s="990"/>
      <c r="E48" s="990"/>
      <c r="F48" s="990"/>
      <c r="G48" s="990"/>
      <c r="H48" s="990"/>
      <c r="I48" s="990"/>
      <c r="J48" s="990"/>
      <c r="K48" s="990"/>
      <c r="L48" s="990"/>
      <c r="M48" s="990"/>
      <c r="N48" s="991"/>
      <c r="O48" s="1015"/>
      <c r="P48" s="352"/>
    </row>
    <row r="49" spans="1:16" ht="27.75" customHeight="1">
      <c r="A49" s="35">
        <v>23</v>
      </c>
      <c r="B49" s="989"/>
      <c r="C49" s="990"/>
      <c r="D49" s="990"/>
      <c r="E49" s="990"/>
      <c r="F49" s="990"/>
      <c r="G49" s="990"/>
      <c r="H49" s="990"/>
      <c r="I49" s="990"/>
      <c r="J49" s="990"/>
      <c r="K49" s="990"/>
      <c r="L49" s="990"/>
      <c r="M49" s="990"/>
      <c r="N49" s="991"/>
      <c r="O49" s="1015"/>
      <c r="P49" s="352"/>
    </row>
    <row r="50" spans="1:16" ht="27.75" customHeight="1">
      <c r="A50" s="35">
        <v>24</v>
      </c>
      <c r="B50" s="989"/>
      <c r="C50" s="990"/>
      <c r="D50" s="990"/>
      <c r="E50" s="990"/>
      <c r="F50" s="990"/>
      <c r="G50" s="990"/>
      <c r="H50" s="990"/>
      <c r="I50" s="990"/>
      <c r="J50" s="990"/>
      <c r="K50" s="990"/>
      <c r="L50" s="990"/>
      <c r="M50" s="990"/>
      <c r="N50" s="991"/>
      <c r="O50" s="1015"/>
      <c r="P50" s="352"/>
    </row>
    <row r="51" spans="1:16" ht="27.75" customHeight="1">
      <c r="A51" s="35">
        <v>25</v>
      </c>
      <c r="B51" s="989"/>
      <c r="C51" s="990"/>
      <c r="D51" s="990"/>
      <c r="E51" s="990"/>
      <c r="F51" s="990"/>
      <c r="G51" s="990"/>
      <c r="H51" s="990"/>
      <c r="I51" s="990"/>
      <c r="J51" s="990"/>
      <c r="K51" s="990"/>
      <c r="L51" s="990"/>
      <c r="M51" s="990"/>
      <c r="N51" s="991"/>
      <c r="O51" s="1015"/>
      <c r="P51" s="352"/>
    </row>
    <row r="52" spans="1:16" ht="27.75" customHeight="1">
      <c r="A52" s="35">
        <v>26</v>
      </c>
      <c r="B52" s="989"/>
      <c r="C52" s="990"/>
      <c r="D52" s="990"/>
      <c r="E52" s="990"/>
      <c r="F52" s="990"/>
      <c r="G52" s="990"/>
      <c r="H52" s="990"/>
      <c r="I52" s="990"/>
      <c r="J52" s="990"/>
      <c r="K52" s="990"/>
      <c r="L52" s="990"/>
      <c r="M52" s="990"/>
      <c r="N52" s="991"/>
      <c r="O52" s="1015"/>
      <c r="P52" s="352"/>
    </row>
    <row r="53" spans="1:16" ht="27.75" customHeight="1">
      <c r="A53" s="35">
        <v>27</v>
      </c>
      <c r="B53" s="989"/>
      <c r="C53" s="990"/>
      <c r="D53" s="990"/>
      <c r="E53" s="990"/>
      <c r="F53" s="990"/>
      <c r="G53" s="990"/>
      <c r="H53" s="990"/>
      <c r="I53" s="990"/>
      <c r="J53" s="990"/>
      <c r="K53" s="990"/>
      <c r="L53" s="990"/>
      <c r="M53" s="990"/>
      <c r="N53" s="991"/>
      <c r="O53" s="1015"/>
      <c r="P53" s="352"/>
    </row>
    <row r="54" spans="1:16" ht="27.75" customHeight="1">
      <c r="A54" s="35">
        <v>28</v>
      </c>
      <c r="B54" s="989"/>
      <c r="C54" s="990"/>
      <c r="D54" s="990"/>
      <c r="E54" s="990"/>
      <c r="F54" s="990"/>
      <c r="G54" s="990"/>
      <c r="H54" s="990"/>
      <c r="I54" s="990"/>
      <c r="J54" s="990"/>
      <c r="K54" s="990"/>
      <c r="L54" s="990"/>
      <c r="M54" s="990"/>
      <c r="N54" s="991"/>
      <c r="O54" s="1015"/>
      <c r="P54" s="352"/>
    </row>
    <row r="55" spans="1:16" ht="27.75" customHeight="1">
      <c r="A55" s="35">
        <v>29</v>
      </c>
      <c r="B55" s="989"/>
      <c r="C55" s="990"/>
      <c r="D55" s="990"/>
      <c r="E55" s="990"/>
      <c r="F55" s="990"/>
      <c r="G55" s="990"/>
      <c r="H55" s="990"/>
      <c r="I55" s="990"/>
      <c r="J55" s="990"/>
      <c r="K55" s="990"/>
      <c r="L55" s="990"/>
      <c r="M55" s="990"/>
      <c r="N55" s="991"/>
      <c r="O55" s="1015"/>
      <c r="P55" s="352"/>
    </row>
    <row r="56" spans="1:16" ht="27.75" customHeight="1" thickBot="1">
      <c r="A56" s="35">
        <v>30</v>
      </c>
      <c r="B56" s="989"/>
      <c r="C56" s="990"/>
      <c r="D56" s="990"/>
      <c r="E56" s="990"/>
      <c r="F56" s="990"/>
      <c r="G56" s="990"/>
      <c r="H56" s="990"/>
      <c r="I56" s="990"/>
      <c r="J56" s="990"/>
      <c r="K56" s="990"/>
      <c r="L56" s="990"/>
      <c r="M56" s="990"/>
      <c r="N56" s="991"/>
      <c r="O56" s="1016"/>
      <c r="P56" s="352"/>
    </row>
    <row r="57" spans="1:16" s="352" customFormat="1" ht="34.5" customHeight="1">
      <c r="B57" s="1019" t="s">
        <v>216</v>
      </c>
      <c r="C57" s="1020"/>
      <c r="D57" s="1020"/>
      <c r="E57" s="1020"/>
      <c r="F57" s="1020"/>
      <c r="G57" s="1020"/>
      <c r="H57" s="1020"/>
      <c r="I57" s="1020"/>
      <c r="J57" s="1020"/>
      <c r="K57" s="1020"/>
      <c r="L57" s="1020"/>
      <c r="M57" s="1020"/>
      <c r="N57" s="1021"/>
      <c r="O57" s="1014" t="s">
        <v>441</v>
      </c>
    </row>
    <row r="58" spans="1:16" ht="28.5" customHeight="1">
      <c r="A58" s="35">
        <v>1</v>
      </c>
      <c r="B58" s="986"/>
      <c r="C58" s="987"/>
      <c r="D58" s="987"/>
      <c r="E58" s="987"/>
      <c r="F58" s="987"/>
      <c r="G58" s="987"/>
      <c r="H58" s="987"/>
      <c r="I58" s="987"/>
      <c r="J58" s="987"/>
      <c r="K58" s="987"/>
      <c r="L58" s="987"/>
      <c r="M58" s="987"/>
      <c r="N58" s="988"/>
      <c r="O58" s="1017"/>
      <c r="P58" s="352"/>
    </row>
    <row r="59" spans="1:16" ht="28.5" customHeight="1">
      <c r="A59" s="35">
        <v>2</v>
      </c>
      <c r="B59" s="989"/>
      <c r="C59" s="990"/>
      <c r="D59" s="990"/>
      <c r="E59" s="990"/>
      <c r="F59" s="990"/>
      <c r="G59" s="990"/>
      <c r="H59" s="990"/>
      <c r="I59" s="990"/>
      <c r="J59" s="990"/>
      <c r="K59" s="990"/>
      <c r="L59" s="990"/>
      <c r="M59" s="990"/>
      <c r="N59" s="991"/>
      <c r="O59" s="1017"/>
      <c r="P59" s="352"/>
    </row>
    <row r="60" spans="1:16" ht="28.5" customHeight="1">
      <c r="A60" s="35">
        <v>3</v>
      </c>
      <c r="B60" s="989"/>
      <c r="C60" s="990"/>
      <c r="D60" s="990"/>
      <c r="E60" s="990"/>
      <c r="F60" s="990"/>
      <c r="G60" s="990"/>
      <c r="H60" s="990"/>
      <c r="I60" s="990"/>
      <c r="J60" s="990"/>
      <c r="K60" s="990"/>
      <c r="L60" s="990"/>
      <c r="M60" s="990"/>
      <c r="N60" s="991"/>
      <c r="O60" s="1017"/>
      <c r="P60" s="352"/>
    </row>
    <row r="61" spans="1:16" ht="28.5" customHeight="1">
      <c r="A61" s="35">
        <v>4</v>
      </c>
      <c r="B61" s="989"/>
      <c r="C61" s="990"/>
      <c r="D61" s="990"/>
      <c r="E61" s="990"/>
      <c r="F61" s="990"/>
      <c r="G61" s="990"/>
      <c r="H61" s="990"/>
      <c r="I61" s="990"/>
      <c r="J61" s="990"/>
      <c r="K61" s="990"/>
      <c r="L61" s="990"/>
      <c r="M61" s="990"/>
      <c r="N61" s="991"/>
      <c r="O61" s="1017"/>
      <c r="P61" s="352"/>
    </row>
    <row r="62" spans="1:16" ht="28.5" customHeight="1" thickBot="1">
      <c r="A62" s="35">
        <v>5</v>
      </c>
      <c r="B62" s="989"/>
      <c r="C62" s="990"/>
      <c r="D62" s="990"/>
      <c r="E62" s="990"/>
      <c r="F62" s="990"/>
      <c r="G62" s="990"/>
      <c r="H62" s="990"/>
      <c r="I62" s="990"/>
      <c r="J62" s="990"/>
      <c r="K62" s="990"/>
      <c r="L62" s="990"/>
      <c r="M62" s="990"/>
      <c r="N62" s="991"/>
      <c r="O62" s="1018"/>
      <c r="P62" s="352"/>
    </row>
    <row r="63" spans="1:16" ht="33" customHeight="1">
      <c r="B63" s="1022" t="s">
        <v>354</v>
      </c>
      <c r="C63" s="1023"/>
      <c r="D63" s="1023"/>
      <c r="E63" s="380" t="s">
        <v>231</v>
      </c>
      <c r="F63" s="1026" t="s">
        <v>355</v>
      </c>
      <c r="G63" s="1027"/>
      <c r="H63" s="1027"/>
      <c r="I63" s="1028"/>
      <c r="J63" s="380" t="s">
        <v>231</v>
      </c>
      <c r="K63" s="1026" t="s">
        <v>356</v>
      </c>
      <c r="L63" s="1027"/>
      <c r="M63" s="1027"/>
      <c r="N63" s="1029"/>
      <c r="O63" s="977" t="s">
        <v>360</v>
      </c>
      <c r="P63" s="352"/>
    </row>
    <row r="64" spans="1:16" ht="30" customHeight="1" thickBot="1">
      <c r="B64" s="1024"/>
      <c r="C64" s="1025"/>
      <c r="D64" s="1025"/>
      <c r="E64" s="381" t="s">
        <v>231</v>
      </c>
      <c r="F64" s="1008" t="s">
        <v>357</v>
      </c>
      <c r="G64" s="1009"/>
      <c r="H64" s="1009"/>
      <c r="I64" s="1010"/>
      <c r="J64" s="381" t="s">
        <v>231</v>
      </c>
      <c r="K64" s="382" t="s">
        <v>345</v>
      </c>
      <c r="L64" s="1011"/>
      <c r="M64" s="1012"/>
      <c r="N64" s="1013"/>
      <c r="O64" s="979"/>
      <c r="P64" s="352"/>
    </row>
    <row r="65" spans="1:16" s="352" customFormat="1" ht="35.1" customHeight="1">
      <c r="B65" s="998" t="s">
        <v>351</v>
      </c>
      <c r="C65" s="999"/>
      <c r="D65" s="999"/>
      <c r="E65" s="999"/>
      <c r="F65" s="999"/>
      <c r="G65" s="999"/>
      <c r="H65" s="999"/>
      <c r="I65" s="999"/>
      <c r="J65" s="999"/>
      <c r="K65" s="999"/>
      <c r="L65" s="999"/>
      <c r="M65" s="999"/>
      <c r="N65" s="1000"/>
      <c r="O65" s="977" t="s">
        <v>450</v>
      </c>
      <c r="P65" s="383"/>
    </row>
    <row r="66" spans="1:16" ht="28.35" customHeight="1">
      <c r="B66" s="983" t="s">
        <v>406</v>
      </c>
      <c r="C66" s="984"/>
      <c r="D66" s="984"/>
      <c r="E66" s="984"/>
      <c r="F66" s="984"/>
      <c r="G66" s="984"/>
      <c r="H66" s="984"/>
      <c r="I66" s="984"/>
      <c r="J66" s="984"/>
      <c r="K66" s="984"/>
      <c r="L66" s="984"/>
      <c r="M66" s="984"/>
      <c r="N66" s="985"/>
      <c r="O66" s="978"/>
      <c r="P66" s="383"/>
    </row>
    <row r="67" spans="1:16" ht="28.5" customHeight="1">
      <c r="A67" s="35">
        <v>1</v>
      </c>
      <c r="B67" s="986"/>
      <c r="C67" s="987"/>
      <c r="D67" s="987"/>
      <c r="E67" s="987"/>
      <c r="F67" s="987"/>
      <c r="G67" s="987"/>
      <c r="H67" s="987"/>
      <c r="I67" s="987"/>
      <c r="J67" s="987"/>
      <c r="K67" s="987"/>
      <c r="L67" s="987"/>
      <c r="M67" s="987"/>
      <c r="N67" s="988"/>
      <c r="O67" s="978"/>
      <c r="P67" s="383"/>
    </row>
    <row r="68" spans="1:16" ht="28.5" customHeight="1">
      <c r="A68" s="35">
        <v>2</v>
      </c>
      <c r="B68" s="989"/>
      <c r="C68" s="990"/>
      <c r="D68" s="990"/>
      <c r="E68" s="990"/>
      <c r="F68" s="990"/>
      <c r="G68" s="990"/>
      <c r="H68" s="990"/>
      <c r="I68" s="990"/>
      <c r="J68" s="990"/>
      <c r="K68" s="990"/>
      <c r="L68" s="990"/>
      <c r="M68" s="990"/>
      <c r="N68" s="991"/>
      <c r="O68" s="978"/>
      <c r="P68" s="383"/>
    </row>
    <row r="69" spans="1:16" ht="28.5" customHeight="1">
      <c r="A69" s="35">
        <v>3</v>
      </c>
      <c r="B69" s="989"/>
      <c r="C69" s="990"/>
      <c r="D69" s="990"/>
      <c r="E69" s="990"/>
      <c r="F69" s="990"/>
      <c r="G69" s="990"/>
      <c r="H69" s="990"/>
      <c r="I69" s="990"/>
      <c r="J69" s="990"/>
      <c r="K69" s="990"/>
      <c r="L69" s="990"/>
      <c r="M69" s="990"/>
      <c r="N69" s="991"/>
      <c r="O69" s="978"/>
      <c r="P69" s="383"/>
    </row>
    <row r="70" spans="1:16" ht="28.5" customHeight="1">
      <c r="A70" s="35">
        <v>4</v>
      </c>
      <c r="B70" s="989"/>
      <c r="C70" s="990"/>
      <c r="D70" s="990"/>
      <c r="E70" s="990"/>
      <c r="F70" s="990"/>
      <c r="G70" s="990"/>
      <c r="H70" s="990"/>
      <c r="I70" s="990"/>
      <c r="J70" s="990"/>
      <c r="K70" s="990"/>
      <c r="L70" s="990"/>
      <c r="M70" s="990"/>
      <c r="N70" s="991"/>
      <c r="O70" s="978"/>
      <c r="P70" s="383"/>
    </row>
    <row r="71" spans="1:16" ht="28.5" customHeight="1">
      <c r="A71" s="35">
        <v>5</v>
      </c>
      <c r="B71" s="989"/>
      <c r="C71" s="990"/>
      <c r="D71" s="990"/>
      <c r="E71" s="990"/>
      <c r="F71" s="990"/>
      <c r="G71" s="990"/>
      <c r="H71" s="990"/>
      <c r="I71" s="990"/>
      <c r="J71" s="990"/>
      <c r="K71" s="990"/>
      <c r="L71" s="990"/>
      <c r="M71" s="990"/>
      <c r="N71" s="991"/>
      <c r="O71" s="978"/>
      <c r="P71" s="384"/>
    </row>
    <row r="72" spans="1:16" ht="28.5" customHeight="1" thickBot="1">
      <c r="A72" s="35">
        <v>6</v>
      </c>
      <c r="B72" s="989"/>
      <c r="C72" s="990"/>
      <c r="D72" s="990"/>
      <c r="E72" s="990"/>
      <c r="F72" s="990"/>
      <c r="G72" s="990"/>
      <c r="H72" s="990"/>
      <c r="I72" s="990"/>
      <c r="J72" s="990"/>
      <c r="K72" s="990"/>
      <c r="L72" s="990"/>
      <c r="M72" s="990"/>
      <c r="N72" s="991"/>
      <c r="O72" s="979"/>
      <c r="P72" s="384"/>
    </row>
    <row r="73" spans="1:16" s="352" customFormat="1" ht="35.1" customHeight="1">
      <c r="B73" s="998" t="s">
        <v>414</v>
      </c>
      <c r="C73" s="999"/>
      <c r="D73" s="999"/>
      <c r="E73" s="999"/>
      <c r="F73" s="999"/>
      <c r="G73" s="999"/>
      <c r="H73" s="999"/>
      <c r="I73" s="999"/>
      <c r="J73" s="999"/>
      <c r="K73" s="999"/>
      <c r="L73" s="999"/>
      <c r="M73" s="999"/>
      <c r="N73" s="1000"/>
      <c r="O73" s="977" t="s">
        <v>451</v>
      </c>
      <c r="P73" s="383"/>
    </row>
    <row r="74" spans="1:16" ht="28.35" customHeight="1">
      <c r="B74" s="983" t="s">
        <v>405</v>
      </c>
      <c r="C74" s="984"/>
      <c r="D74" s="984"/>
      <c r="E74" s="984"/>
      <c r="F74" s="984"/>
      <c r="G74" s="984"/>
      <c r="H74" s="984"/>
      <c r="I74" s="984"/>
      <c r="J74" s="984"/>
      <c r="K74" s="984"/>
      <c r="L74" s="984"/>
      <c r="M74" s="984"/>
      <c r="N74" s="985"/>
      <c r="O74" s="978"/>
      <c r="P74" s="383"/>
    </row>
    <row r="75" spans="1:16" ht="28.5" customHeight="1">
      <c r="A75" s="35">
        <v>1</v>
      </c>
      <c r="B75" s="986"/>
      <c r="C75" s="987"/>
      <c r="D75" s="987"/>
      <c r="E75" s="987"/>
      <c r="F75" s="987"/>
      <c r="G75" s="987"/>
      <c r="H75" s="987"/>
      <c r="I75" s="987"/>
      <c r="J75" s="987"/>
      <c r="K75" s="987"/>
      <c r="L75" s="987"/>
      <c r="M75" s="987"/>
      <c r="N75" s="988"/>
      <c r="O75" s="978"/>
      <c r="P75" s="383"/>
    </row>
    <row r="76" spans="1:16" ht="28.5" customHeight="1">
      <c r="A76" s="35">
        <v>2</v>
      </c>
      <c r="B76" s="989"/>
      <c r="C76" s="990"/>
      <c r="D76" s="990"/>
      <c r="E76" s="990"/>
      <c r="F76" s="990"/>
      <c r="G76" s="990"/>
      <c r="H76" s="990"/>
      <c r="I76" s="990"/>
      <c r="J76" s="990"/>
      <c r="K76" s="990"/>
      <c r="L76" s="990"/>
      <c r="M76" s="990"/>
      <c r="N76" s="991"/>
      <c r="O76" s="978"/>
      <c r="P76" s="383"/>
    </row>
    <row r="77" spans="1:16" ht="28.5" customHeight="1">
      <c r="A77" s="35">
        <v>3</v>
      </c>
      <c r="B77" s="989"/>
      <c r="C77" s="990"/>
      <c r="D77" s="990"/>
      <c r="E77" s="990"/>
      <c r="F77" s="990"/>
      <c r="G77" s="990"/>
      <c r="H77" s="990"/>
      <c r="I77" s="990"/>
      <c r="J77" s="990"/>
      <c r="K77" s="990"/>
      <c r="L77" s="990"/>
      <c r="M77" s="990"/>
      <c r="N77" s="991"/>
      <c r="O77" s="978"/>
      <c r="P77" s="383"/>
    </row>
    <row r="78" spans="1:16" ht="28.5" customHeight="1" thickBot="1">
      <c r="A78" s="35">
        <v>4</v>
      </c>
      <c r="B78" s="989"/>
      <c r="C78" s="990"/>
      <c r="D78" s="990"/>
      <c r="E78" s="990"/>
      <c r="F78" s="990"/>
      <c r="G78" s="990"/>
      <c r="H78" s="990"/>
      <c r="I78" s="990"/>
      <c r="J78" s="990"/>
      <c r="K78" s="990"/>
      <c r="L78" s="990"/>
      <c r="M78" s="990"/>
      <c r="N78" s="991"/>
      <c r="O78" s="979"/>
      <c r="P78" s="383"/>
    </row>
    <row r="79" spans="1:16" s="352" customFormat="1" ht="35.1" customHeight="1">
      <c r="B79" s="992" t="s">
        <v>352</v>
      </c>
      <c r="C79" s="993"/>
      <c r="D79" s="993"/>
      <c r="E79" s="993"/>
      <c r="F79" s="993"/>
      <c r="G79" s="993"/>
      <c r="H79" s="993"/>
      <c r="I79" s="993"/>
      <c r="J79" s="993"/>
      <c r="K79" s="993"/>
      <c r="L79" s="993"/>
      <c r="M79" s="993"/>
      <c r="N79" s="994"/>
      <c r="O79" s="977" t="s">
        <v>453</v>
      </c>
      <c r="P79" s="385"/>
    </row>
    <row r="80" spans="1:16" ht="28.5" customHeight="1">
      <c r="A80" s="35">
        <v>1</v>
      </c>
      <c r="B80" s="986"/>
      <c r="C80" s="987"/>
      <c r="D80" s="987"/>
      <c r="E80" s="987"/>
      <c r="F80" s="987"/>
      <c r="G80" s="987"/>
      <c r="H80" s="987"/>
      <c r="I80" s="987"/>
      <c r="J80" s="987"/>
      <c r="K80" s="987"/>
      <c r="L80" s="987"/>
      <c r="M80" s="987"/>
      <c r="N80" s="988"/>
      <c r="O80" s="978"/>
      <c r="P80" s="385"/>
    </row>
    <row r="81" spans="1:16" ht="28.5" customHeight="1">
      <c r="A81" s="35">
        <v>2</v>
      </c>
      <c r="B81" s="989"/>
      <c r="C81" s="990"/>
      <c r="D81" s="990"/>
      <c r="E81" s="990"/>
      <c r="F81" s="990"/>
      <c r="G81" s="990"/>
      <c r="H81" s="990"/>
      <c r="I81" s="990"/>
      <c r="J81" s="990"/>
      <c r="K81" s="990"/>
      <c r="L81" s="990"/>
      <c r="M81" s="990"/>
      <c r="N81" s="991"/>
      <c r="O81" s="978"/>
      <c r="P81" s="385"/>
    </row>
    <row r="82" spans="1:16" ht="28.5" customHeight="1">
      <c r="A82" s="35">
        <v>3</v>
      </c>
      <c r="B82" s="989"/>
      <c r="C82" s="990"/>
      <c r="D82" s="990"/>
      <c r="E82" s="990"/>
      <c r="F82" s="990"/>
      <c r="G82" s="990"/>
      <c r="H82" s="990"/>
      <c r="I82" s="990"/>
      <c r="J82" s="990"/>
      <c r="K82" s="990"/>
      <c r="L82" s="990"/>
      <c r="M82" s="990"/>
      <c r="N82" s="991"/>
      <c r="O82" s="978"/>
      <c r="P82" s="385"/>
    </row>
    <row r="83" spans="1:16" ht="28.5" customHeight="1">
      <c r="A83" s="35">
        <v>4</v>
      </c>
      <c r="B83" s="989"/>
      <c r="C83" s="990"/>
      <c r="D83" s="990"/>
      <c r="E83" s="990"/>
      <c r="F83" s="990"/>
      <c r="G83" s="990"/>
      <c r="H83" s="990"/>
      <c r="I83" s="990"/>
      <c r="J83" s="990"/>
      <c r="K83" s="990"/>
      <c r="L83" s="990"/>
      <c r="M83" s="990"/>
      <c r="N83" s="991"/>
      <c r="O83" s="978"/>
      <c r="P83" s="385"/>
    </row>
    <row r="84" spans="1:16" ht="28.5" customHeight="1">
      <c r="A84" s="35">
        <v>5</v>
      </c>
      <c r="B84" s="989"/>
      <c r="C84" s="990"/>
      <c r="D84" s="990"/>
      <c r="E84" s="990"/>
      <c r="F84" s="990"/>
      <c r="G84" s="990"/>
      <c r="H84" s="990"/>
      <c r="I84" s="990"/>
      <c r="J84" s="990"/>
      <c r="K84" s="990"/>
      <c r="L84" s="990"/>
      <c r="M84" s="990"/>
      <c r="N84" s="991"/>
      <c r="O84" s="978"/>
      <c r="P84" s="385"/>
    </row>
    <row r="85" spans="1:16" ht="28.5" customHeight="1" thickBot="1">
      <c r="A85" s="35">
        <v>6</v>
      </c>
      <c r="B85" s="995"/>
      <c r="C85" s="996"/>
      <c r="D85" s="996"/>
      <c r="E85" s="996"/>
      <c r="F85" s="996"/>
      <c r="G85" s="996"/>
      <c r="H85" s="996"/>
      <c r="I85" s="996"/>
      <c r="J85" s="996"/>
      <c r="K85" s="996"/>
      <c r="L85" s="996"/>
      <c r="M85" s="996"/>
      <c r="N85" s="997"/>
      <c r="O85" s="979"/>
      <c r="P85" s="385"/>
    </row>
    <row r="86" spans="1:16" s="352" customFormat="1" ht="34.5" customHeight="1">
      <c r="B86" s="992" t="s">
        <v>358</v>
      </c>
      <c r="C86" s="993"/>
      <c r="D86" s="993"/>
      <c r="E86" s="993"/>
      <c r="F86" s="993"/>
      <c r="G86" s="993"/>
      <c r="H86" s="993"/>
      <c r="I86" s="993"/>
      <c r="J86" s="993"/>
      <c r="K86" s="993"/>
      <c r="L86" s="993"/>
      <c r="M86" s="993"/>
      <c r="N86" s="994"/>
      <c r="O86" s="977" t="s">
        <v>401</v>
      </c>
      <c r="P86" s="385"/>
    </row>
    <row r="87" spans="1:16" ht="28.5" customHeight="1">
      <c r="A87" s="35">
        <v>1</v>
      </c>
      <c r="B87" s="986"/>
      <c r="C87" s="987"/>
      <c r="D87" s="987"/>
      <c r="E87" s="987"/>
      <c r="F87" s="987"/>
      <c r="G87" s="987"/>
      <c r="H87" s="987"/>
      <c r="I87" s="987"/>
      <c r="J87" s="987"/>
      <c r="K87" s="987"/>
      <c r="L87" s="987"/>
      <c r="M87" s="987"/>
      <c r="N87" s="988"/>
      <c r="O87" s="978"/>
      <c r="P87" s="385"/>
    </row>
    <row r="88" spans="1:16" ht="28.5" customHeight="1">
      <c r="A88" s="35">
        <v>2</v>
      </c>
      <c r="B88" s="989"/>
      <c r="C88" s="990"/>
      <c r="D88" s="990"/>
      <c r="E88" s="990"/>
      <c r="F88" s="990"/>
      <c r="G88" s="990"/>
      <c r="H88" s="990"/>
      <c r="I88" s="990"/>
      <c r="J88" s="990"/>
      <c r="K88" s="990"/>
      <c r="L88" s="990"/>
      <c r="M88" s="990"/>
      <c r="N88" s="991"/>
      <c r="O88" s="978"/>
      <c r="P88" s="385"/>
    </row>
    <row r="89" spans="1:16" ht="28.5" customHeight="1">
      <c r="A89" s="35">
        <v>3</v>
      </c>
      <c r="B89" s="989"/>
      <c r="C89" s="990"/>
      <c r="D89" s="990"/>
      <c r="E89" s="990"/>
      <c r="F89" s="990"/>
      <c r="G89" s="990"/>
      <c r="H89" s="990"/>
      <c r="I89" s="990"/>
      <c r="J89" s="990"/>
      <c r="K89" s="990"/>
      <c r="L89" s="990"/>
      <c r="M89" s="990"/>
      <c r="N89" s="991"/>
      <c r="O89" s="978"/>
      <c r="P89" s="385"/>
    </row>
    <row r="90" spans="1:16" ht="28.5" customHeight="1">
      <c r="A90" s="35">
        <v>4</v>
      </c>
      <c r="B90" s="989"/>
      <c r="C90" s="990"/>
      <c r="D90" s="990"/>
      <c r="E90" s="990"/>
      <c r="F90" s="990"/>
      <c r="G90" s="990"/>
      <c r="H90" s="990"/>
      <c r="I90" s="990"/>
      <c r="J90" s="990"/>
      <c r="K90" s="990"/>
      <c r="L90" s="990"/>
      <c r="M90" s="990"/>
      <c r="N90" s="991"/>
      <c r="O90" s="978"/>
      <c r="P90" s="385"/>
    </row>
    <row r="91" spans="1:16" ht="28.5" customHeight="1">
      <c r="A91" s="35">
        <v>5</v>
      </c>
      <c r="B91" s="989"/>
      <c r="C91" s="990"/>
      <c r="D91" s="990"/>
      <c r="E91" s="990"/>
      <c r="F91" s="990"/>
      <c r="G91" s="990"/>
      <c r="H91" s="990"/>
      <c r="I91" s="990"/>
      <c r="J91" s="990"/>
      <c r="K91" s="990"/>
      <c r="L91" s="990"/>
      <c r="M91" s="990"/>
      <c r="N91" s="991"/>
      <c r="O91" s="978"/>
      <c r="P91" s="385"/>
    </row>
    <row r="92" spans="1:16" ht="28.5" customHeight="1" thickBot="1">
      <c r="A92" s="35">
        <v>6</v>
      </c>
      <c r="B92" s="995"/>
      <c r="C92" s="996"/>
      <c r="D92" s="996"/>
      <c r="E92" s="996"/>
      <c r="F92" s="996"/>
      <c r="G92" s="996"/>
      <c r="H92" s="996"/>
      <c r="I92" s="996"/>
      <c r="J92" s="996"/>
      <c r="K92" s="996"/>
      <c r="L92" s="996"/>
      <c r="M92" s="996"/>
      <c r="N92" s="997"/>
      <c r="O92" s="979"/>
      <c r="P92" s="385"/>
    </row>
    <row r="93" spans="1:16" ht="8.4499999999999993" customHeight="1"/>
    <row r="96" spans="1:16">
      <c r="E96" s="137"/>
    </row>
  </sheetData>
  <sheetProtection algorithmName="SHA-512" hashValue="TMLG3bZilIjN4HbazTfOa1hPSDBoFrS4hZmrpMMIhqFo96PiPlBpLLrSVDMTmBnpVHUBaJtTmfirZI0XGUzICQ==" saltValue="dEKtbDtXxBWhL0f8shlb6A==" spinCount="100000" sheet="1" formatRows="0"/>
  <mergeCells count="54">
    <mergeCell ref="O19:O25"/>
    <mergeCell ref="O65:O72"/>
    <mergeCell ref="B86:N86"/>
    <mergeCell ref="O86:O92"/>
    <mergeCell ref="B87:N92"/>
    <mergeCell ref="I23:L23"/>
    <mergeCell ref="D24:E24"/>
    <mergeCell ref="F24:G24"/>
    <mergeCell ref="I24:L24"/>
    <mergeCell ref="D25:E25"/>
    <mergeCell ref="F25:G25"/>
    <mergeCell ref="I25:L25"/>
    <mergeCell ref="B65:N65"/>
    <mergeCell ref="B26:N26"/>
    <mergeCell ref="O26:O56"/>
    <mergeCell ref="B27:N56"/>
    <mergeCell ref="B19:N19"/>
    <mergeCell ref="D22:E22"/>
    <mergeCell ref="F22:G22"/>
    <mergeCell ref="I22:L22"/>
    <mergeCell ref="D23:E23"/>
    <mergeCell ref="F23:G23"/>
    <mergeCell ref="D20:E20"/>
    <mergeCell ref="F20:G20"/>
    <mergeCell ref="I20:L20"/>
    <mergeCell ref="D21:E21"/>
    <mergeCell ref="F21:G21"/>
    <mergeCell ref="I21:L21"/>
    <mergeCell ref="O1:O3"/>
    <mergeCell ref="D2:M2"/>
    <mergeCell ref="D3:M3"/>
    <mergeCell ref="B5:N5"/>
    <mergeCell ref="B6:N11"/>
    <mergeCell ref="O5:O18"/>
    <mergeCell ref="B12:N12"/>
    <mergeCell ref="B13:N18"/>
    <mergeCell ref="B57:N57"/>
    <mergeCell ref="O57:O62"/>
    <mergeCell ref="B58:N62"/>
    <mergeCell ref="B63:D64"/>
    <mergeCell ref="F63:I63"/>
    <mergeCell ref="K63:N63"/>
    <mergeCell ref="F64:I64"/>
    <mergeCell ref="L64:N64"/>
    <mergeCell ref="O63:O64"/>
    <mergeCell ref="B79:N79"/>
    <mergeCell ref="O79:O85"/>
    <mergeCell ref="B80:N85"/>
    <mergeCell ref="B66:N66"/>
    <mergeCell ref="B67:N72"/>
    <mergeCell ref="B74:N74"/>
    <mergeCell ref="B75:N78"/>
    <mergeCell ref="B73:N73"/>
    <mergeCell ref="O73:O78"/>
  </mergeCells>
  <phoneticPr fontId="23"/>
  <dataValidations count="2">
    <dataValidation type="list" operator="lessThanOrEqual" allowBlank="1" showInputMessage="1" showErrorMessage="1" sqref="E63:E64 J63:J64" xr:uid="{934191CB-7D90-456B-AF0C-A0487B918B8B}">
      <formula1>"ー,〇"</formula1>
    </dataValidation>
    <dataValidation operator="lessThanOrEqual" allowBlank="1" showInputMessage="1" showErrorMessage="1" errorTitle="字数超過" error="200字・4行以下で入力してください。" sqref="B75:N78 B87:N92 B80:N85 B67:N72" xr:uid="{691CDA97-A2EE-4B95-848D-6414C8B227FC}"/>
  </dataValidations>
  <printOptions horizontalCentered="1"/>
  <pageMargins left="0.70866141732283472" right="0.70866141732283472" top="0.35433070866141736" bottom="0.15748031496062992" header="0.31496062992125984" footer="0.11811023622047245"/>
  <pageSetup paperSize="9" scale="30" orientation="portrait" r:id="rId1"/>
  <colBreaks count="1" manualBreakCount="1">
    <brk id="14" max="74"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7C1D4"/>
    <pageSetUpPr fitToPage="1"/>
  </sheetPr>
  <dimension ref="A1:T133"/>
  <sheetViews>
    <sheetView view="pageBreakPreview" zoomScale="80" zoomScaleNormal="70" zoomScaleSheetLayoutView="80" workbookViewId="0">
      <selection activeCell="D15" sqref="D15:H19"/>
    </sheetView>
  </sheetViews>
  <sheetFormatPr defaultColWidth="9" defaultRowHeight="18.75"/>
  <cols>
    <col min="1" max="2" width="6.875" style="138" customWidth="1"/>
    <col min="3" max="3" width="7.125" style="138" customWidth="1"/>
    <col min="4" max="4" width="39.5" style="205" customWidth="1"/>
    <col min="5" max="5" width="12" style="258" customWidth="1"/>
    <col min="6" max="6" width="3.5" style="258" bestFit="1" customWidth="1"/>
    <col min="7" max="7" width="11" style="258" customWidth="1"/>
    <col min="8" max="8" width="21.375" style="139" bestFit="1" customWidth="1"/>
    <col min="9" max="9" width="17.625" style="139" customWidth="1"/>
    <col min="10" max="10" width="1.125" style="26" customWidth="1"/>
    <col min="11" max="16384" width="9" style="26"/>
  </cols>
  <sheetData>
    <row r="1" spans="1:20">
      <c r="A1" s="71" t="s">
        <v>437</v>
      </c>
    </row>
    <row r="2" spans="1:20" customFormat="1">
      <c r="A2" s="1250" t="s">
        <v>233</v>
      </c>
      <c r="B2" s="1250"/>
      <c r="C2" s="1251">
        <f>'5-1 総表'!C18</f>
        <v>0</v>
      </c>
      <c r="D2" s="1251"/>
      <c r="E2" s="1251"/>
      <c r="F2" s="1251"/>
      <c r="G2" s="1251"/>
      <c r="H2" s="1251"/>
      <c r="I2" s="1251"/>
      <c r="J2" s="64"/>
      <c r="K2" s="22"/>
    </row>
    <row r="3" spans="1:20" customFormat="1">
      <c r="A3" s="1250" t="s">
        <v>139</v>
      </c>
      <c r="B3" s="1250"/>
      <c r="C3" s="1251">
        <f>'5-1 総表'!C30</f>
        <v>0</v>
      </c>
      <c r="D3" s="1251"/>
      <c r="E3" s="1251"/>
      <c r="F3" s="1251"/>
      <c r="G3" s="1251"/>
      <c r="H3" s="1251"/>
      <c r="I3" s="1251"/>
      <c r="J3" s="64"/>
      <c r="K3" s="22"/>
    </row>
    <row r="4" spans="1:20" ht="16.350000000000001" customHeight="1" thickBot="1">
      <c r="G4" s="441" t="s">
        <v>300</v>
      </c>
      <c r="H4" s="442" t="str">
        <f>IF('4-1 総表'!C10="","申請時金額（円）","計画変更時金額（円）")</f>
        <v>申請時金額（円）</v>
      </c>
    </row>
    <row r="5" spans="1:20" customFormat="1" ht="19.5">
      <c r="A5" s="140"/>
      <c r="B5" s="280" t="s">
        <v>299</v>
      </c>
      <c r="C5" s="339"/>
      <c r="D5" s="206"/>
      <c r="E5" s="1422">
        <f>E6+E7</f>
        <v>0</v>
      </c>
      <c r="F5" s="1422"/>
      <c r="G5" s="1423"/>
      <c r="H5" s="434">
        <f>IF('4-1 総表'!$C$10="",'1-3 収入'!E5*1000,ROUNDDOWN(E5,-3))</f>
        <v>0</v>
      </c>
      <c r="I5" s="142"/>
      <c r="K5" s="826"/>
      <c r="L5" s="828"/>
      <c r="M5" s="828"/>
      <c r="N5" s="828"/>
      <c r="O5" s="828"/>
      <c r="P5" s="828"/>
      <c r="Q5" s="828"/>
      <c r="R5" s="828"/>
      <c r="S5" s="828"/>
      <c r="T5" s="828"/>
    </row>
    <row r="6" spans="1:20" customFormat="1" ht="19.5">
      <c r="A6" s="140"/>
      <c r="B6" s="143"/>
      <c r="C6" s="1424" t="s">
        <v>101</v>
      </c>
      <c r="D6" s="1255"/>
      <c r="E6" s="1425">
        <f>I17</f>
        <v>0</v>
      </c>
      <c r="F6" s="1425"/>
      <c r="G6" s="1426"/>
      <c r="H6" s="435">
        <f>IF('4-1 総表'!$C$10="",'1-3 収入'!E6*1000,ROUNDDOWN(E6,-3))</f>
        <v>0</v>
      </c>
      <c r="I6" s="144"/>
      <c r="K6" s="828"/>
      <c r="L6" s="828"/>
      <c r="M6" s="828"/>
      <c r="N6" s="828"/>
      <c r="O6" s="828"/>
      <c r="P6" s="828"/>
      <c r="Q6" s="828"/>
      <c r="R6" s="828"/>
      <c r="S6" s="828"/>
      <c r="T6" s="828"/>
    </row>
    <row r="7" spans="1:20" customFormat="1" ht="19.5">
      <c r="A7" s="140"/>
      <c r="B7" s="143"/>
      <c r="C7" s="341" t="s">
        <v>102</v>
      </c>
      <c r="D7" s="207"/>
      <c r="E7" s="1427">
        <f>SUM(E8:G13)</f>
        <v>0</v>
      </c>
      <c r="F7" s="1427"/>
      <c r="G7" s="1428"/>
      <c r="H7" s="436">
        <f>IF('4-1 総表'!$C$10="",'1-3 収入'!E7*1000,ROUNDDOWN(E7,-3))</f>
        <v>0</v>
      </c>
      <c r="I7" s="144"/>
      <c r="K7" s="828"/>
      <c r="L7" s="828"/>
      <c r="M7" s="828"/>
      <c r="N7" s="828"/>
      <c r="O7" s="828"/>
      <c r="P7" s="828"/>
      <c r="Q7" s="828"/>
      <c r="R7" s="828"/>
      <c r="S7" s="828"/>
      <c r="T7" s="828"/>
    </row>
    <row r="8" spans="1:20" customFormat="1" ht="19.5">
      <c r="A8" s="140"/>
      <c r="B8" s="143"/>
      <c r="C8" s="342"/>
      <c r="D8" s="338" t="s">
        <v>103</v>
      </c>
      <c r="E8" s="1429">
        <f>I64</f>
        <v>0</v>
      </c>
      <c r="F8" s="1430"/>
      <c r="G8" s="1431"/>
      <c r="H8" s="435">
        <f>IF('4-1 総表'!$C$10="",'1-3 収入'!E8*1000,ROUNDDOWN(E8,-3))</f>
        <v>0</v>
      </c>
      <c r="I8" s="144"/>
      <c r="K8" s="828"/>
      <c r="L8" s="828"/>
      <c r="M8" s="828"/>
      <c r="N8" s="828"/>
      <c r="O8" s="828"/>
      <c r="P8" s="828"/>
      <c r="Q8" s="828"/>
      <c r="R8" s="828"/>
      <c r="S8" s="828"/>
      <c r="T8" s="828"/>
    </row>
    <row r="9" spans="1:20" customFormat="1" ht="19.5">
      <c r="A9" s="140"/>
      <c r="B9" s="143"/>
      <c r="C9" s="342"/>
      <c r="D9" s="208" t="s">
        <v>104</v>
      </c>
      <c r="E9" s="1079">
        <f>I73</f>
        <v>0</v>
      </c>
      <c r="F9" s="1079"/>
      <c r="G9" s="1421"/>
      <c r="H9" s="436">
        <f>IF('4-1 総表'!$C$10="",'1-3 収入'!E9*1000,ROUNDDOWN(E9,-3))</f>
        <v>0</v>
      </c>
      <c r="I9" s="144"/>
      <c r="K9" s="828"/>
      <c r="L9" s="828"/>
      <c r="M9" s="828"/>
      <c r="N9" s="828"/>
      <c r="O9" s="828"/>
      <c r="P9" s="828"/>
      <c r="Q9" s="828"/>
      <c r="R9" s="828"/>
      <c r="S9" s="828"/>
      <c r="T9" s="828"/>
    </row>
    <row r="10" spans="1:20" customFormat="1" ht="19.5">
      <c r="A10" s="140"/>
      <c r="B10" s="143"/>
      <c r="C10" s="342"/>
      <c r="D10" s="208" t="s">
        <v>105</v>
      </c>
      <c r="E10" s="1079">
        <f>I84</f>
        <v>0</v>
      </c>
      <c r="F10" s="1079"/>
      <c r="G10" s="1421"/>
      <c r="H10" s="436">
        <f>IF('4-1 総表'!$C$10="",'1-3 収入'!E10*1000,ROUNDDOWN(E10,-3))</f>
        <v>0</v>
      </c>
      <c r="I10" s="144"/>
      <c r="K10" s="828"/>
      <c r="L10" s="828"/>
      <c r="M10" s="828"/>
      <c r="N10" s="828"/>
      <c r="O10" s="828"/>
      <c r="P10" s="828"/>
      <c r="Q10" s="828"/>
      <c r="R10" s="828"/>
      <c r="S10" s="828"/>
      <c r="T10" s="828"/>
    </row>
    <row r="11" spans="1:20" customFormat="1" ht="19.5">
      <c r="A11" s="140"/>
      <c r="B11" s="143"/>
      <c r="C11" s="342"/>
      <c r="D11" s="209" t="s">
        <v>364</v>
      </c>
      <c r="E11" s="1079">
        <f>I96</f>
        <v>0</v>
      </c>
      <c r="F11" s="1079"/>
      <c r="G11" s="1421"/>
      <c r="H11" s="436">
        <f>IF('4-1 総表'!$C$10="",'1-3 収入'!E11*1000,ROUNDDOWN(E11,-3))</f>
        <v>0</v>
      </c>
      <c r="I11" s="144"/>
      <c r="K11" s="828"/>
      <c r="L11" s="828"/>
      <c r="M11" s="828"/>
      <c r="N11" s="828"/>
      <c r="O11" s="828"/>
      <c r="P11" s="828"/>
      <c r="Q11" s="828"/>
      <c r="R11" s="828"/>
      <c r="S11" s="828"/>
      <c r="T11" s="828"/>
    </row>
    <row r="12" spans="1:20" customFormat="1" ht="19.5" customHeight="1">
      <c r="A12" s="140"/>
      <c r="B12" s="143"/>
      <c r="C12" s="342"/>
      <c r="D12" s="209" t="s">
        <v>106</v>
      </c>
      <c r="E12" s="1079">
        <f>I112</f>
        <v>0</v>
      </c>
      <c r="F12" s="1079"/>
      <c r="G12" s="1421"/>
      <c r="H12" s="435">
        <f>IF('4-1 総表'!$C$10="",'1-3 収入'!E12*1000,ROUNDDOWN(E12,-3))</f>
        <v>0</v>
      </c>
      <c r="I12" s="144"/>
      <c r="K12" s="828"/>
      <c r="L12" s="828"/>
      <c r="M12" s="828"/>
      <c r="N12" s="828"/>
      <c r="O12" s="828"/>
      <c r="P12" s="828"/>
      <c r="Q12" s="828"/>
      <c r="R12" s="828"/>
      <c r="S12" s="828"/>
      <c r="T12" s="828"/>
    </row>
    <row r="13" spans="1:20" customFormat="1" ht="20.25" customHeight="1" thickBot="1">
      <c r="A13" s="140"/>
      <c r="B13" s="147"/>
      <c r="C13" s="343"/>
      <c r="D13" s="210" t="s">
        <v>107</v>
      </c>
      <c r="E13" s="1081">
        <f>I123</f>
        <v>0</v>
      </c>
      <c r="F13" s="1081"/>
      <c r="G13" s="1432"/>
      <c r="H13" s="437">
        <f>IF('4-1 総表'!$C$10="",'1-3 収入'!E13*1000,ROUNDDOWN(E13,-3))</f>
        <v>0</v>
      </c>
      <c r="I13" s="144"/>
      <c r="K13" s="1418"/>
      <c r="L13" s="1418"/>
      <c r="M13" s="1418"/>
      <c r="N13" s="1418"/>
      <c r="O13" s="1418"/>
      <c r="P13" s="1418"/>
      <c r="Q13" s="1418"/>
      <c r="R13" s="1418"/>
      <c r="S13" s="1418"/>
      <c r="T13" s="1418"/>
    </row>
    <row r="14" spans="1:20" ht="18" customHeight="1" thickBot="1">
      <c r="K14" s="1031" t="s">
        <v>380</v>
      </c>
      <c r="L14" s="1031"/>
      <c r="M14" s="1031"/>
      <c r="N14" s="1031"/>
      <c r="O14" s="1031"/>
      <c r="P14" s="1031"/>
      <c r="Q14" s="1031"/>
      <c r="R14" s="1031"/>
      <c r="S14" s="1031"/>
      <c r="T14" s="1031"/>
    </row>
    <row r="15" spans="1:20" s="151" customFormat="1" ht="19.5" thickBot="1">
      <c r="A15" s="149" t="s">
        <v>14</v>
      </c>
      <c r="B15" s="198" t="s">
        <v>15</v>
      </c>
      <c r="C15" s="198" t="s">
        <v>16</v>
      </c>
      <c r="D15" s="211" t="s">
        <v>17</v>
      </c>
      <c r="E15" s="1276" t="s">
        <v>18</v>
      </c>
      <c r="F15" s="1276"/>
      <c r="G15" s="1276"/>
      <c r="H15" s="150" t="s">
        <v>96</v>
      </c>
      <c r="I15" s="345" t="s">
        <v>301</v>
      </c>
      <c r="K15" s="1030"/>
      <c r="L15" s="1030"/>
      <c r="M15" s="1030"/>
      <c r="N15" s="1030"/>
      <c r="O15" s="1030"/>
      <c r="P15" s="1030"/>
      <c r="Q15" s="1030"/>
      <c r="R15" s="1030"/>
      <c r="S15" s="1030"/>
      <c r="T15" s="1030"/>
    </row>
    <row r="16" spans="1:20" ht="30.75" customHeight="1" thickBot="1">
      <c r="A16" s="1277" t="s">
        <v>98</v>
      </c>
      <c r="B16" s="1278"/>
      <c r="C16" s="1278"/>
      <c r="D16" s="1278"/>
      <c r="E16" s="259"/>
      <c r="F16" s="259"/>
      <c r="G16" s="259"/>
      <c r="H16" s="152"/>
      <c r="I16" s="153">
        <f>SUM(I17,I64,I73,I84,I96,I112,I123)</f>
        <v>0</v>
      </c>
      <c r="K16" s="1030"/>
      <c r="L16" s="1030"/>
      <c r="M16" s="1030"/>
      <c r="N16" s="1030"/>
      <c r="O16" s="1030"/>
      <c r="P16" s="1030"/>
      <c r="Q16" s="1030"/>
      <c r="R16" s="1030"/>
      <c r="S16" s="1030"/>
      <c r="T16" s="1030"/>
    </row>
    <row r="17" spans="1:20" ht="30.75" thickBot="1">
      <c r="A17" s="154" t="s">
        <v>150</v>
      </c>
      <c r="B17" s="155" t="s">
        <v>20</v>
      </c>
      <c r="C17" s="156"/>
      <c r="D17" s="212"/>
      <c r="E17" s="260"/>
      <c r="F17" s="260"/>
      <c r="G17" s="260"/>
      <c r="H17" s="157"/>
      <c r="I17" s="158">
        <f>SUM(I25)</f>
        <v>0</v>
      </c>
      <c r="K17" s="1030"/>
      <c r="L17" s="1030"/>
      <c r="M17" s="1030"/>
      <c r="N17" s="1030"/>
      <c r="O17" s="1030"/>
      <c r="P17" s="1030"/>
      <c r="Q17" s="1030"/>
      <c r="R17" s="1030"/>
      <c r="S17" s="1030"/>
      <c r="T17" s="1030"/>
    </row>
    <row r="18" spans="1:20" ht="24">
      <c r="A18" s="154" t="s">
        <v>150</v>
      </c>
      <c r="B18" s="159"/>
      <c r="C18" s="160" t="s">
        <v>21</v>
      </c>
      <c r="D18" s="213"/>
      <c r="E18" s="261"/>
      <c r="F18" s="261"/>
      <c r="G18" s="261"/>
      <c r="H18" s="161"/>
      <c r="I18" s="162"/>
      <c r="K18" s="1030"/>
      <c r="L18" s="1030"/>
      <c r="M18" s="1030"/>
      <c r="N18" s="1030"/>
      <c r="O18" s="1030"/>
      <c r="P18" s="1030"/>
      <c r="Q18" s="1030"/>
      <c r="R18" s="1030"/>
      <c r="S18" s="1030"/>
      <c r="T18" s="1030"/>
    </row>
    <row r="19" spans="1:20" ht="19.5" customHeight="1">
      <c r="A19" s="154" t="s">
        <v>150</v>
      </c>
      <c r="B19" s="163"/>
      <c r="C19" s="164"/>
      <c r="D19" s="214" t="s">
        <v>223</v>
      </c>
      <c r="E19" s="1433">
        <f>'5-1 総表'!C32</f>
        <v>0</v>
      </c>
      <c r="F19" s="1434"/>
      <c r="G19" s="1434"/>
      <c r="H19" s="1434"/>
      <c r="I19" s="1435"/>
      <c r="K19" s="1030"/>
      <c r="L19" s="1030"/>
      <c r="M19" s="1030"/>
      <c r="N19" s="1030"/>
      <c r="O19" s="1030"/>
      <c r="P19" s="1030"/>
      <c r="Q19" s="1030"/>
      <c r="R19" s="1030"/>
      <c r="S19" s="1030"/>
      <c r="T19" s="1030"/>
    </row>
    <row r="20" spans="1:20" ht="19.5" customHeight="1">
      <c r="A20" s="154" t="s">
        <v>150</v>
      </c>
      <c r="B20" s="163"/>
      <c r="C20" s="164"/>
      <c r="D20" s="215" t="str">
        <f>IF('1-1 総表'!G29&gt;0,"ほか","")</f>
        <v/>
      </c>
      <c r="E20" s="641" t="str">
        <f>IF('1-1 総表'!G29&gt;0,'1-1 総表'!G29,"")</f>
        <v/>
      </c>
      <c r="F20" s="1282" t="str">
        <f>IF('1-1 総表'!G29&gt;0,"個所","")</f>
        <v/>
      </c>
      <c r="G20" s="1283"/>
      <c r="H20" s="202"/>
      <c r="I20" s="203"/>
      <c r="K20" s="1032"/>
      <c r="L20" s="1032"/>
      <c r="M20" s="1032"/>
      <c r="N20" s="1032"/>
      <c r="O20" s="1032"/>
      <c r="P20" s="1032"/>
      <c r="Q20" s="1032"/>
      <c r="R20" s="1032"/>
      <c r="S20" s="1032"/>
      <c r="T20" s="1032"/>
    </row>
    <row r="21" spans="1:20" ht="19.5" customHeight="1">
      <c r="A21" s="154" t="s">
        <v>150</v>
      </c>
      <c r="B21" s="163"/>
      <c r="C21" s="164"/>
      <c r="D21" s="216" t="s">
        <v>408</v>
      </c>
      <c r="E21" s="199"/>
      <c r="F21" s="804" t="s">
        <v>113</v>
      </c>
      <c r="G21" s="1436"/>
      <c r="H21" s="1437"/>
      <c r="I21" s="1438"/>
      <c r="K21" s="1419" t="s">
        <v>411</v>
      </c>
      <c r="L21" s="1419"/>
      <c r="M21" s="1419"/>
      <c r="N21" s="1419"/>
      <c r="O21" s="1419"/>
      <c r="P21" s="1419"/>
      <c r="Q21" s="1419"/>
      <c r="R21" s="1419"/>
      <c r="S21" s="1419"/>
      <c r="T21" s="1419"/>
    </row>
    <row r="22" spans="1:20" ht="19.5" customHeight="1">
      <c r="A22" s="154" t="s">
        <v>150</v>
      </c>
      <c r="B22" s="163"/>
      <c r="C22" s="164"/>
      <c r="D22" s="217" t="s">
        <v>224</v>
      </c>
      <c r="E22" s="263" t="e">
        <f>G46/E21</f>
        <v>#DIV/0!</v>
      </c>
      <c r="F22" s="264"/>
      <c r="G22" s="1439" t="s">
        <v>410</v>
      </c>
      <c r="H22" s="1440"/>
      <c r="I22" s="1441"/>
      <c r="J22" s="229"/>
      <c r="K22" s="1420"/>
      <c r="L22" s="1420"/>
      <c r="M22" s="1420"/>
      <c r="N22" s="1420"/>
      <c r="O22" s="1420"/>
      <c r="P22" s="1420"/>
      <c r="Q22" s="1420"/>
      <c r="R22" s="1420"/>
      <c r="S22" s="1420"/>
      <c r="T22" s="1420"/>
    </row>
    <row r="23" spans="1:20" ht="24">
      <c r="A23" s="154" t="s">
        <v>150</v>
      </c>
      <c r="B23" s="163"/>
      <c r="C23" s="160" t="s">
        <v>20</v>
      </c>
      <c r="D23" s="218"/>
      <c r="E23" s="265"/>
      <c r="F23" s="265"/>
      <c r="G23" s="265"/>
      <c r="H23" s="166"/>
      <c r="I23" s="167"/>
      <c r="K23" s="362"/>
      <c r="L23" s="362"/>
      <c r="M23" s="362"/>
      <c r="N23" s="362"/>
      <c r="O23" s="362"/>
      <c r="P23" s="362"/>
      <c r="Q23" s="362"/>
      <c r="R23" s="362"/>
      <c r="S23" s="362"/>
      <c r="T23" s="362"/>
    </row>
    <row r="24" spans="1:20" s="140" customFormat="1" ht="13.35" customHeight="1">
      <c r="A24" s="642" t="s">
        <v>150</v>
      </c>
      <c r="B24" s="643"/>
      <c r="C24" s="658"/>
      <c r="D24" s="645" t="s">
        <v>117</v>
      </c>
      <c r="E24" s="646" t="s">
        <v>22</v>
      </c>
      <c r="F24" s="646" t="s">
        <v>23</v>
      </c>
      <c r="G24" s="646" t="s">
        <v>24</v>
      </c>
      <c r="H24" s="647"/>
      <c r="I24" s="659"/>
    </row>
    <row r="25" spans="1:20">
      <c r="A25" s="154" t="s">
        <v>150</v>
      </c>
      <c r="B25" s="163"/>
      <c r="C25" s="168"/>
      <c r="D25" s="219"/>
      <c r="E25" s="266"/>
      <c r="F25" s="267" t="str">
        <f>IF(E25="","","×")</f>
        <v/>
      </c>
      <c r="G25" s="266"/>
      <c r="H25" s="169">
        <f>E25*G25</f>
        <v>0</v>
      </c>
      <c r="I25" s="170">
        <f>SUM(H25:H46)</f>
        <v>0</v>
      </c>
      <c r="J25" s="71"/>
      <c r="K25" s="71"/>
      <c r="L25" s="71"/>
      <c r="M25" s="71"/>
      <c r="N25" s="71"/>
    </row>
    <row r="26" spans="1:20">
      <c r="A26" s="154" t="str">
        <f>IF(AND(D26="",E26=""),"",".")</f>
        <v/>
      </c>
      <c r="B26" s="163"/>
      <c r="C26" s="168"/>
      <c r="D26" s="220"/>
      <c r="E26" s="268"/>
      <c r="F26" s="269" t="str">
        <f t="shared" ref="F26:F45" si="0">IF(E26="","","×")</f>
        <v/>
      </c>
      <c r="G26" s="268"/>
      <c r="H26" s="171">
        <f t="shared" ref="H26:H45" si="1">E26*G26</f>
        <v>0</v>
      </c>
      <c r="I26" s="172"/>
      <c r="J26" s="71"/>
      <c r="K26" s="71"/>
      <c r="L26" s="71"/>
      <c r="M26" s="71"/>
      <c r="N26" s="71"/>
    </row>
    <row r="27" spans="1:20">
      <c r="A27" s="154" t="str">
        <f t="shared" ref="A27:A44" si="2">IF(AND(D27="",E27=""),"",".")</f>
        <v/>
      </c>
      <c r="B27" s="163"/>
      <c r="C27" s="168"/>
      <c r="D27" s="220"/>
      <c r="E27" s="268"/>
      <c r="F27" s="269" t="str">
        <f t="shared" si="0"/>
        <v/>
      </c>
      <c r="G27" s="268"/>
      <c r="H27" s="171">
        <f t="shared" si="1"/>
        <v>0</v>
      </c>
      <c r="I27" s="172"/>
      <c r="J27" s="71"/>
      <c r="K27" s="71"/>
      <c r="L27" s="71"/>
      <c r="M27" s="71"/>
      <c r="N27" s="71"/>
    </row>
    <row r="28" spans="1:20">
      <c r="A28" s="154" t="str">
        <f t="shared" si="2"/>
        <v/>
      </c>
      <c r="B28" s="163"/>
      <c r="C28" s="168"/>
      <c r="D28" s="220"/>
      <c r="E28" s="268"/>
      <c r="F28" s="269" t="str">
        <f t="shared" si="0"/>
        <v/>
      </c>
      <c r="G28" s="268"/>
      <c r="H28" s="171">
        <f t="shared" si="1"/>
        <v>0</v>
      </c>
      <c r="I28" s="172"/>
      <c r="J28" s="71"/>
      <c r="K28" s="71"/>
      <c r="L28" s="71"/>
      <c r="M28" s="71"/>
      <c r="N28" s="71"/>
    </row>
    <row r="29" spans="1:20">
      <c r="A29" s="154" t="str">
        <f t="shared" si="2"/>
        <v/>
      </c>
      <c r="B29" s="163"/>
      <c r="C29" s="168"/>
      <c r="D29" s="220"/>
      <c r="E29" s="268"/>
      <c r="F29" s="269" t="str">
        <f t="shared" si="0"/>
        <v/>
      </c>
      <c r="G29" s="268"/>
      <c r="H29" s="171">
        <f t="shared" si="1"/>
        <v>0</v>
      </c>
      <c r="I29" s="172"/>
      <c r="J29" s="71"/>
      <c r="K29" s="71"/>
      <c r="L29" s="71"/>
      <c r="M29" s="71"/>
      <c r="N29" s="71"/>
    </row>
    <row r="30" spans="1:20">
      <c r="A30" s="154" t="str">
        <f t="shared" si="2"/>
        <v/>
      </c>
      <c r="B30" s="163"/>
      <c r="C30" s="168"/>
      <c r="D30" s="220"/>
      <c r="E30" s="268"/>
      <c r="F30" s="269" t="str">
        <f t="shared" si="0"/>
        <v/>
      </c>
      <c r="G30" s="268"/>
      <c r="H30" s="171">
        <f t="shared" si="1"/>
        <v>0</v>
      </c>
      <c r="I30" s="172"/>
      <c r="J30" s="71"/>
      <c r="K30" s="71"/>
      <c r="L30" s="71"/>
      <c r="M30" s="71"/>
      <c r="N30" s="71"/>
    </row>
    <row r="31" spans="1:20">
      <c r="A31" s="154" t="str">
        <f t="shared" si="2"/>
        <v/>
      </c>
      <c r="B31" s="163"/>
      <c r="C31" s="168"/>
      <c r="D31" s="220"/>
      <c r="E31" s="268"/>
      <c r="F31" s="269" t="str">
        <f t="shared" si="0"/>
        <v/>
      </c>
      <c r="G31" s="268"/>
      <c r="H31" s="171">
        <f t="shared" si="1"/>
        <v>0</v>
      </c>
      <c r="I31" s="172"/>
      <c r="J31" s="71"/>
      <c r="K31" s="71"/>
      <c r="L31" s="71"/>
      <c r="M31" s="71"/>
      <c r="N31" s="71"/>
    </row>
    <row r="32" spans="1:20">
      <c r="A32" s="154" t="str">
        <f t="shared" si="2"/>
        <v/>
      </c>
      <c r="B32" s="163"/>
      <c r="C32" s="168"/>
      <c r="D32" s="220"/>
      <c r="E32" s="268"/>
      <c r="F32" s="269" t="str">
        <f t="shared" si="0"/>
        <v/>
      </c>
      <c r="G32" s="268"/>
      <c r="H32" s="171">
        <f t="shared" si="1"/>
        <v>0</v>
      </c>
      <c r="I32" s="172"/>
    </row>
    <row r="33" spans="1:20">
      <c r="A33" s="154" t="str">
        <f t="shared" si="2"/>
        <v/>
      </c>
      <c r="B33" s="163"/>
      <c r="C33" s="168"/>
      <c r="D33" s="220"/>
      <c r="E33" s="268"/>
      <c r="F33" s="269" t="str">
        <f t="shared" si="0"/>
        <v/>
      </c>
      <c r="G33" s="268"/>
      <c r="H33" s="171">
        <f t="shared" si="1"/>
        <v>0</v>
      </c>
      <c r="I33" s="172"/>
    </row>
    <row r="34" spans="1:20">
      <c r="A34" s="154" t="str">
        <f t="shared" si="2"/>
        <v/>
      </c>
      <c r="B34" s="163"/>
      <c r="C34" s="168"/>
      <c r="D34" s="220"/>
      <c r="E34" s="268"/>
      <c r="F34" s="269" t="str">
        <f t="shared" si="0"/>
        <v/>
      </c>
      <c r="G34" s="268"/>
      <c r="H34" s="171">
        <f t="shared" si="1"/>
        <v>0</v>
      </c>
      <c r="I34" s="172"/>
    </row>
    <row r="35" spans="1:20">
      <c r="A35" s="154" t="str">
        <f t="shared" si="2"/>
        <v/>
      </c>
      <c r="B35" s="163"/>
      <c r="C35" s="168"/>
      <c r="D35" s="220"/>
      <c r="E35" s="268"/>
      <c r="F35" s="269" t="str">
        <f t="shared" si="0"/>
        <v/>
      </c>
      <c r="G35" s="268"/>
      <c r="H35" s="171">
        <f t="shared" si="1"/>
        <v>0</v>
      </c>
      <c r="I35" s="172"/>
    </row>
    <row r="36" spans="1:20">
      <c r="A36" s="154" t="str">
        <f t="shared" si="2"/>
        <v/>
      </c>
      <c r="B36" s="163"/>
      <c r="C36" s="168"/>
      <c r="D36" s="220"/>
      <c r="E36" s="268"/>
      <c r="F36" s="269" t="str">
        <f t="shared" si="0"/>
        <v/>
      </c>
      <c r="G36" s="268"/>
      <c r="H36" s="171">
        <f t="shared" si="1"/>
        <v>0</v>
      </c>
      <c r="I36" s="172"/>
    </row>
    <row r="37" spans="1:20">
      <c r="A37" s="154" t="str">
        <f t="shared" si="2"/>
        <v/>
      </c>
      <c r="B37" s="163"/>
      <c r="C37" s="168"/>
      <c r="D37" s="220"/>
      <c r="E37" s="268"/>
      <c r="F37" s="269" t="str">
        <f t="shared" si="0"/>
        <v/>
      </c>
      <c r="G37" s="268"/>
      <c r="H37" s="171">
        <f t="shared" si="1"/>
        <v>0</v>
      </c>
      <c r="I37" s="172"/>
    </row>
    <row r="38" spans="1:20">
      <c r="A38" s="154" t="str">
        <f t="shared" si="2"/>
        <v/>
      </c>
      <c r="B38" s="163"/>
      <c r="C38" s="168"/>
      <c r="D38" s="220"/>
      <c r="E38" s="268"/>
      <c r="F38" s="269" t="str">
        <f t="shared" si="0"/>
        <v/>
      </c>
      <c r="G38" s="268"/>
      <c r="H38" s="171">
        <f t="shared" si="1"/>
        <v>0</v>
      </c>
      <c r="I38" s="172"/>
    </row>
    <row r="39" spans="1:20">
      <c r="A39" s="154" t="str">
        <f t="shared" si="2"/>
        <v/>
      </c>
      <c r="B39" s="163"/>
      <c r="C39" s="168"/>
      <c r="D39" s="220"/>
      <c r="E39" s="268"/>
      <c r="F39" s="269" t="str">
        <f t="shared" si="0"/>
        <v/>
      </c>
      <c r="G39" s="268"/>
      <c r="H39" s="171">
        <f t="shared" si="1"/>
        <v>0</v>
      </c>
      <c r="I39" s="172"/>
    </row>
    <row r="40" spans="1:20">
      <c r="A40" s="154" t="str">
        <f t="shared" si="2"/>
        <v/>
      </c>
      <c r="B40" s="163"/>
      <c r="C40" s="168"/>
      <c r="D40" s="220"/>
      <c r="E40" s="268"/>
      <c r="F40" s="269" t="str">
        <f t="shared" si="0"/>
        <v/>
      </c>
      <c r="G40" s="268"/>
      <c r="H40" s="171">
        <f t="shared" si="1"/>
        <v>0</v>
      </c>
      <c r="I40" s="172"/>
    </row>
    <row r="41" spans="1:20">
      <c r="A41" s="154" t="str">
        <f t="shared" si="2"/>
        <v/>
      </c>
      <c r="B41" s="163"/>
      <c r="C41" s="168"/>
      <c r="D41" s="220"/>
      <c r="E41" s="268"/>
      <c r="F41" s="269" t="str">
        <f t="shared" si="0"/>
        <v/>
      </c>
      <c r="G41" s="268"/>
      <c r="H41" s="171">
        <f t="shared" si="1"/>
        <v>0</v>
      </c>
      <c r="I41" s="172"/>
    </row>
    <row r="42" spans="1:20">
      <c r="A42" s="154" t="str">
        <f t="shared" si="2"/>
        <v/>
      </c>
      <c r="B42" s="163"/>
      <c r="C42" s="168"/>
      <c r="D42" s="220"/>
      <c r="E42" s="268"/>
      <c r="F42" s="269" t="str">
        <f t="shared" si="0"/>
        <v/>
      </c>
      <c r="G42" s="268"/>
      <c r="H42" s="171">
        <f t="shared" si="1"/>
        <v>0</v>
      </c>
      <c r="I42" s="172"/>
    </row>
    <row r="43" spans="1:20">
      <c r="A43" s="154" t="str">
        <f t="shared" si="2"/>
        <v/>
      </c>
      <c r="B43" s="163"/>
      <c r="C43" s="168"/>
      <c r="D43" s="220"/>
      <c r="E43" s="268"/>
      <c r="F43" s="269" t="str">
        <f t="shared" si="0"/>
        <v/>
      </c>
      <c r="G43" s="268"/>
      <c r="H43" s="171">
        <f t="shared" si="1"/>
        <v>0</v>
      </c>
      <c r="I43" s="172"/>
    </row>
    <row r="44" spans="1:20">
      <c r="A44" s="154" t="str">
        <f t="shared" si="2"/>
        <v/>
      </c>
      <c r="B44" s="163"/>
      <c r="C44" s="168"/>
      <c r="D44" s="220"/>
      <c r="E44" s="268"/>
      <c r="F44" s="269" t="str">
        <f t="shared" si="0"/>
        <v/>
      </c>
      <c r="G44" s="268"/>
      <c r="H44" s="171">
        <f t="shared" si="1"/>
        <v>0</v>
      </c>
      <c r="I44" s="172"/>
    </row>
    <row r="45" spans="1:20">
      <c r="A45" s="154" t="str">
        <f>IF(AND(D45="",E45=""),"",".")</f>
        <v/>
      </c>
      <c r="B45" s="163"/>
      <c r="C45" s="168"/>
      <c r="D45" s="221"/>
      <c r="E45" s="270"/>
      <c r="F45" s="271" t="str">
        <f t="shared" si="0"/>
        <v/>
      </c>
      <c r="G45" s="270"/>
      <c r="H45" s="200">
        <f t="shared" si="1"/>
        <v>0</v>
      </c>
      <c r="I45" s="172"/>
    </row>
    <row r="46" spans="1:20">
      <c r="A46" s="154" t="s">
        <v>150</v>
      </c>
      <c r="B46" s="163"/>
      <c r="C46" s="173"/>
      <c r="D46" s="1290" t="s">
        <v>337</v>
      </c>
      <c r="E46" s="1291"/>
      <c r="F46" s="1292"/>
      <c r="G46" s="272">
        <f>SUM(G25:G45)</f>
        <v>0</v>
      </c>
      <c r="H46" s="201"/>
      <c r="I46" s="174"/>
    </row>
    <row r="47" spans="1:20" ht="24">
      <c r="A47" s="154" t="s">
        <v>150</v>
      </c>
      <c r="B47" s="163"/>
      <c r="C47" s="175" t="s">
        <v>99</v>
      </c>
      <c r="D47" s="222"/>
      <c r="E47" s="273"/>
      <c r="F47" s="273"/>
      <c r="G47" s="273"/>
      <c r="H47" s="176"/>
      <c r="I47" s="167"/>
      <c r="K47" s="1416"/>
      <c r="L47" s="1416"/>
      <c r="M47" s="1416"/>
      <c r="N47" s="1416"/>
      <c r="O47" s="1416"/>
      <c r="P47" s="1416"/>
      <c r="Q47" s="1416"/>
      <c r="R47" s="1416"/>
      <c r="S47" s="1416"/>
      <c r="T47" s="1416"/>
    </row>
    <row r="48" spans="1:20" ht="18" customHeight="1">
      <c r="A48" s="154" t="s">
        <v>150</v>
      </c>
      <c r="B48" s="163"/>
      <c r="C48" s="168"/>
      <c r="D48" s="1264"/>
      <c r="E48" s="1265"/>
      <c r="F48" s="1265"/>
      <c r="G48" s="1265"/>
      <c r="H48" s="1265"/>
      <c r="I48" s="1267"/>
      <c r="K48" s="1416"/>
      <c r="L48" s="1416"/>
      <c r="M48" s="1416"/>
      <c r="N48" s="1416"/>
      <c r="O48" s="1416"/>
      <c r="P48" s="1416"/>
      <c r="Q48" s="1416"/>
      <c r="R48" s="1416"/>
      <c r="S48" s="1416"/>
      <c r="T48" s="1416"/>
    </row>
    <row r="49" spans="1:20" ht="18" customHeight="1">
      <c r="A49" s="154" t="s">
        <v>150</v>
      </c>
      <c r="B49" s="163"/>
      <c r="C49" s="168"/>
      <c r="D49" s="1270"/>
      <c r="E49" s="1266"/>
      <c r="F49" s="1266"/>
      <c r="G49" s="1266"/>
      <c r="H49" s="1266"/>
      <c r="I49" s="1269"/>
      <c r="K49" s="1416"/>
      <c r="L49" s="1416"/>
      <c r="M49" s="1416"/>
      <c r="N49" s="1416"/>
      <c r="O49" s="1416"/>
      <c r="P49" s="1416"/>
      <c r="Q49" s="1416"/>
      <c r="R49" s="1416"/>
      <c r="S49" s="1416"/>
      <c r="T49" s="1416"/>
    </row>
    <row r="50" spans="1:20" ht="18" customHeight="1">
      <c r="A50" s="154" t="s">
        <v>150</v>
      </c>
      <c r="B50" s="163"/>
      <c r="C50" s="168"/>
      <c r="D50" s="1270"/>
      <c r="E50" s="1266"/>
      <c r="F50" s="1266"/>
      <c r="G50" s="1266"/>
      <c r="H50" s="1266"/>
      <c r="I50" s="1269"/>
      <c r="K50" s="1416"/>
      <c r="L50" s="1416"/>
      <c r="M50" s="1416"/>
      <c r="N50" s="1416"/>
      <c r="O50" s="1416"/>
      <c r="P50" s="1416"/>
      <c r="Q50" s="1416"/>
      <c r="R50" s="1416"/>
      <c r="S50" s="1416"/>
      <c r="T50" s="1416"/>
    </row>
    <row r="51" spans="1:20" ht="18" customHeight="1">
      <c r="A51" s="154" t="s">
        <v>150</v>
      </c>
      <c r="B51" s="163"/>
      <c r="C51" s="168"/>
      <c r="D51" s="1270"/>
      <c r="E51" s="1266"/>
      <c r="F51" s="1266"/>
      <c r="G51" s="1266"/>
      <c r="H51" s="1266"/>
      <c r="I51" s="1269"/>
      <c r="K51" s="1416"/>
      <c r="L51" s="1416"/>
      <c r="M51" s="1416"/>
      <c r="N51" s="1416"/>
      <c r="O51" s="1416"/>
      <c r="P51" s="1416"/>
      <c r="Q51" s="1416"/>
      <c r="R51" s="1416"/>
      <c r="S51" s="1416"/>
      <c r="T51" s="1416"/>
    </row>
    <row r="52" spans="1:20" ht="18" customHeight="1">
      <c r="A52" s="154" t="s">
        <v>150</v>
      </c>
      <c r="B52" s="163"/>
      <c r="C52" s="168"/>
      <c r="D52" s="1270"/>
      <c r="E52" s="1266"/>
      <c r="F52" s="1266"/>
      <c r="G52" s="1266"/>
      <c r="H52" s="1266"/>
      <c r="I52" s="1269"/>
      <c r="K52" s="1416"/>
      <c r="L52" s="1416"/>
      <c r="M52" s="1416"/>
      <c r="N52" s="1416"/>
      <c r="O52" s="1416"/>
      <c r="P52" s="1416"/>
      <c r="Q52" s="1416"/>
      <c r="R52" s="1416"/>
      <c r="S52" s="1416"/>
      <c r="T52" s="1416"/>
    </row>
    <row r="53" spans="1:20" ht="18.600000000000001" customHeight="1" thickBot="1">
      <c r="A53" s="154" t="s">
        <v>150</v>
      </c>
      <c r="B53" s="177"/>
      <c r="C53" s="178"/>
      <c r="D53" s="1271"/>
      <c r="E53" s="1272"/>
      <c r="F53" s="1272"/>
      <c r="G53" s="1266"/>
      <c r="H53" s="1272"/>
      <c r="I53" s="1273"/>
      <c r="K53" s="1416"/>
      <c r="L53" s="1416"/>
      <c r="M53" s="1416"/>
      <c r="N53" s="1416"/>
      <c r="O53" s="1416"/>
      <c r="P53" s="1416"/>
      <c r="Q53" s="1416"/>
      <c r="R53" s="1416"/>
      <c r="S53" s="1416"/>
      <c r="T53" s="1416"/>
    </row>
    <row r="54" spans="1:20" ht="24.75" thickBot="1">
      <c r="A54" s="154" t="s">
        <v>150</v>
      </c>
      <c r="B54" s="163"/>
      <c r="C54" s="175" t="s">
        <v>114</v>
      </c>
      <c r="D54" s="222"/>
      <c r="E54" s="1293" t="s">
        <v>227</v>
      </c>
      <c r="F54" s="1293"/>
      <c r="G54" s="364"/>
      <c r="H54" s="204" t="s">
        <v>228</v>
      </c>
      <c r="I54" s="167"/>
      <c r="K54" s="826"/>
      <c r="L54" s="828"/>
      <c r="M54" s="828"/>
      <c r="N54" s="828"/>
      <c r="O54" s="828"/>
      <c r="P54" s="828"/>
      <c r="Q54" s="828"/>
      <c r="R54" s="828"/>
      <c r="S54" s="828"/>
      <c r="T54" s="828"/>
    </row>
    <row r="55" spans="1:20">
      <c r="A55" s="154" t="s">
        <v>150</v>
      </c>
      <c r="B55" s="163"/>
      <c r="C55" s="168"/>
      <c r="D55" s="1264"/>
      <c r="E55" s="1265"/>
      <c r="F55" s="1265"/>
      <c r="G55" s="1266"/>
      <c r="H55" s="1265"/>
      <c r="I55" s="1267"/>
      <c r="K55" s="828"/>
      <c r="L55" s="828"/>
      <c r="M55" s="828"/>
      <c r="N55" s="828"/>
      <c r="O55" s="828"/>
      <c r="P55" s="828"/>
      <c r="Q55" s="828"/>
      <c r="R55" s="828"/>
      <c r="S55" s="828"/>
      <c r="T55" s="828"/>
    </row>
    <row r="56" spans="1:20">
      <c r="A56" s="154" t="s">
        <v>150</v>
      </c>
      <c r="B56" s="163"/>
      <c r="C56" s="168"/>
      <c r="D56" s="1268"/>
      <c r="E56" s="1266"/>
      <c r="F56" s="1266"/>
      <c r="G56" s="1266"/>
      <c r="H56" s="1266"/>
      <c r="I56" s="1269"/>
      <c r="K56" s="828"/>
      <c r="L56" s="828"/>
      <c r="M56" s="828"/>
      <c r="N56" s="828"/>
      <c r="O56" s="828"/>
      <c r="P56" s="828"/>
      <c r="Q56" s="828"/>
      <c r="R56" s="828"/>
      <c r="S56" s="828"/>
      <c r="T56" s="828"/>
    </row>
    <row r="57" spans="1:20">
      <c r="A57" s="154" t="s">
        <v>150</v>
      </c>
      <c r="B57" s="163"/>
      <c r="C57" s="168"/>
      <c r="D57" s="1270"/>
      <c r="E57" s="1266"/>
      <c r="F57" s="1266"/>
      <c r="G57" s="1266"/>
      <c r="H57" s="1266"/>
      <c r="I57" s="1269"/>
      <c r="K57" s="828"/>
      <c r="L57" s="828"/>
      <c r="M57" s="828"/>
      <c r="N57" s="828"/>
      <c r="O57" s="828"/>
      <c r="P57" s="828"/>
      <c r="Q57" s="828"/>
      <c r="R57" s="828"/>
      <c r="S57" s="828"/>
      <c r="T57" s="828"/>
    </row>
    <row r="58" spans="1:20">
      <c r="A58" s="154" t="s">
        <v>150</v>
      </c>
      <c r="B58" s="163"/>
      <c r="C58" s="168"/>
      <c r="D58" s="1270"/>
      <c r="E58" s="1266"/>
      <c r="F58" s="1266"/>
      <c r="G58" s="1266"/>
      <c r="H58" s="1266"/>
      <c r="I58" s="1269"/>
      <c r="K58" s="828"/>
      <c r="L58" s="828"/>
      <c r="M58" s="828"/>
      <c r="N58" s="828"/>
      <c r="O58" s="828"/>
      <c r="P58" s="828"/>
      <c r="Q58" s="828"/>
      <c r="R58" s="828"/>
      <c r="S58" s="828"/>
      <c r="T58" s="828"/>
    </row>
    <row r="59" spans="1:20">
      <c r="A59" s="154" t="s">
        <v>150</v>
      </c>
      <c r="B59" s="163"/>
      <c r="C59" s="168"/>
      <c r="D59" s="1270"/>
      <c r="E59" s="1266"/>
      <c r="F59" s="1266"/>
      <c r="G59" s="1266"/>
      <c r="H59" s="1266"/>
      <c r="I59" s="1269"/>
      <c r="K59" s="828"/>
      <c r="L59" s="828"/>
      <c r="M59" s="828"/>
      <c r="N59" s="828"/>
      <c r="O59" s="828"/>
      <c r="P59" s="828"/>
      <c r="Q59" s="828"/>
      <c r="R59" s="828"/>
      <c r="S59" s="828"/>
      <c r="T59" s="828"/>
    </row>
    <row r="60" spans="1:20">
      <c r="A60" s="154" t="s">
        <v>150</v>
      </c>
      <c r="B60" s="179"/>
      <c r="C60" s="178"/>
      <c r="D60" s="1271"/>
      <c r="E60" s="1272"/>
      <c r="F60" s="1272"/>
      <c r="G60" s="1272"/>
      <c r="H60" s="1272"/>
      <c r="I60" s="1273"/>
      <c r="K60" s="828"/>
      <c r="L60" s="828"/>
      <c r="M60" s="828"/>
      <c r="N60" s="828"/>
      <c r="O60" s="828"/>
      <c r="P60" s="828"/>
      <c r="Q60" s="828"/>
      <c r="R60" s="828"/>
      <c r="S60" s="828"/>
      <c r="T60" s="828"/>
    </row>
    <row r="61" spans="1:20" ht="30" customHeight="1">
      <c r="A61" s="154" t="s">
        <v>150</v>
      </c>
      <c r="B61" s="180" t="s">
        <v>25</v>
      </c>
      <c r="C61" s="181"/>
      <c r="D61" s="223"/>
      <c r="E61" s="274"/>
      <c r="F61" s="275"/>
      <c r="G61" s="274"/>
      <c r="H61" s="182"/>
      <c r="I61" s="183"/>
    </row>
    <row r="62" spans="1:20" s="140" customFormat="1" ht="13.35" customHeight="1">
      <c r="A62" s="642" t="s">
        <v>150</v>
      </c>
      <c r="B62" s="653"/>
      <c r="C62" s="654" t="s">
        <v>16</v>
      </c>
      <c r="D62" s="655" t="s">
        <v>17</v>
      </c>
      <c r="E62" s="1294" t="s">
        <v>18</v>
      </c>
      <c r="F62" s="1295"/>
      <c r="G62" s="1296"/>
      <c r="H62" s="656" t="s">
        <v>96</v>
      </c>
      <c r="I62" s="657" t="s">
        <v>301</v>
      </c>
    </row>
    <row r="63" spans="1:20" ht="24">
      <c r="A63" s="154" t="s">
        <v>150</v>
      </c>
      <c r="B63" s="184"/>
      <c r="C63" s="160" t="s">
        <v>5</v>
      </c>
      <c r="D63" s="224"/>
      <c r="E63" s="276"/>
      <c r="F63" s="277"/>
      <c r="G63" s="276"/>
      <c r="H63" s="185"/>
      <c r="I63" s="186"/>
    </row>
    <row r="64" spans="1:20">
      <c r="A64" s="154" t="s">
        <v>150</v>
      </c>
      <c r="B64" s="163"/>
      <c r="C64" s="168"/>
      <c r="D64" s="219"/>
      <c r="E64" s="1297"/>
      <c r="F64" s="1298"/>
      <c r="G64" s="1298"/>
      <c r="H64" s="1"/>
      <c r="I64" s="1299">
        <f>SUM(H64:H71)</f>
        <v>0</v>
      </c>
    </row>
    <row r="65" spans="1:9">
      <c r="A65" s="154" t="str">
        <f>IF(AND(D65="",E65="",H65=""),"",".")</f>
        <v/>
      </c>
      <c r="B65" s="163"/>
      <c r="C65" s="168"/>
      <c r="D65" s="220"/>
      <c r="E65" s="1302"/>
      <c r="F65" s="1442"/>
      <c r="G65" s="1443"/>
      <c r="H65" s="2"/>
      <c r="I65" s="1300"/>
    </row>
    <row r="66" spans="1:9">
      <c r="A66" s="154" t="str">
        <f t="shared" ref="A66:A130" si="3">IF(AND(D66="",E66="",H66=""),"",".")</f>
        <v/>
      </c>
      <c r="B66" s="163"/>
      <c r="C66" s="168"/>
      <c r="D66" s="225"/>
      <c r="E66" s="1302"/>
      <c r="F66" s="1442"/>
      <c r="G66" s="1443"/>
      <c r="H66" s="2"/>
      <c r="I66" s="1300"/>
    </row>
    <row r="67" spans="1:9">
      <c r="A67" s="154" t="str">
        <f>IF(AND(D67="",E67="",H67=""),"",".")</f>
        <v/>
      </c>
      <c r="B67" s="163"/>
      <c r="C67" s="168"/>
      <c r="D67" s="225"/>
      <c r="E67" s="1302"/>
      <c r="F67" s="1442"/>
      <c r="G67" s="1443"/>
      <c r="H67" s="2"/>
      <c r="I67" s="1300"/>
    </row>
    <row r="68" spans="1:9">
      <c r="A68" s="154" t="str">
        <f t="shared" si="3"/>
        <v/>
      </c>
      <c r="B68" s="163"/>
      <c r="C68" s="168"/>
      <c r="D68" s="225"/>
      <c r="E68" s="1302"/>
      <c r="F68" s="1442"/>
      <c r="G68" s="1443"/>
      <c r="H68" s="2"/>
      <c r="I68" s="1300"/>
    </row>
    <row r="69" spans="1:9">
      <c r="A69" s="154" t="str">
        <f t="shared" si="3"/>
        <v/>
      </c>
      <c r="B69" s="163"/>
      <c r="C69" s="168"/>
      <c r="D69" s="225"/>
      <c r="E69" s="1302"/>
      <c r="F69" s="1442"/>
      <c r="G69" s="1443"/>
      <c r="H69" s="2"/>
      <c r="I69" s="1300"/>
    </row>
    <row r="70" spans="1:9">
      <c r="A70" s="154" t="str">
        <f t="shared" si="3"/>
        <v/>
      </c>
      <c r="B70" s="163"/>
      <c r="C70" s="168"/>
      <c r="D70" s="225"/>
      <c r="E70" s="1302"/>
      <c r="F70" s="1442"/>
      <c r="G70" s="1443"/>
      <c r="H70" s="2"/>
      <c r="I70" s="1300"/>
    </row>
    <row r="71" spans="1:9">
      <c r="A71" s="154" t="str">
        <f>IF(AND(D71="",E71="",H71=""),"",".")</f>
        <v/>
      </c>
      <c r="B71" s="163"/>
      <c r="C71" s="173"/>
      <c r="D71" s="226"/>
      <c r="E71" s="1305"/>
      <c r="F71" s="1444"/>
      <c r="G71" s="1445"/>
      <c r="H71" s="3"/>
      <c r="I71" s="1301"/>
    </row>
    <row r="72" spans="1:9" ht="24">
      <c r="A72" s="154" t="s">
        <v>150</v>
      </c>
      <c r="B72" s="1308"/>
      <c r="C72" s="175" t="s">
        <v>26</v>
      </c>
      <c r="D72" s="218"/>
      <c r="E72" s="261"/>
      <c r="F72" s="261"/>
      <c r="G72" s="261"/>
      <c r="H72" s="187"/>
      <c r="I72" s="186"/>
    </row>
    <row r="73" spans="1:9">
      <c r="A73" s="154" t="s">
        <v>150</v>
      </c>
      <c r="B73" s="1308"/>
      <c r="C73" s="164"/>
      <c r="D73" s="219"/>
      <c r="E73" s="1446"/>
      <c r="F73" s="1447"/>
      <c r="G73" s="1447"/>
      <c r="H73" s="4"/>
      <c r="I73" s="1299">
        <f>SUM(H73:H82)</f>
        <v>0</v>
      </c>
    </row>
    <row r="74" spans="1:9">
      <c r="A74" s="154" t="str">
        <f t="shared" si="3"/>
        <v/>
      </c>
      <c r="B74" s="1308"/>
      <c r="C74" s="164"/>
      <c r="D74" s="225"/>
      <c r="E74" s="1312"/>
      <c r="F74" s="1313"/>
      <c r="G74" s="1314"/>
      <c r="H74" s="5"/>
      <c r="I74" s="1300"/>
    </row>
    <row r="75" spans="1:9">
      <c r="A75" s="154" t="str">
        <f t="shared" si="3"/>
        <v/>
      </c>
      <c r="B75" s="1308"/>
      <c r="C75" s="164"/>
      <c r="D75" s="225"/>
      <c r="E75" s="1312"/>
      <c r="F75" s="1313"/>
      <c r="G75" s="1314"/>
      <c r="H75" s="5"/>
      <c r="I75" s="1300"/>
    </row>
    <row r="76" spans="1:9">
      <c r="A76" s="154" t="str">
        <f t="shared" si="3"/>
        <v/>
      </c>
      <c r="B76" s="1308"/>
      <c r="C76" s="164"/>
      <c r="D76" s="220"/>
      <c r="E76" s="1312"/>
      <c r="F76" s="1313"/>
      <c r="G76" s="1314"/>
      <c r="H76" s="5"/>
      <c r="I76" s="1300"/>
    </row>
    <row r="77" spans="1:9">
      <c r="A77" s="154" t="str">
        <f t="shared" si="3"/>
        <v/>
      </c>
      <c r="B77" s="1308"/>
      <c r="C77" s="164"/>
      <c r="D77" s="225"/>
      <c r="E77" s="1312"/>
      <c r="F77" s="1313"/>
      <c r="G77" s="1314"/>
      <c r="H77" s="5"/>
      <c r="I77" s="1300"/>
    </row>
    <row r="78" spans="1:9">
      <c r="A78" s="154" t="str">
        <f t="shared" si="3"/>
        <v/>
      </c>
      <c r="B78" s="1308"/>
      <c r="C78" s="164"/>
      <c r="D78" s="225"/>
      <c r="E78" s="1312"/>
      <c r="F78" s="1313"/>
      <c r="G78" s="1314"/>
      <c r="H78" s="5"/>
      <c r="I78" s="1300"/>
    </row>
    <row r="79" spans="1:9">
      <c r="A79" s="154" t="str">
        <f t="shared" si="3"/>
        <v/>
      </c>
      <c r="B79" s="1308"/>
      <c r="C79" s="164"/>
      <c r="D79" s="225"/>
      <c r="E79" s="1312"/>
      <c r="F79" s="1313"/>
      <c r="G79" s="1314"/>
      <c r="H79" s="5"/>
      <c r="I79" s="1300"/>
    </row>
    <row r="80" spans="1:9">
      <c r="A80" s="154" t="str">
        <f t="shared" si="3"/>
        <v/>
      </c>
      <c r="B80" s="1308"/>
      <c r="C80" s="164"/>
      <c r="D80" s="225"/>
      <c r="E80" s="1312"/>
      <c r="F80" s="1313"/>
      <c r="G80" s="1314"/>
      <c r="H80" s="5"/>
      <c r="I80" s="1300"/>
    </row>
    <row r="81" spans="1:20">
      <c r="A81" s="154" t="str">
        <f t="shared" si="3"/>
        <v/>
      </c>
      <c r="B81" s="1308"/>
      <c r="C81" s="164"/>
      <c r="D81" s="225"/>
      <c r="E81" s="1312"/>
      <c r="F81" s="1313"/>
      <c r="G81" s="1314"/>
      <c r="H81" s="5"/>
      <c r="I81" s="1300"/>
    </row>
    <row r="82" spans="1:20">
      <c r="A82" s="154" t="str">
        <f>IF(AND(D82="",E82="",H82=""),"",".")</f>
        <v/>
      </c>
      <c r="B82" s="1308"/>
      <c r="C82" s="165"/>
      <c r="D82" s="226"/>
      <c r="E82" s="1315"/>
      <c r="F82" s="1316"/>
      <c r="G82" s="1317"/>
      <c r="H82" s="6"/>
      <c r="I82" s="1301"/>
    </row>
    <row r="83" spans="1:20" ht="24">
      <c r="A83" s="154" t="s">
        <v>150</v>
      </c>
      <c r="B83" s="163"/>
      <c r="C83" s="175" t="s">
        <v>27</v>
      </c>
      <c r="D83" s="218"/>
      <c r="E83" s="261"/>
      <c r="F83" s="261"/>
      <c r="G83" s="261"/>
      <c r="H83" s="187"/>
      <c r="I83" s="188"/>
      <c r="K83" s="1416"/>
      <c r="L83" s="1416"/>
      <c r="M83" s="1416"/>
      <c r="N83" s="1416"/>
      <c r="O83" s="1416"/>
      <c r="P83" s="1416"/>
      <c r="Q83" s="1416"/>
      <c r="R83" s="1416"/>
      <c r="S83" s="1416"/>
      <c r="T83" s="1416"/>
    </row>
    <row r="84" spans="1:20">
      <c r="A84" s="154" t="s">
        <v>150</v>
      </c>
      <c r="B84" s="163"/>
      <c r="C84" s="168"/>
      <c r="D84" s="219"/>
      <c r="E84" s="1446"/>
      <c r="F84" s="1447"/>
      <c r="G84" s="1447"/>
      <c r="H84" s="4"/>
      <c r="I84" s="1299">
        <f>SUM(H84:H93)</f>
        <v>0</v>
      </c>
      <c r="K84" s="1416"/>
      <c r="L84" s="1416"/>
      <c r="M84" s="1416"/>
      <c r="N84" s="1416"/>
      <c r="O84" s="1416"/>
      <c r="P84" s="1416"/>
      <c r="Q84" s="1416"/>
      <c r="R84" s="1416"/>
      <c r="S84" s="1416"/>
      <c r="T84" s="1416"/>
    </row>
    <row r="85" spans="1:20">
      <c r="A85" s="154" t="str">
        <f t="shared" si="3"/>
        <v/>
      </c>
      <c r="B85" s="163"/>
      <c r="C85" s="168"/>
      <c r="D85" s="225"/>
      <c r="E85" s="1312"/>
      <c r="F85" s="1313"/>
      <c r="G85" s="1314"/>
      <c r="H85" s="5"/>
      <c r="I85" s="1300"/>
      <c r="K85" s="1416"/>
      <c r="L85" s="1416"/>
      <c r="M85" s="1416"/>
      <c r="N85" s="1416"/>
      <c r="O85" s="1416"/>
      <c r="P85" s="1416"/>
      <c r="Q85" s="1416"/>
      <c r="R85" s="1416"/>
      <c r="S85" s="1416"/>
      <c r="T85" s="1416"/>
    </row>
    <row r="86" spans="1:20">
      <c r="A86" s="154" t="str">
        <f t="shared" si="3"/>
        <v/>
      </c>
      <c r="B86" s="163"/>
      <c r="C86" s="168"/>
      <c r="D86" s="225"/>
      <c r="E86" s="1312"/>
      <c r="F86" s="1313"/>
      <c r="G86" s="1314"/>
      <c r="H86" s="5"/>
      <c r="I86" s="1300"/>
      <c r="K86" s="1416"/>
      <c r="L86" s="1416"/>
      <c r="M86" s="1416"/>
      <c r="N86" s="1416"/>
      <c r="O86" s="1416"/>
      <c r="P86" s="1416"/>
      <c r="Q86" s="1416"/>
      <c r="R86" s="1416"/>
      <c r="S86" s="1416"/>
      <c r="T86" s="1416"/>
    </row>
    <row r="87" spans="1:20">
      <c r="A87" s="154" t="str">
        <f t="shared" si="3"/>
        <v/>
      </c>
      <c r="B87" s="163"/>
      <c r="C87" s="168"/>
      <c r="D87" s="225"/>
      <c r="E87" s="1312"/>
      <c r="F87" s="1313"/>
      <c r="G87" s="1314"/>
      <c r="H87" s="5"/>
      <c r="I87" s="1300"/>
      <c r="K87" s="1416"/>
      <c r="L87" s="1416"/>
      <c r="M87" s="1416"/>
      <c r="N87" s="1416"/>
      <c r="O87" s="1416"/>
      <c r="P87" s="1416"/>
      <c r="Q87" s="1416"/>
      <c r="R87" s="1416"/>
      <c r="S87" s="1416"/>
      <c r="T87" s="1416"/>
    </row>
    <row r="88" spans="1:20">
      <c r="A88" s="154" t="str">
        <f t="shared" si="3"/>
        <v/>
      </c>
      <c r="B88" s="163"/>
      <c r="C88" s="168"/>
      <c r="D88" s="225"/>
      <c r="E88" s="1312"/>
      <c r="F88" s="1313"/>
      <c r="G88" s="1314"/>
      <c r="H88" s="5"/>
      <c r="I88" s="1300"/>
      <c r="K88" s="1416"/>
      <c r="L88" s="1416"/>
      <c r="M88" s="1416"/>
      <c r="N88" s="1416"/>
      <c r="O88" s="1416"/>
      <c r="P88" s="1416"/>
      <c r="Q88" s="1416"/>
      <c r="R88" s="1416"/>
      <c r="S88" s="1416"/>
      <c r="T88" s="1416"/>
    </row>
    <row r="89" spans="1:20">
      <c r="A89" s="154" t="str">
        <f t="shared" si="3"/>
        <v/>
      </c>
      <c r="B89" s="163"/>
      <c r="C89" s="168"/>
      <c r="D89" s="225"/>
      <c r="E89" s="1312"/>
      <c r="F89" s="1313"/>
      <c r="G89" s="1314"/>
      <c r="H89" s="5"/>
      <c r="I89" s="1300"/>
      <c r="K89" s="1416"/>
      <c r="L89" s="1416"/>
      <c r="M89" s="1416"/>
      <c r="N89" s="1416"/>
      <c r="O89" s="1416"/>
      <c r="P89" s="1416"/>
      <c r="Q89" s="1416"/>
      <c r="R89" s="1416"/>
      <c r="S89" s="1416"/>
      <c r="T89" s="1416"/>
    </row>
    <row r="90" spans="1:20">
      <c r="A90" s="154" t="str">
        <f t="shared" si="3"/>
        <v/>
      </c>
      <c r="B90" s="163"/>
      <c r="C90" s="168"/>
      <c r="D90" s="225"/>
      <c r="E90" s="1312"/>
      <c r="F90" s="1313"/>
      <c r="G90" s="1314"/>
      <c r="H90" s="5"/>
      <c r="I90" s="1300"/>
      <c r="K90" s="1416"/>
      <c r="L90" s="1416"/>
      <c r="M90" s="1416"/>
      <c r="N90" s="1416"/>
      <c r="O90" s="1416"/>
      <c r="P90" s="1416"/>
      <c r="Q90" s="1416"/>
      <c r="R90" s="1416"/>
      <c r="S90" s="1416"/>
      <c r="T90" s="1416"/>
    </row>
    <row r="91" spans="1:20">
      <c r="A91" s="154" t="str">
        <f t="shared" si="3"/>
        <v/>
      </c>
      <c r="B91" s="163"/>
      <c r="C91" s="168"/>
      <c r="D91" s="225"/>
      <c r="E91" s="1312"/>
      <c r="F91" s="1313"/>
      <c r="G91" s="1314"/>
      <c r="H91" s="5"/>
      <c r="I91" s="1300"/>
      <c r="K91" s="1416"/>
      <c r="L91" s="1416"/>
      <c r="M91" s="1416"/>
      <c r="N91" s="1416"/>
      <c r="O91" s="1416"/>
      <c r="P91" s="1416"/>
      <c r="Q91" s="1416"/>
      <c r="R91" s="1416"/>
      <c r="S91" s="1416"/>
      <c r="T91" s="1416"/>
    </row>
    <row r="92" spans="1:20">
      <c r="A92" s="154" t="str">
        <f t="shared" si="3"/>
        <v/>
      </c>
      <c r="B92" s="163"/>
      <c r="C92" s="168"/>
      <c r="D92" s="225"/>
      <c r="E92" s="1312"/>
      <c r="F92" s="1313"/>
      <c r="G92" s="1314"/>
      <c r="H92" s="5"/>
      <c r="I92" s="1300"/>
      <c r="K92" s="1416"/>
      <c r="L92" s="1416"/>
      <c r="M92" s="1416"/>
      <c r="N92" s="1416"/>
      <c r="O92" s="1416"/>
      <c r="P92" s="1416"/>
      <c r="Q92" s="1416"/>
      <c r="R92" s="1416"/>
      <c r="S92" s="1416"/>
      <c r="T92" s="1416"/>
    </row>
    <row r="93" spans="1:20">
      <c r="A93" s="154" t="str">
        <f t="shared" si="3"/>
        <v/>
      </c>
      <c r="B93" s="163"/>
      <c r="C93" s="173"/>
      <c r="D93" s="226"/>
      <c r="E93" s="1315"/>
      <c r="F93" s="1316"/>
      <c r="G93" s="1317"/>
      <c r="H93" s="5"/>
      <c r="I93" s="1301"/>
      <c r="K93" s="1417"/>
      <c r="L93" s="1417"/>
      <c r="M93" s="1417"/>
      <c r="N93" s="1417"/>
      <c r="O93" s="1417"/>
      <c r="P93" s="1417"/>
      <c r="Q93" s="1417"/>
      <c r="R93" s="1417"/>
      <c r="S93" s="1417"/>
      <c r="T93" s="1417"/>
    </row>
    <row r="94" spans="1:20" ht="24">
      <c r="A94" s="154" t="s">
        <v>150</v>
      </c>
      <c r="B94" s="163"/>
      <c r="C94" s="175" t="s">
        <v>364</v>
      </c>
      <c r="D94" s="213"/>
      <c r="E94" s="1329"/>
      <c r="F94" s="1329"/>
      <c r="G94" s="1329"/>
      <c r="H94" s="161"/>
      <c r="I94" s="167"/>
      <c r="K94" s="1415" t="s">
        <v>439</v>
      </c>
      <c r="L94" s="1415"/>
      <c r="M94" s="1415"/>
      <c r="N94" s="1415"/>
      <c r="O94" s="1415"/>
      <c r="P94" s="1415"/>
      <c r="Q94" s="1415"/>
      <c r="R94" s="1415"/>
      <c r="S94" s="1415"/>
      <c r="T94" s="1415"/>
    </row>
    <row r="95" spans="1:20" s="140" customFormat="1" ht="13.35" customHeight="1">
      <c r="A95" s="642" t="s">
        <v>150</v>
      </c>
      <c r="B95" s="643"/>
      <c r="C95" s="644"/>
      <c r="D95" s="649" t="s">
        <v>375</v>
      </c>
      <c r="E95" s="650" t="s">
        <v>376</v>
      </c>
      <c r="F95" s="650" t="s">
        <v>377</v>
      </c>
      <c r="G95" s="650" t="s">
        <v>379</v>
      </c>
      <c r="H95" s="651"/>
      <c r="I95" s="652"/>
      <c r="K95" s="1416"/>
      <c r="L95" s="1416"/>
      <c r="M95" s="1416"/>
      <c r="N95" s="1416"/>
      <c r="O95" s="1416"/>
      <c r="P95" s="1416"/>
      <c r="Q95" s="1416"/>
      <c r="R95" s="1416"/>
      <c r="S95" s="1416"/>
      <c r="T95" s="1416"/>
    </row>
    <row r="96" spans="1:20">
      <c r="A96" s="154" t="s">
        <v>150</v>
      </c>
      <c r="B96" s="163"/>
      <c r="C96" s="164"/>
      <c r="D96" s="777"/>
      <c r="E96" s="778"/>
      <c r="F96" s="261" t="str">
        <f>IF(E96="","","×")</f>
        <v/>
      </c>
      <c r="G96" s="758"/>
      <c r="H96" s="779">
        <f>E96*G96</f>
        <v>0</v>
      </c>
      <c r="I96" s="1299">
        <f>SUM(H96:H103)</f>
        <v>0</v>
      </c>
      <c r="K96" s="1416"/>
      <c r="L96" s="1416"/>
      <c r="M96" s="1416"/>
      <c r="N96" s="1416"/>
      <c r="O96" s="1416"/>
      <c r="P96" s="1416"/>
      <c r="Q96" s="1416"/>
      <c r="R96" s="1416"/>
      <c r="S96" s="1416"/>
      <c r="T96" s="1416"/>
    </row>
    <row r="97" spans="1:20">
      <c r="A97" s="154" t="str">
        <f>IF(AND(D97="",E97="",G97=""),"",".")</f>
        <v/>
      </c>
      <c r="B97" s="163"/>
      <c r="C97" s="164"/>
      <c r="D97" s="225"/>
      <c r="E97" s="780"/>
      <c r="F97" s="781" t="str">
        <f t="shared" ref="F97:F103" si="4">IF(E97="","","×")</f>
        <v/>
      </c>
      <c r="G97" s="763"/>
      <c r="H97" s="782">
        <f>E97*G97</f>
        <v>0</v>
      </c>
      <c r="I97" s="1300"/>
      <c r="K97" s="1416"/>
      <c r="L97" s="1416"/>
      <c r="M97" s="1416"/>
      <c r="N97" s="1416"/>
      <c r="O97" s="1416"/>
      <c r="P97" s="1416"/>
      <c r="Q97" s="1416"/>
      <c r="R97" s="1416"/>
      <c r="S97" s="1416"/>
      <c r="T97" s="1416"/>
    </row>
    <row r="98" spans="1:20">
      <c r="A98" s="154" t="str">
        <f>IF(AND(D98="",E98="",G98=""),"",".")</f>
        <v/>
      </c>
      <c r="B98" s="163"/>
      <c r="C98" s="164"/>
      <c r="D98" s="225"/>
      <c r="E98" s="780"/>
      <c r="F98" s="783" t="str">
        <f t="shared" si="4"/>
        <v/>
      </c>
      <c r="G98" s="763"/>
      <c r="H98" s="782">
        <f t="shared" ref="H98:H103" si="5">E98*G98</f>
        <v>0</v>
      </c>
      <c r="I98" s="1300"/>
      <c r="K98" s="1416"/>
      <c r="L98" s="1416"/>
      <c r="M98" s="1416"/>
      <c r="N98" s="1416"/>
      <c r="O98" s="1416"/>
      <c r="P98" s="1416"/>
      <c r="Q98" s="1416"/>
      <c r="R98" s="1416"/>
      <c r="S98" s="1416"/>
      <c r="T98" s="1416"/>
    </row>
    <row r="99" spans="1:20">
      <c r="A99" s="154" t="str">
        <f t="shared" ref="A99:A103" si="6">IF(AND(D99="",E99="",G99=""),"",".")</f>
        <v/>
      </c>
      <c r="B99" s="163"/>
      <c r="C99" s="164"/>
      <c r="D99" s="225"/>
      <c r="E99" s="780"/>
      <c r="F99" s="781" t="str">
        <f t="shared" si="4"/>
        <v/>
      </c>
      <c r="G99" s="763"/>
      <c r="H99" s="782">
        <f t="shared" si="5"/>
        <v>0</v>
      </c>
      <c r="I99" s="1300"/>
      <c r="K99" s="1416"/>
      <c r="L99" s="1416"/>
      <c r="M99" s="1416"/>
      <c r="N99" s="1416"/>
      <c r="O99" s="1416"/>
      <c r="P99" s="1416"/>
      <c r="Q99" s="1416"/>
      <c r="R99" s="1416"/>
      <c r="S99" s="1416"/>
      <c r="T99" s="1416"/>
    </row>
    <row r="100" spans="1:20">
      <c r="A100" s="154" t="str">
        <f>IF(AND(D100="",E100="",G100=""),"",".")</f>
        <v/>
      </c>
      <c r="B100" s="163"/>
      <c r="C100" s="164"/>
      <c r="D100" s="225"/>
      <c r="E100" s="780"/>
      <c r="F100" s="783" t="str">
        <f t="shared" si="4"/>
        <v/>
      </c>
      <c r="G100" s="763"/>
      <c r="H100" s="782">
        <f t="shared" si="5"/>
        <v>0</v>
      </c>
      <c r="I100" s="1300"/>
      <c r="K100" s="1416"/>
      <c r="L100" s="1416"/>
      <c r="M100" s="1416"/>
      <c r="N100" s="1416"/>
      <c r="O100" s="1416"/>
      <c r="P100" s="1416"/>
      <c r="Q100" s="1416"/>
      <c r="R100" s="1416"/>
      <c r="S100" s="1416"/>
      <c r="T100" s="1416"/>
    </row>
    <row r="101" spans="1:20">
      <c r="A101" s="154" t="str">
        <f t="shared" si="6"/>
        <v/>
      </c>
      <c r="B101" s="163"/>
      <c r="C101" s="164"/>
      <c r="D101" s="225"/>
      <c r="E101" s="780"/>
      <c r="F101" s="781" t="str">
        <f t="shared" si="4"/>
        <v/>
      </c>
      <c r="G101" s="763"/>
      <c r="H101" s="782">
        <f t="shared" si="5"/>
        <v>0</v>
      </c>
      <c r="I101" s="1300"/>
      <c r="K101" s="1416"/>
      <c r="L101" s="1416"/>
      <c r="M101" s="1416"/>
      <c r="N101" s="1416"/>
      <c r="O101" s="1416"/>
      <c r="P101" s="1416"/>
      <c r="Q101" s="1416"/>
      <c r="R101" s="1416"/>
      <c r="S101" s="1416"/>
      <c r="T101" s="1416"/>
    </row>
    <row r="102" spans="1:20">
      <c r="A102" s="154" t="str">
        <f t="shared" si="6"/>
        <v/>
      </c>
      <c r="B102" s="163"/>
      <c r="C102" s="164"/>
      <c r="D102" s="225"/>
      <c r="E102" s="780"/>
      <c r="F102" s="784" t="str">
        <f t="shared" si="4"/>
        <v/>
      </c>
      <c r="G102" s="763"/>
      <c r="H102" s="782">
        <f t="shared" si="5"/>
        <v>0</v>
      </c>
      <c r="I102" s="1300"/>
      <c r="K102" s="1416"/>
      <c r="L102" s="1416"/>
      <c r="M102" s="1416"/>
      <c r="N102" s="1416"/>
      <c r="O102" s="1416"/>
      <c r="P102" s="1416"/>
      <c r="Q102" s="1416"/>
      <c r="R102" s="1416"/>
      <c r="S102" s="1416"/>
      <c r="T102" s="1416"/>
    </row>
    <row r="103" spans="1:20">
      <c r="A103" s="154" t="str">
        <f t="shared" si="6"/>
        <v/>
      </c>
      <c r="B103" s="163"/>
      <c r="C103" s="189"/>
      <c r="D103" s="226"/>
      <c r="E103" s="785"/>
      <c r="F103" s="786" t="str">
        <f t="shared" si="4"/>
        <v/>
      </c>
      <c r="G103" s="770"/>
      <c r="H103" s="782">
        <f t="shared" si="5"/>
        <v>0</v>
      </c>
      <c r="I103" s="1301"/>
      <c r="K103" s="1417"/>
      <c r="L103" s="1417"/>
      <c r="M103" s="1417"/>
      <c r="N103" s="1417"/>
      <c r="O103" s="1417"/>
      <c r="P103" s="1417"/>
      <c r="Q103" s="1417"/>
      <c r="R103" s="1417"/>
      <c r="S103" s="1417"/>
      <c r="T103" s="1417"/>
    </row>
    <row r="104" spans="1:20" ht="24">
      <c r="A104" s="154" t="s">
        <v>150</v>
      </c>
      <c r="B104" s="163"/>
      <c r="C104" s="190" t="s">
        <v>211</v>
      </c>
      <c r="D104" s="222"/>
      <c r="E104" s="273"/>
      <c r="F104" s="273"/>
      <c r="G104" s="273"/>
      <c r="H104" s="176"/>
      <c r="I104" s="191"/>
    </row>
    <row r="105" spans="1:20">
      <c r="A105" s="154" t="s">
        <v>150</v>
      </c>
      <c r="B105" s="163"/>
      <c r="C105" s="168"/>
      <c r="D105" s="1264"/>
      <c r="E105" s="1265"/>
      <c r="F105" s="1265"/>
      <c r="G105" s="1265"/>
      <c r="H105" s="1265"/>
      <c r="I105" s="1267"/>
    </row>
    <row r="106" spans="1:20">
      <c r="A106" s="154" t="s">
        <v>150</v>
      </c>
      <c r="B106" s="163"/>
      <c r="C106" s="168"/>
      <c r="D106" s="1270"/>
      <c r="E106" s="1266"/>
      <c r="F106" s="1266"/>
      <c r="G106" s="1266"/>
      <c r="H106" s="1266"/>
      <c r="I106" s="1269"/>
    </row>
    <row r="107" spans="1:20">
      <c r="A107" s="154" t="s">
        <v>150</v>
      </c>
      <c r="B107" s="163"/>
      <c r="C107" s="168"/>
      <c r="D107" s="1270"/>
      <c r="E107" s="1266"/>
      <c r="F107" s="1266"/>
      <c r="G107" s="1266"/>
      <c r="H107" s="1266"/>
      <c r="I107" s="1269"/>
    </row>
    <row r="108" spans="1:20">
      <c r="A108" s="154" t="s">
        <v>150</v>
      </c>
      <c r="B108" s="163"/>
      <c r="C108" s="168"/>
      <c r="D108" s="1270"/>
      <c r="E108" s="1266"/>
      <c r="F108" s="1266"/>
      <c r="G108" s="1266"/>
      <c r="H108" s="1266"/>
      <c r="I108" s="1269"/>
    </row>
    <row r="109" spans="1:20">
      <c r="A109" s="154" t="s">
        <v>150</v>
      </c>
      <c r="B109" s="177"/>
      <c r="C109" s="178"/>
      <c r="D109" s="1271"/>
      <c r="E109" s="1272"/>
      <c r="F109" s="1272"/>
      <c r="G109" s="1272"/>
      <c r="H109" s="1272"/>
      <c r="I109" s="1273"/>
      <c r="K109" s="361"/>
      <c r="L109" s="361"/>
      <c r="M109" s="361"/>
      <c r="N109" s="361"/>
      <c r="O109" s="361"/>
      <c r="P109" s="361"/>
      <c r="Q109" s="361"/>
      <c r="R109" s="361"/>
      <c r="S109" s="361"/>
      <c r="T109" s="361"/>
    </row>
    <row r="110" spans="1:20" ht="21.6" customHeight="1">
      <c r="A110" s="154" t="s">
        <v>150</v>
      </c>
      <c r="B110" s="163"/>
      <c r="C110" s="175" t="s">
        <v>106</v>
      </c>
      <c r="D110" s="218"/>
      <c r="E110" s="261"/>
      <c r="F110" s="261"/>
      <c r="G110" s="261"/>
      <c r="H110" s="187"/>
      <c r="I110" s="188"/>
      <c r="K110" s="1415" t="s">
        <v>420</v>
      </c>
      <c r="L110" s="1415"/>
      <c r="M110" s="1415"/>
      <c r="N110" s="1415"/>
      <c r="O110" s="1415"/>
      <c r="P110" s="1415"/>
      <c r="Q110" s="1415"/>
      <c r="R110" s="1415"/>
      <c r="S110" s="1415"/>
      <c r="T110" s="1415"/>
    </row>
    <row r="111" spans="1:20" s="140" customFormat="1" ht="13.35" customHeight="1">
      <c r="A111" s="642" t="s">
        <v>150</v>
      </c>
      <c r="B111" s="643"/>
      <c r="C111" s="644"/>
      <c r="D111" s="645" t="s">
        <v>375</v>
      </c>
      <c r="E111" s="646" t="s">
        <v>376</v>
      </c>
      <c r="F111" s="646" t="s">
        <v>377</v>
      </c>
      <c r="G111" s="646" t="s">
        <v>378</v>
      </c>
      <c r="H111" s="647"/>
      <c r="I111" s="648"/>
      <c r="K111" s="1416"/>
      <c r="L111" s="1416"/>
      <c r="M111" s="1416"/>
      <c r="N111" s="1416"/>
      <c r="O111" s="1416"/>
      <c r="P111" s="1416"/>
      <c r="Q111" s="1416"/>
      <c r="R111" s="1416"/>
      <c r="S111" s="1416"/>
      <c r="T111" s="1416"/>
    </row>
    <row r="112" spans="1:20">
      <c r="A112" s="154" t="s">
        <v>150</v>
      </c>
      <c r="B112" s="163"/>
      <c r="C112" s="444"/>
      <c r="D112" s="219"/>
      <c r="E112" s="778"/>
      <c r="F112" s="787" t="str">
        <f>IF(E112="","","×")</f>
        <v/>
      </c>
      <c r="G112" s="758"/>
      <c r="H112" s="759">
        <f>E112*G112</f>
        <v>0</v>
      </c>
      <c r="I112" s="1299">
        <f>SUM(H112:H121)</f>
        <v>0</v>
      </c>
      <c r="K112" s="1416"/>
      <c r="L112" s="1416"/>
      <c r="M112" s="1416"/>
      <c r="N112" s="1416"/>
      <c r="O112" s="1416"/>
      <c r="P112" s="1416"/>
      <c r="Q112" s="1416"/>
      <c r="R112" s="1416"/>
      <c r="S112" s="1416"/>
      <c r="T112" s="1416"/>
    </row>
    <row r="113" spans="1:20">
      <c r="A113" s="154" t="str">
        <f>IF(AND(D113="",E113="",G113=""),"",".")</f>
        <v/>
      </c>
      <c r="B113" s="163"/>
      <c r="C113" s="444"/>
      <c r="D113" s="225"/>
      <c r="E113" s="780"/>
      <c r="F113" s="781" t="str">
        <f>IF(E113="","","×")</f>
        <v/>
      </c>
      <c r="G113" s="763"/>
      <c r="H113" s="764">
        <f>E113*G113</f>
        <v>0</v>
      </c>
      <c r="I113" s="1300"/>
      <c r="K113" s="1416"/>
      <c r="L113" s="1416"/>
      <c r="M113" s="1416"/>
      <c r="N113" s="1416"/>
      <c r="O113" s="1416"/>
      <c r="P113" s="1416"/>
      <c r="Q113" s="1416"/>
      <c r="R113" s="1416"/>
      <c r="S113" s="1416"/>
      <c r="T113" s="1416"/>
    </row>
    <row r="114" spans="1:20">
      <c r="A114" s="154" t="str">
        <f t="shared" ref="A114:A120" si="7">IF(AND(D114="",E114="",G114=""),"",".")</f>
        <v/>
      </c>
      <c r="B114" s="163"/>
      <c r="C114" s="444"/>
      <c r="D114" s="225"/>
      <c r="E114" s="780"/>
      <c r="F114" s="781" t="str">
        <f t="shared" ref="F114:F121" si="8">IF(E114="","","×")</f>
        <v/>
      </c>
      <c r="G114" s="763"/>
      <c r="H114" s="764">
        <f t="shared" ref="H114:H121" si="9">E114*G114</f>
        <v>0</v>
      </c>
      <c r="I114" s="1300"/>
      <c r="K114" s="1416"/>
      <c r="L114" s="1416"/>
      <c r="M114" s="1416"/>
      <c r="N114" s="1416"/>
      <c r="O114" s="1416"/>
      <c r="P114" s="1416"/>
      <c r="Q114" s="1416"/>
      <c r="R114" s="1416"/>
      <c r="S114" s="1416"/>
      <c r="T114" s="1416"/>
    </row>
    <row r="115" spans="1:20">
      <c r="A115" s="154" t="str">
        <f t="shared" si="7"/>
        <v/>
      </c>
      <c r="B115" s="163"/>
      <c r="C115" s="444"/>
      <c r="D115" s="225"/>
      <c r="E115" s="780"/>
      <c r="F115" s="781" t="str">
        <f t="shared" si="8"/>
        <v/>
      </c>
      <c r="G115" s="763"/>
      <c r="H115" s="764">
        <f t="shared" si="9"/>
        <v>0</v>
      </c>
      <c r="I115" s="1300"/>
      <c r="K115" s="1416"/>
      <c r="L115" s="1416"/>
      <c r="M115" s="1416"/>
      <c r="N115" s="1416"/>
      <c r="O115" s="1416"/>
      <c r="P115" s="1416"/>
      <c r="Q115" s="1416"/>
      <c r="R115" s="1416"/>
      <c r="S115" s="1416"/>
      <c r="T115" s="1416"/>
    </row>
    <row r="116" spans="1:20">
      <c r="A116" s="154" t="str">
        <f t="shared" si="7"/>
        <v/>
      </c>
      <c r="B116" s="163"/>
      <c r="C116" s="444"/>
      <c r="D116" s="225"/>
      <c r="E116" s="780"/>
      <c r="F116" s="781" t="str">
        <f t="shared" si="8"/>
        <v/>
      </c>
      <c r="G116" s="763"/>
      <c r="H116" s="764">
        <f t="shared" si="9"/>
        <v>0</v>
      </c>
      <c r="I116" s="1300"/>
      <c r="K116" s="1416"/>
      <c r="L116" s="1416"/>
      <c r="M116" s="1416"/>
      <c r="N116" s="1416"/>
      <c r="O116" s="1416"/>
      <c r="P116" s="1416"/>
      <c r="Q116" s="1416"/>
      <c r="R116" s="1416"/>
      <c r="S116" s="1416"/>
      <c r="T116" s="1416"/>
    </row>
    <row r="117" spans="1:20">
      <c r="A117" s="154" t="str">
        <f t="shared" si="7"/>
        <v/>
      </c>
      <c r="B117" s="163"/>
      <c r="C117" s="444"/>
      <c r="D117" s="225"/>
      <c r="E117" s="780"/>
      <c r="F117" s="781" t="str">
        <f t="shared" si="8"/>
        <v/>
      </c>
      <c r="G117" s="763"/>
      <c r="H117" s="764">
        <f t="shared" si="9"/>
        <v>0</v>
      </c>
      <c r="I117" s="1300"/>
      <c r="K117" s="1416"/>
      <c r="L117" s="1416"/>
      <c r="M117" s="1416"/>
      <c r="N117" s="1416"/>
      <c r="O117" s="1416"/>
      <c r="P117" s="1416"/>
      <c r="Q117" s="1416"/>
      <c r="R117" s="1416"/>
      <c r="S117" s="1416"/>
      <c r="T117" s="1416"/>
    </row>
    <row r="118" spans="1:20">
      <c r="A118" s="154" t="str">
        <f t="shared" si="7"/>
        <v/>
      </c>
      <c r="B118" s="163"/>
      <c r="C118" s="444"/>
      <c r="D118" s="225"/>
      <c r="E118" s="780"/>
      <c r="F118" s="781" t="str">
        <f t="shared" si="8"/>
        <v/>
      </c>
      <c r="G118" s="763"/>
      <c r="H118" s="764">
        <f t="shared" si="9"/>
        <v>0</v>
      </c>
      <c r="I118" s="1300"/>
      <c r="K118" s="1416"/>
      <c r="L118" s="1416"/>
      <c r="M118" s="1416"/>
      <c r="N118" s="1416"/>
      <c r="O118" s="1416"/>
      <c r="P118" s="1416"/>
      <c r="Q118" s="1416"/>
      <c r="R118" s="1416"/>
      <c r="S118" s="1416"/>
      <c r="T118" s="1416"/>
    </row>
    <row r="119" spans="1:20">
      <c r="A119" s="154" t="str">
        <f>IF(AND(D119="",E119="",G119=""),"",".")</f>
        <v/>
      </c>
      <c r="B119" s="163"/>
      <c r="C119" s="444"/>
      <c r="D119" s="220"/>
      <c r="E119" s="780"/>
      <c r="F119" s="781" t="str">
        <f t="shared" si="8"/>
        <v/>
      </c>
      <c r="G119" s="763"/>
      <c r="H119" s="764">
        <f t="shared" si="9"/>
        <v>0</v>
      </c>
      <c r="I119" s="1300"/>
      <c r="K119" s="1416"/>
      <c r="L119" s="1416"/>
      <c r="M119" s="1416"/>
      <c r="N119" s="1416"/>
      <c r="O119" s="1416"/>
      <c r="P119" s="1416"/>
      <c r="Q119" s="1416"/>
      <c r="R119" s="1416"/>
      <c r="S119" s="1416"/>
      <c r="T119" s="1416"/>
    </row>
    <row r="120" spans="1:20">
      <c r="A120" s="154" t="str">
        <f t="shared" si="7"/>
        <v/>
      </c>
      <c r="B120" s="163"/>
      <c r="C120" s="444"/>
      <c r="D120" s="225"/>
      <c r="E120" s="780"/>
      <c r="F120" s="781" t="str">
        <f t="shared" si="8"/>
        <v/>
      </c>
      <c r="G120" s="763"/>
      <c r="H120" s="764">
        <f t="shared" si="9"/>
        <v>0</v>
      </c>
      <c r="I120" s="1300"/>
      <c r="K120" s="1416"/>
      <c r="L120" s="1416"/>
      <c r="M120" s="1416"/>
      <c r="N120" s="1416"/>
      <c r="O120" s="1416"/>
      <c r="P120" s="1416"/>
      <c r="Q120" s="1416"/>
      <c r="R120" s="1416"/>
      <c r="S120" s="1416"/>
      <c r="T120" s="1416"/>
    </row>
    <row r="121" spans="1:20">
      <c r="A121" s="154" t="str">
        <f>IF(AND(D121="",E121="",G121=""),"",".")</f>
        <v/>
      </c>
      <c r="B121" s="163"/>
      <c r="C121" s="445"/>
      <c r="D121" s="226"/>
      <c r="E121" s="785"/>
      <c r="F121" s="781" t="str">
        <f t="shared" si="8"/>
        <v/>
      </c>
      <c r="G121" s="770"/>
      <c r="H121" s="772">
        <f t="shared" si="9"/>
        <v>0</v>
      </c>
      <c r="I121" s="1301"/>
      <c r="K121" s="1417"/>
      <c r="L121" s="1417"/>
      <c r="M121" s="1417"/>
      <c r="N121" s="1417"/>
      <c r="O121" s="1417"/>
      <c r="P121" s="1417"/>
      <c r="Q121" s="1417"/>
      <c r="R121" s="1417"/>
      <c r="S121" s="1417"/>
      <c r="T121" s="1417"/>
    </row>
    <row r="122" spans="1:20" ht="24">
      <c r="A122" s="154" t="s">
        <v>150</v>
      </c>
      <c r="B122" s="163"/>
      <c r="C122" s="160" t="s">
        <v>29</v>
      </c>
      <c r="D122" s="218"/>
      <c r="E122" s="261"/>
      <c r="F122" s="261"/>
      <c r="G122" s="261"/>
      <c r="H122" s="187"/>
      <c r="I122" s="188"/>
      <c r="K122" s="365"/>
      <c r="L122" s="365"/>
      <c r="M122" s="365"/>
      <c r="N122" s="365"/>
      <c r="O122" s="365"/>
      <c r="P122" s="365"/>
      <c r="Q122" s="365"/>
      <c r="R122" s="365"/>
      <c r="S122" s="365"/>
      <c r="T122" s="365"/>
    </row>
    <row r="123" spans="1:20">
      <c r="A123" s="154" t="s">
        <v>150</v>
      </c>
      <c r="B123" s="163"/>
      <c r="C123" s="164"/>
      <c r="D123" s="219"/>
      <c r="E123" s="1446"/>
      <c r="F123" s="1447"/>
      <c r="G123" s="1447"/>
      <c r="H123" s="4"/>
      <c r="I123" s="1299">
        <f>SUM(H123:H132)</f>
        <v>0</v>
      </c>
    </row>
    <row r="124" spans="1:20">
      <c r="A124" s="154" t="str">
        <f>IF(AND(D124="",E124="",H124=""),"",".")</f>
        <v/>
      </c>
      <c r="B124" s="163"/>
      <c r="C124" s="164"/>
      <c r="D124" s="225"/>
      <c r="E124" s="1312"/>
      <c r="F124" s="1313"/>
      <c r="G124" s="1314"/>
      <c r="H124" s="5"/>
      <c r="I124" s="1300"/>
    </row>
    <row r="125" spans="1:20">
      <c r="A125" s="154" t="str">
        <f t="shared" si="3"/>
        <v/>
      </c>
      <c r="B125" s="163"/>
      <c r="C125" s="164"/>
      <c r="D125" s="225"/>
      <c r="E125" s="1312"/>
      <c r="F125" s="1313"/>
      <c r="G125" s="1314"/>
      <c r="H125" s="5"/>
      <c r="I125" s="1300"/>
    </row>
    <row r="126" spans="1:20">
      <c r="A126" s="154" t="str">
        <f t="shared" si="3"/>
        <v/>
      </c>
      <c r="B126" s="163"/>
      <c r="C126" s="164"/>
      <c r="D126" s="225"/>
      <c r="E126" s="1312"/>
      <c r="F126" s="1313"/>
      <c r="G126" s="1314"/>
      <c r="H126" s="5"/>
      <c r="I126" s="1300"/>
    </row>
    <row r="127" spans="1:20">
      <c r="A127" s="154" t="str">
        <f t="shared" si="3"/>
        <v/>
      </c>
      <c r="B127" s="163"/>
      <c r="C127" s="164"/>
      <c r="D127" s="225"/>
      <c r="E127" s="1312"/>
      <c r="F127" s="1313"/>
      <c r="G127" s="1314"/>
      <c r="H127" s="5"/>
      <c r="I127" s="1300"/>
    </row>
    <row r="128" spans="1:20">
      <c r="A128" s="154" t="str">
        <f t="shared" si="3"/>
        <v/>
      </c>
      <c r="B128" s="163"/>
      <c r="C128" s="164"/>
      <c r="D128" s="225"/>
      <c r="E128" s="1312"/>
      <c r="F128" s="1313"/>
      <c r="G128" s="1314"/>
      <c r="H128" s="5"/>
      <c r="I128" s="1300"/>
    </row>
    <row r="129" spans="1:9">
      <c r="A129" s="154" t="str">
        <f t="shared" si="3"/>
        <v/>
      </c>
      <c r="B129" s="163"/>
      <c r="C129" s="164"/>
      <c r="D129" s="225"/>
      <c r="E129" s="1312"/>
      <c r="F129" s="1313"/>
      <c r="G129" s="1314"/>
      <c r="H129" s="5"/>
      <c r="I129" s="1300"/>
    </row>
    <row r="130" spans="1:9">
      <c r="A130" s="154" t="str">
        <f t="shared" si="3"/>
        <v/>
      </c>
      <c r="B130" s="163"/>
      <c r="C130" s="164"/>
      <c r="D130" s="225"/>
      <c r="E130" s="1312"/>
      <c r="F130" s="1313"/>
      <c r="G130" s="1314"/>
      <c r="H130" s="5"/>
      <c r="I130" s="1300"/>
    </row>
    <row r="131" spans="1:9">
      <c r="A131" s="154" t="str">
        <f>IF(AND(D131="",E131="",H131=""),"",".")</f>
        <v/>
      </c>
      <c r="B131" s="163"/>
      <c r="C131" s="164"/>
      <c r="D131" s="225"/>
      <c r="E131" s="1312"/>
      <c r="F131" s="1313"/>
      <c r="G131" s="1314"/>
      <c r="H131" s="5"/>
      <c r="I131" s="1300"/>
    </row>
    <row r="132" spans="1:9" ht="19.5" thickBot="1">
      <c r="A132" s="154" t="str">
        <f>IF(AND(D132="",E132="",H132=""),"",".")</f>
        <v/>
      </c>
      <c r="B132" s="192"/>
      <c r="C132" s="193"/>
      <c r="D132" s="227"/>
      <c r="E132" s="1326"/>
      <c r="F132" s="1327"/>
      <c r="G132" s="1328"/>
      <c r="H132" s="7"/>
      <c r="I132" s="1325"/>
    </row>
    <row r="133" spans="1:9" ht="8.4499999999999993" customHeight="1">
      <c r="A133" s="194"/>
      <c r="B133" s="194"/>
      <c r="C133" s="194"/>
      <c r="D133" s="438"/>
      <c r="E133" s="439"/>
      <c r="F133" s="439"/>
      <c r="G133" s="439"/>
      <c r="H133" s="440"/>
      <c r="I133" s="440"/>
    </row>
  </sheetData>
  <sheetProtection algorithmName="SHA-512" hashValue="B6xSQjI7JsdsqK5ws7xA6xab9edMDWKUYyIK/9ZY4dKdlEJ+ALhDKNGLY6TIhEXUjZZumd0EkmvxOoDAmU1OEw==" saltValue="mW4SZqswMWa7jC/vVW0keA==" spinCount="100000" sheet="1" formatRows="0" autoFilter="0"/>
  <autoFilter ref="A15:I132" xr:uid="{00000000-0009-0000-0000-000009000000}">
    <filterColumn colId="4" showButton="0"/>
    <filterColumn colId="5" showButton="0"/>
  </autoFilter>
  <mergeCells count="80">
    <mergeCell ref="I112:I121"/>
    <mergeCell ref="E132:G132"/>
    <mergeCell ref="E123:G123"/>
    <mergeCell ref="I123:I132"/>
    <mergeCell ref="E124:G124"/>
    <mergeCell ref="E125:G125"/>
    <mergeCell ref="E126:G126"/>
    <mergeCell ref="E127:G127"/>
    <mergeCell ref="E128:G128"/>
    <mergeCell ref="E129:G129"/>
    <mergeCell ref="E130:G130"/>
    <mergeCell ref="E131:G131"/>
    <mergeCell ref="E94:G94"/>
    <mergeCell ref="D105:I109"/>
    <mergeCell ref="I96:I103"/>
    <mergeCell ref="E84:G84"/>
    <mergeCell ref="I84:I93"/>
    <mergeCell ref="E85:G85"/>
    <mergeCell ref="E86:G86"/>
    <mergeCell ref="E87:G87"/>
    <mergeCell ref="E88:G88"/>
    <mergeCell ref="E89:G89"/>
    <mergeCell ref="E90:G90"/>
    <mergeCell ref="E91:G91"/>
    <mergeCell ref="E92:G92"/>
    <mergeCell ref="E93:G93"/>
    <mergeCell ref="B72:B82"/>
    <mergeCell ref="E73:G73"/>
    <mergeCell ref="I73:I82"/>
    <mergeCell ref="E74:G74"/>
    <mergeCell ref="E75:G75"/>
    <mergeCell ref="E76:G76"/>
    <mergeCell ref="E77:G77"/>
    <mergeCell ref="E78:G78"/>
    <mergeCell ref="E79:G79"/>
    <mergeCell ref="E80:G80"/>
    <mergeCell ref="E81:G81"/>
    <mergeCell ref="E82:G82"/>
    <mergeCell ref="E62:G62"/>
    <mergeCell ref="E64:G64"/>
    <mergeCell ref="I64:I71"/>
    <mergeCell ref="E65:G65"/>
    <mergeCell ref="E66:G66"/>
    <mergeCell ref="E67:G67"/>
    <mergeCell ref="E68:G68"/>
    <mergeCell ref="E69:G69"/>
    <mergeCell ref="E70:G70"/>
    <mergeCell ref="E71:G71"/>
    <mergeCell ref="D55:I60"/>
    <mergeCell ref="E13:G13"/>
    <mergeCell ref="E15:G15"/>
    <mergeCell ref="A16:D16"/>
    <mergeCell ref="E19:I19"/>
    <mergeCell ref="F20:G20"/>
    <mergeCell ref="G21:I21"/>
    <mergeCell ref="G22:I22"/>
    <mergeCell ref="D46:F46"/>
    <mergeCell ref="D48:I53"/>
    <mergeCell ref="E54:F54"/>
    <mergeCell ref="E12:G12"/>
    <mergeCell ref="A2:B2"/>
    <mergeCell ref="C2:I2"/>
    <mergeCell ref="A3:B3"/>
    <mergeCell ref="C3:I3"/>
    <mergeCell ref="E5:G5"/>
    <mergeCell ref="C6:D6"/>
    <mergeCell ref="E6:G6"/>
    <mergeCell ref="E7:G7"/>
    <mergeCell ref="E8:G8"/>
    <mergeCell ref="E9:G9"/>
    <mergeCell ref="E10:G10"/>
    <mergeCell ref="E11:G11"/>
    <mergeCell ref="K110:T121"/>
    <mergeCell ref="K5:T13"/>
    <mergeCell ref="K54:T60"/>
    <mergeCell ref="K94:T103"/>
    <mergeCell ref="K21:T22"/>
    <mergeCell ref="K47:T53"/>
    <mergeCell ref="K83:T93"/>
    <mergeCell ref="K14:T20"/>
  </mergeCells>
  <phoneticPr fontId="23"/>
  <dataValidations count="4">
    <dataValidation type="whole" operator="greaterThanOrEqual" allowBlank="1" showInputMessage="1" showErrorMessage="1" sqref="H110 E21 H122:H132 H64:H94 H96:H103" xr:uid="{00000000-0002-0000-0900-000000000000}">
      <formula1>0</formula1>
    </dataValidation>
    <dataValidation type="whole" imeMode="off" operator="greaterThanOrEqual" allowBlank="1" showInputMessage="1" showErrorMessage="1" sqref="E25:E45" xr:uid="{00000000-0002-0000-0900-000001000000}">
      <formula1>0</formula1>
    </dataValidation>
    <dataValidation imeMode="halfAlpha" allowBlank="1" showInputMessage="1" showErrorMessage="1" sqref="I62 I133:I65554 I15:I18" xr:uid="{00000000-0002-0000-0900-000002000000}"/>
    <dataValidation operator="greaterThanOrEqual" allowBlank="1" showInputMessage="1" showErrorMessage="1" sqref="H112:H121 H95" xr:uid="{B50FCD50-7A2D-4BBA-9A5E-D6A81E1B95E0}"/>
  </dataValidations>
  <printOptions horizontalCentered="1"/>
  <pageMargins left="0.70866141732283472" right="0.70866141732283472" top="0.35433070866141736" bottom="0.15748031496062992" header="0.31496062992125984" footer="0.11811023622047245"/>
  <pageSetup paperSize="9" scale="32" orientation="portrait" r:id="rId1"/>
  <rowBreaks count="2" manualBreakCount="2">
    <brk id="60" max="8" man="1"/>
    <brk id="93" max="8" man="1"/>
  </rowBreaks>
  <extLst>
    <ext xmlns:x14="http://schemas.microsoft.com/office/spreadsheetml/2009/9/main" uri="{78C0D931-6437-407d-A8EE-F0AAD7539E65}">
      <x14:conditionalFormattings>
        <x14:conditionalFormatting xmlns:xm="http://schemas.microsoft.com/office/excel/2006/main">
          <x14:cfRule type="expression" priority="3" id="{FDB1FAD6-2996-40C0-ACDB-6DC367E0A3CD}">
            <xm:f>'1-1 総表'!G29&gt;0</xm:f>
            <x14:dxf>
              <fill>
                <patternFill>
                  <bgColor theme="0"/>
                </patternFill>
              </fill>
            </x14:dxf>
          </x14:cfRule>
          <xm:sqref>E20</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7C1D4"/>
    <pageSetUpPr fitToPage="1"/>
  </sheetPr>
  <dimension ref="A1:W210"/>
  <sheetViews>
    <sheetView view="pageBreakPreview" zoomScale="70" zoomScaleNormal="70" zoomScaleSheetLayoutView="70" zoomScalePageLayoutView="40" workbookViewId="0">
      <selection activeCell="D15" sqref="D15:H19"/>
    </sheetView>
  </sheetViews>
  <sheetFormatPr defaultColWidth="9" defaultRowHeight="18.75"/>
  <cols>
    <col min="1" max="1" width="3.375" customWidth="1"/>
    <col min="2" max="2" width="3.375" style="20" customWidth="1"/>
    <col min="3" max="3" width="4.125" customWidth="1"/>
    <col min="4" max="4" width="18.875" style="85" customWidth="1"/>
    <col min="5" max="5" width="40.625" style="21" customWidth="1"/>
    <col min="6" max="6" width="10.125" customWidth="1"/>
    <col min="7" max="7" width="9.125" customWidth="1"/>
    <col min="8" max="8" width="4.625" style="17" customWidth="1"/>
    <col min="9" max="9" width="9.125" style="17" customWidth="1"/>
    <col min="10" max="10" width="4.625" style="18" customWidth="1"/>
    <col min="11" max="11" width="12.625" style="17" customWidth="1"/>
    <col min="12" max="12" width="15.625" style="22" customWidth="1"/>
    <col min="13" max="13" width="1" customWidth="1"/>
    <col min="14" max="23" width="9.875" customWidth="1"/>
  </cols>
  <sheetData>
    <row r="1" spans="1:23" ht="18.75" customHeight="1">
      <c r="B1" t="s">
        <v>438</v>
      </c>
      <c r="C1" s="20"/>
      <c r="E1"/>
      <c r="F1" s="21"/>
      <c r="H1"/>
      <c r="J1" s="17"/>
      <c r="K1" s="18"/>
      <c r="L1" s="17"/>
    </row>
    <row r="2" spans="1:23" ht="18.75" customHeight="1">
      <c r="B2" s="1250" t="s">
        <v>233</v>
      </c>
      <c r="C2" s="1250"/>
      <c r="D2" s="1250"/>
      <c r="E2" s="1251">
        <f>'5-1 総表'!C18</f>
        <v>0</v>
      </c>
      <c r="F2" s="1251"/>
      <c r="G2" s="1251"/>
      <c r="H2" s="1251"/>
      <c r="I2" s="1251"/>
      <c r="J2" s="1251"/>
      <c r="K2" s="1251"/>
      <c r="L2" s="1251"/>
    </row>
    <row r="3" spans="1:23" ht="18.75" customHeight="1">
      <c r="B3" s="1250" t="s">
        <v>139</v>
      </c>
      <c r="C3" s="1250"/>
      <c r="D3" s="1250"/>
      <c r="E3" s="1251">
        <f>'5-1 総表'!C30</f>
        <v>0</v>
      </c>
      <c r="F3" s="1251"/>
      <c r="G3" s="1251"/>
      <c r="H3" s="1251"/>
      <c r="I3" s="1251"/>
      <c r="J3" s="1251"/>
      <c r="K3" s="1251"/>
      <c r="L3" s="1251"/>
    </row>
    <row r="4" spans="1:23" s="15" customFormat="1" ht="19.5" customHeight="1" thickBot="1">
      <c r="A4" s="9"/>
      <c r="B4" s="71"/>
      <c r="C4" s="65"/>
      <c r="D4" s="86"/>
      <c r="E4" s="65"/>
      <c r="F4" s="1131" t="s">
        <v>302</v>
      </c>
      <c r="G4" s="1131"/>
      <c r="H4" s="1345" t="str">
        <f>IF('4-1 総表'!C10="","申請時金額（円）","計画変更時金額（円）")</f>
        <v>申請時金額（円）</v>
      </c>
      <c r="I4" s="1345"/>
      <c r="J4" s="1345"/>
      <c r="K4" s="9"/>
      <c r="L4" s="9"/>
      <c r="N4" s="366"/>
      <c r="O4" s="366"/>
      <c r="P4" s="366"/>
      <c r="Q4" s="366"/>
      <c r="R4" s="366"/>
      <c r="S4" s="366"/>
      <c r="T4" s="366"/>
      <c r="U4" s="366"/>
      <c r="V4" s="366"/>
      <c r="W4" s="366"/>
    </row>
    <row r="5" spans="1:23" ht="25.5" customHeight="1">
      <c r="A5" s="35"/>
      <c r="B5" s="278" t="s">
        <v>218</v>
      </c>
      <c r="C5" s="66"/>
      <c r="D5" s="87"/>
      <c r="E5" s="67"/>
      <c r="F5" s="1132">
        <f>SUM(L13,L35,L57,L79,L101,L123,L145,L167,L189)</f>
        <v>0</v>
      </c>
      <c r="G5" s="1457"/>
      <c r="H5" s="1458">
        <f>IF('4-1 総表'!$C$10="",'1-4 支出'!F5*1000,'4-4 支出'!F5*1000)</f>
        <v>0</v>
      </c>
      <c r="I5" s="1459"/>
      <c r="J5" s="1460"/>
      <c r="K5"/>
      <c r="L5"/>
      <c r="N5" s="826" t="s">
        <v>421</v>
      </c>
      <c r="O5" s="826"/>
      <c r="P5" s="826"/>
      <c r="Q5" s="826"/>
      <c r="R5" s="826"/>
      <c r="S5" s="826"/>
      <c r="T5" s="826"/>
      <c r="U5" s="826"/>
      <c r="V5" s="826"/>
      <c r="W5" s="826"/>
    </row>
    <row r="6" spans="1:23" ht="24">
      <c r="A6" s="35"/>
      <c r="B6" s="72"/>
      <c r="C6" s="36" t="s">
        <v>230</v>
      </c>
      <c r="D6" s="88"/>
      <c r="E6" s="37"/>
      <c r="F6" s="1134">
        <f>SUM(F8:F10)</f>
        <v>0</v>
      </c>
      <c r="G6" s="1351"/>
      <c r="H6" s="1461">
        <f>IF('4-1 総表'!$C$10="",'1-4 支出'!F6*1000,'4-4 支出'!F6*1000)</f>
        <v>0</v>
      </c>
      <c r="I6" s="1462"/>
      <c r="J6" s="1463"/>
      <c r="K6"/>
      <c r="L6"/>
      <c r="N6" s="826"/>
      <c r="O6" s="826"/>
      <c r="P6" s="826"/>
      <c r="Q6" s="826"/>
      <c r="R6" s="826"/>
      <c r="S6" s="826"/>
      <c r="T6" s="826"/>
      <c r="U6" s="826"/>
      <c r="V6" s="826"/>
      <c r="W6" s="826"/>
    </row>
    <row r="7" spans="1:23" ht="24" customHeight="1">
      <c r="A7" s="35"/>
      <c r="B7" s="73"/>
      <c r="C7" s="39"/>
      <c r="D7" s="89"/>
      <c r="E7" s="68" t="s">
        <v>148</v>
      </c>
      <c r="F7" s="1136" t="s">
        <v>137</v>
      </c>
      <c r="G7" s="1355"/>
      <c r="H7" s="1464" t="s">
        <v>303</v>
      </c>
      <c r="I7" s="1465"/>
      <c r="J7" s="1466"/>
      <c r="K7" s="40"/>
      <c r="L7" s="40"/>
      <c r="N7" s="826"/>
      <c r="O7" s="826"/>
      <c r="P7" s="826"/>
      <c r="Q7" s="826"/>
      <c r="R7" s="826"/>
      <c r="S7" s="826"/>
      <c r="T7" s="826"/>
      <c r="U7" s="826"/>
      <c r="V7" s="826"/>
      <c r="W7" s="826"/>
    </row>
    <row r="8" spans="1:23" ht="24">
      <c r="A8" s="35"/>
      <c r="B8" s="74"/>
      <c r="C8" s="41"/>
      <c r="D8" s="90" t="s">
        <v>140</v>
      </c>
      <c r="E8" s="614">
        <f>'1-4 支出'!E8</f>
        <v>0</v>
      </c>
      <c r="F8" s="1138" t="str">
        <f>IF(E8="出演費・作品料",$L$13,IF(E8="音楽費",$L$35,IF(E8="文芸費",$L$57,IF(E8="会場費",$L$79,IF(E8="舞台・設営・運搬費",$L$101,IF(E8="謝金",$L$123,IF(E8="旅費",$L$145,IF(E8="宣伝・印刷費",$L$167,IF(E8="記録・配信費",$L$189,"0")))))))))</f>
        <v>0</v>
      </c>
      <c r="G8" s="1454"/>
      <c r="H8" s="1467">
        <f>IF('4-1 総表'!$C$10="",'1-4 支出'!F8*1000,'4-4 支出'!F8*1000)</f>
        <v>0</v>
      </c>
      <c r="I8" s="1468"/>
      <c r="J8" s="1469"/>
      <c r="K8" s="42"/>
      <c r="L8" s="42"/>
      <c r="N8" s="826"/>
      <c r="O8" s="826"/>
      <c r="P8" s="826"/>
      <c r="Q8" s="826"/>
      <c r="R8" s="826"/>
      <c r="S8" s="826"/>
      <c r="T8" s="826"/>
      <c r="U8" s="826"/>
      <c r="V8" s="826"/>
      <c r="W8" s="826"/>
    </row>
    <row r="9" spans="1:23" ht="24">
      <c r="A9" s="35"/>
      <c r="B9" s="74"/>
      <c r="C9" s="41"/>
      <c r="D9" s="91" t="s">
        <v>142</v>
      </c>
      <c r="E9" s="615">
        <f>'1-4 支出'!E9</f>
        <v>0</v>
      </c>
      <c r="F9" s="1123" t="str">
        <f t="shared" ref="F9:F10" si="0">IF(E9="出演費・作品料",$L$13,IF(E9="音楽費",$L$35,IF(E9="文芸費",$L$57,IF(E9="会場費",$L$79,IF(E9="舞台・設営・運搬費",$L$101,IF(E9="謝金",$L$123,IF(E9="旅費",$L$145,IF(E9="宣伝・印刷費",$L$167,IF(E9="記録・配信費",$L$189,"0")))))))))</f>
        <v>0</v>
      </c>
      <c r="G9" s="1455"/>
      <c r="H9" s="1448">
        <f>IF('4-1 総表'!$C$10="",'1-4 支出'!F9*1000,'4-4 支出'!F9*1000)</f>
        <v>0</v>
      </c>
      <c r="I9" s="1449"/>
      <c r="J9" s="1450"/>
      <c r="K9" s="42"/>
      <c r="L9" s="42"/>
      <c r="N9" s="826"/>
      <c r="O9" s="826"/>
      <c r="P9" s="826"/>
      <c r="Q9" s="826"/>
      <c r="R9" s="826"/>
      <c r="S9" s="826"/>
      <c r="T9" s="826"/>
      <c r="U9" s="826"/>
      <c r="V9" s="826"/>
      <c r="W9" s="826"/>
    </row>
    <row r="10" spans="1:23" ht="24.75" thickBot="1">
      <c r="A10" s="35"/>
      <c r="B10" s="75"/>
      <c r="C10" s="69"/>
      <c r="D10" s="92" t="s">
        <v>141</v>
      </c>
      <c r="E10" s="616">
        <f>'1-4 支出'!E10</f>
        <v>0</v>
      </c>
      <c r="F10" s="1129" t="str">
        <f t="shared" si="0"/>
        <v>0</v>
      </c>
      <c r="G10" s="1456"/>
      <c r="H10" s="1451">
        <f>IF('4-1 総表'!$C$10="",'1-4 支出'!F10*1000,'4-4 支出'!F10*1000)</f>
        <v>0</v>
      </c>
      <c r="I10" s="1452"/>
      <c r="J10" s="1453"/>
      <c r="K10" s="44"/>
      <c r="L10" s="35"/>
      <c r="N10" s="1126"/>
      <c r="O10" s="1126"/>
      <c r="P10" s="1126"/>
      <c r="Q10" s="1126"/>
      <c r="R10" s="1126"/>
      <c r="S10" s="1126"/>
      <c r="T10" s="1126"/>
      <c r="U10" s="1126"/>
      <c r="V10" s="1126"/>
      <c r="W10" s="1126"/>
    </row>
    <row r="11" spans="1:23" ht="24.75" customHeight="1" thickBot="1">
      <c r="A11" s="26"/>
      <c r="B11" s="76"/>
      <c r="C11" s="26"/>
      <c r="D11" s="93"/>
      <c r="E11" s="28"/>
      <c r="F11" s="27"/>
      <c r="G11" s="27"/>
      <c r="H11" s="16"/>
      <c r="I11" s="32"/>
      <c r="J11" s="30"/>
      <c r="K11" s="29"/>
      <c r="L11" s="31"/>
      <c r="N11" s="1127" t="s">
        <v>444</v>
      </c>
      <c r="O11" s="1127"/>
      <c r="P11" s="1127"/>
      <c r="Q11" s="1127"/>
      <c r="R11" s="1127"/>
      <c r="S11" s="1127"/>
      <c r="T11" s="1127"/>
      <c r="U11" s="1127"/>
      <c r="V11" s="1127"/>
      <c r="W11" s="1127"/>
    </row>
    <row r="12" spans="1:23" s="32" customFormat="1" ht="24.75" customHeight="1" thickBot="1">
      <c r="A12" s="45" t="s">
        <v>149</v>
      </c>
      <c r="B12" s="78"/>
      <c r="C12" s="81" t="s">
        <v>148</v>
      </c>
      <c r="D12" s="81" t="s">
        <v>151</v>
      </c>
      <c r="E12" s="48" t="s">
        <v>136</v>
      </c>
      <c r="F12" s="82" t="s">
        <v>119</v>
      </c>
      <c r="G12" s="83" t="s">
        <v>396</v>
      </c>
      <c r="H12" s="51" t="s">
        <v>398</v>
      </c>
      <c r="I12" s="50" t="s">
        <v>399</v>
      </c>
      <c r="J12" s="51" t="s">
        <v>400</v>
      </c>
      <c r="K12" s="49" t="s">
        <v>94</v>
      </c>
      <c r="L12" s="52" t="s">
        <v>301</v>
      </c>
      <c r="N12" s="1128"/>
      <c r="O12" s="1128"/>
      <c r="P12" s="1128"/>
      <c r="Q12" s="1128"/>
      <c r="R12" s="1128"/>
      <c r="S12" s="1128"/>
      <c r="T12" s="1128"/>
      <c r="U12" s="1128"/>
      <c r="V12" s="1128"/>
      <c r="W12" s="1128"/>
    </row>
    <row r="13" spans="1:23" s="681" customFormat="1" ht="25.5">
      <c r="A13" s="352"/>
      <c r="B13" s="47" t="str">
        <f>IF($E$8=C13,$D$8,IF($E$9=C13,$D$9,IF($E$10=C13,$D$10,"")))</f>
        <v/>
      </c>
      <c r="C13" s="710" t="s">
        <v>165</v>
      </c>
      <c r="D13" s="711"/>
      <c r="E13" s="712"/>
      <c r="F13" s="713"/>
      <c r="G13" s="713"/>
      <c r="H13" s="714"/>
      <c r="I13" s="714"/>
      <c r="J13" s="714"/>
      <c r="K13" s="715"/>
      <c r="L13" s="357">
        <f>SUM(K14:K33)</f>
        <v>0</v>
      </c>
      <c r="N13" s="1128"/>
      <c r="O13" s="1128"/>
      <c r="P13" s="1128"/>
      <c r="Q13" s="1128"/>
      <c r="R13" s="1128"/>
      <c r="S13" s="1128"/>
      <c r="T13" s="1128"/>
      <c r="U13" s="1128"/>
      <c r="V13" s="1128"/>
      <c r="W13" s="1128"/>
    </row>
    <row r="14" spans="1:23">
      <c r="A14">
        <v>1</v>
      </c>
      <c r="B14" s="79"/>
      <c r="C14" s="58" t="str">
        <f>IF(D14="","",".")</f>
        <v/>
      </c>
      <c r="D14" s="94"/>
      <c r="E14" s="97"/>
      <c r="F14" s="98"/>
      <c r="G14" s="98"/>
      <c r="H14" s="98"/>
      <c r="I14" s="98"/>
      <c r="J14" s="98"/>
      <c r="K14" s="103" t="str">
        <f t="shared" ref="K14:K32" si="1">IF(ISNUMBER(F14),(PRODUCT(F14,G14,I14)),"")</f>
        <v/>
      </c>
      <c r="L14" s="23"/>
      <c r="N14" s="1128"/>
      <c r="O14" s="1128"/>
      <c r="P14" s="1128"/>
      <c r="Q14" s="1128"/>
      <c r="R14" s="1128"/>
      <c r="S14" s="1128"/>
      <c r="T14" s="1128"/>
      <c r="U14" s="1128"/>
      <c r="V14" s="1128"/>
      <c r="W14" s="1128"/>
    </row>
    <row r="15" spans="1:23">
      <c r="A15">
        <v>2</v>
      </c>
      <c r="B15" s="79"/>
      <c r="C15" s="58" t="str">
        <f t="shared" ref="C15:C33" si="2">IF(D15="","",".")</f>
        <v/>
      </c>
      <c r="D15" s="95"/>
      <c r="E15" s="99"/>
      <c r="F15" s="100"/>
      <c r="G15" s="100"/>
      <c r="H15" s="100"/>
      <c r="I15" s="100"/>
      <c r="J15" s="100"/>
      <c r="K15" s="104" t="str">
        <f t="shared" si="1"/>
        <v/>
      </c>
      <c r="L15" s="23"/>
      <c r="N15" s="1128"/>
      <c r="O15" s="1128"/>
      <c r="P15" s="1128"/>
      <c r="Q15" s="1128"/>
      <c r="R15" s="1128"/>
      <c r="S15" s="1128"/>
      <c r="T15" s="1128"/>
      <c r="U15" s="1128"/>
      <c r="V15" s="1128"/>
      <c r="W15" s="1128"/>
    </row>
    <row r="16" spans="1:23">
      <c r="A16">
        <v>3</v>
      </c>
      <c r="B16" s="79"/>
      <c r="C16" s="58" t="str">
        <f t="shared" si="2"/>
        <v/>
      </c>
      <c r="D16" s="95"/>
      <c r="E16" s="99"/>
      <c r="F16" s="100"/>
      <c r="G16" s="100"/>
      <c r="H16" s="100"/>
      <c r="I16" s="100"/>
      <c r="J16" s="100"/>
      <c r="K16" s="104" t="str">
        <f t="shared" si="1"/>
        <v/>
      </c>
      <c r="L16" s="23"/>
      <c r="N16" s="1128"/>
      <c r="O16" s="1128"/>
      <c r="P16" s="1128"/>
      <c r="Q16" s="1128"/>
      <c r="R16" s="1128"/>
      <c r="S16" s="1128"/>
      <c r="T16" s="1128"/>
      <c r="U16" s="1128"/>
      <c r="V16" s="1128"/>
      <c r="W16" s="1128"/>
    </row>
    <row r="17" spans="1:23">
      <c r="A17">
        <v>4</v>
      </c>
      <c r="B17" s="79"/>
      <c r="C17" s="58" t="str">
        <f t="shared" si="2"/>
        <v/>
      </c>
      <c r="D17" s="95"/>
      <c r="E17" s="99"/>
      <c r="F17" s="100"/>
      <c r="G17" s="100"/>
      <c r="H17" s="100"/>
      <c r="I17" s="100"/>
      <c r="J17" s="100"/>
      <c r="K17" s="104" t="str">
        <f t="shared" si="1"/>
        <v/>
      </c>
      <c r="L17" s="23"/>
      <c r="N17" s="1128"/>
      <c r="O17" s="1128"/>
      <c r="P17" s="1128"/>
      <c r="Q17" s="1128"/>
      <c r="R17" s="1128"/>
      <c r="S17" s="1128"/>
      <c r="T17" s="1128"/>
      <c r="U17" s="1128"/>
      <c r="V17" s="1128"/>
      <c r="W17" s="1128"/>
    </row>
    <row r="18" spans="1:23">
      <c r="A18">
        <v>5</v>
      </c>
      <c r="B18" s="79"/>
      <c r="C18" s="58" t="str">
        <f t="shared" si="2"/>
        <v/>
      </c>
      <c r="D18" s="95"/>
      <c r="E18" s="99"/>
      <c r="F18" s="100"/>
      <c r="G18" s="100"/>
      <c r="H18" s="100"/>
      <c r="I18" s="100"/>
      <c r="J18" s="100"/>
      <c r="K18" s="104" t="str">
        <f t="shared" si="1"/>
        <v/>
      </c>
      <c r="L18" s="23"/>
      <c r="N18" s="1128"/>
      <c r="O18" s="1128"/>
      <c r="P18" s="1128"/>
      <c r="Q18" s="1128"/>
      <c r="R18" s="1128"/>
      <c r="S18" s="1128"/>
      <c r="T18" s="1128"/>
      <c r="U18" s="1128"/>
      <c r="V18" s="1128"/>
      <c r="W18" s="1128"/>
    </row>
    <row r="19" spans="1:23">
      <c r="A19">
        <v>6</v>
      </c>
      <c r="B19" s="79"/>
      <c r="C19" s="58" t="str">
        <f t="shared" si="2"/>
        <v/>
      </c>
      <c r="D19" s="95"/>
      <c r="E19" s="99"/>
      <c r="F19" s="100"/>
      <c r="G19" s="100"/>
      <c r="H19" s="100"/>
      <c r="I19" s="100"/>
      <c r="J19" s="100"/>
      <c r="K19" s="104" t="str">
        <f t="shared" si="1"/>
        <v/>
      </c>
      <c r="L19" s="23"/>
      <c r="N19" s="1128"/>
      <c r="O19" s="1128"/>
      <c r="P19" s="1128"/>
      <c r="Q19" s="1128"/>
      <c r="R19" s="1128"/>
      <c r="S19" s="1128"/>
      <c r="T19" s="1128"/>
      <c r="U19" s="1128"/>
      <c r="V19" s="1128"/>
      <c r="W19" s="1128"/>
    </row>
    <row r="20" spans="1:23">
      <c r="A20">
        <v>7</v>
      </c>
      <c r="B20" s="79"/>
      <c r="C20" s="58" t="str">
        <f t="shared" si="2"/>
        <v/>
      </c>
      <c r="D20" s="95"/>
      <c r="E20" s="99"/>
      <c r="F20" s="100"/>
      <c r="G20" s="100"/>
      <c r="H20" s="100"/>
      <c r="I20" s="100"/>
      <c r="J20" s="100"/>
      <c r="K20" s="104" t="str">
        <f t="shared" si="1"/>
        <v/>
      </c>
      <c r="L20" s="23"/>
      <c r="N20" s="1128"/>
      <c r="O20" s="1128"/>
      <c r="P20" s="1128"/>
      <c r="Q20" s="1128"/>
      <c r="R20" s="1128"/>
      <c r="S20" s="1128"/>
      <c r="T20" s="1128"/>
      <c r="U20" s="1128"/>
      <c r="V20" s="1128"/>
      <c r="W20" s="1128"/>
    </row>
    <row r="21" spans="1:23">
      <c r="A21">
        <v>8</v>
      </c>
      <c r="B21" s="79"/>
      <c r="C21" s="58" t="str">
        <f t="shared" si="2"/>
        <v/>
      </c>
      <c r="D21" s="95"/>
      <c r="E21" s="99"/>
      <c r="F21" s="100"/>
      <c r="G21" s="100"/>
      <c r="H21" s="100"/>
      <c r="I21" s="100"/>
      <c r="J21" s="100"/>
      <c r="K21" s="104" t="str">
        <f t="shared" si="1"/>
        <v/>
      </c>
      <c r="L21" s="23"/>
      <c r="N21" s="1128"/>
      <c r="O21" s="1128"/>
      <c r="P21" s="1128"/>
      <c r="Q21" s="1128"/>
      <c r="R21" s="1128"/>
      <c r="S21" s="1128"/>
      <c r="T21" s="1128"/>
      <c r="U21" s="1128"/>
      <c r="V21" s="1128"/>
      <c r="W21" s="1128"/>
    </row>
    <row r="22" spans="1:23">
      <c r="A22">
        <v>9</v>
      </c>
      <c r="B22" s="79"/>
      <c r="C22" s="58" t="str">
        <f t="shared" si="2"/>
        <v/>
      </c>
      <c r="D22" s="95"/>
      <c r="E22" s="99"/>
      <c r="F22" s="100"/>
      <c r="G22" s="100"/>
      <c r="H22" s="100"/>
      <c r="I22" s="100"/>
      <c r="J22" s="100"/>
      <c r="K22" s="104" t="str">
        <f t="shared" si="1"/>
        <v/>
      </c>
      <c r="L22" s="23"/>
      <c r="N22" s="1128"/>
      <c r="O22" s="1128"/>
      <c r="P22" s="1128"/>
      <c r="Q22" s="1128"/>
      <c r="R22" s="1128"/>
      <c r="S22" s="1128"/>
      <c r="T22" s="1128"/>
      <c r="U22" s="1128"/>
      <c r="V22" s="1128"/>
      <c r="W22" s="1128"/>
    </row>
    <row r="23" spans="1:23">
      <c r="A23">
        <v>10</v>
      </c>
      <c r="B23" s="79"/>
      <c r="C23" s="58" t="str">
        <f t="shared" si="2"/>
        <v/>
      </c>
      <c r="D23" s="95"/>
      <c r="E23" s="99"/>
      <c r="F23" s="100"/>
      <c r="G23" s="100"/>
      <c r="H23" s="100"/>
      <c r="I23" s="100"/>
      <c r="J23" s="100"/>
      <c r="K23" s="104" t="str">
        <f t="shared" si="1"/>
        <v/>
      </c>
      <c r="L23" s="23"/>
      <c r="N23" s="1128"/>
      <c r="O23" s="1128"/>
      <c r="P23" s="1128"/>
      <c r="Q23" s="1128"/>
      <c r="R23" s="1128"/>
      <c r="S23" s="1128"/>
      <c r="T23" s="1128"/>
      <c r="U23" s="1128"/>
      <c r="V23" s="1128"/>
      <c r="W23" s="1128"/>
    </row>
    <row r="24" spans="1:23">
      <c r="A24">
        <v>11</v>
      </c>
      <c r="B24" s="79"/>
      <c r="C24" s="58" t="str">
        <f t="shared" si="2"/>
        <v/>
      </c>
      <c r="D24" s="95"/>
      <c r="E24" s="99"/>
      <c r="F24" s="100"/>
      <c r="G24" s="100"/>
      <c r="H24" s="100"/>
      <c r="I24" s="100"/>
      <c r="J24" s="100"/>
      <c r="K24" s="104" t="str">
        <f t="shared" si="1"/>
        <v/>
      </c>
      <c r="L24" s="23"/>
      <c r="N24" s="1128"/>
      <c r="O24" s="1128"/>
      <c r="P24" s="1128"/>
      <c r="Q24" s="1128"/>
      <c r="R24" s="1128"/>
      <c r="S24" s="1128"/>
      <c r="T24" s="1128"/>
      <c r="U24" s="1128"/>
      <c r="V24" s="1128"/>
      <c r="W24" s="1128"/>
    </row>
    <row r="25" spans="1:23">
      <c r="A25">
        <v>12</v>
      </c>
      <c r="B25" s="79"/>
      <c r="C25" s="58" t="str">
        <f t="shared" si="2"/>
        <v/>
      </c>
      <c r="D25" s="95"/>
      <c r="E25" s="99"/>
      <c r="F25" s="100"/>
      <c r="G25" s="100"/>
      <c r="H25" s="100"/>
      <c r="I25" s="100"/>
      <c r="J25" s="100"/>
      <c r="K25" s="104" t="str">
        <f t="shared" si="1"/>
        <v/>
      </c>
      <c r="L25" s="23"/>
      <c r="N25" s="1128"/>
      <c r="O25" s="1128"/>
      <c r="P25" s="1128"/>
      <c r="Q25" s="1128"/>
      <c r="R25" s="1128"/>
      <c r="S25" s="1128"/>
      <c r="T25" s="1128"/>
      <c r="U25" s="1128"/>
      <c r="V25" s="1128"/>
      <c r="W25" s="1128"/>
    </row>
    <row r="26" spans="1:23">
      <c r="A26">
        <v>13</v>
      </c>
      <c r="B26" s="79"/>
      <c r="C26" s="58" t="str">
        <f t="shared" si="2"/>
        <v/>
      </c>
      <c r="D26" s="95"/>
      <c r="E26" s="99"/>
      <c r="F26" s="100"/>
      <c r="G26" s="100"/>
      <c r="H26" s="100"/>
      <c r="I26" s="100"/>
      <c r="J26" s="100"/>
      <c r="K26" s="104" t="str">
        <f t="shared" si="1"/>
        <v/>
      </c>
      <c r="L26" s="23"/>
      <c r="N26" s="1128"/>
      <c r="O26" s="1128"/>
      <c r="P26" s="1128"/>
      <c r="Q26" s="1128"/>
      <c r="R26" s="1128"/>
      <c r="S26" s="1128"/>
      <c r="T26" s="1128"/>
      <c r="U26" s="1128"/>
      <c r="V26" s="1128"/>
      <c r="W26" s="1128"/>
    </row>
    <row r="27" spans="1:23">
      <c r="A27">
        <v>14</v>
      </c>
      <c r="B27" s="79"/>
      <c r="C27" s="58" t="str">
        <f t="shared" si="2"/>
        <v/>
      </c>
      <c r="D27" s="95"/>
      <c r="E27" s="99"/>
      <c r="F27" s="100"/>
      <c r="G27" s="100"/>
      <c r="H27" s="100"/>
      <c r="I27" s="100"/>
      <c r="J27" s="100"/>
      <c r="K27" s="104" t="str">
        <f t="shared" si="1"/>
        <v/>
      </c>
      <c r="L27" s="23"/>
      <c r="N27" s="1128"/>
      <c r="O27" s="1128"/>
      <c r="P27" s="1128"/>
      <c r="Q27" s="1128"/>
      <c r="R27" s="1128"/>
      <c r="S27" s="1128"/>
      <c r="T27" s="1128"/>
      <c r="U27" s="1128"/>
      <c r="V27" s="1128"/>
      <c r="W27" s="1128"/>
    </row>
    <row r="28" spans="1:23">
      <c r="A28">
        <v>15</v>
      </c>
      <c r="B28" s="79"/>
      <c r="C28" s="58" t="str">
        <f t="shared" si="2"/>
        <v/>
      </c>
      <c r="D28" s="95"/>
      <c r="E28" s="99"/>
      <c r="F28" s="100"/>
      <c r="G28" s="100"/>
      <c r="H28" s="100"/>
      <c r="I28" s="100"/>
      <c r="J28" s="100"/>
      <c r="K28" s="104" t="str">
        <f t="shared" si="1"/>
        <v/>
      </c>
      <c r="L28" s="23"/>
      <c r="N28" s="1128"/>
      <c r="O28" s="1128"/>
      <c r="P28" s="1128"/>
      <c r="Q28" s="1128"/>
      <c r="R28" s="1128"/>
      <c r="S28" s="1128"/>
      <c r="T28" s="1128"/>
      <c r="U28" s="1128"/>
      <c r="V28" s="1128"/>
      <c r="W28" s="1128"/>
    </row>
    <row r="29" spans="1:23">
      <c r="A29">
        <v>16</v>
      </c>
      <c r="B29" s="79"/>
      <c r="C29" s="58" t="str">
        <f t="shared" si="2"/>
        <v/>
      </c>
      <c r="D29" s="95"/>
      <c r="E29" s="99"/>
      <c r="F29" s="100"/>
      <c r="G29" s="100"/>
      <c r="H29" s="100"/>
      <c r="I29" s="100"/>
      <c r="J29" s="100"/>
      <c r="K29" s="104" t="str">
        <f t="shared" si="1"/>
        <v/>
      </c>
      <c r="L29" s="23"/>
      <c r="N29" s="1128"/>
      <c r="O29" s="1128"/>
      <c r="P29" s="1128"/>
      <c r="Q29" s="1128"/>
      <c r="R29" s="1128"/>
      <c r="S29" s="1128"/>
      <c r="T29" s="1128"/>
      <c r="U29" s="1128"/>
      <c r="V29" s="1128"/>
      <c r="W29" s="1128"/>
    </row>
    <row r="30" spans="1:23">
      <c r="A30">
        <v>17</v>
      </c>
      <c r="B30" s="79"/>
      <c r="C30" s="58" t="str">
        <f t="shared" si="2"/>
        <v/>
      </c>
      <c r="D30" s="95"/>
      <c r="E30" s="99"/>
      <c r="F30" s="100"/>
      <c r="G30" s="100"/>
      <c r="H30" s="100"/>
      <c r="I30" s="100"/>
      <c r="J30" s="100"/>
      <c r="K30" s="104" t="str">
        <f t="shared" si="1"/>
        <v/>
      </c>
      <c r="L30" s="24"/>
      <c r="N30" s="1128"/>
      <c r="O30" s="1128"/>
      <c r="P30" s="1128"/>
      <c r="Q30" s="1128"/>
      <c r="R30" s="1128"/>
      <c r="S30" s="1128"/>
      <c r="T30" s="1128"/>
      <c r="U30" s="1128"/>
      <c r="V30" s="1128"/>
      <c r="W30" s="1128"/>
    </row>
    <row r="31" spans="1:23">
      <c r="A31">
        <v>18</v>
      </c>
      <c r="B31" s="79"/>
      <c r="C31" s="58" t="str">
        <f t="shared" si="2"/>
        <v/>
      </c>
      <c r="D31" s="95"/>
      <c r="E31" s="99"/>
      <c r="F31" s="100"/>
      <c r="G31" s="100"/>
      <c r="H31" s="100"/>
      <c r="I31" s="100"/>
      <c r="J31" s="100"/>
      <c r="K31" s="104" t="str">
        <f t="shared" si="1"/>
        <v/>
      </c>
      <c r="L31" s="24"/>
      <c r="N31" s="1128"/>
      <c r="O31" s="1128"/>
      <c r="P31" s="1128"/>
      <c r="Q31" s="1128"/>
      <c r="R31" s="1128"/>
      <c r="S31" s="1128"/>
      <c r="T31" s="1128"/>
      <c r="U31" s="1128"/>
      <c r="V31" s="1128"/>
      <c r="W31" s="1128"/>
    </row>
    <row r="32" spans="1:23">
      <c r="A32">
        <v>19</v>
      </c>
      <c r="B32" s="79"/>
      <c r="C32" s="58" t="str">
        <f t="shared" si="2"/>
        <v/>
      </c>
      <c r="D32" s="95"/>
      <c r="E32" s="99"/>
      <c r="F32" s="100"/>
      <c r="G32" s="100"/>
      <c r="H32" s="100"/>
      <c r="I32" s="100"/>
      <c r="J32" s="100"/>
      <c r="K32" s="104" t="str">
        <f t="shared" si="1"/>
        <v/>
      </c>
      <c r="L32" s="24"/>
      <c r="N32" s="1128"/>
      <c r="O32" s="1128"/>
      <c r="P32" s="1128"/>
      <c r="Q32" s="1128"/>
      <c r="R32" s="1128"/>
      <c r="S32" s="1128"/>
      <c r="T32" s="1128"/>
      <c r="U32" s="1128"/>
      <c r="V32" s="1128"/>
      <c r="W32" s="1128"/>
    </row>
    <row r="33" spans="1:23" ht="19.5" thickBot="1">
      <c r="A33">
        <v>20</v>
      </c>
      <c r="B33" s="80"/>
      <c r="C33" s="58" t="str">
        <f t="shared" si="2"/>
        <v/>
      </c>
      <c r="D33" s="96"/>
      <c r="E33" s="101"/>
      <c r="F33" s="100"/>
      <c r="G33" s="102"/>
      <c r="H33" s="102"/>
      <c r="I33" s="102"/>
      <c r="J33" s="102"/>
      <c r="K33" s="105" t="str">
        <f>IF(ISNUMBER(F33),(PRODUCT(F33,G33,I33)),"")</f>
        <v/>
      </c>
      <c r="L33" s="25"/>
      <c r="N33" s="1128"/>
      <c r="O33" s="1128"/>
      <c r="P33" s="1128"/>
      <c r="Q33" s="1128"/>
      <c r="R33" s="1128"/>
      <c r="S33" s="1128"/>
      <c r="T33" s="1128"/>
      <c r="U33" s="1128"/>
      <c r="V33" s="1128"/>
      <c r="W33" s="1128"/>
    </row>
    <row r="34" spans="1:23" ht="24.75" thickBot="1">
      <c r="A34" s="45"/>
      <c r="B34" s="77"/>
      <c r="C34" s="53" t="s">
        <v>148</v>
      </c>
      <c r="D34" s="46" t="s">
        <v>154</v>
      </c>
      <c r="E34" s="48" t="s">
        <v>136</v>
      </c>
      <c r="F34" s="49" t="s">
        <v>119</v>
      </c>
      <c r="G34" s="50" t="s">
        <v>396</v>
      </c>
      <c r="H34" s="51" t="s">
        <v>398</v>
      </c>
      <c r="I34" s="50" t="s">
        <v>399</v>
      </c>
      <c r="J34" s="51" t="s">
        <v>397</v>
      </c>
      <c r="K34" s="49" t="s">
        <v>94</v>
      </c>
      <c r="L34" s="52" t="s">
        <v>301</v>
      </c>
    </row>
    <row r="35" spans="1:23" s="681" customFormat="1" ht="25.5">
      <c r="A35" s="352"/>
      <c r="B35" s="47" t="str">
        <f>IF($E$8=C35,$D$8,IF($E$9=C35,$D$9,IF($E$10=C35,$D$10,"")))</f>
        <v/>
      </c>
      <c r="C35" s="56" t="s">
        <v>36</v>
      </c>
      <c r="D35" s="716"/>
      <c r="E35" s="712"/>
      <c r="F35" s="714"/>
      <c r="G35" s="714"/>
      <c r="H35" s="714"/>
      <c r="I35" s="714"/>
      <c r="J35" s="714"/>
      <c r="K35" s="717"/>
      <c r="L35" s="357">
        <f>SUM(K36:K55)</f>
        <v>0</v>
      </c>
    </row>
    <row r="36" spans="1:23">
      <c r="A36">
        <v>1</v>
      </c>
      <c r="B36" s="79"/>
      <c r="C36" s="58" t="str">
        <f>IF(D36="","",".")</f>
        <v/>
      </c>
      <c r="D36" s="94"/>
      <c r="E36" s="97"/>
      <c r="F36" s="98"/>
      <c r="G36" s="98"/>
      <c r="H36" s="98"/>
      <c r="I36" s="98"/>
      <c r="J36" s="98"/>
      <c r="K36" s="103" t="str">
        <f t="shared" ref="K36:K55" si="3">IF(ISNUMBER(F36),(PRODUCT(F36,G36,I36)),"")</f>
        <v/>
      </c>
      <c r="L36" s="23"/>
    </row>
    <row r="37" spans="1:23">
      <c r="A37">
        <v>2</v>
      </c>
      <c r="B37" s="79"/>
      <c r="C37" s="58" t="str">
        <f t="shared" ref="C37:C55" si="4">IF(D37="","",".")</f>
        <v/>
      </c>
      <c r="D37" s="95"/>
      <c r="E37" s="99"/>
      <c r="F37" s="100"/>
      <c r="G37" s="100"/>
      <c r="H37" s="100"/>
      <c r="I37" s="100"/>
      <c r="J37" s="100"/>
      <c r="K37" s="104" t="str">
        <f t="shared" si="3"/>
        <v/>
      </c>
      <c r="L37" s="23"/>
    </row>
    <row r="38" spans="1:23">
      <c r="A38">
        <v>3</v>
      </c>
      <c r="B38" s="79"/>
      <c r="C38" s="58" t="str">
        <f t="shared" si="4"/>
        <v/>
      </c>
      <c r="D38" s="95"/>
      <c r="E38" s="99"/>
      <c r="F38" s="100"/>
      <c r="G38" s="100"/>
      <c r="H38" s="100"/>
      <c r="I38" s="100"/>
      <c r="J38" s="100"/>
      <c r="K38" s="104" t="str">
        <f t="shared" si="3"/>
        <v/>
      </c>
      <c r="L38" s="23"/>
    </row>
    <row r="39" spans="1:23">
      <c r="A39">
        <v>4</v>
      </c>
      <c r="B39" s="79"/>
      <c r="C39" s="58" t="str">
        <f t="shared" si="4"/>
        <v/>
      </c>
      <c r="D39" s="95"/>
      <c r="E39" s="99"/>
      <c r="F39" s="100"/>
      <c r="G39" s="100"/>
      <c r="H39" s="100"/>
      <c r="I39" s="100"/>
      <c r="J39" s="100"/>
      <c r="K39" s="104" t="str">
        <f t="shared" si="3"/>
        <v/>
      </c>
      <c r="L39" s="23"/>
    </row>
    <row r="40" spans="1:23">
      <c r="A40">
        <v>5</v>
      </c>
      <c r="B40" s="79"/>
      <c r="C40" s="58" t="str">
        <f t="shared" si="4"/>
        <v/>
      </c>
      <c r="D40" s="95"/>
      <c r="E40" s="99"/>
      <c r="F40" s="100"/>
      <c r="G40" s="100"/>
      <c r="H40" s="100"/>
      <c r="I40" s="100"/>
      <c r="J40" s="100"/>
      <c r="K40" s="104" t="str">
        <f t="shared" si="3"/>
        <v/>
      </c>
      <c r="L40" s="23"/>
    </row>
    <row r="41" spans="1:23">
      <c r="A41">
        <v>6</v>
      </c>
      <c r="B41" s="79"/>
      <c r="C41" s="58" t="str">
        <f t="shared" si="4"/>
        <v/>
      </c>
      <c r="D41" s="95"/>
      <c r="E41" s="99"/>
      <c r="F41" s="100"/>
      <c r="G41" s="100"/>
      <c r="H41" s="100"/>
      <c r="I41" s="100"/>
      <c r="J41" s="100"/>
      <c r="K41" s="104" t="str">
        <f t="shared" si="3"/>
        <v/>
      </c>
      <c r="L41" s="23"/>
    </row>
    <row r="42" spans="1:23">
      <c r="A42">
        <v>7</v>
      </c>
      <c r="B42" s="79"/>
      <c r="C42" s="58" t="str">
        <f t="shared" si="4"/>
        <v/>
      </c>
      <c r="D42" s="95"/>
      <c r="E42" s="99"/>
      <c r="F42" s="100"/>
      <c r="G42" s="100"/>
      <c r="H42" s="100"/>
      <c r="I42" s="100"/>
      <c r="J42" s="100"/>
      <c r="K42" s="104" t="str">
        <f t="shared" si="3"/>
        <v/>
      </c>
      <c r="L42" s="23"/>
    </row>
    <row r="43" spans="1:23">
      <c r="A43">
        <v>8</v>
      </c>
      <c r="B43" s="79"/>
      <c r="C43" s="58" t="str">
        <f t="shared" si="4"/>
        <v/>
      </c>
      <c r="D43" s="95"/>
      <c r="E43" s="99"/>
      <c r="F43" s="100"/>
      <c r="G43" s="100"/>
      <c r="H43" s="100"/>
      <c r="I43" s="100"/>
      <c r="J43" s="100"/>
      <c r="K43" s="104" t="str">
        <f t="shared" si="3"/>
        <v/>
      </c>
      <c r="L43" s="23"/>
    </row>
    <row r="44" spans="1:23">
      <c r="A44">
        <v>9</v>
      </c>
      <c r="B44" s="79"/>
      <c r="C44" s="58" t="str">
        <f t="shared" si="4"/>
        <v/>
      </c>
      <c r="D44" s="95"/>
      <c r="E44" s="99"/>
      <c r="F44" s="100"/>
      <c r="G44" s="100"/>
      <c r="H44" s="100"/>
      <c r="I44" s="100"/>
      <c r="J44" s="100"/>
      <c r="K44" s="104" t="str">
        <f t="shared" si="3"/>
        <v/>
      </c>
      <c r="L44" s="23"/>
    </row>
    <row r="45" spans="1:23">
      <c r="A45">
        <v>10</v>
      </c>
      <c r="B45" s="79"/>
      <c r="C45" s="58" t="str">
        <f t="shared" si="4"/>
        <v/>
      </c>
      <c r="D45" s="95"/>
      <c r="E45" s="99"/>
      <c r="F45" s="100"/>
      <c r="G45" s="100"/>
      <c r="H45" s="100"/>
      <c r="I45" s="100"/>
      <c r="J45" s="100"/>
      <c r="K45" s="104" t="str">
        <f t="shared" si="3"/>
        <v/>
      </c>
      <c r="L45" s="23"/>
    </row>
    <row r="46" spans="1:23">
      <c r="A46">
        <v>11</v>
      </c>
      <c r="B46" s="79"/>
      <c r="C46" s="58" t="str">
        <f t="shared" si="4"/>
        <v/>
      </c>
      <c r="D46" s="95"/>
      <c r="E46" s="99"/>
      <c r="F46" s="100"/>
      <c r="G46" s="100"/>
      <c r="H46" s="100"/>
      <c r="I46" s="100"/>
      <c r="J46" s="100"/>
      <c r="K46" s="104" t="str">
        <f t="shared" si="3"/>
        <v/>
      </c>
      <c r="L46" s="23"/>
    </row>
    <row r="47" spans="1:23">
      <c r="A47">
        <v>12</v>
      </c>
      <c r="B47" s="79"/>
      <c r="C47" s="58" t="str">
        <f t="shared" si="4"/>
        <v/>
      </c>
      <c r="D47" s="95"/>
      <c r="E47" s="99"/>
      <c r="F47" s="100"/>
      <c r="G47" s="100"/>
      <c r="H47" s="100"/>
      <c r="I47" s="100"/>
      <c r="J47" s="100"/>
      <c r="K47" s="104" t="str">
        <f t="shared" si="3"/>
        <v/>
      </c>
      <c r="L47" s="23"/>
    </row>
    <row r="48" spans="1:23">
      <c r="A48">
        <v>13</v>
      </c>
      <c r="B48" s="79"/>
      <c r="C48" s="58" t="str">
        <f t="shared" si="4"/>
        <v/>
      </c>
      <c r="D48" s="95"/>
      <c r="E48" s="99"/>
      <c r="F48" s="100"/>
      <c r="G48" s="100"/>
      <c r="H48" s="100"/>
      <c r="I48" s="100"/>
      <c r="J48" s="100"/>
      <c r="K48" s="104" t="str">
        <f t="shared" si="3"/>
        <v/>
      </c>
      <c r="L48" s="23"/>
    </row>
    <row r="49" spans="1:12">
      <c r="A49">
        <v>14</v>
      </c>
      <c r="B49" s="79"/>
      <c r="C49" s="58" t="str">
        <f t="shared" si="4"/>
        <v/>
      </c>
      <c r="D49" s="95"/>
      <c r="E49" s="99"/>
      <c r="F49" s="100"/>
      <c r="G49" s="100"/>
      <c r="H49" s="100"/>
      <c r="I49" s="100"/>
      <c r="J49" s="100"/>
      <c r="K49" s="104" t="str">
        <f t="shared" si="3"/>
        <v/>
      </c>
      <c r="L49" s="23"/>
    </row>
    <row r="50" spans="1:12">
      <c r="A50">
        <v>15</v>
      </c>
      <c r="B50" s="79"/>
      <c r="C50" s="58" t="str">
        <f t="shared" si="4"/>
        <v/>
      </c>
      <c r="D50" s="95"/>
      <c r="E50" s="99"/>
      <c r="F50" s="100"/>
      <c r="G50" s="100"/>
      <c r="H50" s="100"/>
      <c r="I50" s="100"/>
      <c r="J50" s="100"/>
      <c r="K50" s="104" t="str">
        <f t="shared" si="3"/>
        <v/>
      </c>
      <c r="L50" s="23"/>
    </row>
    <row r="51" spans="1:12">
      <c r="A51">
        <v>16</v>
      </c>
      <c r="B51" s="79"/>
      <c r="C51" s="58" t="str">
        <f t="shared" si="4"/>
        <v/>
      </c>
      <c r="D51" s="95"/>
      <c r="E51" s="99"/>
      <c r="F51" s="100"/>
      <c r="G51" s="100"/>
      <c r="H51" s="100"/>
      <c r="I51" s="100"/>
      <c r="J51" s="100"/>
      <c r="K51" s="104" t="str">
        <f t="shared" si="3"/>
        <v/>
      </c>
      <c r="L51" s="23"/>
    </row>
    <row r="52" spans="1:12">
      <c r="A52">
        <v>17</v>
      </c>
      <c r="B52" s="79"/>
      <c r="C52" s="58" t="str">
        <f t="shared" si="4"/>
        <v/>
      </c>
      <c r="D52" s="95"/>
      <c r="E52" s="99"/>
      <c r="F52" s="100"/>
      <c r="G52" s="100"/>
      <c r="H52" s="100"/>
      <c r="I52" s="100"/>
      <c r="J52" s="100"/>
      <c r="K52" s="104" t="str">
        <f t="shared" si="3"/>
        <v/>
      </c>
      <c r="L52" s="24"/>
    </row>
    <row r="53" spans="1:12">
      <c r="A53">
        <v>18</v>
      </c>
      <c r="B53" s="79"/>
      <c r="C53" s="58" t="str">
        <f t="shared" si="4"/>
        <v/>
      </c>
      <c r="D53" s="95"/>
      <c r="E53" s="99"/>
      <c r="F53" s="100"/>
      <c r="G53" s="100"/>
      <c r="H53" s="100"/>
      <c r="I53" s="100"/>
      <c r="J53" s="100"/>
      <c r="K53" s="104" t="str">
        <f t="shared" si="3"/>
        <v/>
      </c>
      <c r="L53" s="24"/>
    </row>
    <row r="54" spans="1:12">
      <c r="A54">
        <v>19</v>
      </c>
      <c r="B54" s="79"/>
      <c r="C54" s="58" t="str">
        <f t="shared" si="4"/>
        <v/>
      </c>
      <c r="D54" s="95"/>
      <c r="E54" s="99"/>
      <c r="F54" s="100"/>
      <c r="G54" s="100"/>
      <c r="H54" s="100"/>
      <c r="I54" s="100"/>
      <c r="J54" s="100"/>
      <c r="K54" s="104" t="str">
        <f t="shared" si="3"/>
        <v/>
      </c>
      <c r="L54" s="24"/>
    </row>
    <row r="55" spans="1:12" ht="19.5" thickBot="1">
      <c r="A55">
        <v>20</v>
      </c>
      <c r="B55" s="80"/>
      <c r="C55" s="59" t="str">
        <f t="shared" si="4"/>
        <v/>
      </c>
      <c r="D55" s="96"/>
      <c r="E55" s="101"/>
      <c r="F55" s="102"/>
      <c r="G55" s="102"/>
      <c r="H55" s="102"/>
      <c r="I55" s="102"/>
      <c r="J55" s="102"/>
      <c r="K55" s="105" t="str">
        <f t="shared" si="3"/>
        <v/>
      </c>
      <c r="L55" s="25"/>
    </row>
    <row r="56" spans="1:12" ht="24.75" thickBot="1">
      <c r="A56" s="45"/>
      <c r="B56" s="77"/>
      <c r="C56" s="53" t="s">
        <v>148</v>
      </c>
      <c r="D56" s="46" t="s">
        <v>154</v>
      </c>
      <c r="E56" s="48" t="s">
        <v>136</v>
      </c>
      <c r="F56" s="49" t="s">
        <v>119</v>
      </c>
      <c r="G56" s="50" t="s">
        <v>396</v>
      </c>
      <c r="H56" s="51" t="s">
        <v>398</v>
      </c>
      <c r="I56" s="50" t="s">
        <v>399</v>
      </c>
      <c r="J56" s="51" t="s">
        <v>397</v>
      </c>
      <c r="K56" s="49" t="s">
        <v>94</v>
      </c>
      <c r="L56" s="52" t="s">
        <v>301</v>
      </c>
    </row>
    <row r="57" spans="1:12" s="681" customFormat="1" ht="25.5">
      <c r="A57" s="352"/>
      <c r="B57" s="47" t="str">
        <f t="shared" ref="B57" si="5">IF($E$8=C57,$D$8,IF($E$9=C57,$D$9,IF($E$10=C57,$D$10,"")))</f>
        <v/>
      </c>
      <c r="C57" s="57" t="s">
        <v>46</v>
      </c>
      <c r="D57" s="718"/>
      <c r="E57" s="712"/>
      <c r="F57" s="714"/>
      <c r="G57" s="714"/>
      <c r="H57" s="714"/>
      <c r="I57" s="714"/>
      <c r="J57" s="714"/>
      <c r="K57" s="717"/>
      <c r="L57" s="357">
        <f>SUM(K58:K77)</f>
        <v>0</v>
      </c>
    </row>
    <row r="58" spans="1:12">
      <c r="A58">
        <v>1</v>
      </c>
      <c r="B58" s="79"/>
      <c r="C58" s="58" t="str">
        <f>IF(D58="","",".")</f>
        <v/>
      </c>
      <c r="D58" s="94"/>
      <c r="E58" s="97"/>
      <c r="F58" s="98"/>
      <c r="G58" s="98"/>
      <c r="H58" s="98"/>
      <c r="I58" s="98"/>
      <c r="J58" s="98"/>
      <c r="K58" s="103" t="str">
        <f>IF(ISNUMBER(F58),(PRODUCT(F58,G58,I58)),"")</f>
        <v/>
      </c>
      <c r="L58" s="23"/>
    </row>
    <row r="59" spans="1:12">
      <c r="A59">
        <v>2</v>
      </c>
      <c r="B59" s="79"/>
      <c r="C59" s="58" t="str">
        <f t="shared" ref="C59:C77" si="6">IF(D59="","",".")</f>
        <v/>
      </c>
      <c r="D59" s="95"/>
      <c r="E59" s="99"/>
      <c r="F59" s="100"/>
      <c r="G59" s="100"/>
      <c r="H59" s="100"/>
      <c r="I59" s="100"/>
      <c r="J59" s="100"/>
      <c r="K59" s="104" t="str">
        <f t="shared" ref="K59:K77" si="7">IF(ISNUMBER(F59),(PRODUCT(F59,G59,I59)),"")</f>
        <v/>
      </c>
      <c r="L59" s="23"/>
    </row>
    <row r="60" spans="1:12">
      <c r="A60">
        <v>3</v>
      </c>
      <c r="B60" s="79"/>
      <c r="C60" s="58" t="str">
        <f t="shared" si="6"/>
        <v/>
      </c>
      <c r="D60" s="95"/>
      <c r="E60" s="99"/>
      <c r="F60" s="100"/>
      <c r="G60" s="100"/>
      <c r="H60" s="100"/>
      <c r="I60" s="100"/>
      <c r="J60" s="100"/>
      <c r="K60" s="104" t="str">
        <f t="shared" si="7"/>
        <v/>
      </c>
      <c r="L60" s="23"/>
    </row>
    <row r="61" spans="1:12">
      <c r="A61">
        <v>4</v>
      </c>
      <c r="B61" s="79"/>
      <c r="C61" s="58" t="str">
        <f t="shared" si="6"/>
        <v/>
      </c>
      <c r="D61" s="95"/>
      <c r="E61" s="99"/>
      <c r="F61" s="100"/>
      <c r="G61" s="100"/>
      <c r="H61" s="100"/>
      <c r="I61" s="100"/>
      <c r="J61" s="100"/>
      <c r="K61" s="104" t="str">
        <f t="shared" si="7"/>
        <v/>
      </c>
      <c r="L61" s="23"/>
    </row>
    <row r="62" spans="1:12">
      <c r="A62">
        <v>5</v>
      </c>
      <c r="B62" s="79"/>
      <c r="C62" s="58" t="str">
        <f t="shared" si="6"/>
        <v/>
      </c>
      <c r="D62" s="95"/>
      <c r="E62" s="99"/>
      <c r="F62" s="100"/>
      <c r="G62" s="100"/>
      <c r="H62" s="100"/>
      <c r="I62" s="100"/>
      <c r="J62" s="100"/>
      <c r="K62" s="104" t="str">
        <f t="shared" si="7"/>
        <v/>
      </c>
      <c r="L62" s="23"/>
    </row>
    <row r="63" spans="1:12">
      <c r="A63">
        <v>6</v>
      </c>
      <c r="B63" s="79"/>
      <c r="C63" s="58" t="str">
        <f t="shared" si="6"/>
        <v/>
      </c>
      <c r="D63" s="95"/>
      <c r="E63" s="99"/>
      <c r="F63" s="100"/>
      <c r="G63" s="100"/>
      <c r="H63" s="100"/>
      <c r="I63" s="100"/>
      <c r="J63" s="100"/>
      <c r="K63" s="104" t="str">
        <f t="shared" si="7"/>
        <v/>
      </c>
      <c r="L63" s="23"/>
    </row>
    <row r="64" spans="1:12">
      <c r="A64">
        <v>7</v>
      </c>
      <c r="B64" s="79"/>
      <c r="C64" s="58" t="str">
        <f t="shared" si="6"/>
        <v/>
      </c>
      <c r="D64" s="95"/>
      <c r="E64" s="99"/>
      <c r="F64" s="100"/>
      <c r="G64" s="100"/>
      <c r="H64" s="100"/>
      <c r="I64" s="100"/>
      <c r="J64" s="100"/>
      <c r="K64" s="104" t="str">
        <f t="shared" si="7"/>
        <v/>
      </c>
      <c r="L64" s="23"/>
    </row>
    <row r="65" spans="1:12">
      <c r="A65">
        <v>8</v>
      </c>
      <c r="B65" s="79"/>
      <c r="C65" s="58" t="str">
        <f t="shared" si="6"/>
        <v/>
      </c>
      <c r="D65" s="95"/>
      <c r="E65" s="99"/>
      <c r="F65" s="100"/>
      <c r="G65" s="100"/>
      <c r="H65" s="100"/>
      <c r="I65" s="100"/>
      <c r="J65" s="100"/>
      <c r="K65" s="104" t="str">
        <f t="shared" si="7"/>
        <v/>
      </c>
      <c r="L65" s="23"/>
    </row>
    <row r="66" spans="1:12">
      <c r="A66">
        <v>9</v>
      </c>
      <c r="B66" s="79"/>
      <c r="C66" s="58" t="str">
        <f t="shared" si="6"/>
        <v/>
      </c>
      <c r="D66" s="95"/>
      <c r="E66" s="99"/>
      <c r="F66" s="100"/>
      <c r="G66" s="100"/>
      <c r="H66" s="100"/>
      <c r="I66" s="100"/>
      <c r="J66" s="100"/>
      <c r="K66" s="104" t="str">
        <f t="shared" si="7"/>
        <v/>
      </c>
      <c r="L66" s="23"/>
    </row>
    <row r="67" spans="1:12">
      <c r="A67">
        <v>10</v>
      </c>
      <c r="B67" s="79"/>
      <c r="C67" s="58" t="str">
        <f t="shared" si="6"/>
        <v/>
      </c>
      <c r="D67" s="95"/>
      <c r="E67" s="99"/>
      <c r="F67" s="100"/>
      <c r="G67" s="100"/>
      <c r="H67" s="100"/>
      <c r="I67" s="100"/>
      <c r="J67" s="100"/>
      <c r="K67" s="104" t="str">
        <f t="shared" si="7"/>
        <v/>
      </c>
      <c r="L67" s="23"/>
    </row>
    <row r="68" spans="1:12">
      <c r="A68">
        <v>11</v>
      </c>
      <c r="B68" s="79"/>
      <c r="C68" s="58" t="str">
        <f t="shared" si="6"/>
        <v/>
      </c>
      <c r="D68" s="95"/>
      <c r="E68" s="99"/>
      <c r="F68" s="100"/>
      <c r="G68" s="100"/>
      <c r="H68" s="100"/>
      <c r="I68" s="100"/>
      <c r="J68" s="100"/>
      <c r="K68" s="104" t="str">
        <f t="shared" si="7"/>
        <v/>
      </c>
      <c r="L68" s="23"/>
    </row>
    <row r="69" spans="1:12">
      <c r="A69">
        <v>12</v>
      </c>
      <c r="B69" s="79"/>
      <c r="C69" s="58" t="str">
        <f t="shared" si="6"/>
        <v/>
      </c>
      <c r="D69" s="95"/>
      <c r="E69" s="99"/>
      <c r="F69" s="100"/>
      <c r="G69" s="100"/>
      <c r="H69" s="100"/>
      <c r="I69" s="100"/>
      <c r="J69" s="100"/>
      <c r="K69" s="104" t="str">
        <f t="shared" si="7"/>
        <v/>
      </c>
      <c r="L69" s="24"/>
    </row>
    <row r="70" spans="1:12">
      <c r="A70">
        <v>13</v>
      </c>
      <c r="B70" s="79"/>
      <c r="C70" s="58" t="str">
        <f t="shared" si="6"/>
        <v/>
      </c>
      <c r="D70" s="95"/>
      <c r="E70" s="99"/>
      <c r="F70" s="100"/>
      <c r="G70" s="100"/>
      <c r="H70" s="100"/>
      <c r="I70" s="100"/>
      <c r="J70" s="100"/>
      <c r="K70" s="104" t="str">
        <f t="shared" si="7"/>
        <v/>
      </c>
      <c r="L70" s="24"/>
    </row>
    <row r="71" spans="1:12">
      <c r="A71">
        <v>14</v>
      </c>
      <c r="B71" s="79"/>
      <c r="C71" s="58" t="str">
        <f t="shared" si="6"/>
        <v/>
      </c>
      <c r="D71" s="95"/>
      <c r="E71" s="99"/>
      <c r="F71" s="100"/>
      <c r="G71" s="100"/>
      <c r="H71" s="100"/>
      <c r="I71" s="100"/>
      <c r="J71" s="100"/>
      <c r="K71" s="104" t="str">
        <f t="shared" si="7"/>
        <v/>
      </c>
      <c r="L71" s="23"/>
    </row>
    <row r="72" spans="1:12">
      <c r="A72">
        <v>15</v>
      </c>
      <c r="B72" s="79"/>
      <c r="C72" s="58" t="str">
        <f t="shared" si="6"/>
        <v/>
      </c>
      <c r="D72" s="95"/>
      <c r="E72" s="99"/>
      <c r="F72" s="100"/>
      <c r="G72" s="100"/>
      <c r="H72" s="100"/>
      <c r="I72" s="100"/>
      <c r="J72" s="100"/>
      <c r="K72" s="104" t="str">
        <f t="shared" si="7"/>
        <v/>
      </c>
      <c r="L72" s="23"/>
    </row>
    <row r="73" spans="1:12">
      <c r="A73">
        <v>16</v>
      </c>
      <c r="B73" s="79"/>
      <c r="C73" s="58" t="str">
        <f t="shared" si="6"/>
        <v/>
      </c>
      <c r="D73" s="95"/>
      <c r="E73" s="99"/>
      <c r="F73" s="100"/>
      <c r="G73" s="100"/>
      <c r="H73" s="100"/>
      <c r="I73" s="100"/>
      <c r="J73" s="100"/>
      <c r="K73" s="104" t="str">
        <f t="shared" si="7"/>
        <v/>
      </c>
      <c r="L73" s="23"/>
    </row>
    <row r="74" spans="1:12">
      <c r="A74">
        <v>17</v>
      </c>
      <c r="B74" s="79"/>
      <c r="C74" s="58" t="str">
        <f t="shared" si="6"/>
        <v/>
      </c>
      <c r="D74" s="95"/>
      <c r="E74" s="99"/>
      <c r="F74" s="100"/>
      <c r="G74" s="100"/>
      <c r="H74" s="100"/>
      <c r="I74" s="100"/>
      <c r="J74" s="100"/>
      <c r="K74" s="104" t="str">
        <f t="shared" si="7"/>
        <v/>
      </c>
      <c r="L74" s="23"/>
    </row>
    <row r="75" spans="1:12">
      <c r="A75">
        <v>18</v>
      </c>
      <c r="B75" s="79"/>
      <c r="C75" s="58" t="str">
        <f t="shared" si="6"/>
        <v/>
      </c>
      <c r="D75" s="95"/>
      <c r="E75" s="99"/>
      <c r="F75" s="100"/>
      <c r="G75" s="100"/>
      <c r="H75" s="100"/>
      <c r="I75" s="100"/>
      <c r="J75" s="100"/>
      <c r="K75" s="104" t="str">
        <f t="shared" si="7"/>
        <v/>
      </c>
      <c r="L75" s="23"/>
    </row>
    <row r="76" spans="1:12">
      <c r="A76">
        <v>19</v>
      </c>
      <c r="B76" s="79"/>
      <c r="C76" s="58" t="str">
        <f t="shared" si="6"/>
        <v/>
      </c>
      <c r="D76" s="95"/>
      <c r="E76" s="99"/>
      <c r="F76" s="100"/>
      <c r="G76" s="100"/>
      <c r="H76" s="100"/>
      <c r="I76" s="100"/>
      <c r="J76" s="100"/>
      <c r="K76" s="104" t="str">
        <f t="shared" si="7"/>
        <v/>
      </c>
      <c r="L76" s="24"/>
    </row>
    <row r="77" spans="1:12" ht="19.5" thickBot="1">
      <c r="A77">
        <v>20</v>
      </c>
      <c r="B77" s="80"/>
      <c r="C77" s="59" t="str">
        <f t="shared" si="6"/>
        <v/>
      </c>
      <c r="D77" s="96"/>
      <c r="E77" s="101"/>
      <c r="F77" s="102"/>
      <c r="G77" s="102"/>
      <c r="H77" s="102"/>
      <c r="I77" s="102"/>
      <c r="J77" s="102"/>
      <c r="K77" s="105" t="str">
        <f t="shared" si="7"/>
        <v/>
      </c>
      <c r="L77" s="25"/>
    </row>
    <row r="78" spans="1:12" ht="24.75" thickBot="1">
      <c r="A78" s="45"/>
      <c r="B78" s="77"/>
      <c r="C78" s="53" t="s">
        <v>148</v>
      </c>
      <c r="D78" s="46" t="s">
        <v>154</v>
      </c>
      <c r="E78" s="48" t="s">
        <v>136</v>
      </c>
      <c r="F78" s="49" t="s">
        <v>119</v>
      </c>
      <c r="G78" s="50" t="s">
        <v>396</v>
      </c>
      <c r="H78" s="51" t="s">
        <v>398</v>
      </c>
      <c r="I78" s="50" t="s">
        <v>399</v>
      </c>
      <c r="J78" s="51" t="s">
        <v>397</v>
      </c>
      <c r="K78" s="49" t="s">
        <v>94</v>
      </c>
      <c r="L78" s="52" t="s">
        <v>301</v>
      </c>
    </row>
    <row r="79" spans="1:12" s="681" customFormat="1" ht="25.5">
      <c r="A79" s="352"/>
      <c r="B79" s="47" t="str">
        <f t="shared" ref="B79" si="8">IF($E$8=C79,$D$8,IF($E$9=C79,$D$9,IF($E$10=C79,$D$10,"")))</f>
        <v/>
      </c>
      <c r="C79" s="56" t="s">
        <v>212</v>
      </c>
      <c r="D79" s="716"/>
      <c r="E79" s="712"/>
      <c r="F79" s="714"/>
      <c r="G79" s="714"/>
      <c r="H79" s="714"/>
      <c r="I79" s="714"/>
      <c r="J79" s="714"/>
      <c r="K79" s="717"/>
      <c r="L79" s="357">
        <f>SUM(K80:K99)</f>
        <v>0</v>
      </c>
    </row>
    <row r="80" spans="1:12">
      <c r="A80">
        <v>1</v>
      </c>
      <c r="B80" s="79"/>
      <c r="C80" s="58" t="str">
        <f>IF(D80="","",".")</f>
        <v/>
      </c>
      <c r="D80" s="94"/>
      <c r="E80" s="97"/>
      <c r="F80" s="98"/>
      <c r="G80" s="98"/>
      <c r="H80" s="98"/>
      <c r="I80" s="98"/>
      <c r="J80" s="98"/>
      <c r="K80" s="103" t="str">
        <f>IF(ISNUMBER(F80),(PRODUCT(F80,G80,I80)),"")</f>
        <v/>
      </c>
      <c r="L80" s="23"/>
    </row>
    <row r="81" spans="1:12">
      <c r="A81">
        <v>2</v>
      </c>
      <c r="B81" s="79"/>
      <c r="C81" s="58" t="str">
        <f t="shared" ref="C81:C99" si="9">IF(D81="","",".")</f>
        <v/>
      </c>
      <c r="D81" s="95"/>
      <c r="E81" s="99"/>
      <c r="F81" s="100"/>
      <c r="G81" s="100"/>
      <c r="H81" s="100"/>
      <c r="I81" s="100"/>
      <c r="J81" s="100"/>
      <c r="K81" s="104" t="str">
        <f t="shared" ref="K81:K99" si="10">IF(ISNUMBER(F81),(PRODUCT(F81,G81,I81)),"")</f>
        <v/>
      </c>
      <c r="L81" s="23"/>
    </row>
    <row r="82" spans="1:12">
      <c r="A82">
        <v>3</v>
      </c>
      <c r="B82" s="79"/>
      <c r="C82" s="58" t="str">
        <f t="shared" si="9"/>
        <v/>
      </c>
      <c r="D82" s="95"/>
      <c r="E82" s="99"/>
      <c r="F82" s="100"/>
      <c r="G82" s="100"/>
      <c r="H82" s="100"/>
      <c r="I82" s="100"/>
      <c r="J82" s="100"/>
      <c r="K82" s="104" t="str">
        <f t="shared" si="10"/>
        <v/>
      </c>
      <c r="L82" s="23"/>
    </row>
    <row r="83" spans="1:12">
      <c r="A83">
        <v>4</v>
      </c>
      <c r="B83" s="79"/>
      <c r="C83" s="58" t="str">
        <f t="shared" si="9"/>
        <v/>
      </c>
      <c r="D83" s="95"/>
      <c r="E83" s="99"/>
      <c r="F83" s="100"/>
      <c r="G83" s="100"/>
      <c r="H83" s="100"/>
      <c r="I83" s="100"/>
      <c r="J83" s="100"/>
      <c r="K83" s="104" t="str">
        <f t="shared" si="10"/>
        <v/>
      </c>
      <c r="L83" s="23"/>
    </row>
    <row r="84" spans="1:12">
      <c r="A84">
        <v>5</v>
      </c>
      <c r="B84" s="79"/>
      <c r="C84" s="58" t="str">
        <f t="shared" si="9"/>
        <v/>
      </c>
      <c r="D84" s="95"/>
      <c r="E84" s="99"/>
      <c r="F84" s="100"/>
      <c r="G84" s="100"/>
      <c r="H84" s="100"/>
      <c r="I84" s="100"/>
      <c r="J84" s="100"/>
      <c r="K84" s="104" t="str">
        <f t="shared" si="10"/>
        <v/>
      </c>
      <c r="L84" s="23"/>
    </row>
    <row r="85" spans="1:12">
      <c r="A85">
        <v>6</v>
      </c>
      <c r="B85" s="79"/>
      <c r="C85" s="58" t="str">
        <f t="shared" si="9"/>
        <v/>
      </c>
      <c r="D85" s="95"/>
      <c r="E85" s="99"/>
      <c r="F85" s="100"/>
      <c r="G85" s="100"/>
      <c r="H85" s="100"/>
      <c r="I85" s="100"/>
      <c r="J85" s="100"/>
      <c r="K85" s="104" t="str">
        <f t="shared" si="10"/>
        <v/>
      </c>
      <c r="L85" s="23"/>
    </row>
    <row r="86" spans="1:12">
      <c r="A86">
        <v>7</v>
      </c>
      <c r="B86" s="79"/>
      <c r="C86" s="58" t="str">
        <f t="shared" si="9"/>
        <v/>
      </c>
      <c r="D86" s="95"/>
      <c r="E86" s="99"/>
      <c r="F86" s="100"/>
      <c r="G86" s="100"/>
      <c r="H86" s="100"/>
      <c r="I86" s="100"/>
      <c r="J86" s="100"/>
      <c r="K86" s="104" t="str">
        <f t="shared" si="10"/>
        <v/>
      </c>
      <c r="L86" s="23"/>
    </row>
    <row r="87" spans="1:12">
      <c r="A87">
        <v>8</v>
      </c>
      <c r="B87" s="79"/>
      <c r="C87" s="58" t="str">
        <f t="shared" si="9"/>
        <v/>
      </c>
      <c r="D87" s="95"/>
      <c r="E87" s="99"/>
      <c r="F87" s="100"/>
      <c r="G87" s="100"/>
      <c r="H87" s="100"/>
      <c r="I87" s="100"/>
      <c r="J87" s="100"/>
      <c r="K87" s="104" t="str">
        <f t="shared" si="10"/>
        <v/>
      </c>
      <c r="L87" s="23"/>
    </row>
    <row r="88" spans="1:12">
      <c r="A88">
        <v>9</v>
      </c>
      <c r="B88" s="79"/>
      <c r="C88" s="58" t="str">
        <f t="shared" si="9"/>
        <v/>
      </c>
      <c r="D88" s="95"/>
      <c r="E88" s="99"/>
      <c r="F88" s="100"/>
      <c r="G88" s="100"/>
      <c r="H88" s="100"/>
      <c r="I88" s="100"/>
      <c r="J88" s="100"/>
      <c r="K88" s="104" t="str">
        <f t="shared" si="10"/>
        <v/>
      </c>
      <c r="L88" s="23"/>
    </row>
    <row r="89" spans="1:12">
      <c r="A89">
        <v>10</v>
      </c>
      <c r="B89" s="79"/>
      <c r="C89" s="58" t="str">
        <f t="shared" si="9"/>
        <v/>
      </c>
      <c r="D89" s="95"/>
      <c r="E89" s="99"/>
      <c r="F89" s="100"/>
      <c r="G89" s="100"/>
      <c r="H89" s="100"/>
      <c r="I89" s="100"/>
      <c r="J89" s="100"/>
      <c r="K89" s="104" t="str">
        <f t="shared" si="10"/>
        <v/>
      </c>
      <c r="L89" s="23"/>
    </row>
    <row r="90" spans="1:12">
      <c r="A90">
        <v>11</v>
      </c>
      <c r="B90" s="79"/>
      <c r="C90" s="58" t="str">
        <f t="shared" si="9"/>
        <v/>
      </c>
      <c r="D90" s="95"/>
      <c r="E90" s="99"/>
      <c r="F90" s="100"/>
      <c r="G90" s="100"/>
      <c r="H90" s="100"/>
      <c r="I90" s="100"/>
      <c r="J90" s="100"/>
      <c r="K90" s="104" t="str">
        <f t="shared" si="10"/>
        <v/>
      </c>
      <c r="L90" s="23"/>
    </row>
    <row r="91" spans="1:12">
      <c r="A91">
        <v>12</v>
      </c>
      <c r="B91" s="79"/>
      <c r="C91" s="58" t="str">
        <f t="shared" si="9"/>
        <v/>
      </c>
      <c r="D91" s="95"/>
      <c r="E91" s="99"/>
      <c r="F91" s="100"/>
      <c r="G91" s="100"/>
      <c r="H91" s="100"/>
      <c r="I91" s="100"/>
      <c r="J91" s="100"/>
      <c r="K91" s="104" t="str">
        <f t="shared" si="10"/>
        <v/>
      </c>
      <c r="L91" s="24"/>
    </row>
    <row r="92" spans="1:12">
      <c r="A92">
        <v>13</v>
      </c>
      <c r="B92" s="79"/>
      <c r="C92" s="58" t="str">
        <f t="shared" si="9"/>
        <v/>
      </c>
      <c r="D92" s="95"/>
      <c r="E92" s="99"/>
      <c r="F92" s="100"/>
      <c r="G92" s="100"/>
      <c r="H92" s="100"/>
      <c r="I92" s="100"/>
      <c r="J92" s="100"/>
      <c r="K92" s="104" t="str">
        <f t="shared" si="10"/>
        <v/>
      </c>
      <c r="L92" s="24"/>
    </row>
    <row r="93" spans="1:12">
      <c r="A93">
        <v>14</v>
      </c>
      <c r="B93" s="79"/>
      <c r="C93" s="58" t="str">
        <f t="shared" si="9"/>
        <v/>
      </c>
      <c r="D93" s="95"/>
      <c r="E93" s="99"/>
      <c r="F93" s="100"/>
      <c r="G93" s="100"/>
      <c r="H93" s="100"/>
      <c r="I93" s="100"/>
      <c r="J93" s="100"/>
      <c r="K93" s="104" t="str">
        <f t="shared" si="10"/>
        <v/>
      </c>
      <c r="L93" s="23"/>
    </row>
    <row r="94" spans="1:12">
      <c r="A94">
        <v>15</v>
      </c>
      <c r="B94" s="79"/>
      <c r="C94" s="58" t="str">
        <f t="shared" si="9"/>
        <v/>
      </c>
      <c r="D94" s="95"/>
      <c r="E94" s="99"/>
      <c r="F94" s="100"/>
      <c r="G94" s="100"/>
      <c r="H94" s="100"/>
      <c r="I94" s="100"/>
      <c r="J94" s="100"/>
      <c r="K94" s="104" t="str">
        <f t="shared" si="10"/>
        <v/>
      </c>
      <c r="L94" s="23"/>
    </row>
    <row r="95" spans="1:12">
      <c r="A95">
        <v>16</v>
      </c>
      <c r="B95" s="79"/>
      <c r="C95" s="58" t="str">
        <f t="shared" si="9"/>
        <v/>
      </c>
      <c r="D95" s="95"/>
      <c r="E95" s="99"/>
      <c r="F95" s="100"/>
      <c r="G95" s="100"/>
      <c r="H95" s="100"/>
      <c r="I95" s="100"/>
      <c r="J95" s="100"/>
      <c r="K95" s="104" t="str">
        <f t="shared" si="10"/>
        <v/>
      </c>
      <c r="L95" s="23"/>
    </row>
    <row r="96" spans="1:12">
      <c r="A96">
        <v>17</v>
      </c>
      <c r="B96" s="79"/>
      <c r="C96" s="58" t="str">
        <f t="shared" si="9"/>
        <v/>
      </c>
      <c r="D96" s="95"/>
      <c r="E96" s="99"/>
      <c r="F96" s="100"/>
      <c r="G96" s="100"/>
      <c r="H96" s="100"/>
      <c r="I96" s="100"/>
      <c r="J96" s="100"/>
      <c r="K96" s="104" t="str">
        <f t="shared" si="10"/>
        <v/>
      </c>
      <c r="L96" s="23"/>
    </row>
    <row r="97" spans="1:12">
      <c r="A97">
        <v>18</v>
      </c>
      <c r="B97" s="79"/>
      <c r="C97" s="58" t="str">
        <f t="shared" si="9"/>
        <v/>
      </c>
      <c r="D97" s="95"/>
      <c r="E97" s="99"/>
      <c r="F97" s="100"/>
      <c r="G97" s="100"/>
      <c r="H97" s="100"/>
      <c r="I97" s="100"/>
      <c r="J97" s="100"/>
      <c r="K97" s="104" t="str">
        <f t="shared" si="10"/>
        <v/>
      </c>
      <c r="L97" s="23"/>
    </row>
    <row r="98" spans="1:12">
      <c r="A98">
        <v>19</v>
      </c>
      <c r="B98" s="79"/>
      <c r="C98" s="58" t="str">
        <f t="shared" si="9"/>
        <v/>
      </c>
      <c r="D98" s="95"/>
      <c r="E98" s="99"/>
      <c r="F98" s="100"/>
      <c r="G98" s="100"/>
      <c r="H98" s="100"/>
      <c r="I98" s="100"/>
      <c r="J98" s="100"/>
      <c r="K98" s="104" t="str">
        <f t="shared" si="10"/>
        <v/>
      </c>
      <c r="L98" s="24"/>
    </row>
    <row r="99" spans="1:12" ht="19.5" thickBot="1">
      <c r="A99">
        <v>20</v>
      </c>
      <c r="B99" s="80"/>
      <c r="C99" s="59" t="str">
        <f t="shared" si="9"/>
        <v/>
      </c>
      <c r="D99" s="96"/>
      <c r="E99" s="101"/>
      <c r="F99" s="102"/>
      <c r="G99" s="102"/>
      <c r="H99" s="102"/>
      <c r="I99" s="102"/>
      <c r="J99" s="102"/>
      <c r="K99" s="105" t="str">
        <f t="shared" si="10"/>
        <v/>
      </c>
      <c r="L99" s="25"/>
    </row>
    <row r="100" spans="1:12" ht="24.75" thickBot="1">
      <c r="A100" s="45"/>
      <c r="B100" s="77"/>
      <c r="C100" s="53" t="s">
        <v>148</v>
      </c>
      <c r="D100" s="46" t="s">
        <v>154</v>
      </c>
      <c r="E100" s="48" t="s">
        <v>136</v>
      </c>
      <c r="F100" s="49" t="s">
        <v>119</v>
      </c>
      <c r="G100" s="50" t="s">
        <v>396</v>
      </c>
      <c r="H100" s="51" t="s">
        <v>398</v>
      </c>
      <c r="I100" s="50" t="s">
        <v>399</v>
      </c>
      <c r="J100" s="51" t="s">
        <v>397</v>
      </c>
      <c r="K100" s="49" t="s">
        <v>94</v>
      </c>
      <c r="L100" s="52" t="s">
        <v>301</v>
      </c>
    </row>
    <row r="101" spans="1:12" s="681" customFormat="1" ht="25.5">
      <c r="A101" s="352"/>
      <c r="B101" s="47" t="str">
        <f t="shared" ref="B101" si="11">IF($E$8=C101,$D$8,IF($E$9=C101,$D$9,IF($E$10=C101,$D$10,"")))</f>
        <v/>
      </c>
      <c r="C101" s="56" t="s">
        <v>213</v>
      </c>
      <c r="D101" s="716"/>
      <c r="E101" s="712"/>
      <c r="F101" s="714"/>
      <c r="G101" s="714"/>
      <c r="H101" s="714"/>
      <c r="I101" s="714"/>
      <c r="J101" s="714"/>
      <c r="K101" s="715"/>
      <c r="L101" s="357">
        <f>SUM(K102:K121)</f>
        <v>0</v>
      </c>
    </row>
    <row r="102" spans="1:12">
      <c r="A102">
        <v>1</v>
      </c>
      <c r="B102" s="79"/>
      <c r="C102" s="60" t="str">
        <f>IF(D102="","",".")</f>
        <v/>
      </c>
      <c r="D102" s="94"/>
      <c r="E102" s="97"/>
      <c r="F102" s="98"/>
      <c r="G102" s="98"/>
      <c r="H102" s="98"/>
      <c r="I102" s="98"/>
      <c r="J102" s="98"/>
      <c r="K102" s="103" t="str">
        <f>IF(ISNUMBER(F102),(PRODUCT(F102,G102,I102)),"")</f>
        <v/>
      </c>
      <c r="L102" s="23"/>
    </row>
    <row r="103" spans="1:12">
      <c r="A103">
        <v>2</v>
      </c>
      <c r="B103" s="79"/>
      <c r="C103" s="60" t="str">
        <f t="shared" ref="C103:C121" si="12">IF(D103="","",".")</f>
        <v/>
      </c>
      <c r="D103" s="95"/>
      <c r="E103" s="99"/>
      <c r="F103" s="100"/>
      <c r="G103" s="100"/>
      <c r="H103" s="100"/>
      <c r="I103" s="100"/>
      <c r="J103" s="100"/>
      <c r="K103" s="104" t="str">
        <f t="shared" ref="K103:K121" si="13">IF(ISNUMBER(F103),(PRODUCT(F103,G103,I103)),"")</f>
        <v/>
      </c>
      <c r="L103" s="23"/>
    </row>
    <row r="104" spans="1:12">
      <c r="A104">
        <v>3</v>
      </c>
      <c r="B104" s="79"/>
      <c r="C104" s="60" t="str">
        <f t="shared" si="12"/>
        <v/>
      </c>
      <c r="D104" s="95"/>
      <c r="E104" s="99"/>
      <c r="F104" s="100"/>
      <c r="G104" s="100"/>
      <c r="H104" s="100"/>
      <c r="I104" s="100"/>
      <c r="J104" s="100"/>
      <c r="K104" s="104" t="str">
        <f t="shared" si="13"/>
        <v/>
      </c>
      <c r="L104" s="23"/>
    </row>
    <row r="105" spans="1:12">
      <c r="A105">
        <v>4</v>
      </c>
      <c r="B105" s="79"/>
      <c r="C105" s="60" t="str">
        <f t="shared" si="12"/>
        <v/>
      </c>
      <c r="D105" s="95"/>
      <c r="E105" s="99"/>
      <c r="F105" s="100"/>
      <c r="G105" s="100"/>
      <c r="H105" s="100"/>
      <c r="I105" s="100"/>
      <c r="J105" s="100"/>
      <c r="K105" s="104" t="str">
        <f t="shared" si="13"/>
        <v/>
      </c>
      <c r="L105" s="23"/>
    </row>
    <row r="106" spans="1:12">
      <c r="A106">
        <v>5</v>
      </c>
      <c r="B106" s="79"/>
      <c r="C106" s="60" t="str">
        <f t="shared" si="12"/>
        <v/>
      </c>
      <c r="D106" s="95"/>
      <c r="E106" s="99"/>
      <c r="F106" s="100"/>
      <c r="G106" s="100"/>
      <c r="H106" s="100"/>
      <c r="I106" s="100"/>
      <c r="J106" s="100"/>
      <c r="K106" s="104" t="str">
        <f t="shared" si="13"/>
        <v/>
      </c>
      <c r="L106" s="23"/>
    </row>
    <row r="107" spans="1:12">
      <c r="A107">
        <v>6</v>
      </c>
      <c r="B107" s="79"/>
      <c r="C107" s="60" t="str">
        <f t="shared" si="12"/>
        <v/>
      </c>
      <c r="D107" s="95"/>
      <c r="E107" s="99"/>
      <c r="F107" s="100"/>
      <c r="G107" s="100"/>
      <c r="H107" s="100"/>
      <c r="I107" s="100"/>
      <c r="J107" s="100"/>
      <c r="K107" s="104" t="str">
        <f t="shared" si="13"/>
        <v/>
      </c>
      <c r="L107" s="23"/>
    </row>
    <row r="108" spans="1:12">
      <c r="A108">
        <v>7</v>
      </c>
      <c r="B108" s="79"/>
      <c r="C108" s="60" t="str">
        <f t="shared" si="12"/>
        <v/>
      </c>
      <c r="D108" s="95"/>
      <c r="E108" s="99"/>
      <c r="F108" s="100"/>
      <c r="G108" s="100"/>
      <c r="H108" s="100"/>
      <c r="I108" s="100"/>
      <c r="J108" s="100"/>
      <c r="K108" s="104" t="str">
        <f t="shared" si="13"/>
        <v/>
      </c>
      <c r="L108" s="23"/>
    </row>
    <row r="109" spans="1:12">
      <c r="A109">
        <v>8</v>
      </c>
      <c r="B109" s="79"/>
      <c r="C109" s="60" t="str">
        <f t="shared" si="12"/>
        <v/>
      </c>
      <c r="D109" s="95"/>
      <c r="E109" s="99"/>
      <c r="F109" s="100"/>
      <c r="G109" s="100"/>
      <c r="H109" s="100"/>
      <c r="I109" s="100"/>
      <c r="J109" s="100"/>
      <c r="K109" s="104" t="str">
        <f t="shared" si="13"/>
        <v/>
      </c>
      <c r="L109" s="23"/>
    </row>
    <row r="110" spans="1:12">
      <c r="A110">
        <v>9</v>
      </c>
      <c r="B110" s="79"/>
      <c r="C110" s="60" t="str">
        <f t="shared" si="12"/>
        <v/>
      </c>
      <c r="D110" s="95"/>
      <c r="E110" s="99"/>
      <c r="F110" s="100"/>
      <c r="G110" s="100"/>
      <c r="H110" s="100"/>
      <c r="I110" s="100"/>
      <c r="J110" s="100"/>
      <c r="K110" s="104" t="str">
        <f t="shared" si="13"/>
        <v/>
      </c>
      <c r="L110" s="23"/>
    </row>
    <row r="111" spans="1:12">
      <c r="A111">
        <v>10</v>
      </c>
      <c r="B111" s="79"/>
      <c r="C111" s="60" t="str">
        <f t="shared" si="12"/>
        <v/>
      </c>
      <c r="D111" s="95"/>
      <c r="E111" s="99"/>
      <c r="F111" s="100"/>
      <c r="G111" s="100"/>
      <c r="H111" s="100"/>
      <c r="I111" s="100"/>
      <c r="J111" s="100"/>
      <c r="K111" s="104" t="str">
        <f t="shared" si="13"/>
        <v/>
      </c>
      <c r="L111" s="23"/>
    </row>
    <row r="112" spans="1:12">
      <c r="A112">
        <v>11</v>
      </c>
      <c r="B112" s="79"/>
      <c r="C112" s="60" t="str">
        <f t="shared" si="12"/>
        <v/>
      </c>
      <c r="D112" s="95"/>
      <c r="E112" s="99"/>
      <c r="F112" s="100"/>
      <c r="G112" s="100"/>
      <c r="H112" s="100"/>
      <c r="I112" s="100"/>
      <c r="J112" s="100"/>
      <c r="K112" s="104" t="str">
        <f t="shared" si="13"/>
        <v/>
      </c>
      <c r="L112" s="23"/>
    </row>
    <row r="113" spans="1:12">
      <c r="A113">
        <v>12</v>
      </c>
      <c r="B113" s="79"/>
      <c r="C113" s="60" t="str">
        <f t="shared" si="12"/>
        <v/>
      </c>
      <c r="D113" s="95"/>
      <c r="E113" s="99"/>
      <c r="F113" s="100"/>
      <c r="G113" s="100"/>
      <c r="H113" s="100"/>
      <c r="I113" s="100"/>
      <c r="J113" s="100"/>
      <c r="K113" s="104" t="str">
        <f t="shared" si="13"/>
        <v/>
      </c>
      <c r="L113" s="24"/>
    </row>
    <row r="114" spans="1:12">
      <c r="A114">
        <v>13</v>
      </c>
      <c r="B114" s="79"/>
      <c r="C114" s="60" t="str">
        <f t="shared" si="12"/>
        <v/>
      </c>
      <c r="D114" s="95"/>
      <c r="E114" s="99"/>
      <c r="F114" s="100"/>
      <c r="G114" s="100"/>
      <c r="H114" s="100"/>
      <c r="I114" s="100"/>
      <c r="J114" s="100"/>
      <c r="K114" s="104" t="str">
        <f t="shared" si="13"/>
        <v/>
      </c>
      <c r="L114" s="24"/>
    </row>
    <row r="115" spans="1:12">
      <c r="A115">
        <v>14</v>
      </c>
      <c r="B115" s="79"/>
      <c r="C115" s="60" t="str">
        <f t="shared" si="12"/>
        <v/>
      </c>
      <c r="D115" s="95"/>
      <c r="E115" s="99"/>
      <c r="F115" s="100"/>
      <c r="G115" s="100"/>
      <c r="H115" s="100"/>
      <c r="I115" s="100"/>
      <c r="J115" s="100"/>
      <c r="K115" s="104" t="str">
        <f t="shared" si="13"/>
        <v/>
      </c>
      <c r="L115" s="23"/>
    </row>
    <row r="116" spans="1:12">
      <c r="A116">
        <v>15</v>
      </c>
      <c r="B116" s="79"/>
      <c r="C116" s="60" t="str">
        <f t="shared" si="12"/>
        <v/>
      </c>
      <c r="D116" s="95"/>
      <c r="E116" s="99"/>
      <c r="F116" s="100"/>
      <c r="G116" s="100"/>
      <c r="H116" s="100"/>
      <c r="I116" s="100"/>
      <c r="J116" s="100"/>
      <c r="K116" s="104" t="str">
        <f t="shared" si="13"/>
        <v/>
      </c>
      <c r="L116" s="23"/>
    </row>
    <row r="117" spans="1:12">
      <c r="A117">
        <v>16</v>
      </c>
      <c r="B117" s="79"/>
      <c r="C117" s="60" t="str">
        <f t="shared" si="12"/>
        <v/>
      </c>
      <c r="D117" s="95"/>
      <c r="E117" s="99"/>
      <c r="F117" s="100"/>
      <c r="G117" s="100"/>
      <c r="H117" s="100"/>
      <c r="I117" s="100"/>
      <c r="J117" s="100"/>
      <c r="K117" s="104" t="str">
        <f t="shared" si="13"/>
        <v/>
      </c>
      <c r="L117" s="23"/>
    </row>
    <row r="118" spans="1:12">
      <c r="A118">
        <v>17</v>
      </c>
      <c r="B118" s="79"/>
      <c r="C118" s="60" t="str">
        <f t="shared" si="12"/>
        <v/>
      </c>
      <c r="D118" s="95"/>
      <c r="E118" s="99"/>
      <c r="F118" s="100"/>
      <c r="G118" s="100"/>
      <c r="H118" s="100"/>
      <c r="I118" s="100"/>
      <c r="J118" s="100"/>
      <c r="K118" s="104" t="str">
        <f t="shared" si="13"/>
        <v/>
      </c>
      <c r="L118" s="24"/>
    </row>
    <row r="119" spans="1:12">
      <c r="A119">
        <v>18</v>
      </c>
      <c r="B119" s="79"/>
      <c r="C119" s="60" t="str">
        <f t="shared" si="12"/>
        <v/>
      </c>
      <c r="D119" s="95"/>
      <c r="E119" s="99"/>
      <c r="F119" s="100"/>
      <c r="G119" s="100"/>
      <c r="H119" s="100"/>
      <c r="I119" s="100"/>
      <c r="J119" s="100"/>
      <c r="K119" s="104" t="str">
        <f t="shared" si="13"/>
        <v/>
      </c>
      <c r="L119" s="24"/>
    </row>
    <row r="120" spans="1:12">
      <c r="A120">
        <v>19</v>
      </c>
      <c r="B120" s="79"/>
      <c r="C120" s="60" t="str">
        <f t="shared" si="12"/>
        <v/>
      </c>
      <c r="D120" s="95"/>
      <c r="E120" s="99"/>
      <c r="F120" s="100"/>
      <c r="G120" s="100"/>
      <c r="H120" s="100"/>
      <c r="I120" s="100"/>
      <c r="J120" s="100"/>
      <c r="K120" s="104" t="str">
        <f t="shared" si="13"/>
        <v/>
      </c>
      <c r="L120" s="24"/>
    </row>
    <row r="121" spans="1:12" ht="19.5" thickBot="1">
      <c r="A121">
        <v>20</v>
      </c>
      <c r="B121" s="80"/>
      <c r="C121" s="61" t="str">
        <f t="shared" si="12"/>
        <v/>
      </c>
      <c r="D121" s="96"/>
      <c r="E121" s="101"/>
      <c r="F121" s="102"/>
      <c r="G121" s="102"/>
      <c r="H121" s="102"/>
      <c r="I121" s="102"/>
      <c r="J121" s="102"/>
      <c r="K121" s="105" t="str">
        <f t="shared" si="13"/>
        <v/>
      </c>
      <c r="L121" s="25"/>
    </row>
    <row r="122" spans="1:12" ht="24.75" thickBot="1">
      <c r="A122" s="45"/>
      <c r="B122" s="77"/>
      <c r="C122" s="53" t="s">
        <v>148</v>
      </c>
      <c r="D122" s="46" t="s">
        <v>154</v>
      </c>
      <c r="E122" s="48" t="s">
        <v>136</v>
      </c>
      <c r="F122" s="49" t="s">
        <v>119</v>
      </c>
      <c r="G122" s="50" t="s">
        <v>396</v>
      </c>
      <c r="H122" s="51" t="s">
        <v>398</v>
      </c>
      <c r="I122" s="50" t="s">
        <v>399</v>
      </c>
      <c r="J122" s="51" t="s">
        <v>397</v>
      </c>
      <c r="K122" s="49" t="s">
        <v>94</v>
      </c>
      <c r="L122" s="52" t="s">
        <v>301</v>
      </c>
    </row>
    <row r="123" spans="1:12" s="681" customFormat="1" ht="25.5">
      <c r="A123" s="352"/>
      <c r="B123" s="47" t="str">
        <f t="shared" ref="B123" si="14">IF($E$8=C123,$D$8,IF($E$9=C123,$D$9,IF($E$10=C123,$D$10,"")))</f>
        <v/>
      </c>
      <c r="C123" s="56" t="s">
        <v>68</v>
      </c>
      <c r="D123" s="716"/>
      <c r="E123" s="712"/>
      <c r="F123" s="714"/>
      <c r="G123" s="714"/>
      <c r="H123" s="714"/>
      <c r="I123" s="714"/>
      <c r="J123" s="714"/>
      <c r="K123" s="715"/>
      <c r="L123" s="357">
        <f>SUM(K124:K143)</f>
        <v>0</v>
      </c>
    </row>
    <row r="124" spans="1:12">
      <c r="A124">
        <v>1</v>
      </c>
      <c r="B124" s="79"/>
      <c r="C124" s="60" t="str">
        <f>IF(D124="","",".")</f>
        <v/>
      </c>
      <c r="D124" s="94"/>
      <c r="E124" s="97"/>
      <c r="F124" s="98"/>
      <c r="G124" s="98"/>
      <c r="H124" s="98"/>
      <c r="I124" s="98"/>
      <c r="J124" s="98"/>
      <c r="K124" s="103" t="str">
        <f>IF(ISNUMBER(F124),(PRODUCT(F124,G124,I124)),"")</f>
        <v/>
      </c>
      <c r="L124" s="23"/>
    </row>
    <row r="125" spans="1:12">
      <c r="A125">
        <v>2</v>
      </c>
      <c r="B125" s="79"/>
      <c r="C125" s="60" t="str">
        <f t="shared" ref="C125:C143" si="15">IF(D125="","",".")</f>
        <v/>
      </c>
      <c r="D125" s="95"/>
      <c r="E125" s="99"/>
      <c r="F125" s="100"/>
      <c r="G125" s="100"/>
      <c r="H125" s="100"/>
      <c r="I125" s="100"/>
      <c r="J125" s="100"/>
      <c r="K125" s="104" t="str">
        <f t="shared" ref="K125:K143" si="16">IF(ISNUMBER(F125),(PRODUCT(F125,G125,I125)),"")</f>
        <v/>
      </c>
      <c r="L125" s="23"/>
    </row>
    <row r="126" spans="1:12">
      <c r="A126">
        <v>3</v>
      </c>
      <c r="B126" s="79"/>
      <c r="C126" s="60" t="str">
        <f t="shared" si="15"/>
        <v/>
      </c>
      <c r="D126" s="95"/>
      <c r="E126" s="99"/>
      <c r="F126" s="100"/>
      <c r="G126" s="100"/>
      <c r="H126" s="100"/>
      <c r="I126" s="100"/>
      <c r="J126" s="100"/>
      <c r="K126" s="104" t="str">
        <f t="shared" si="16"/>
        <v/>
      </c>
      <c r="L126" s="23"/>
    </row>
    <row r="127" spans="1:12">
      <c r="A127">
        <v>4</v>
      </c>
      <c r="B127" s="79"/>
      <c r="C127" s="60" t="str">
        <f t="shared" si="15"/>
        <v/>
      </c>
      <c r="D127" s="95"/>
      <c r="E127" s="99"/>
      <c r="F127" s="100"/>
      <c r="G127" s="100"/>
      <c r="H127" s="100"/>
      <c r="I127" s="100"/>
      <c r="J127" s="100"/>
      <c r="K127" s="104" t="str">
        <f t="shared" si="16"/>
        <v/>
      </c>
      <c r="L127" s="23"/>
    </row>
    <row r="128" spans="1:12">
      <c r="A128">
        <v>5</v>
      </c>
      <c r="B128" s="79"/>
      <c r="C128" s="60" t="str">
        <f t="shared" si="15"/>
        <v/>
      </c>
      <c r="D128" s="95"/>
      <c r="E128" s="99"/>
      <c r="F128" s="100"/>
      <c r="G128" s="100"/>
      <c r="H128" s="100"/>
      <c r="I128" s="100"/>
      <c r="J128" s="100"/>
      <c r="K128" s="104" t="str">
        <f t="shared" si="16"/>
        <v/>
      </c>
      <c r="L128" s="23"/>
    </row>
    <row r="129" spans="1:12">
      <c r="A129">
        <v>6</v>
      </c>
      <c r="B129" s="79"/>
      <c r="C129" s="60" t="str">
        <f t="shared" si="15"/>
        <v/>
      </c>
      <c r="D129" s="95"/>
      <c r="E129" s="99"/>
      <c r="F129" s="100"/>
      <c r="G129" s="100"/>
      <c r="H129" s="100"/>
      <c r="I129" s="100"/>
      <c r="J129" s="100"/>
      <c r="K129" s="104" t="str">
        <f t="shared" si="16"/>
        <v/>
      </c>
      <c r="L129" s="23"/>
    </row>
    <row r="130" spans="1:12">
      <c r="A130">
        <v>7</v>
      </c>
      <c r="B130" s="79"/>
      <c r="C130" s="60" t="str">
        <f t="shared" si="15"/>
        <v/>
      </c>
      <c r="D130" s="95"/>
      <c r="E130" s="99"/>
      <c r="F130" s="100"/>
      <c r="G130" s="100"/>
      <c r="H130" s="100"/>
      <c r="I130" s="100"/>
      <c r="J130" s="100"/>
      <c r="K130" s="104" t="str">
        <f t="shared" si="16"/>
        <v/>
      </c>
      <c r="L130" s="23"/>
    </row>
    <row r="131" spans="1:12">
      <c r="A131">
        <v>8</v>
      </c>
      <c r="B131" s="79"/>
      <c r="C131" s="60" t="str">
        <f t="shared" si="15"/>
        <v/>
      </c>
      <c r="D131" s="95"/>
      <c r="E131" s="99"/>
      <c r="F131" s="100"/>
      <c r="G131" s="100"/>
      <c r="H131" s="100"/>
      <c r="I131" s="100"/>
      <c r="J131" s="100"/>
      <c r="K131" s="104" t="str">
        <f t="shared" si="16"/>
        <v/>
      </c>
      <c r="L131" s="23"/>
    </row>
    <row r="132" spans="1:12">
      <c r="A132">
        <v>9</v>
      </c>
      <c r="B132" s="79"/>
      <c r="C132" s="60" t="str">
        <f t="shared" si="15"/>
        <v/>
      </c>
      <c r="D132" s="95"/>
      <c r="E132" s="99"/>
      <c r="F132" s="100"/>
      <c r="G132" s="100"/>
      <c r="H132" s="100"/>
      <c r="I132" s="100"/>
      <c r="J132" s="100"/>
      <c r="K132" s="104" t="str">
        <f t="shared" si="16"/>
        <v/>
      </c>
      <c r="L132" s="23"/>
    </row>
    <row r="133" spans="1:12">
      <c r="A133">
        <v>10</v>
      </c>
      <c r="B133" s="79"/>
      <c r="C133" s="60" t="str">
        <f t="shared" si="15"/>
        <v/>
      </c>
      <c r="D133" s="95"/>
      <c r="E133" s="99"/>
      <c r="F133" s="100"/>
      <c r="G133" s="100"/>
      <c r="H133" s="100"/>
      <c r="I133" s="100"/>
      <c r="J133" s="100"/>
      <c r="K133" s="104" t="str">
        <f t="shared" si="16"/>
        <v/>
      </c>
      <c r="L133" s="23"/>
    </row>
    <row r="134" spans="1:12">
      <c r="A134">
        <v>11</v>
      </c>
      <c r="B134" s="79"/>
      <c r="C134" s="60" t="str">
        <f t="shared" si="15"/>
        <v/>
      </c>
      <c r="D134" s="95"/>
      <c r="E134" s="99"/>
      <c r="F134" s="100"/>
      <c r="G134" s="100"/>
      <c r="H134" s="100"/>
      <c r="I134" s="100"/>
      <c r="J134" s="100"/>
      <c r="K134" s="104" t="str">
        <f t="shared" si="16"/>
        <v/>
      </c>
      <c r="L134" s="23"/>
    </row>
    <row r="135" spans="1:12">
      <c r="A135">
        <v>12</v>
      </c>
      <c r="B135" s="79"/>
      <c r="C135" s="60" t="str">
        <f t="shared" si="15"/>
        <v/>
      </c>
      <c r="D135" s="95"/>
      <c r="E135" s="99"/>
      <c r="F135" s="100"/>
      <c r="G135" s="100"/>
      <c r="H135" s="100"/>
      <c r="I135" s="100"/>
      <c r="J135" s="100"/>
      <c r="K135" s="104" t="str">
        <f t="shared" si="16"/>
        <v/>
      </c>
      <c r="L135" s="23"/>
    </row>
    <row r="136" spans="1:12">
      <c r="A136">
        <v>13</v>
      </c>
      <c r="B136" s="79"/>
      <c r="C136" s="60" t="str">
        <f t="shared" si="15"/>
        <v/>
      </c>
      <c r="D136" s="95"/>
      <c r="E136" s="99"/>
      <c r="F136" s="100"/>
      <c r="G136" s="100"/>
      <c r="H136" s="100"/>
      <c r="I136" s="100"/>
      <c r="J136" s="100"/>
      <c r="K136" s="104" t="str">
        <f t="shared" si="16"/>
        <v/>
      </c>
      <c r="L136" s="23"/>
    </row>
    <row r="137" spans="1:12">
      <c r="A137">
        <v>14</v>
      </c>
      <c r="B137" s="79"/>
      <c r="C137" s="60" t="str">
        <f t="shared" si="15"/>
        <v/>
      </c>
      <c r="D137" s="95"/>
      <c r="E137" s="99"/>
      <c r="F137" s="100"/>
      <c r="G137" s="100"/>
      <c r="H137" s="100"/>
      <c r="I137" s="100"/>
      <c r="J137" s="100"/>
      <c r="K137" s="104" t="str">
        <f t="shared" si="16"/>
        <v/>
      </c>
      <c r="L137" s="23"/>
    </row>
    <row r="138" spans="1:12">
      <c r="A138">
        <v>15</v>
      </c>
      <c r="B138" s="79"/>
      <c r="C138" s="60" t="str">
        <f t="shared" si="15"/>
        <v/>
      </c>
      <c r="D138" s="95"/>
      <c r="E138" s="99"/>
      <c r="F138" s="100"/>
      <c r="G138" s="100"/>
      <c r="H138" s="100"/>
      <c r="I138" s="100"/>
      <c r="J138" s="100"/>
      <c r="K138" s="104" t="str">
        <f t="shared" si="16"/>
        <v/>
      </c>
      <c r="L138" s="23"/>
    </row>
    <row r="139" spans="1:12">
      <c r="A139">
        <v>16</v>
      </c>
      <c r="B139" s="79"/>
      <c r="C139" s="60" t="str">
        <f t="shared" si="15"/>
        <v/>
      </c>
      <c r="D139" s="95"/>
      <c r="E139" s="99"/>
      <c r="F139" s="100"/>
      <c r="G139" s="100"/>
      <c r="H139" s="100"/>
      <c r="I139" s="100"/>
      <c r="J139" s="100"/>
      <c r="K139" s="104" t="str">
        <f t="shared" si="16"/>
        <v/>
      </c>
      <c r="L139" s="23"/>
    </row>
    <row r="140" spans="1:12">
      <c r="A140">
        <v>17</v>
      </c>
      <c r="B140" s="79"/>
      <c r="C140" s="60" t="str">
        <f t="shared" si="15"/>
        <v/>
      </c>
      <c r="D140" s="95"/>
      <c r="E140" s="99"/>
      <c r="F140" s="100"/>
      <c r="G140" s="100"/>
      <c r="H140" s="100"/>
      <c r="I140" s="100"/>
      <c r="J140" s="100"/>
      <c r="K140" s="104" t="str">
        <f t="shared" si="16"/>
        <v/>
      </c>
      <c r="L140" s="24"/>
    </row>
    <row r="141" spans="1:12">
      <c r="A141">
        <v>18</v>
      </c>
      <c r="B141" s="79"/>
      <c r="C141" s="60" t="str">
        <f t="shared" si="15"/>
        <v/>
      </c>
      <c r="D141" s="95"/>
      <c r="E141" s="99"/>
      <c r="F141" s="100"/>
      <c r="G141" s="100"/>
      <c r="H141" s="100"/>
      <c r="I141" s="100"/>
      <c r="J141" s="100"/>
      <c r="K141" s="104" t="str">
        <f t="shared" si="16"/>
        <v/>
      </c>
      <c r="L141" s="24"/>
    </row>
    <row r="142" spans="1:12">
      <c r="A142">
        <v>19</v>
      </c>
      <c r="B142" s="79"/>
      <c r="C142" s="60" t="str">
        <f t="shared" si="15"/>
        <v/>
      </c>
      <c r="D142" s="95"/>
      <c r="E142" s="99"/>
      <c r="F142" s="100"/>
      <c r="G142" s="100"/>
      <c r="H142" s="100"/>
      <c r="I142" s="100"/>
      <c r="J142" s="100"/>
      <c r="K142" s="104" t="str">
        <f t="shared" si="16"/>
        <v/>
      </c>
      <c r="L142" s="24"/>
    </row>
    <row r="143" spans="1:12" ht="19.5" thickBot="1">
      <c r="A143">
        <v>20</v>
      </c>
      <c r="B143" s="80"/>
      <c r="C143" s="61" t="str">
        <f t="shared" si="15"/>
        <v/>
      </c>
      <c r="D143" s="96"/>
      <c r="E143" s="101"/>
      <c r="F143" s="102"/>
      <c r="G143" s="102"/>
      <c r="H143" s="102"/>
      <c r="I143" s="102"/>
      <c r="J143" s="102"/>
      <c r="K143" s="105" t="str">
        <f t="shared" si="16"/>
        <v/>
      </c>
      <c r="L143" s="25"/>
    </row>
    <row r="144" spans="1:12" ht="24.75" thickBot="1">
      <c r="A144" s="45"/>
      <c r="B144" s="77"/>
      <c r="C144" s="53" t="s">
        <v>148</v>
      </c>
      <c r="D144" s="46" t="s">
        <v>154</v>
      </c>
      <c r="E144" s="48" t="s">
        <v>136</v>
      </c>
      <c r="F144" s="49" t="s">
        <v>119</v>
      </c>
      <c r="G144" s="50" t="s">
        <v>396</v>
      </c>
      <c r="H144" s="51" t="s">
        <v>398</v>
      </c>
      <c r="I144" s="50" t="s">
        <v>399</v>
      </c>
      <c r="J144" s="51" t="s">
        <v>397</v>
      </c>
      <c r="K144" s="49" t="s">
        <v>94</v>
      </c>
      <c r="L144" s="52" t="s">
        <v>301</v>
      </c>
    </row>
    <row r="145" spans="1:12" s="681" customFormat="1" ht="25.5">
      <c r="A145" s="352"/>
      <c r="B145" s="47" t="str">
        <f t="shared" ref="B145" si="17">IF($E$8=C145,$D$8,IF($E$9=C145,$D$9,IF($E$10=C145,$D$10,"")))</f>
        <v/>
      </c>
      <c r="C145" s="55" t="s">
        <v>76</v>
      </c>
      <c r="D145" s="716"/>
      <c r="E145" s="712"/>
      <c r="F145" s="714"/>
      <c r="G145" s="714"/>
      <c r="H145" s="714"/>
      <c r="I145" s="714"/>
      <c r="J145" s="714"/>
      <c r="K145" s="717"/>
      <c r="L145" s="357">
        <f>SUM(K146:K165)</f>
        <v>0</v>
      </c>
    </row>
    <row r="146" spans="1:12">
      <c r="A146">
        <v>1</v>
      </c>
      <c r="B146" s="79"/>
      <c r="C146" s="62" t="str">
        <f>IF(D146="","",".")</f>
        <v/>
      </c>
      <c r="D146" s="94"/>
      <c r="E146" s="97"/>
      <c r="F146" s="98"/>
      <c r="G146" s="98"/>
      <c r="H146" s="98"/>
      <c r="I146" s="98"/>
      <c r="J146" s="98"/>
      <c r="K146" s="103" t="str">
        <f>IF(ISNUMBER(F146),(PRODUCT(F146,G146,I146)),"")</f>
        <v/>
      </c>
      <c r="L146" s="23"/>
    </row>
    <row r="147" spans="1:12">
      <c r="A147">
        <v>2</v>
      </c>
      <c r="B147" s="79"/>
      <c r="C147" s="62" t="str">
        <f t="shared" ref="C147:C165" si="18">IF(D147="","",".")</f>
        <v/>
      </c>
      <c r="D147" s="95"/>
      <c r="E147" s="99"/>
      <c r="F147" s="100"/>
      <c r="G147" s="100"/>
      <c r="H147" s="100"/>
      <c r="I147" s="100"/>
      <c r="J147" s="100"/>
      <c r="K147" s="104" t="str">
        <f t="shared" ref="K147:K165" si="19">IF(ISNUMBER(F147),(PRODUCT(F147,G147,I147)),"")</f>
        <v/>
      </c>
      <c r="L147" s="23"/>
    </row>
    <row r="148" spans="1:12">
      <c r="A148">
        <v>3</v>
      </c>
      <c r="B148" s="79"/>
      <c r="C148" s="62" t="str">
        <f t="shared" si="18"/>
        <v/>
      </c>
      <c r="D148" s="95"/>
      <c r="E148" s="99"/>
      <c r="F148" s="100"/>
      <c r="G148" s="100"/>
      <c r="H148" s="100"/>
      <c r="I148" s="100"/>
      <c r="J148" s="100"/>
      <c r="K148" s="104" t="str">
        <f t="shared" si="19"/>
        <v/>
      </c>
      <c r="L148" s="23"/>
    </row>
    <row r="149" spans="1:12">
      <c r="A149">
        <v>4</v>
      </c>
      <c r="B149" s="79"/>
      <c r="C149" s="62" t="str">
        <f t="shared" si="18"/>
        <v/>
      </c>
      <c r="D149" s="95"/>
      <c r="E149" s="99"/>
      <c r="F149" s="100"/>
      <c r="G149" s="100"/>
      <c r="H149" s="100"/>
      <c r="I149" s="100"/>
      <c r="J149" s="100"/>
      <c r="K149" s="104" t="str">
        <f t="shared" si="19"/>
        <v/>
      </c>
      <c r="L149" s="23"/>
    </row>
    <row r="150" spans="1:12">
      <c r="A150">
        <v>5</v>
      </c>
      <c r="B150" s="79"/>
      <c r="C150" s="62" t="str">
        <f t="shared" si="18"/>
        <v/>
      </c>
      <c r="D150" s="95"/>
      <c r="E150" s="99"/>
      <c r="F150" s="100"/>
      <c r="G150" s="100"/>
      <c r="H150" s="100"/>
      <c r="I150" s="100"/>
      <c r="J150" s="100"/>
      <c r="K150" s="104" t="str">
        <f t="shared" si="19"/>
        <v/>
      </c>
      <c r="L150" s="23"/>
    </row>
    <row r="151" spans="1:12">
      <c r="A151">
        <v>6</v>
      </c>
      <c r="B151" s="79"/>
      <c r="C151" s="62" t="str">
        <f t="shared" si="18"/>
        <v/>
      </c>
      <c r="D151" s="95"/>
      <c r="E151" s="99"/>
      <c r="F151" s="100"/>
      <c r="G151" s="100"/>
      <c r="H151" s="100"/>
      <c r="I151" s="100"/>
      <c r="J151" s="100"/>
      <c r="K151" s="104" t="str">
        <f t="shared" si="19"/>
        <v/>
      </c>
      <c r="L151" s="23"/>
    </row>
    <row r="152" spans="1:12">
      <c r="A152">
        <v>7</v>
      </c>
      <c r="B152" s="79"/>
      <c r="C152" s="62" t="str">
        <f t="shared" si="18"/>
        <v/>
      </c>
      <c r="D152" s="95"/>
      <c r="E152" s="99"/>
      <c r="F152" s="100"/>
      <c r="G152" s="100"/>
      <c r="H152" s="100"/>
      <c r="I152" s="100"/>
      <c r="J152" s="100"/>
      <c r="K152" s="104" t="str">
        <f t="shared" si="19"/>
        <v/>
      </c>
      <c r="L152" s="23"/>
    </row>
    <row r="153" spans="1:12">
      <c r="A153">
        <v>8</v>
      </c>
      <c r="B153" s="79"/>
      <c r="C153" s="62" t="str">
        <f t="shared" si="18"/>
        <v/>
      </c>
      <c r="D153" s="95"/>
      <c r="E153" s="99"/>
      <c r="F153" s="100"/>
      <c r="G153" s="100"/>
      <c r="H153" s="100"/>
      <c r="I153" s="100"/>
      <c r="J153" s="100"/>
      <c r="K153" s="104" t="str">
        <f t="shared" si="19"/>
        <v/>
      </c>
      <c r="L153" s="23"/>
    </row>
    <row r="154" spans="1:12">
      <c r="A154">
        <v>9</v>
      </c>
      <c r="B154" s="79"/>
      <c r="C154" s="62" t="str">
        <f t="shared" si="18"/>
        <v/>
      </c>
      <c r="D154" s="95"/>
      <c r="E154" s="99"/>
      <c r="F154" s="100"/>
      <c r="G154" s="100"/>
      <c r="H154" s="100"/>
      <c r="I154" s="100"/>
      <c r="J154" s="100"/>
      <c r="K154" s="104" t="str">
        <f t="shared" si="19"/>
        <v/>
      </c>
      <c r="L154" s="23"/>
    </row>
    <row r="155" spans="1:12">
      <c r="A155">
        <v>10</v>
      </c>
      <c r="B155" s="79"/>
      <c r="C155" s="62" t="str">
        <f t="shared" si="18"/>
        <v/>
      </c>
      <c r="D155" s="95"/>
      <c r="E155" s="99"/>
      <c r="F155" s="100"/>
      <c r="G155" s="100"/>
      <c r="H155" s="100"/>
      <c r="I155" s="100"/>
      <c r="J155" s="100"/>
      <c r="K155" s="104" t="str">
        <f t="shared" si="19"/>
        <v/>
      </c>
      <c r="L155" s="23"/>
    </row>
    <row r="156" spans="1:12">
      <c r="A156">
        <v>11</v>
      </c>
      <c r="B156" s="79"/>
      <c r="C156" s="62" t="str">
        <f t="shared" si="18"/>
        <v/>
      </c>
      <c r="D156" s="95"/>
      <c r="E156" s="99"/>
      <c r="F156" s="100"/>
      <c r="G156" s="100"/>
      <c r="H156" s="100"/>
      <c r="I156" s="100"/>
      <c r="J156" s="100"/>
      <c r="K156" s="104" t="str">
        <f t="shared" si="19"/>
        <v/>
      </c>
      <c r="L156" s="23"/>
    </row>
    <row r="157" spans="1:12">
      <c r="A157">
        <v>12</v>
      </c>
      <c r="B157" s="79"/>
      <c r="C157" s="62" t="str">
        <f t="shared" si="18"/>
        <v/>
      </c>
      <c r="D157" s="95"/>
      <c r="E157" s="99"/>
      <c r="F157" s="100"/>
      <c r="G157" s="100"/>
      <c r="H157" s="100"/>
      <c r="I157" s="100"/>
      <c r="J157" s="100"/>
      <c r="K157" s="104" t="str">
        <f t="shared" si="19"/>
        <v/>
      </c>
      <c r="L157" s="24"/>
    </row>
    <row r="158" spans="1:12">
      <c r="A158">
        <v>13</v>
      </c>
      <c r="B158" s="79"/>
      <c r="C158" s="62" t="str">
        <f t="shared" si="18"/>
        <v/>
      </c>
      <c r="D158" s="95"/>
      <c r="E158" s="99"/>
      <c r="F158" s="100"/>
      <c r="G158" s="100"/>
      <c r="H158" s="100"/>
      <c r="I158" s="100"/>
      <c r="J158" s="100"/>
      <c r="K158" s="104" t="str">
        <f t="shared" si="19"/>
        <v/>
      </c>
      <c r="L158" s="24"/>
    </row>
    <row r="159" spans="1:12">
      <c r="A159">
        <v>14</v>
      </c>
      <c r="B159" s="79"/>
      <c r="C159" s="62" t="str">
        <f t="shared" si="18"/>
        <v/>
      </c>
      <c r="D159" s="95"/>
      <c r="E159" s="99"/>
      <c r="F159" s="100"/>
      <c r="G159" s="100"/>
      <c r="H159" s="100"/>
      <c r="I159" s="100"/>
      <c r="J159" s="100"/>
      <c r="K159" s="104" t="str">
        <f t="shared" si="19"/>
        <v/>
      </c>
      <c r="L159" s="24"/>
    </row>
    <row r="160" spans="1:12">
      <c r="A160">
        <v>15</v>
      </c>
      <c r="B160" s="79"/>
      <c r="C160" s="62" t="str">
        <f t="shared" si="18"/>
        <v/>
      </c>
      <c r="D160" s="95"/>
      <c r="E160" s="99"/>
      <c r="F160" s="100"/>
      <c r="G160" s="100"/>
      <c r="H160" s="100"/>
      <c r="I160" s="100"/>
      <c r="J160" s="100"/>
      <c r="K160" s="104" t="str">
        <f t="shared" si="19"/>
        <v/>
      </c>
      <c r="L160" s="23"/>
    </row>
    <row r="161" spans="1:12">
      <c r="A161">
        <v>16</v>
      </c>
      <c r="B161" s="79"/>
      <c r="C161" s="62" t="str">
        <f t="shared" si="18"/>
        <v/>
      </c>
      <c r="D161" s="95"/>
      <c r="E161" s="99"/>
      <c r="F161" s="100"/>
      <c r="G161" s="100"/>
      <c r="H161" s="100"/>
      <c r="I161" s="100"/>
      <c r="J161" s="100"/>
      <c r="K161" s="104" t="str">
        <f t="shared" si="19"/>
        <v/>
      </c>
      <c r="L161" s="23"/>
    </row>
    <row r="162" spans="1:12">
      <c r="A162">
        <v>17</v>
      </c>
      <c r="B162" s="79"/>
      <c r="C162" s="62" t="str">
        <f t="shared" si="18"/>
        <v/>
      </c>
      <c r="D162" s="95"/>
      <c r="E162" s="99"/>
      <c r="F162" s="100"/>
      <c r="G162" s="100"/>
      <c r="H162" s="100"/>
      <c r="I162" s="100"/>
      <c r="J162" s="100"/>
      <c r="K162" s="104" t="str">
        <f t="shared" si="19"/>
        <v/>
      </c>
      <c r="L162" s="24"/>
    </row>
    <row r="163" spans="1:12">
      <c r="A163">
        <v>18</v>
      </c>
      <c r="B163" s="79"/>
      <c r="C163" s="62" t="str">
        <f t="shared" si="18"/>
        <v/>
      </c>
      <c r="D163" s="95"/>
      <c r="E163" s="99"/>
      <c r="F163" s="100"/>
      <c r="G163" s="100"/>
      <c r="H163" s="100"/>
      <c r="I163" s="100"/>
      <c r="J163" s="100"/>
      <c r="K163" s="104" t="str">
        <f t="shared" si="19"/>
        <v/>
      </c>
      <c r="L163" s="24"/>
    </row>
    <row r="164" spans="1:12">
      <c r="A164">
        <v>19</v>
      </c>
      <c r="B164" s="79"/>
      <c r="C164" s="62" t="str">
        <f t="shared" si="18"/>
        <v/>
      </c>
      <c r="D164" s="95"/>
      <c r="E164" s="99"/>
      <c r="F164" s="100"/>
      <c r="G164" s="100"/>
      <c r="H164" s="100"/>
      <c r="I164" s="100"/>
      <c r="J164" s="100"/>
      <c r="K164" s="104" t="str">
        <f t="shared" si="19"/>
        <v/>
      </c>
      <c r="L164" s="24"/>
    </row>
    <row r="165" spans="1:12" ht="19.5" thickBot="1">
      <c r="A165">
        <v>20</v>
      </c>
      <c r="B165" s="80"/>
      <c r="C165" s="63" t="str">
        <f t="shared" si="18"/>
        <v/>
      </c>
      <c r="D165" s="96"/>
      <c r="E165" s="99"/>
      <c r="F165" s="100"/>
      <c r="G165" s="102"/>
      <c r="H165" s="102"/>
      <c r="I165" s="102"/>
      <c r="J165" s="102"/>
      <c r="K165" s="105" t="str">
        <f t="shared" si="19"/>
        <v/>
      </c>
      <c r="L165" s="25"/>
    </row>
    <row r="166" spans="1:12" ht="24.75" thickBot="1">
      <c r="A166" s="45"/>
      <c r="B166" s="77"/>
      <c r="C166" s="53" t="s">
        <v>148</v>
      </c>
      <c r="D166" s="46" t="s">
        <v>154</v>
      </c>
      <c r="E166" s="48" t="s">
        <v>136</v>
      </c>
      <c r="F166" s="49" t="s">
        <v>119</v>
      </c>
      <c r="G166" s="50" t="s">
        <v>396</v>
      </c>
      <c r="H166" s="51" t="s">
        <v>398</v>
      </c>
      <c r="I166" s="50" t="s">
        <v>399</v>
      </c>
      <c r="J166" s="51" t="s">
        <v>397</v>
      </c>
      <c r="K166" s="49" t="s">
        <v>94</v>
      </c>
      <c r="L166" s="52" t="s">
        <v>301</v>
      </c>
    </row>
    <row r="167" spans="1:12" s="681" customFormat="1" ht="25.5">
      <c r="A167" s="352"/>
      <c r="B167" s="47" t="str">
        <f t="shared" ref="B167" si="20">IF($E$8=C167,$D$8,IF($E$9=C167,$D$9,IF($E$10=C167,$D$10,"")))</f>
        <v/>
      </c>
      <c r="C167" s="55" t="s">
        <v>214</v>
      </c>
      <c r="D167" s="716"/>
      <c r="E167" s="712"/>
      <c r="F167" s="714"/>
      <c r="G167" s="714"/>
      <c r="H167" s="714"/>
      <c r="I167" s="714"/>
      <c r="J167" s="714"/>
      <c r="K167" s="717"/>
      <c r="L167" s="357">
        <f>SUM(K168:K187)</f>
        <v>0</v>
      </c>
    </row>
    <row r="168" spans="1:12">
      <c r="A168">
        <v>1</v>
      </c>
      <c r="B168" s="79"/>
      <c r="C168" s="62" t="str">
        <f>IF(D168="","",".")</f>
        <v/>
      </c>
      <c r="D168" s="94"/>
      <c r="E168" s="97"/>
      <c r="F168" s="98"/>
      <c r="G168" s="98"/>
      <c r="H168" s="98"/>
      <c r="I168" s="98"/>
      <c r="J168" s="98"/>
      <c r="K168" s="103" t="str">
        <f>IF(ISNUMBER(F168),(PRODUCT(F168,G168,I168)),"")</f>
        <v/>
      </c>
      <c r="L168" s="23"/>
    </row>
    <row r="169" spans="1:12">
      <c r="A169">
        <v>2</v>
      </c>
      <c r="B169" s="79"/>
      <c r="C169" s="62" t="str">
        <f t="shared" ref="C169:C187" si="21">IF(D169="","",".")</f>
        <v/>
      </c>
      <c r="D169" s="95"/>
      <c r="E169" s="99"/>
      <c r="F169" s="100"/>
      <c r="G169" s="100"/>
      <c r="H169" s="100"/>
      <c r="I169" s="100"/>
      <c r="J169" s="100"/>
      <c r="K169" s="104" t="str">
        <f t="shared" ref="K169:K186" si="22">IF(ISNUMBER(F169),(PRODUCT(F169,G169,I169)),"")</f>
        <v/>
      </c>
      <c r="L169" s="23"/>
    </row>
    <row r="170" spans="1:12">
      <c r="A170">
        <v>3</v>
      </c>
      <c r="B170" s="79"/>
      <c r="C170" s="62" t="str">
        <f t="shared" si="21"/>
        <v/>
      </c>
      <c r="D170" s="95"/>
      <c r="E170" s="99"/>
      <c r="F170" s="100"/>
      <c r="G170" s="100"/>
      <c r="H170" s="100"/>
      <c r="I170" s="100"/>
      <c r="J170" s="100"/>
      <c r="K170" s="104" t="str">
        <f t="shared" si="22"/>
        <v/>
      </c>
      <c r="L170" s="23"/>
    </row>
    <row r="171" spans="1:12">
      <c r="A171">
        <v>4</v>
      </c>
      <c r="B171" s="79"/>
      <c r="C171" s="62" t="str">
        <f t="shared" si="21"/>
        <v/>
      </c>
      <c r="D171" s="95"/>
      <c r="E171" s="99"/>
      <c r="F171" s="100"/>
      <c r="G171" s="100"/>
      <c r="H171" s="100"/>
      <c r="I171" s="100"/>
      <c r="J171" s="100"/>
      <c r="K171" s="104" t="str">
        <f t="shared" si="22"/>
        <v/>
      </c>
      <c r="L171" s="23"/>
    </row>
    <row r="172" spans="1:12">
      <c r="A172">
        <v>5</v>
      </c>
      <c r="B172" s="79"/>
      <c r="C172" s="62" t="str">
        <f t="shared" si="21"/>
        <v/>
      </c>
      <c r="D172" s="95"/>
      <c r="E172" s="99"/>
      <c r="F172" s="100"/>
      <c r="G172" s="100"/>
      <c r="H172" s="100"/>
      <c r="I172" s="100"/>
      <c r="J172" s="100"/>
      <c r="K172" s="104" t="str">
        <f t="shared" si="22"/>
        <v/>
      </c>
      <c r="L172" s="23"/>
    </row>
    <row r="173" spans="1:12">
      <c r="A173">
        <v>6</v>
      </c>
      <c r="B173" s="79"/>
      <c r="C173" s="62" t="str">
        <f t="shared" si="21"/>
        <v/>
      </c>
      <c r="D173" s="95"/>
      <c r="E173" s="99"/>
      <c r="F173" s="100"/>
      <c r="G173" s="100"/>
      <c r="H173" s="100"/>
      <c r="I173" s="100"/>
      <c r="J173" s="100"/>
      <c r="K173" s="104" t="str">
        <f t="shared" si="22"/>
        <v/>
      </c>
      <c r="L173" s="23"/>
    </row>
    <row r="174" spans="1:12">
      <c r="A174">
        <v>7</v>
      </c>
      <c r="B174" s="79"/>
      <c r="C174" s="62" t="str">
        <f t="shared" si="21"/>
        <v/>
      </c>
      <c r="D174" s="95"/>
      <c r="E174" s="99"/>
      <c r="F174" s="100"/>
      <c r="G174" s="100"/>
      <c r="H174" s="100"/>
      <c r="I174" s="100"/>
      <c r="J174" s="100"/>
      <c r="K174" s="104" t="str">
        <f t="shared" si="22"/>
        <v/>
      </c>
      <c r="L174" s="23"/>
    </row>
    <row r="175" spans="1:12">
      <c r="A175">
        <v>8</v>
      </c>
      <c r="B175" s="79"/>
      <c r="C175" s="62" t="str">
        <f t="shared" si="21"/>
        <v/>
      </c>
      <c r="D175" s="95"/>
      <c r="E175" s="99"/>
      <c r="F175" s="100"/>
      <c r="G175" s="100"/>
      <c r="H175" s="100"/>
      <c r="I175" s="100"/>
      <c r="J175" s="100"/>
      <c r="K175" s="104" t="str">
        <f t="shared" si="22"/>
        <v/>
      </c>
      <c r="L175" s="23"/>
    </row>
    <row r="176" spans="1:12">
      <c r="A176">
        <v>9</v>
      </c>
      <c r="B176" s="79"/>
      <c r="C176" s="62" t="str">
        <f t="shared" si="21"/>
        <v/>
      </c>
      <c r="D176" s="95"/>
      <c r="E176" s="99"/>
      <c r="F176" s="100"/>
      <c r="G176" s="100"/>
      <c r="H176" s="100"/>
      <c r="I176" s="100"/>
      <c r="J176" s="100"/>
      <c r="K176" s="104" t="str">
        <f t="shared" si="22"/>
        <v/>
      </c>
      <c r="L176" s="23"/>
    </row>
    <row r="177" spans="1:12">
      <c r="A177">
        <v>10</v>
      </c>
      <c r="B177" s="79"/>
      <c r="C177" s="62" t="str">
        <f t="shared" si="21"/>
        <v/>
      </c>
      <c r="D177" s="95"/>
      <c r="E177" s="99"/>
      <c r="F177" s="100"/>
      <c r="G177" s="100"/>
      <c r="H177" s="100"/>
      <c r="I177" s="100"/>
      <c r="J177" s="100"/>
      <c r="K177" s="104" t="str">
        <f t="shared" si="22"/>
        <v/>
      </c>
      <c r="L177" s="23"/>
    </row>
    <row r="178" spans="1:12">
      <c r="A178">
        <v>11</v>
      </c>
      <c r="B178" s="79"/>
      <c r="C178" s="62" t="str">
        <f t="shared" si="21"/>
        <v/>
      </c>
      <c r="D178" s="95"/>
      <c r="E178" s="99"/>
      <c r="F178" s="100"/>
      <c r="G178" s="100"/>
      <c r="H178" s="100"/>
      <c r="I178" s="100"/>
      <c r="J178" s="100"/>
      <c r="K178" s="104" t="str">
        <f t="shared" si="22"/>
        <v/>
      </c>
      <c r="L178" s="23"/>
    </row>
    <row r="179" spans="1:12">
      <c r="A179">
        <v>12</v>
      </c>
      <c r="B179" s="79"/>
      <c r="C179" s="62" t="str">
        <f t="shared" si="21"/>
        <v/>
      </c>
      <c r="D179" s="95"/>
      <c r="E179" s="99"/>
      <c r="F179" s="100"/>
      <c r="G179" s="100"/>
      <c r="H179" s="100"/>
      <c r="I179" s="100"/>
      <c r="J179" s="100"/>
      <c r="K179" s="104" t="str">
        <f t="shared" si="22"/>
        <v/>
      </c>
      <c r="L179" s="23"/>
    </row>
    <row r="180" spans="1:12">
      <c r="A180">
        <v>13</v>
      </c>
      <c r="B180" s="79"/>
      <c r="C180" s="62" t="str">
        <f t="shared" si="21"/>
        <v/>
      </c>
      <c r="D180" s="95"/>
      <c r="E180" s="99"/>
      <c r="F180" s="100"/>
      <c r="G180" s="100"/>
      <c r="H180" s="100"/>
      <c r="I180" s="100"/>
      <c r="J180" s="100"/>
      <c r="K180" s="104" t="str">
        <f t="shared" si="22"/>
        <v/>
      </c>
      <c r="L180" s="23"/>
    </row>
    <row r="181" spans="1:12">
      <c r="A181">
        <v>14</v>
      </c>
      <c r="B181" s="79"/>
      <c r="C181" s="62" t="str">
        <f t="shared" si="21"/>
        <v/>
      </c>
      <c r="D181" s="95"/>
      <c r="E181" s="99"/>
      <c r="F181" s="100"/>
      <c r="G181" s="100"/>
      <c r="H181" s="100"/>
      <c r="I181" s="100"/>
      <c r="J181" s="100"/>
      <c r="K181" s="104" t="str">
        <f t="shared" si="22"/>
        <v/>
      </c>
      <c r="L181" s="23"/>
    </row>
    <row r="182" spans="1:12">
      <c r="A182">
        <v>15</v>
      </c>
      <c r="B182" s="79"/>
      <c r="C182" s="62" t="str">
        <f t="shared" si="21"/>
        <v/>
      </c>
      <c r="D182" s="95"/>
      <c r="E182" s="99"/>
      <c r="F182" s="100"/>
      <c r="G182" s="100"/>
      <c r="H182" s="100"/>
      <c r="I182" s="100"/>
      <c r="J182" s="100"/>
      <c r="K182" s="104" t="str">
        <f t="shared" si="22"/>
        <v/>
      </c>
      <c r="L182" s="23"/>
    </row>
    <row r="183" spans="1:12">
      <c r="A183">
        <v>16</v>
      </c>
      <c r="B183" s="79"/>
      <c r="C183" s="62" t="str">
        <f t="shared" si="21"/>
        <v/>
      </c>
      <c r="D183" s="95"/>
      <c r="E183" s="99"/>
      <c r="F183" s="100"/>
      <c r="G183" s="100"/>
      <c r="H183" s="100"/>
      <c r="I183" s="100"/>
      <c r="J183" s="100"/>
      <c r="K183" s="104" t="str">
        <f t="shared" si="22"/>
        <v/>
      </c>
      <c r="L183" s="23"/>
    </row>
    <row r="184" spans="1:12">
      <c r="A184">
        <v>17</v>
      </c>
      <c r="B184" s="79"/>
      <c r="C184" s="62" t="str">
        <f t="shared" si="21"/>
        <v/>
      </c>
      <c r="D184" s="95"/>
      <c r="E184" s="99"/>
      <c r="F184" s="100"/>
      <c r="G184" s="100"/>
      <c r="H184" s="100"/>
      <c r="I184" s="100"/>
      <c r="J184" s="100"/>
      <c r="K184" s="104" t="str">
        <f t="shared" si="22"/>
        <v/>
      </c>
      <c r="L184" s="24"/>
    </row>
    <row r="185" spans="1:12">
      <c r="A185">
        <v>18</v>
      </c>
      <c r="B185" s="79"/>
      <c r="C185" s="62" t="str">
        <f t="shared" si="21"/>
        <v/>
      </c>
      <c r="D185" s="95"/>
      <c r="E185" s="99"/>
      <c r="F185" s="100"/>
      <c r="G185" s="100"/>
      <c r="H185" s="100"/>
      <c r="I185" s="100"/>
      <c r="J185" s="100"/>
      <c r="K185" s="104" t="str">
        <f t="shared" si="22"/>
        <v/>
      </c>
      <c r="L185" s="24"/>
    </row>
    <row r="186" spans="1:12">
      <c r="A186">
        <v>19</v>
      </c>
      <c r="B186" s="79"/>
      <c r="C186" s="62" t="str">
        <f t="shared" si="21"/>
        <v/>
      </c>
      <c r="D186" s="95"/>
      <c r="E186" s="99"/>
      <c r="F186" s="100"/>
      <c r="G186" s="100"/>
      <c r="H186" s="100"/>
      <c r="I186" s="100"/>
      <c r="J186" s="100"/>
      <c r="K186" s="104" t="str">
        <f t="shared" si="22"/>
        <v/>
      </c>
      <c r="L186" s="24"/>
    </row>
    <row r="187" spans="1:12" ht="19.5" thickBot="1">
      <c r="A187">
        <v>20</v>
      </c>
      <c r="B187" s="80"/>
      <c r="C187" s="63" t="str">
        <f t="shared" si="21"/>
        <v/>
      </c>
      <c r="D187" s="96"/>
      <c r="E187" s="101"/>
      <c r="F187" s="100"/>
      <c r="G187" s="102"/>
      <c r="H187" s="102"/>
      <c r="I187" s="102"/>
      <c r="J187" s="102"/>
      <c r="K187" s="105" t="str">
        <f>IF(ISNUMBER(F187),(PRODUCT(F187,G187,I187)),"")</f>
        <v/>
      </c>
      <c r="L187" s="25"/>
    </row>
    <row r="188" spans="1:12" ht="24.75" thickBot="1">
      <c r="A188" s="45"/>
      <c r="B188" s="77"/>
      <c r="C188" s="53" t="s">
        <v>148</v>
      </c>
      <c r="D188" s="46" t="s">
        <v>154</v>
      </c>
      <c r="E188" s="48" t="s">
        <v>136</v>
      </c>
      <c r="F188" s="49" t="s">
        <v>119</v>
      </c>
      <c r="G188" s="50" t="s">
        <v>396</v>
      </c>
      <c r="H188" s="51" t="s">
        <v>398</v>
      </c>
      <c r="I188" s="50" t="s">
        <v>399</v>
      </c>
      <c r="J188" s="51" t="s">
        <v>397</v>
      </c>
      <c r="K188" s="49" t="s">
        <v>94</v>
      </c>
      <c r="L188" s="52" t="s">
        <v>301</v>
      </c>
    </row>
    <row r="189" spans="1:12" s="681" customFormat="1" ht="25.5">
      <c r="A189" s="352"/>
      <c r="B189" s="47" t="str">
        <f t="shared" ref="B189" si="23">IF($E$8=C189,$D$8,IF($E$9=C189,$D$9,IF($E$10=C189,$D$10,"")))</f>
        <v/>
      </c>
      <c r="C189" s="55" t="s">
        <v>215</v>
      </c>
      <c r="D189" s="716"/>
      <c r="E189" s="712"/>
      <c r="F189" s="714"/>
      <c r="G189" s="714"/>
      <c r="H189" s="714"/>
      <c r="I189" s="714"/>
      <c r="J189" s="714"/>
      <c r="K189" s="717"/>
      <c r="L189" s="357">
        <f>SUM(K190:K209)</f>
        <v>0</v>
      </c>
    </row>
    <row r="190" spans="1:12">
      <c r="A190">
        <v>1</v>
      </c>
      <c r="B190" s="79"/>
      <c r="C190" s="62" t="str">
        <f>IF(D190="","",".")</f>
        <v/>
      </c>
      <c r="D190" s="94"/>
      <c r="E190" s="97"/>
      <c r="F190" s="98"/>
      <c r="G190" s="98"/>
      <c r="H190" s="98"/>
      <c r="I190" s="98"/>
      <c r="J190" s="98"/>
      <c r="K190" s="103" t="str">
        <f>IF(ISNUMBER(F190),(PRODUCT(F190,G190,I190)),"")</f>
        <v/>
      </c>
      <c r="L190" s="23"/>
    </row>
    <row r="191" spans="1:12">
      <c r="A191">
        <v>2</v>
      </c>
      <c r="B191" s="79"/>
      <c r="C191" s="62" t="str">
        <f t="shared" ref="C191:C209" si="24">IF(D191="","",".")</f>
        <v/>
      </c>
      <c r="D191" s="95"/>
      <c r="E191" s="99"/>
      <c r="F191" s="100"/>
      <c r="G191" s="100"/>
      <c r="H191" s="100"/>
      <c r="I191" s="100"/>
      <c r="J191" s="100"/>
      <c r="K191" s="104" t="str">
        <f t="shared" ref="K191:K209" si="25">IF(ISNUMBER(F191),(PRODUCT(F191,G191,I191)),"")</f>
        <v/>
      </c>
      <c r="L191" s="23"/>
    </row>
    <row r="192" spans="1:12">
      <c r="A192">
        <v>3</v>
      </c>
      <c r="B192" s="79"/>
      <c r="C192" s="62" t="str">
        <f t="shared" si="24"/>
        <v/>
      </c>
      <c r="D192" s="95"/>
      <c r="E192" s="99"/>
      <c r="F192" s="100"/>
      <c r="G192" s="100"/>
      <c r="H192" s="100"/>
      <c r="I192" s="100"/>
      <c r="J192" s="100"/>
      <c r="K192" s="104" t="str">
        <f t="shared" si="25"/>
        <v/>
      </c>
      <c r="L192" s="23"/>
    </row>
    <row r="193" spans="1:12">
      <c r="A193">
        <v>4</v>
      </c>
      <c r="B193" s="79"/>
      <c r="C193" s="62" t="str">
        <f t="shared" si="24"/>
        <v/>
      </c>
      <c r="D193" s="95"/>
      <c r="E193" s="99"/>
      <c r="F193" s="100"/>
      <c r="G193" s="100"/>
      <c r="H193" s="100"/>
      <c r="I193" s="100"/>
      <c r="J193" s="100"/>
      <c r="K193" s="104" t="str">
        <f t="shared" si="25"/>
        <v/>
      </c>
      <c r="L193" s="23"/>
    </row>
    <row r="194" spans="1:12">
      <c r="A194">
        <v>5</v>
      </c>
      <c r="B194" s="79"/>
      <c r="C194" s="62" t="str">
        <f t="shared" si="24"/>
        <v/>
      </c>
      <c r="D194" s="95"/>
      <c r="E194" s="99"/>
      <c r="F194" s="100"/>
      <c r="G194" s="100"/>
      <c r="H194" s="100"/>
      <c r="I194" s="100"/>
      <c r="J194" s="100"/>
      <c r="K194" s="104" t="str">
        <f t="shared" si="25"/>
        <v/>
      </c>
      <c r="L194" s="23"/>
    </row>
    <row r="195" spans="1:12">
      <c r="A195">
        <v>6</v>
      </c>
      <c r="B195" s="79"/>
      <c r="C195" s="62" t="str">
        <f t="shared" si="24"/>
        <v/>
      </c>
      <c r="D195" s="95"/>
      <c r="E195" s="99"/>
      <c r="F195" s="100"/>
      <c r="G195" s="100"/>
      <c r="H195" s="100"/>
      <c r="I195" s="100"/>
      <c r="J195" s="100"/>
      <c r="K195" s="104" t="str">
        <f t="shared" si="25"/>
        <v/>
      </c>
      <c r="L195" s="23"/>
    </row>
    <row r="196" spans="1:12">
      <c r="A196">
        <v>7</v>
      </c>
      <c r="B196" s="79"/>
      <c r="C196" s="62" t="str">
        <f t="shared" si="24"/>
        <v/>
      </c>
      <c r="D196" s="95"/>
      <c r="E196" s="99"/>
      <c r="F196" s="100"/>
      <c r="G196" s="100"/>
      <c r="H196" s="100"/>
      <c r="I196" s="100"/>
      <c r="J196" s="100"/>
      <c r="K196" s="104" t="str">
        <f t="shared" si="25"/>
        <v/>
      </c>
      <c r="L196" s="23"/>
    </row>
    <row r="197" spans="1:12">
      <c r="A197">
        <v>8</v>
      </c>
      <c r="B197" s="79"/>
      <c r="C197" s="62" t="str">
        <f t="shared" si="24"/>
        <v/>
      </c>
      <c r="D197" s="95"/>
      <c r="E197" s="99"/>
      <c r="F197" s="100"/>
      <c r="G197" s="100"/>
      <c r="H197" s="100"/>
      <c r="I197" s="100"/>
      <c r="J197" s="100"/>
      <c r="K197" s="104" t="str">
        <f t="shared" si="25"/>
        <v/>
      </c>
      <c r="L197" s="23"/>
    </row>
    <row r="198" spans="1:12">
      <c r="A198">
        <v>9</v>
      </c>
      <c r="B198" s="79"/>
      <c r="C198" s="62" t="str">
        <f t="shared" si="24"/>
        <v/>
      </c>
      <c r="D198" s="95"/>
      <c r="E198" s="99"/>
      <c r="F198" s="100"/>
      <c r="G198" s="100"/>
      <c r="H198" s="100"/>
      <c r="I198" s="100"/>
      <c r="J198" s="100"/>
      <c r="K198" s="104" t="str">
        <f t="shared" si="25"/>
        <v/>
      </c>
      <c r="L198" s="23"/>
    </row>
    <row r="199" spans="1:12">
      <c r="A199">
        <v>10</v>
      </c>
      <c r="B199" s="79"/>
      <c r="C199" s="62" t="str">
        <f t="shared" si="24"/>
        <v/>
      </c>
      <c r="D199" s="95"/>
      <c r="E199" s="99"/>
      <c r="F199" s="100"/>
      <c r="G199" s="100"/>
      <c r="H199" s="100"/>
      <c r="I199" s="100"/>
      <c r="J199" s="100"/>
      <c r="K199" s="104" t="str">
        <f t="shared" si="25"/>
        <v/>
      </c>
      <c r="L199" s="23"/>
    </row>
    <row r="200" spans="1:12">
      <c r="A200">
        <v>11</v>
      </c>
      <c r="B200" s="79"/>
      <c r="C200" s="62" t="str">
        <f t="shared" si="24"/>
        <v/>
      </c>
      <c r="D200" s="95"/>
      <c r="E200" s="99"/>
      <c r="F200" s="100"/>
      <c r="G200" s="100"/>
      <c r="H200" s="100"/>
      <c r="I200" s="100"/>
      <c r="J200" s="100"/>
      <c r="K200" s="104" t="str">
        <f t="shared" si="25"/>
        <v/>
      </c>
      <c r="L200" s="23"/>
    </row>
    <row r="201" spans="1:12">
      <c r="A201">
        <v>12</v>
      </c>
      <c r="B201" s="79"/>
      <c r="C201" s="62" t="str">
        <f t="shared" si="24"/>
        <v/>
      </c>
      <c r="D201" s="95"/>
      <c r="E201" s="99"/>
      <c r="F201" s="100"/>
      <c r="G201" s="100"/>
      <c r="H201" s="100"/>
      <c r="I201" s="100"/>
      <c r="J201" s="100"/>
      <c r="K201" s="104" t="str">
        <f t="shared" si="25"/>
        <v/>
      </c>
      <c r="L201" s="23"/>
    </row>
    <row r="202" spans="1:12">
      <c r="A202">
        <v>13</v>
      </c>
      <c r="B202" s="79"/>
      <c r="C202" s="62" t="str">
        <f t="shared" si="24"/>
        <v/>
      </c>
      <c r="D202" s="95"/>
      <c r="E202" s="99"/>
      <c r="F202" s="100"/>
      <c r="G202" s="100"/>
      <c r="H202" s="100"/>
      <c r="I202" s="100"/>
      <c r="J202" s="100"/>
      <c r="K202" s="104" t="str">
        <f t="shared" si="25"/>
        <v/>
      </c>
      <c r="L202" s="23"/>
    </row>
    <row r="203" spans="1:12">
      <c r="A203">
        <v>14</v>
      </c>
      <c r="B203" s="79"/>
      <c r="C203" s="62" t="str">
        <f t="shared" si="24"/>
        <v/>
      </c>
      <c r="D203" s="95"/>
      <c r="E203" s="99"/>
      <c r="F203" s="100"/>
      <c r="G203" s="100"/>
      <c r="H203" s="100"/>
      <c r="I203" s="100"/>
      <c r="J203" s="100"/>
      <c r="K203" s="104" t="str">
        <f t="shared" si="25"/>
        <v/>
      </c>
      <c r="L203" s="23"/>
    </row>
    <row r="204" spans="1:12">
      <c r="A204">
        <v>15</v>
      </c>
      <c r="B204" s="79"/>
      <c r="C204" s="62" t="str">
        <f t="shared" si="24"/>
        <v/>
      </c>
      <c r="D204" s="95"/>
      <c r="E204" s="99"/>
      <c r="F204" s="100"/>
      <c r="G204" s="100"/>
      <c r="H204" s="100"/>
      <c r="I204" s="100"/>
      <c r="J204" s="100"/>
      <c r="K204" s="104" t="str">
        <f t="shared" si="25"/>
        <v/>
      </c>
      <c r="L204" s="23"/>
    </row>
    <row r="205" spans="1:12">
      <c r="A205">
        <v>16</v>
      </c>
      <c r="B205" s="79"/>
      <c r="C205" s="62" t="str">
        <f t="shared" si="24"/>
        <v/>
      </c>
      <c r="D205" s="95"/>
      <c r="E205" s="99"/>
      <c r="F205" s="100"/>
      <c r="G205" s="100"/>
      <c r="H205" s="100"/>
      <c r="I205" s="100"/>
      <c r="J205" s="100"/>
      <c r="K205" s="104" t="str">
        <f t="shared" si="25"/>
        <v/>
      </c>
      <c r="L205" s="23"/>
    </row>
    <row r="206" spans="1:12">
      <c r="A206">
        <v>17</v>
      </c>
      <c r="B206" s="79"/>
      <c r="C206" s="62" t="str">
        <f t="shared" si="24"/>
        <v/>
      </c>
      <c r="D206" s="95"/>
      <c r="E206" s="99"/>
      <c r="F206" s="100"/>
      <c r="G206" s="100"/>
      <c r="H206" s="100"/>
      <c r="I206" s="100"/>
      <c r="J206" s="100"/>
      <c r="K206" s="104" t="str">
        <f t="shared" si="25"/>
        <v/>
      </c>
      <c r="L206" s="24"/>
    </row>
    <row r="207" spans="1:12">
      <c r="A207">
        <v>18</v>
      </c>
      <c r="B207" s="79"/>
      <c r="C207" s="62" t="str">
        <f t="shared" si="24"/>
        <v/>
      </c>
      <c r="D207" s="95"/>
      <c r="E207" s="99"/>
      <c r="F207" s="100"/>
      <c r="G207" s="100"/>
      <c r="H207" s="100"/>
      <c r="I207" s="100"/>
      <c r="J207" s="100"/>
      <c r="K207" s="104" t="str">
        <f t="shared" si="25"/>
        <v/>
      </c>
      <c r="L207" s="24"/>
    </row>
    <row r="208" spans="1:12">
      <c r="A208">
        <v>19</v>
      </c>
      <c r="B208" s="79"/>
      <c r="C208" s="62" t="str">
        <f t="shared" si="24"/>
        <v/>
      </c>
      <c r="D208" s="95"/>
      <c r="E208" s="99"/>
      <c r="F208" s="100"/>
      <c r="G208" s="100"/>
      <c r="H208" s="100"/>
      <c r="I208" s="100"/>
      <c r="J208" s="100"/>
      <c r="K208" s="104" t="str">
        <f t="shared" si="25"/>
        <v/>
      </c>
      <c r="L208" s="24"/>
    </row>
    <row r="209" spans="1:12" ht="19.5" thickBot="1">
      <c r="A209">
        <v>20</v>
      </c>
      <c r="B209" s="80"/>
      <c r="C209" s="63" t="str">
        <f t="shared" si="24"/>
        <v/>
      </c>
      <c r="D209" s="96"/>
      <c r="E209" s="101"/>
      <c r="F209" s="102"/>
      <c r="G209" s="102"/>
      <c r="H209" s="102"/>
      <c r="I209" s="100"/>
      <c r="J209" s="100"/>
      <c r="K209" s="105" t="str">
        <f t="shared" si="25"/>
        <v/>
      </c>
      <c r="L209" s="25"/>
    </row>
    <row r="210" spans="1:12" ht="9.75" customHeight="1">
      <c r="B210" s="422"/>
      <c r="C210" s="423"/>
      <c r="D210" s="424"/>
      <c r="E210" s="425"/>
      <c r="F210" s="423"/>
      <c r="G210" s="423"/>
      <c r="H210" s="426"/>
      <c r="I210" s="426"/>
      <c r="J210" s="427"/>
      <c r="K210" s="426"/>
      <c r="L210" s="428"/>
    </row>
  </sheetData>
  <sheetProtection algorithmName="SHA-512" hashValue="zwlEgeTXjiUl2LvqSbsroxMumdlAM1E2XExHug4ga5VrljTPhTnk8AcWZt7zDa+I+YjsGq8el2q1GxI2zRR7bA==" saltValue="eVjUxbNd5nvGbSU1/2EAGA==" spinCount="100000" sheet="1" formatRows="0" autoFilter="0"/>
  <autoFilter ref="B12:L209" xr:uid="{00000000-0009-0000-0000-00000A000000}"/>
  <mergeCells count="20">
    <mergeCell ref="H9:J9"/>
    <mergeCell ref="H10:J10"/>
    <mergeCell ref="F6:G6"/>
    <mergeCell ref="F7:G7"/>
    <mergeCell ref="N11:W33"/>
    <mergeCell ref="F8:G8"/>
    <mergeCell ref="F9:G9"/>
    <mergeCell ref="F10:G10"/>
    <mergeCell ref="N5:W10"/>
    <mergeCell ref="F5:G5"/>
    <mergeCell ref="H5:J5"/>
    <mergeCell ref="H6:J6"/>
    <mergeCell ref="H7:J7"/>
    <mergeCell ref="H8:J8"/>
    <mergeCell ref="B2:D2"/>
    <mergeCell ref="E2:L2"/>
    <mergeCell ref="B3:D3"/>
    <mergeCell ref="E3:L3"/>
    <mergeCell ref="F4:G4"/>
    <mergeCell ref="H4:J4"/>
  </mergeCells>
  <phoneticPr fontId="23"/>
  <dataValidations count="6">
    <dataValidation type="custom" imeMode="halfAlpha" operator="greaterThanOrEqual" showInputMessage="1" showErrorMessage="1" errorTitle="単価未入力。" error="単価を入力してから記入してください。" sqref="I102:I122 I13:I34 I36:I56 I58:I78 I168:I188 I146:I166 I124:I144 I80:I100 I190:I209" xr:uid="{00000000-0002-0000-0A00-000006000000}">
      <formula1>F13&lt;&gt;""</formula1>
    </dataValidation>
    <dataValidation type="custom" imeMode="halfAlpha" operator="greaterThanOrEqual" showInputMessage="1" showErrorMessage="1" errorTitle="単価未入力。" error="単価を入力してから記入してください。" sqref="G102:G122 G13:G34 G36:G56 G58:G78 G168:G188 G146:G166 G124:G144 G80:G100 G190:G209" xr:uid="{00000000-0002-0000-0A00-000007000000}">
      <formula1>F13&lt;&gt;""</formula1>
    </dataValidation>
    <dataValidation type="custom" imeMode="halfAlpha" operator="greaterThanOrEqual" showInputMessage="1" showErrorMessage="1" errorTitle="細目未選択" error="細目を選択し入力してください。" sqref="F102:F122 F13:F34 F36:F56 F58:F78 F168:F188 F146:F166 F124:F144 F80:F100 F190:F209" xr:uid="{00000000-0002-0000-0A00-000008000000}">
      <formula1>D13&lt;&gt;""</formula1>
    </dataValidation>
    <dataValidation type="custom" showInputMessage="1" showErrorMessage="1" errorTitle="細目未選択" error="細目を選択し入力してください。" sqref="E102:E122 E13:E34 E36:E56 E58:E78 E80:E100 E168:E188 E146:E166 E124:E144 E190:E209" xr:uid="{00000000-0002-0000-0A00-000009000000}">
      <formula1>D13&lt;&gt;""</formula1>
    </dataValidation>
    <dataValidation type="textLength" operator="lessThanOrEqual" allowBlank="1" showInputMessage="1" showErrorMessage="1" errorTitle="文字数超過" error="30字以下で入力してください。" sqref="F210:G65624" xr:uid="{00000000-0002-0000-0A00-00000A000000}">
      <formula1>30</formula1>
    </dataValidation>
    <dataValidation imeMode="halfAlpha" allowBlank="1" showInputMessage="1" showErrorMessage="1" sqref="K210:K65624 H210:I65624" xr:uid="{00000000-0002-0000-0A00-00000B000000}"/>
  </dataValidations>
  <printOptions horizontalCentered="1"/>
  <pageMargins left="0.70866141732283472" right="0.70866141732283472" top="0.35433070866141736" bottom="0.15748031496062992" header="0.31496062992125984" footer="0.11811023622047245"/>
  <pageSetup paperSize="9" scale="19" orientation="portrait" r:id="rId1"/>
  <rowBreaks count="1" manualBreakCount="1">
    <brk id="77" min="1" max="11" man="1"/>
  </rowBreaks>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A00-000000000000}">
          <x14:formula1>
            <xm:f>記載可能経費一覧!$B$74:$B$87</xm:f>
          </x14:formula1>
          <xm:sqref>D168:D187</xm:sqref>
        </x14:dataValidation>
        <x14:dataValidation type="list" allowBlank="1" showInputMessage="1" showErrorMessage="1" xr:uid="{00000000-0002-0000-0A00-000001000000}">
          <x14:formula1>
            <xm:f>記載可能経費一覧!$B$61:$B$71</xm:f>
          </x14:formula1>
          <xm:sqref>D124:D143</xm:sqref>
        </x14:dataValidation>
        <x14:dataValidation type="list" allowBlank="1" showInputMessage="1" showErrorMessage="1" xr:uid="{00000000-0002-0000-0A00-000002000000}">
          <x14:formula1>
            <xm:f>記載可能経費一覧!$B$40:$B$60</xm:f>
          </x14:formula1>
          <xm:sqref>D102:D121</xm:sqref>
        </x14:dataValidation>
        <x14:dataValidation type="list" allowBlank="1" showInputMessage="1" showErrorMessage="1" xr:uid="{00000000-0002-0000-0A00-000003000000}">
          <x14:formula1>
            <xm:f>記載可能経費一覧!$B$23:$B$37</xm:f>
          </x14:formula1>
          <xm:sqref>D58:D77</xm:sqref>
        </x14:dataValidation>
        <x14:dataValidation type="list" allowBlank="1" showInputMessage="1" showErrorMessage="1" xr:uid="{00000000-0002-0000-0A00-000004000000}">
          <x14:formula1>
            <xm:f>記載可能経費一覧!$B$12:$B$22</xm:f>
          </x14:formula1>
          <xm:sqref>D36:D55</xm:sqref>
        </x14:dataValidation>
        <x14:dataValidation type="list" allowBlank="1" showInputMessage="1" showErrorMessage="1" xr:uid="{00000000-0002-0000-0A00-000005000000}">
          <x14:formula1>
            <xm:f>記載可能経費一覧!$B$3:$B$11</xm:f>
          </x14:formula1>
          <xm:sqref>D14:D33</xm:sqref>
        </x14:dataValidation>
        <x14:dataValidation type="list" allowBlank="1" showInputMessage="1" showErrorMessage="1" xr:uid="{00000000-0002-0000-0A00-00000D000000}">
          <x14:formula1>
            <xm:f>記載可能経費一覧!$B$88:$B$93</xm:f>
          </x14:formula1>
          <xm:sqref>D190:D209</xm:sqref>
        </x14:dataValidation>
        <x14:dataValidation type="list" allowBlank="1" showInputMessage="1" showErrorMessage="1" xr:uid="{00000000-0002-0000-0A00-00000E000000}">
          <x14:formula1>
            <xm:f>記載可能経費一覧!$B$72:$B$73</xm:f>
          </x14:formula1>
          <xm:sqref>D146:D165</xm:sqref>
        </x14:dataValidation>
        <x14:dataValidation type="list" allowBlank="1" showInputMessage="1" showErrorMessage="1" xr:uid="{00000000-0002-0000-0A00-00000F000000}">
          <x14:formula1>
            <xm:f>記載可能経費一覧!$B$38:$B$39</xm:f>
          </x14:formula1>
          <xm:sqref>D80:D99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F7C1D4"/>
    <pageSetUpPr fitToPage="1"/>
  </sheetPr>
  <dimension ref="B1:U166"/>
  <sheetViews>
    <sheetView view="pageBreakPreview" zoomScale="80" zoomScaleNormal="70" zoomScaleSheetLayoutView="80" workbookViewId="0">
      <selection activeCell="D15" sqref="D15:H19"/>
    </sheetView>
  </sheetViews>
  <sheetFormatPr defaultColWidth="9" defaultRowHeight="25.5"/>
  <cols>
    <col min="1" max="1" width="2.875" style="304" customWidth="1"/>
    <col min="2" max="2" width="5.125" style="311" customWidth="1"/>
    <col min="3" max="3" width="12.125" style="304" customWidth="1"/>
    <col min="4" max="4" width="18.625" style="304" customWidth="1"/>
    <col min="5" max="6" width="20" style="304" customWidth="1"/>
    <col min="7" max="7" width="12.125" style="304" customWidth="1"/>
    <col min="8" max="8" width="17.625" style="304" customWidth="1"/>
    <col min="9" max="9" width="2.875" style="304" customWidth="1"/>
    <col min="10" max="10" width="1" style="304" customWidth="1"/>
    <col min="11" max="16384" width="9" style="304"/>
  </cols>
  <sheetData>
    <row r="1" spans="2:21" s="296" customFormat="1" ht="26.45" customHeight="1">
      <c r="B1" s="931" t="s">
        <v>429</v>
      </c>
      <c r="C1" s="931"/>
      <c r="D1" s="931"/>
      <c r="E1" s="931"/>
      <c r="F1" s="931"/>
      <c r="G1" s="931"/>
      <c r="H1" s="931"/>
      <c r="I1" s="601"/>
      <c r="J1" s="298"/>
      <c r="L1" s="599"/>
      <c r="M1" s="599"/>
      <c r="N1" s="599"/>
      <c r="O1" s="599"/>
      <c r="P1" s="599"/>
      <c r="Q1" s="599"/>
      <c r="R1" s="599"/>
      <c r="S1" s="599"/>
      <c r="T1" s="599"/>
      <c r="U1" s="599"/>
    </row>
    <row r="2" spans="2:21" s="296" customFormat="1" ht="26.25" customHeight="1">
      <c r="B2" s="931" t="s">
        <v>260</v>
      </c>
      <c r="C2" s="931"/>
      <c r="D2" s="931"/>
      <c r="E2" s="931"/>
      <c r="F2" s="931"/>
      <c r="G2" s="931"/>
      <c r="H2" s="931"/>
      <c r="I2" s="601"/>
      <c r="J2" s="299"/>
      <c r="K2" s="1470" t="s">
        <v>390</v>
      </c>
      <c r="L2" s="1470"/>
      <c r="M2" s="1470"/>
      <c r="N2" s="1470"/>
      <c r="O2" s="1470"/>
      <c r="P2" s="1470"/>
      <c r="Q2" s="1470"/>
      <c r="R2" s="1470"/>
      <c r="S2" s="1470"/>
      <c r="T2" s="1470"/>
      <c r="U2" s="1470"/>
    </row>
    <row r="3" spans="2:21" s="296" customFormat="1" ht="6" customHeight="1">
      <c r="B3" s="602"/>
      <c r="C3" s="602"/>
      <c r="D3" s="602"/>
      <c r="E3" s="622"/>
      <c r="F3" s="623"/>
      <c r="G3" s="602"/>
      <c r="H3" s="602"/>
      <c r="I3" s="601"/>
      <c r="K3" s="1141"/>
      <c r="L3" s="1141"/>
      <c r="M3" s="1141"/>
      <c r="N3" s="1141"/>
      <c r="O3" s="1141"/>
      <c r="P3" s="1141"/>
      <c r="Q3" s="1141"/>
      <c r="R3" s="1141"/>
      <c r="S3" s="1141"/>
      <c r="T3" s="1141"/>
      <c r="U3" s="1141"/>
    </row>
    <row r="4" spans="2:21" s="296" customFormat="1" ht="15" customHeight="1">
      <c r="B4" s="602"/>
      <c r="C4" s="602"/>
      <c r="D4" s="602"/>
      <c r="E4" s="602"/>
      <c r="F4" s="602"/>
      <c r="G4" s="602"/>
      <c r="H4" s="1472"/>
      <c r="I4" s="1472"/>
      <c r="J4" s="300"/>
      <c r="K4" s="1141"/>
      <c r="L4" s="1141"/>
      <c r="M4" s="1141"/>
      <c r="N4" s="1141"/>
      <c r="O4" s="1141"/>
      <c r="P4" s="1141"/>
      <c r="Q4" s="1141"/>
      <c r="R4" s="1141"/>
      <c r="S4" s="1141"/>
      <c r="T4" s="1141"/>
      <c r="U4" s="1141"/>
    </row>
    <row r="5" spans="2:21" s="296" customFormat="1" ht="15" customHeight="1">
      <c r="B5" s="617" t="s">
        <v>346</v>
      </c>
      <c r="C5" s="602"/>
      <c r="D5" s="602"/>
      <c r="E5" s="602"/>
      <c r="F5" s="602"/>
      <c r="G5" s="602"/>
      <c r="H5" s="602"/>
      <c r="I5" s="602"/>
      <c r="K5" s="1141"/>
      <c r="L5" s="1141"/>
      <c r="M5" s="1141"/>
      <c r="N5" s="1141"/>
      <c r="O5" s="1141"/>
      <c r="P5" s="1141"/>
      <c r="Q5" s="1141"/>
      <c r="R5" s="1141"/>
      <c r="S5" s="1141"/>
      <c r="T5" s="1141"/>
      <c r="U5" s="1141"/>
    </row>
    <row r="6" spans="2:21" s="296" customFormat="1" ht="15" customHeight="1">
      <c r="B6" s="602"/>
      <c r="C6" s="602"/>
      <c r="D6" s="602"/>
      <c r="E6" s="602"/>
      <c r="F6" s="602"/>
      <c r="G6" s="602"/>
      <c r="H6" s="602"/>
      <c r="I6" s="602"/>
      <c r="K6" s="1471"/>
      <c r="L6" s="1471"/>
      <c r="M6" s="1471"/>
      <c r="N6" s="1471"/>
      <c r="O6" s="1471"/>
      <c r="P6" s="1471"/>
      <c r="Q6" s="1471"/>
      <c r="R6" s="1471"/>
      <c r="S6" s="1471"/>
      <c r="T6" s="1471"/>
      <c r="U6" s="1471"/>
    </row>
    <row r="7" spans="2:21" s="301" customFormat="1" ht="18" customHeight="1">
      <c r="B7" s="617"/>
      <c r="C7" s="617"/>
      <c r="D7" s="617"/>
      <c r="E7" s="807" t="s">
        <v>419</v>
      </c>
      <c r="F7" s="1142">
        <f>'5-1 総表'!C18</f>
        <v>0</v>
      </c>
      <c r="G7" s="1142"/>
      <c r="H7" s="1142"/>
      <c r="I7" s="1142"/>
      <c r="J7" s="300"/>
      <c r="K7" s="1470"/>
      <c r="L7" s="1470"/>
      <c r="M7" s="1470"/>
      <c r="N7" s="1470"/>
      <c r="O7" s="1470"/>
      <c r="P7" s="1470"/>
      <c r="Q7" s="1470"/>
      <c r="R7" s="1470"/>
      <c r="S7" s="1470"/>
      <c r="T7" s="1470"/>
      <c r="U7" s="1470"/>
    </row>
    <row r="8" spans="2:21" s="301" customFormat="1" ht="31.35" customHeight="1">
      <c r="B8" s="617"/>
      <c r="C8" s="617"/>
      <c r="D8" s="617"/>
      <c r="E8" s="807" t="s">
        <v>417</v>
      </c>
      <c r="F8" s="1142">
        <f>'5-1 総表'!C19</f>
        <v>0</v>
      </c>
      <c r="G8" s="1142"/>
      <c r="H8" s="1142"/>
      <c r="I8" s="1142"/>
      <c r="J8" s="300"/>
      <c r="K8" s="1141"/>
      <c r="L8" s="1141"/>
      <c r="M8" s="1141"/>
      <c r="N8" s="1141"/>
      <c r="O8" s="1141"/>
      <c r="P8" s="1141"/>
      <c r="Q8" s="1141"/>
      <c r="R8" s="1141"/>
      <c r="S8" s="1141"/>
      <c r="T8" s="1141"/>
      <c r="U8" s="1141"/>
    </row>
    <row r="9" spans="2:21" s="301" customFormat="1" ht="18" customHeight="1">
      <c r="B9" s="617"/>
      <c r="C9" s="617"/>
      <c r="D9" s="617"/>
      <c r="E9" s="807" t="s">
        <v>418</v>
      </c>
      <c r="F9" s="1142">
        <f>'5-1 総表'!C20</f>
        <v>0</v>
      </c>
      <c r="G9" s="1142"/>
      <c r="H9" s="1142"/>
      <c r="I9" s="1142"/>
      <c r="J9" s="300"/>
      <c r="K9" s="1141"/>
      <c r="L9" s="1141"/>
      <c r="M9" s="1141"/>
      <c r="N9" s="1141"/>
      <c r="O9" s="1141"/>
      <c r="P9" s="1141"/>
      <c r="Q9" s="1141"/>
      <c r="R9" s="1141"/>
      <c r="S9" s="1141"/>
      <c r="T9" s="1141"/>
      <c r="U9" s="1141"/>
    </row>
    <row r="10" spans="2:21" ht="7.35" customHeight="1">
      <c r="B10" s="618"/>
      <c r="C10" s="619"/>
      <c r="D10" s="619"/>
      <c r="E10" s="619"/>
      <c r="F10" s="619"/>
      <c r="G10" s="619"/>
      <c r="H10" s="620"/>
      <c r="I10" s="621"/>
      <c r="K10" s="1141"/>
      <c r="L10" s="1141"/>
      <c r="M10" s="1141"/>
      <c r="N10" s="1141"/>
      <c r="O10" s="1141"/>
      <c r="P10" s="1141"/>
      <c r="Q10" s="1141"/>
      <c r="R10" s="1141"/>
      <c r="S10" s="1141"/>
      <c r="T10" s="1141"/>
      <c r="U10" s="1141"/>
    </row>
    <row r="11" spans="2:21" ht="27" customHeight="1">
      <c r="B11" s="1144" t="s">
        <v>262</v>
      </c>
      <c r="C11" s="1144"/>
      <c r="D11" s="1473">
        <f>'5-1 総表'!C30</f>
        <v>0</v>
      </c>
      <c r="E11" s="1473"/>
      <c r="F11" s="1473"/>
      <c r="G11" s="1473"/>
      <c r="H11" s="1473"/>
      <c r="I11" s="1473"/>
      <c r="J11" s="300"/>
      <c r="K11" s="1141"/>
      <c r="L11" s="1141"/>
      <c r="M11" s="1141"/>
      <c r="N11" s="1141"/>
      <c r="O11" s="1141"/>
      <c r="P11" s="1141"/>
      <c r="Q11" s="1141"/>
      <c r="R11" s="1141"/>
      <c r="S11" s="1141"/>
      <c r="T11" s="1141"/>
      <c r="U11" s="1141"/>
    </row>
    <row r="12" spans="2:21" ht="7.35" customHeight="1">
      <c r="B12" s="1145"/>
      <c r="C12" s="1145"/>
      <c r="D12" s="1146"/>
      <c r="E12" s="1146"/>
      <c r="F12" s="1146"/>
      <c r="G12" s="1146"/>
      <c r="H12" s="1146"/>
      <c r="J12" s="300"/>
      <c r="K12" s="1140" t="s">
        <v>422</v>
      </c>
      <c r="L12" s="1140"/>
      <c r="M12" s="1140"/>
      <c r="N12" s="1140"/>
      <c r="O12" s="1140"/>
      <c r="P12" s="1140"/>
      <c r="Q12" s="1140"/>
      <c r="R12" s="1140"/>
      <c r="S12" s="1140"/>
      <c r="T12" s="1140"/>
      <c r="U12" s="1140"/>
    </row>
    <row r="13" spans="2:21" ht="6.6" customHeight="1">
      <c r="B13" s="302"/>
      <c r="C13" s="303"/>
      <c r="D13" s="303"/>
      <c r="E13" s="303"/>
      <c r="F13" s="303"/>
      <c r="G13" s="305"/>
      <c r="H13" s="303"/>
      <c r="K13" s="1140"/>
      <c r="L13" s="1140"/>
      <c r="M13" s="1140"/>
      <c r="N13" s="1140"/>
      <c r="O13" s="1140"/>
      <c r="P13" s="1140"/>
      <c r="Q13" s="1140"/>
      <c r="R13" s="1140"/>
      <c r="S13" s="1140"/>
      <c r="T13" s="1140"/>
      <c r="U13" s="1140"/>
    </row>
    <row r="14" spans="2:21" ht="27" customHeight="1">
      <c r="B14" s="1147">
        <v>1</v>
      </c>
      <c r="C14" s="306" t="s">
        <v>263</v>
      </c>
      <c r="D14" s="1148"/>
      <c r="E14" s="1148"/>
      <c r="F14" s="1148"/>
      <c r="G14" s="1148"/>
      <c r="H14" s="1148"/>
      <c r="J14" s="307"/>
      <c r="K14" s="1140"/>
      <c r="L14" s="1140"/>
      <c r="M14" s="1140"/>
      <c r="N14" s="1140"/>
      <c r="O14" s="1140"/>
      <c r="P14" s="1140"/>
      <c r="Q14" s="1140"/>
      <c r="R14" s="1140"/>
      <c r="S14" s="1140"/>
      <c r="T14" s="1140"/>
      <c r="U14" s="1140"/>
    </row>
    <row r="15" spans="2:21" ht="14.25" customHeight="1">
      <c r="B15" s="1147"/>
      <c r="C15" s="1149" t="s">
        <v>264</v>
      </c>
      <c r="D15" s="1148"/>
      <c r="E15" s="1148"/>
      <c r="F15" s="1148"/>
      <c r="G15" s="1148"/>
      <c r="H15" s="1148"/>
      <c r="J15" s="307"/>
      <c r="K15" s="1140"/>
      <c r="L15" s="1140"/>
      <c r="M15" s="1140"/>
      <c r="N15" s="1140"/>
      <c r="O15" s="1140"/>
      <c r="P15" s="1140"/>
      <c r="Q15" s="1140"/>
      <c r="R15" s="1140"/>
      <c r="S15" s="1140"/>
      <c r="T15" s="1140"/>
      <c r="U15" s="1140"/>
    </row>
    <row r="16" spans="2:21" ht="14.25" customHeight="1">
      <c r="B16" s="1147"/>
      <c r="C16" s="1149"/>
      <c r="D16" s="1148"/>
      <c r="E16" s="1148"/>
      <c r="F16" s="1148"/>
      <c r="G16" s="1148"/>
      <c r="H16" s="1148"/>
      <c r="J16" s="307"/>
      <c r="K16" s="1140"/>
      <c r="L16" s="1140"/>
      <c r="M16" s="1140"/>
      <c r="N16" s="1140"/>
      <c r="O16" s="1140"/>
      <c r="P16" s="1140"/>
      <c r="Q16" s="1140"/>
      <c r="R16" s="1140"/>
      <c r="S16" s="1140"/>
      <c r="T16" s="1140"/>
      <c r="U16" s="1140"/>
    </row>
    <row r="17" spans="2:21" ht="14.25" customHeight="1">
      <c r="B17" s="1147"/>
      <c r="C17" s="1149"/>
      <c r="D17" s="1148"/>
      <c r="E17" s="1148"/>
      <c r="F17" s="1148"/>
      <c r="G17" s="1148"/>
      <c r="H17" s="1148"/>
      <c r="J17" s="307"/>
      <c r="K17" s="1140"/>
      <c r="L17" s="1140"/>
      <c r="M17" s="1140"/>
      <c r="N17" s="1140"/>
      <c r="O17" s="1140"/>
      <c r="P17" s="1140"/>
      <c r="Q17" s="1140"/>
      <c r="R17" s="1140"/>
      <c r="S17" s="1140"/>
      <c r="T17" s="1140"/>
      <c r="U17" s="1140"/>
    </row>
    <row r="18" spans="2:21" ht="14.25" customHeight="1">
      <c r="B18" s="1147"/>
      <c r="C18" s="1149"/>
      <c r="D18" s="1148"/>
      <c r="E18" s="1148"/>
      <c r="F18" s="1148"/>
      <c r="G18" s="1148"/>
      <c r="H18" s="1148"/>
      <c r="J18" s="307"/>
      <c r="K18" s="1140"/>
      <c r="L18" s="1140"/>
      <c r="M18" s="1140"/>
      <c r="N18" s="1140"/>
      <c r="O18" s="1140"/>
      <c r="P18" s="1140"/>
      <c r="Q18" s="1140"/>
      <c r="R18" s="1140"/>
      <c r="S18" s="1140"/>
      <c r="T18" s="1140"/>
      <c r="U18" s="1140"/>
    </row>
    <row r="19" spans="2:21" ht="14.25" customHeight="1">
      <c r="B19" s="1147"/>
      <c r="C19" s="1149"/>
      <c r="D19" s="1148"/>
      <c r="E19" s="1148"/>
      <c r="F19" s="1148"/>
      <c r="G19" s="1148"/>
      <c r="H19" s="1148"/>
      <c r="J19" s="307"/>
      <c r="K19" s="1140"/>
      <c r="L19" s="1140"/>
      <c r="M19" s="1140"/>
      <c r="N19" s="1140"/>
      <c r="O19" s="1140"/>
      <c r="P19" s="1140"/>
      <c r="Q19" s="1140"/>
      <c r="R19" s="1140"/>
      <c r="S19" s="1140"/>
      <c r="T19" s="1140"/>
      <c r="U19" s="1140"/>
    </row>
    <row r="20" spans="2:21" ht="14.25" customHeight="1">
      <c r="B20" s="1147"/>
      <c r="C20" s="1149" t="s">
        <v>265</v>
      </c>
      <c r="D20" s="1148"/>
      <c r="E20" s="1148"/>
      <c r="F20" s="1148"/>
      <c r="G20" s="1148"/>
      <c r="H20" s="1148"/>
      <c r="J20" s="307"/>
      <c r="K20" s="1140"/>
      <c r="L20" s="1140"/>
      <c r="M20" s="1140"/>
      <c r="N20" s="1140"/>
      <c r="O20" s="1140"/>
      <c r="P20" s="1140"/>
      <c r="Q20" s="1140"/>
      <c r="R20" s="1140"/>
      <c r="S20" s="1140"/>
      <c r="T20" s="1140"/>
      <c r="U20" s="1140"/>
    </row>
    <row r="21" spans="2:21" ht="14.25" customHeight="1">
      <c r="B21" s="1147"/>
      <c r="C21" s="1149"/>
      <c r="D21" s="1148"/>
      <c r="E21" s="1148"/>
      <c r="F21" s="1148"/>
      <c r="G21" s="1148"/>
      <c r="H21" s="1148"/>
      <c r="J21" s="307"/>
      <c r="K21" s="1140"/>
      <c r="L21" s="1140"/>
      <c r="M21" s="1140"/>
      <c r="N21" s="1140"/>
      <c r="O21" s="1140"/>
      <c r="P21" s="1140"/>
      <c r="Q21" s="1140"/>
      <c r="R21" s="1140"/>
      <c r="S21" s="1140"/>
      <c r="T21" s="1140"/>
      <c r="U21" s="1140"/>
    </row>
    <row r="22" spans="2:21" ht="14.25" customHeight="1">
      <c r="B22" s="1147"/>
      <c r="C22" s="1149"/>
      <c r="D22" s="1148"/>
      <c r="E22" s="1148"/>
      <c r="F22" s="1148"/>
      <c r="G22" s="1148"/>
      <c r="H22" s="1148"/>
      <c r="J22" s="307"/>
      <c r="K22" s="1140"/>
      <c r="L22" s="1140"/>
      <c r="M22" s="1140"/>
      <c r="N22" s="1140"/>
      <c r="O22" s="1140"/>
      <c r="P22" s="1140"/>
      <c r="Q22" s="1140"/>
      <c r="R22" s="1140"/>
      <c r="S22" s="1140"/>
      <c r="T22" s="1140"/>
      <c r="U22" s="1140"/>
    </row>
    <row r="23" spans="2:21" ht="14.1" customHeight="1">
      <c r="B23" s="1147"/>
      <c r="C23" s="1149"/>
      <c r="D23" s="1148"/>
      <c r="E23" s="1148"/>
      <c r="F23" s="1148"/>
      <c r="G23" s="1148"/>
      <c r="H23" s="1148"/>
      <c r="J23" s="307"/>
      <c r="K23" s="1140"/>
      <c r="L23" s="1140"/>
      <c r="M23" s="1140"/>
      <c r="N23" s="1140"/>
      <c r="O23" s="1140"/>
      <c r="P23" s="1140"/>
      <c r="Q23" s="1140"/>
      <c r="R23" s="1140"/>
      <c r="S23" s="1140"/>
      <c r="T23" s="1140"/>
      <c r="U23" s="1140"/>
    </row>
    <row r="24" spans="2:21" ht="14.25" customHeight="1">
      <c r="B24" s="1147"/>
      <c r="C24" s="1149"/>
      <c r="D24" s="1148"/>
      <c r="E24" s="1148"/>
      <c r="F24" s="1148"/>
      <c r="G24" s="1148"/>
      <c r="H24" s="1148"/>
      <c r="J24" s="307"/>
      <c r="K24" s="1140"/>
      <c r="L24" s="1140"/>
      <c r="M24" s="1140"/>
      <c r="N24" s="1140"/>
      <c r="O24" s="1140"/>
      <c r="P24" s="1140"/>
      <c r="Q24" s="1140"/>
      <c r="R24" s="1140"/>
      <c r="S24" s="1140"/>
      <c r="T24" s="1140"/>
      <c r="U24" s="1140"/>
    </row>
    <row r="25" spans="2:21" ht="14.25" customHeight="1">
      <c r="B25" s="1147"/>
      <c r="C25" s="1149" t="s">
        <v>266</v>
      </c>
      <c r="D25" s="1148"/>
      <c r="E25" s="1148"/>
      <c r="F25" s="1148"/>
      <c r="G25" s="1148"/>
      <c r="H25" s="1148"/>
      <c r="J25" s="307"/>
      <c r="K25" s="1140"/>
      <c r="L25" s="1140"/>
      <c r="M25" s="1140"/>
      <c r="N25" s="1140"/>
      <c r="O25" s="1140"/>
      <c r="P25" s="1140"/>
      <c r="Q25" s="1140"/>
      <c r="R25" s="1140"/>
      <c r="S25" s="1140"/>
      <c r="T25" s="1140"/>
      <c r="U25" s="1140"/>
    </row>
    <row r="26" spans="2:21" ht="14.25" customHeight="1">
      <c r="B26" s="1147"/>
      <c r="C26" s="1149"/>
      <c r="D26" s="1148"/>
      <c r="E26" s="1148"/>
      <c r="F26" s="1148"/>
      <c r="G26" s="1148"/>
      <c r="H26" s="1148"/>
      <c r="J26" s="307"/>
      <c r="K26" s="1140"/>
      <c r="L26" s="1140"/>
      <c r="M26" s="1140"/>
      <c r="N26" s="1140"/>
      <c r="O26" s="1140"/>
      <c r="P26" s="1140"/>
      <c r="Q26" s="1140"/>
      <c r="R26" s="1140"/>
      <c r="S26" s="1140"/>
      <c r="T26" s="1140"/>
      <c r="U26" s="1140"/>
    </row>
    <row r="27" spans="2:21" ht="14.25" customHeight="1">
      <c r="B27" s="1147"/>
      <c r="C27" s="1149"/>
      <c r="D27" s="1148"/>
      <c r="E27" s="1148"/>
      <c r="F27" s="1148"/>
      <c r="G27" s="1148"/>
      <c r="H27" s="1148"/>
      <c r="J27" s="307"/>
      <c r="K27" s="1140"/>
      <c r="L27" s="1140"/>
      <c r="M27" s="1140"/>
      <c r="N27" s="1140"/>
      <c r="O27" s="1140"/>
      <c r="P27" s="1140"/>
      <c r="Q27" s="1140"/>
      <c r="R27" s="1140"/>
      <c r="S27" s="1140"/>
      <c r="T27" s="1140"/>
      <c r="U27" s="1140"/>
    </row>
    <row r="28" spans="2:21" ht="14.25" customHeight="1">
      <c r="B28" s="1147"/>
      <c r="C28" s="1149"/>
      <c r="D28" s="1148"/>
      <c r="E28" s="1148"/>
      <c r="F28" s="1148"/>
      <c r="G28" s="1148"/>
      <c r="H28" s="1148"/>
      <c r="J28" s="307"/>
      <c r="K28" s="1140"/>
      <c r="L28" s="1140"/>
      <c r="M28" s="1140"/>
      <c r="N28" s="1140"/>
      <c r="O28" s="1140"/>
      <c r="P28" s="1140"/>
      <c r="Q28" s="1140"/>
      <c r="R28" s="1140"/>
      <c r="S28" s="1140"/>
      <c r="T28" s="1140"/>
      <c r="U28" s="1140"/>
    </row>
    <row r="29" spans="2:21" ht="14.25" customHeight="1">
      <c r="B29" s="1147"/>
      <c r="C29" s="1149"/>
      <c r="D29" s="1148"/>
      <c r="E29" s="1148"/>
      <c r="F29" s="1148"/>
      <c r="G29" s="1148"/>
      <c r="H29" s="1148"/>
      <c r="J29" s="307"/>
      <c r="K29" s="1140"/>
      <c r="L29" s="1140"/>
      <c r="M29" s="1140"/>
      <c r="N29" s="1140"/>
      <c r="O29" s="1140"/>
      <c r="P29" s="1140"/>
      <c r="Q29" s="1140"/>
      <c r="R29" s="1140"/>
      <c r="S29" s="1140"/>
      <c r="T29" s="1140"/>
      <c r="U29" s="1140"/>
    </row>
    <row r="30" spans="2:21" ht="4.3499999999999996" customHeight="1">
      <c r="B30" s="308"/>
      <c r="C30" s="309"/>
      <c r="D30" s="310"/>
      <c r="E30" s="310"/>
      <c r="F30" s="310"/>
      <c r="G30" s="310"/>
      <c r="H30" s="310"/>
      <c r="K30" s="1140"/>
      <c r="L30" s="1140"/>
      <c r="M30" s="1140"/>
      <c r="N30" s="1140"/>
      <c r="O30" s="1140"/>
      <c r="P30" s="1140"/>
      <c r="Q30" s="1140"/>
      <c r="R30" s="1140"/>
      <c r="S30" s="1140"/>
      <c r="T30" s="1140"/>
      <c r="U30" s="1140"/>
    </row>
    <row r="31" spans="2:21" ht="27" customHeight="1">
      <c r="B31" s="1147">
        <v>2</v>
      </c>
      <c r="C31" s="306" t="s">
        <v>263</v>
      </c>
      <c r="D31" s="1148"/>
      <c r="E31" s="1148"/>
      <c r="F31" s="1148"/>
      <c r="G31" s="1148"/>
      <c r="H31" s="1148"/>
      <c r="K31" s="1140"/>
      <c r="L31" s="1140"/>
      <c r="M31" s="1140"/>
      <c r="N31" s="1140"/>
      <c r="O31" s="1140"/>
      <c r="P31" s="1140"/>
      <c r="Q31" s="1140"/>
      <c r="R31" s="1140"/>
      <c r="S31" s="1140"/>
      <c r="T31" s="1140"/>
      <c r="U31" s="1140"/>
    </row>
    <row r="32" spans="2:21" ht="14.25" customHeight="1">
      <c r="B32" s="1147"/>
      <c r="C32" s="1149" t="s">
        <v>264</v>
      </c>
      <c r="D32" s="1148"/>
      <c r="E32" s="1148"/>
      <c r="F32" s="1148"/>
      <c r="G32" s="1148"/>
      <c r="H32" s="1148"/>
      <c r="K32" s="1140"/>
      <c r="L32" s="1140"/>
      <c r="M32" s="1140"/>
      <c r="N32" s="1140"/>
      <c r="O32" s="1140"/>
      <c r="P32" s="1140"/>
      <c r="Q32" s="1140"/>
      <c r="R32" s="1140"/>
      <c r="S32" s="1140"/>
      <c r="T32" s="1140"/>
      <c r="U32" s="1140"/>
    </row>
    <row r="33" spans="2:21" ht="14.25" customHeight="1">
      <c r="B33" s="1147"/>
      <c r="C33" s="1149"/>
      <c r="D33" s="1148"/>
      <c r="E33" s="1148"/>
      <c r="F33" s="1148"/>
      <c r="G33" s="1148"/>
      <c r="H33" s="1148"/>
      <c r="K33" s="1140"/>
      <c r="L33" s="1140"/>
      <c r="M33" s="1140"/>
      <c r="N33" s="1140"/>
      <c r="O33" s="1140"/>
      <c r="P33" s="1140"/>
      <c r="Q33" s="1140"/>
      <c r="R33" s="1140"/>
      <c r="S33" s="1140"/>
      <c r="T33" s="1140"/>
      <c r="U33" s="1140"/>
    </row>
    <row r="34" spans="2:21" ht="14.25" customHeight="1">
      <c r="B34" s="1147"/>
      <c r="C34" s="1149"/>
      <c r="D34" s="1148"/>
      <c r="E34" s="1148"/>
      <c r="F34" s="1148"/>
      <c r="G34" s="1148"/>
      <c r="H34" s="1148"/>
      <c r="K34" s="1140"/>
      <c r="L34" s="1140"/>
      <c r="M34" s="1140"/>
      <c r="N34" s="1140"/>
      <c r="O34" s="1140"/>
      <c r="P34" s="1140"/>
      <c r="Q34" s="1140"/>
      <c r="R34" s="1140"/>
      <c r="S34" s="1140"/>
      <c r="T34" s="1140"/>
      <c r="U34" s="1140"/>
    </row>
    <row r="35" spans="2:21" ht="14.25" customHeight="1">
      <c r="B35" s="1147"/>
      <c r="C35" s="1149"/>
      <c r="D35" s="1148"/>
      <c r="E35" s="1148"/>
      <c r="F35" s="1148"/>
      <c r="G35" s="1148"/>
      <c r="H35" s="1148"/>
      <c r="K35" s="1140"/>
      <c r="L35" s="1140"/>
      <c r="M35" s="1140"/>
      <c r="N35" s="1140"/>
      <c r="O35" s="1140"/>
      <c r="P35" s="1140"/>
      <c r="Q35" s="1140"/>
      <c r="R35" s="1140"/>
      <c r="S35" s="1140"/>
      <c r="T35" s="1140"/>
      <c r="U35" s="1140"/>
    </row>
    <row r="36" spans="2:21" ht="14.25" customHeight="1">
      <c r="B36" s="1147"/>
      <c r="C36" s="1149"/>
      <c r="D36" s="1148"/>
      <c r="E36" s="1148"/>
      <c r="F36" s="1148"/>
      <c r="G36" s="1148"/>
      <c r="H36" s="1148"/>
      <c r="K36" s="1140"/>
      <c r="L36" s="1140"/>
      <c r="M36" s="1140"/>
      <c r="N36" s="1140"/>
      <c r="O36" s="1140"/>
      <c r="P36" s="1140"/>
      <c r="Q36" s="1140"/>
      <c r="R36" s="1140"/>
      <c r="S36" s="1140"/>
      <c r="T36" s="1140"/>
      <c r="U36" s="1140"/>
    </row>
    <row r="37" spans="2:21" ht="14.25" customHeight="1">
      <c r="B37" s="1147"/>
      <c r="C37" s="1149" t="s">
        <v>265</v>
      </c>
      <c r="D37" s="1148"/>
      <c r="E37" s="1148"/>
      <c r="F37" s="1148"/>
      <c r="G37" s="1148"/>
      <c r="H37" s="1148"/>
      <c r="K37" s="1140"/>
      <c r="L37" s="1140"/>
      <c r="M37" s="1140"/>
      <c r="N37" s="1140"/>
      <c r="O37" s="1140"/>
      <c r="P37" s="1140"/>
      <c r="Q37" s="1140"/>
      <c r="R37" s="1140"/>
      <c r="S37" s="1140"/>
      <c r="T37" s="1140"/>
      <c r="U37" s="1140"/>
    </row>
    <row r="38" spans="2:21" ht="14.25" customHeight="1">
      <c r="B38" s="1147"/>
      <c r="C38" s="1149"/>
      <c r="D38" s="1148"/>
      <c r="E38" s="1148"/>
      <c r="F38" s="1148"/>
      <c r="G38" s="1148"/>
      <c r="H38" s="1148"/>
      <c r="K38" s="1140"/>
      <c r="L38" s="1140"/>
      <c r="M38" s="1140"/>
      <c r="N38" s="1140"/>
      <c r="O38" s="1140"/>
      <c r="P38" s="1140"/>
      <c r="Q38" s="1140"/>
      <c r="R38" s="1140"/>
      <c r="S38" s="1140"/>
      <c r="T38" s="1140"/>
      <c r="U38" s="1140"/>
    </row>
    <row r="39" spans="2:21" ht="14.25" customHeight="1">
      <c r="B39" s="1147"/>
      <c r="C39" s="1149"/>
      <c r="D39" s="1148"/>
      <c r="E39" s="1148"/>
      <c r="F39" s="1148"/>
      <c r="G39" s="1148"/>
      <c r="H39" s="1148"/>
      <c r="K39" s="1140"/>
      <c r="L39" s="1140"/>
      <c r="M39" s="1140"/>
      <c r="N39" s="1140"/>
      <c r="O39" s="1140"/>
      <c r="P39" s="1140"/>
      <c r="Q39" s="1140"/>
      <c r="R39" s="1140"/>
      <c r="S39" s="1140"/>
      <c r="T39" s="1140"/>
      <c r="U39" s="1140"/>
    </row>
    <row r="40" spans="2:21" ht="14.25" customHeight="1">
      <c r="B40" s="1147"/>
      <c r="C40" s="1149"/>
      <c r="D40" s="1148"/>
      <c r="E40" s="1148"/>
      <c r="F40" s="1148"/>
      <c r="G40" s="1148"/>
      <c r="H40" s="1148"/>
      <c r="K40" s="1140"/>
      <c r="L40" s="1140"/>
      <c r="M40" s="1140"/>
      <c r="N40" s="1140"/>
      <c r="O40" s="1140"/>
      <c r="P40" s="1140"/>
      <c r="Q40" s="1140"/>
      <c r="R40" s="1140"/>
      <c r="S40" s="1140"/>
      <c r="T40" s="1140"/>
      <c r="U40" s="1140"/>
    </row>
    <row r="41" spans="2:21" ht="14.25" customHeight="1">
      <c r="B41" s="1147"/>
      <c r="C41" s="1149"/>
      <c r="D41" s="1148"/>
      <c r="E41" s="1148"/>
      <c r="F41" s="1148"/>
      <c r="G41" s="1148"/>
      <c r="H41" s="1148"/>
      <c r="K41" s="1140"/>
      <c r="L41" s="1140"/>
      <c r="M41" s="1140"/>
      <c r="N41" s="1140"/>
      <c r="O41" s="1140"/>
      <c r="P41" s="1140"/>
      <c r="Q41" s="1140"/>
      <c r="R41" s="1140"/>
      <c r="S41" s="1140"/>
      <c r="T41" s="1140"/>
      <c r="U41" s="1140"/>
    </row>
    <row r="42" spans="2:21" ht="14.25" customHeight="1">
      <c r="B42" s="1147"/>
      <c r="C42" s="1149" t="s">
        <v>266</v>
      </c>
      <c r="D42" s="1148"/>
      <c r="E42" s="1148"/>
      <c r="F42" s="1148"/>
      <c r="G42" s="1148"/>
      <c r="H42" s="1148"/>
    </row>
    <row r="43" spans="2:21" ht="14.25" customHeight="1">
      <c r="B43" s="1147"/>
      <c r="C43" s="1149"/>
      <c r="D43" s="1148"/>
      <c r="E43" s="1148"/>
      <c r="F43" s="1148"/>
      <c r="G43" s="1148"/>
      <c r="H43" s="1148"/>
    </row>
    <row r="44" spans="2:21" ht="14.25" customHeight="1">
      <c r="B44" s="1147"/>
      <c r="C44" s="1149"/>
      <c r="D44" s="1148"/>
      <c r="E44" s="1148"/>
      <c r="F44" s="1148"/>
      <c r="G44" s="1148"/>
      <c r="H44" s="1148"/>
    </row>
    <row r="45" spans="2:21" ht="14.25" customHeight="1">
      <c r="B45" s="1147"/>
      <c r="C45" s="1149"/>
      <c r="D45" s="1148"/>
      <c r="E45" s="1148"/>
      <c r="F45" s="1148"/>
      <c r="G45" s="1148"/>
      <c r="H45" s="1148"/>
    </row>
    <row r="46" spans="2:21" ht="14.25" customHeight="1">
      <c r="B46" s="1147"/>
      <c r="C46" s="1149"/>
      <c r="D46" s="1148"/>
      <c r="E46" s="1148"/>
      <c r="F46" s="1148"/>
      <c r="G46" s="1148"/>
      <c r="H46" s="1148"/>
    </row>
    <row r="47" spans="2:21" ht="4.3499999999999996" customHeight="1">
      <c r="B47" s="308"/>
      <c r="C47" s="309"/>
      <c r="D47" s="310"/>
      <c r="E47" s="310"/>
      <c r="F47" s="310"/>
      <c r="G47" s="310"/>
      <c r="H47" s="310"/>
    </row>
    <row r="48" spans="2:21" ht="27" customHeight="1">
      <c r="B48" s="1147">
        <v>3</v>
      </c>
      <c r="C48" s="306" t="s">
        <v>263</v>
      </c>
      <c r="D48" s="1148"/>
      <c r="E48" s="1148"/>
      <c r="F48" s="1148"/>
      <c r="G48" s="1148"/>
      <c r="H48" s="1148"/>
    </row>
    <row r="49" spans="2:8" ht="14.25" customHeight="1">
      <c r="B49" s="1147"/>
      <c r="C49" s="1149" t="s">
        <v>264</v>
      </c>
      <c r="D49" s="1148"/>
      <c r="E49" s="1148"/>
      <c r="F49" s="1148"/>
      <c r="G49" s="1148"/>
      <c r="H49" s="1148"/>
    </row>
    <row r="50" spans="2:8" ht="14.25" customHeight="1">
      <c r="B50" s="1147"/>
      <c r="C50" s="1149"/>
      <c r="D50" s="1148"/>
      <c r="E50" s="1148"/>
      <c r="F50" s="1148"/>
      <c r="G50" s="1148"/>
      <c r="H50" s="1148"/>
    </row>
    <row r="51" spans="2:8" ht="14.25" customHeight="1">
      <c r="B51" s="1147"/>
      <c r="C51" s="1149"/>
      <c r="D51" s="1148"/>
      <c r="E51" s="1148"/>
      <c r="F51" s="1148"/>
      <c r="G51" s="1148"/>
      <c r="H51" s="1148"/>
    </row>
    <row r="52" spans="2:8" ht="14.25" customHeight="1">
      <c r="B52" s="1147"/>
      <c r="C52" s="1149"/>
      <c r="D52" s="1148"/>
      <c r="E52" s="1148"/>
      <c r="F52" s="1148"/>
      <c r="G52" s="1148"/>
      <c r="H52" s="1148"/>
    </row>
    <row r="53" spans="2:8" ht="14.25" customHeight="1">
      <c r="B53" s="1147"/>
      <c r="C53" s="1149"/>
      <c r="D53" s="1148"/>
      <c r="E53" s="1148"/>
      <c r="F53" s="1148"/>
      <c r="G53" s="1148"/>
      <c r="H53" s="1148"/>
    </row>
    <row r="54" spans="2:8" ht="14.25" customHeight="1">
      <c r="B54" s="1147"/>
      <c r="C54" s="1149" t="s">
        <v>265</v>
      </c>
      <c r="D54" s="1148"/>
      <c r="E54" s="1148"/>
      <c r="F54" s="1148"/>
      <c r="G54" s="1148"/>
      <c r="H54" s="1148"/>
    </row>
    <row r="55" spans="2:8" ht="14.25" customHeight="1">
      <c r="B55" s="1147"/>
      <c r="C55" s="1149"/>
      <c r="D55" s="1148"/>
      <c r="E55" s="1148"/>
      <c r="F55" s="1148"/>
      <c r="G55" s="1148"/>
      <c r="H55" s="1148"/>
    </row>
    <row r="56" spans="2:8" ht="14.25" customHeight="1">
      <c r="B56" s="1147"/>
      <c r="C56" s="1149"/>
      <c r="D56" s="1148"/>
      <c r="E56" s="1148"/>
      <c r="F56" s="1148"/>
      <c r="G56" s="1148"/>
      <c r="H56" s="1148"/>
    </row>
    <row r="57" spans="2:8" ht="14.25" customHeight="1">
      <c r="B57" s="1147"/>
      <c r="C57" s="1149"/>
      <c r="D57" s="1148"/>
      <c r="E57" s="1148"/>
      <c r="F57" s="1148"/>
      <c r="G57" s="1148"/>
      <c r="H57" s="1148"/>
    </row>
    <row r="58" spans="2:8" ht="14.25" customHeight="1">
      <c r="B58" s="1147"/>
      <c r="C58" s="1149"/>
      <c r="D58" s="1148"/>
      <c r="E58" s="1148"/>
      <c r="F58" s="1148"/>
      <c r="G58" s="1148"/>
      <c r="H58" s="1148"/>
    </row>
    <row r="59" spans="2:8" ht="14.25" customHeight="1">
      <c r="B59" s="1147"/>
      <c r="C59" s="1149" t="s">
        <v>266</v>
      </c>
      <c r="D59" s="1148"/>
      <c r="E59" s="1148"/>
      <c r="F59" s="1148"/>
      <c r="G59" s="1148"/>
      <c r="H59" s="1148"/>
    </row>
    <row r="60" spans="2:8" ht="14.25" customHeight="1">
      <c r="B60" s="1147"/>
      <c r="C60" s="1149"/>
      <c r="D60" s="1148"/>
      <c r="E60" s="1148"/>
      <c r="F60" s="1148"/>
      <c r="G60" s="1148"/>
      <c r="H60" s="1148"/>
    </row>
    <row r="61" spans="2:8" ht="14.25" customHeight="1">
      <c r="B61" s="1147"/>
      <c r="C61" s="1149"/>
      <c r="D61" s="1148"/>
      <c r="E61" s="1148"/>
      <c r="F61" s="1148"/>
      <c r="G61" s="1148"/>
      <c r="H61" s="1148"/>
    </row>
    <row r="62" spans="2:8" ht="14.25" customHeight="1">
      <c r="B62" s="1147"/>
      <c r="C62" s="1149"/>
      <c r="D62" s="1148"/>
      <c r="E62" s="1148"/>
      <c r="F62" s="1148"/>
      <c r="G62" s="1148"/>
      <c r="H62" s="1148"/>
    </row>
    <row r="63" spans="2:8" ht="14.25" customHeight="1">
      <c r="B63" s="1147"/>
      <c r="C63" s="1149"/>
      <c r="D63" s="1148"/>
      <c r="E63" s="1148"/>
      <c r="F63" s="1148"/>
      <c r="G63" s="1148"/>
      <c r="H63" s="1148"/>
    </row>
    <row r="64" spans="2:8" ht="4.3499999999999996" customHeight="1">
      <c r="B64" s="308"/>
      <c r="C64" s="309"/>
      <c r="D64" s="310"/>
      <c r="E64" s="310"/>
      <c r="F64" s="310"/>
      <c r="G64" s="310"/>
      <c r="H64" s="310"/>
    </row>
    <row r="65" spans="2:8" ht="27" customHeight="1">
      <c r="B65" s="1147">
        <v>4</v>
      </c>
      <c r="C65" s="306" t="s">
        <v>263</v>
      </c>
      <c r="D65" s="1148"/>
      <c r="E65" s="1148"/>
      <c r="F65" s="1148"/>
      <c r="G65" s="1148"/>
      <c r="H65" s="1148"/>
    </row>
    <row r="66" spans="2:8" ht="14.25" customHeight="1">
      <c r="B66" s="1147"/>
      <c r="C66" s="1149" t="s">
        <v>264</v>
      </c>
      <c r="D66" s="1148"/>
      <c r="E66" s="1148"/>
      <c r="F66" s="1148"/>
      <c r="G66" s="1148"/>
      <c r="H66" s="1148"/>
    </row>
    <row r="67" spans="2:8" ht="14.25" customHeight="1">
      <c r="B67" s="1147"/>
      <c r="C67" s="1149"/>
      <c r="D67" s="1148"/>
      <c r="E67" s="1148"/>
      <c r="F67" s="1148"/>
      <c r="G67" s="1148"/>
      <c r="H67" s="1148"/>
    </row>
    <row r="68" spans="2:8" ht="14.25" customHeight="1">
      <c r="B68" s="1147"/>
      <c r="C68" s="1149"/>
      <c r="D68" s="1148"/>
      <c r="E68" s="1148"/>
      <c r="F68" s="1148"/>
      <c r="G68" s="1148"/>
      <c r="H68" s="1148"/>
    </row>
    <row r="69" spans="2:8" ht="14.25" customHeight="1">
      <c r="B69" s="1147"/>
      <c r="C69" s="1149"/>
      <c r="D69" s="1148"/>
      <c r="E69" s="1148"/>
      <c r="F69" s="1148"/>
      <c r="G69" s="1148"/>
      <c r="H69" s="1148"/>
    </row>
    <row r="70" spans="2:8" ht="14.25" customHeight="1">
      <c r="B70" s="1147"/>
      <c r="C70" s="1149"/>
      <c r="D70" s="1148"/>
      <c r="E70" s="1148"/>
      <c r="F70" s="1148"/>
      <c r="G70" s="1148"/>
      <c r="H70" s="1148"/>
    </row>
    <row r="71" spans="2:8" ht="14.25" customHeight="1">
      <c r="B71" s="1147"/>
      <c r="C71" s="1149" t="s">
        <v>265</v>
      </c>
      <c r="D71" s="1148"/>
      <c r="E71" s="1148"/>
      <c r="F71" s="1148"/>
      <c r="G71" s="1148"/>
      <c r="H71" s="1148"/>
    </row>
    <row r="72" spans="2:8" ht="14.25" customHeight="1">
      <c r="B72" s="1147"/>
      <c r="C72" s="1149"/>
      <c r="D72" s="1148"/>
      <c r="E72" s="1148"/>
      <c r="F72" s="1148"/>
      <c r="G72" s="1148"/>
      <c r="H72" s="1148"/>
    </row>
    <row r="73" spans="2:8" ht="14.25" customHeight="1">
      <c r="B73" s="1147"/>
      <c r="C73" s="1149"/>
      <c r="D73" s="1148"/>
      <c r="E73" s="1148"/>
      <c r="F73" s="1148"/>
      <c r="G73" s="1148"/>
      <c r="H73" s="1148"/>
    </row>
    <row r="74" spans="2:8" ht="14.25" customHeight="1">
      <c r="B74" s="1147"/>
      <c r="C74" s="1149"/>
      <c r="D74" s="1148"/>
      <c r="E74" s="1148"/>
      <c r="F74" s="1148"/>
      <c r="G74" s="1148"/>
      <c r="H74" s="1148"/>
    </row>
    <row r="75" spans="2:8" ht="14.25" customHeight="1">
      <c r="B75" s="1147"/>
      <c r="C75" s="1149"/>
      <c r="D75" s="1148"/>
      <c r="E75" s="1148"/>
      <c r="F75" s="1148"/>
      <c r="G75" s="1148"/>
      <c r="H75" s="1148"/>
    </row>
    <row r="76" spans="2:8" ht="14.25" customHeight="1">
      <c r="B76" s="1147"/>
      <c r="C76" s="1149" t="s">
        <v>266</v>
      </c>
      <c r="D76" s="1148"/>
      <c r="E76" s="1148"/>
      <c r="F76" s="1148"/>
      <c r="G76" s="1148"/>
      <c r="H76" s="1148"/>
    </row>
    <row r="77" spans="2:8" ht="14.25" customHeight="1">
      <c r="B77" s="1147"/>
      <c r="C77" s="1149"/>
      <c r="D77" s="1148"/>
      <c r="E77" s="1148"/>
      <c r="F77" s="1148"/>
      <c r="G77" s="1148"/>
      <c r="H77" s="1148"/>
    </row>
    <row r="78" spans="2:8" ht="14.25" customHeight="1">
      <c r="B78" s="1147"/>
      <c r="C78" s="1149"/>
      <c r="D78" s="1148"/>
      <c r="E78" s="1148"/>
      <c r="F78" s="1148"/>
      <c r="G78" s="1148"/>
      <c r="H78" s="1148"/>
    </row>
    <row r="79" spans="2:8" ht="14.25" customHeight="1">
      <c r="B79" s="1147"/>
      <c r="C79" s="1149"/>
      <c r="D79" s="1148"/>
      <c r="E79" s="1148"/>
      <c r="F79" s="1148"/>
      <c r="G79" s="1148"/>
      <c r="H79" s="1148"/>
    </row>
    <row r="80" spans="2:8" ht="14.1" customHeight="1">
      <c r="B80" s="1147"/>
      <c r="C80" s="1149"/>
      <c r="D80" s="1148"/>
      <c r="E80" s="1148"/>
      <c r="F80" s="1148"/>
      <c r="G80" s="1148"/>
      <c r="H80" s="1148"/>
    </row>
    <row r="81" spans="2:8" ht="4.3499999999999996" customHeight="1">
      <c r="B81" s="308"/>
      <c r="C81" s="309"/>
      <c r="D81" s="310"/>
      <c r="E81" s="310"/>
      <c r="F81" s="310"/>
      <c r="G81" s="310"/>
      <c r="H81" s="310"/>
    </row>
    <row r="82" spans="2:8" ht="27" customHeight="1">
      <c r="B82" s="1147">
        <v>5</v>
      </c>
      <c r="C82" s="306" t="s">
        <v>263</v>
      </c>
      <c r="D82" s="1148"/>
      <c r="E82" s="1148"/>
      <c r="F82" s="1148"/>
      <c r="G82" s="1148"/>
      <c r="H82" s="1148"/>
    </row>
    <row r="83" spans="2:8" ht="14.25" customHeight="1">
      <c r="B83" s="1147"/>
      <c r="C83" s="1149" t="s">
        <v>264</v>
      </c>
      <c r="D83" s="1148"/>
      <c r="E83" s="1148"/>
      <c r="F83" s="1148"/>
      <c r="G83" s="1148"/>
      <c r="H83" s="1148"/>
    </row>
    <row r="84" spans="2:8" ht="14.25" customHeight="1">
      <c r="B84" s="1147"/>
      <c r="C84" s="1149"/>
      <c r="D84" s="1148"/>
      <c r="E84" s="1148"/>
      <c r="F84" s="1148"/>
      <c r="G84" s="1148"/>
      <c r="H84" s="1148"/>
    </row>
    <row r="85" spans="2:8" ht="14.25" customHeight="1">
      <c r="B85" s="1147"/>
      <c r="C85" s="1149"/>
      <c r="D85" s="1148"/>
      <c r="E85" s="1148"/>
      <c r="F85" s="1148"/>
      <c r="G85" s="1148"/>
      <c r="H85" s="1148"/>
    </row>
    <row r="86" spans="2:8" ht="14.25" customHeight="1">
      <c r="B86" s="1147"/>
      <c r="C86" s="1149"/>
      <c r="D86" s="1148"/>
      <c r="E86" s="1148"/>
      <c r="F86" s="1148"/>
      <c r="G86" s="1148"/>
      <c r="H86" s="1148"/>
    </row>
    <row r="87" spans="2:8" ht="14.25" customHeight="1">
      <c r="B87" s="1147"/>
      <c r="C87" s="1149"/>
      <c r="D87" s="1148"/>
      <c r="E87" s="1148"/>
      <c r="F87" s="1148"/>
      <c r="G87" s="1148"/>
      <c r="H87" s="1148"/>
    </row>
    <row r="88" spans="2:8" ht="14.25" customHeight="1">
      <c r="B88" s="1147"/>
      <c r="C88" s="1149" t="s">
        <v>265</v>
      </c>
      <c r="D88" s="1148"/>
      <c r="E88" s="1148"/>
      <c r="F88" s="1148"/>
      <c r="G88" s="1148"/>
      <c r="H88" s="1148"/>
    </row>
    <row r="89" spans="2:8" ht="14.25" customHeight="1">
      <c r="B89" s="1147"/>
      <c r="C89" s="1149"/>
      <c r="D89" s="1148"/>
      <c r="E89" s="1148"/>
      <c r="F89" s="1148"/>
      <c r="G89" s="1148"/>
      <c r="H89" s="1148"/>
    </row>
    <row r="90" spans="2:8" ht="14.25" customHeight="1">
      <c r="B90" s="1147"/>
      <c r="C90" s="1149"/>
      <c r="D90" s="1148"/>
      <c r="E90" s="1148"/>
      <c r="F90" s="1148"/>
      <c r="G90" s="1148"/>
      <c r="H90" s="1148"/>
    </row>
    <row r="91" spans="2:8" ht="14.25" customHeight="1">
      <c r="B91" s="1147"/>
      <c r="C91" s="1149"/>
      <c r="D91" s="1148"/>
      <c r="E91" s="1148"/>
      <c r="F91" s="1148"/>
      <c r="G91" s="1148"/>
      <c r="H91" s="1148"/>
    </row>
    <row r="92" spans="2:8" ht="14.25" customHeight="1">
      <c r="B92" s="1147"/>
      <c r="C92" s="1149"/>
      <c r="D92" s="1148"/>
      <c r="E92" s="1148"/>
      <c r="F92" s="1148"/>
      <c r="G92" s="1148"/>
      <c r="H92" s="1148"/>
    </row>
    <row r="93" spans="2:8" ht="14.25" customHeight="1">
      <c r="B93" s="1147"/>
      <c r="C93" s="1149" t="s">
        <v>266</v>
      </c>
      <c r="D93" s="1148"/>
      <c r="E93" s="1148"/>
      <c r="F93" s="1148"/>
      <c r="G93" s="1148"/>
      <c r="H93" s="1148"/>
    </row>
    <row r="94" spans="2:8" ht="14.25" customHeight="1">
      <c r="B94" s="1147"/>
      <c r="C94" s="1149"/>
      <c r="D94" s="1148"/>
      <c r="E94" s="1148"/>
      <c r="F94" s="1148"/>
      <c r="G94" s="1148"/>
      <c r="H94" s="1148"/>
    </row>
    <row r="95" spans="2:8" ht="14.25" customHeight="1">
      <c r="B95" s="1147"/>
      <c r="C95" s="1149"/>
      <c r="D95" s="1148"/>
      <c r="E95" s="1148"/>
      <c r="F95" s="1148"/>
      <c r="G95" s="1148"/>
      <c r="H95" s="1148"/>
    </row>
    <row r="96" spans="2:8" ht="14.25" customHeight="1">
      <c r="B96" s="1147"/>
      <c r="C96" s="1149"/>
      <c r="D96" s="1148"/>
      <c r="E96" s="1148"/>
      <c r="F96" s="1148"/>
      <c r="G96" s="1148"/>
      <c r="H96" s="1148"/>
    </row>
    <row r="97" spans="2:8" ht="6.6" customHeight="1">
      <c r="B97" s="302"/>
      <c r="C97" s="313"/>
      <c r="D97" s="356"/>
      <c r="E97" s="356"/>
      <c r="F97" s="356"/>
      <c r="G97" s="356"/>
      <c r="H97" s="356"/>
    </row>
    <row r="98" spans="2:8" ht="27" customHeight="1">
      <c r="B98" s="1147">
        <v>6</v>
      </c>
      <c r="C98" s="306" t="s">
        <v>263</v>
      </c>
      <c r="D98" s="1148"/>
      <c r="E98" s="1148"/>
      <c r="F98" s="1148"/>
      <c r="G98" s="1148"/>
      <c r="H98" s="1148"/>
    </row>
    <row r="99" spans="2:8" ht="14.25" customHeight="1">
      <c r="B99" s="1147"/>
      <c r="C99" s="1149" t="s">
        <v>264</v>
      </c>
      <c r="D99" s="1148"/>
      <c r="E99" s="1148"/>
      <c r="F99" s="1148"/>
      <c r="G99" s="1148"/>
      <c r="H99" s="1148"/>
    </row>
    <row r="100" spans="2:8" ht="14.25" customHeight="1">
      <c r="B100" s="1147"/>
      <c r="C100" s="1149"/>
      <c r="D100" s="1148"/>
      <c r="E100" s="1148"/>
      <c r="F100" s="1148"/>
      <c r="G100" s="1148"/>
      <c r="H100" s="1148"/>
    </row>
    <row r="101" spans="2:8" ht="14.25" customHeight="1">
      <c r="B101" s="1147"/>
      <c r="C101" s="1149"/>
      <c r="D101" s="1148"/>
      <c r="E101" s="1148"/>
      <c r="F101" s="1148"/>
      <c r="G101" s="1148"/>
      <c r="H101" s="1148"/>
    </row>
    <row r="102" spans="2:8" ht="14.25" customHeight="1">
      <c r="B102" s="1147"/>
      <c r="C102" s="1149"/>
      <c r="D102" s="1148"/>
      <c r="E102" s="1148"/>
      <c r="F102" s="1148"/>
      <c r="G102" s="1148"/>
      <c r="H102" s="1148"/>
    </row>
    <row r="103" spans="2:8" ht="14.25" customHeight="1">
      <c r="B103" s="1147"/>
      <c r="C103" s="1149"/>
      <c r="D103" s="1148"/>
      <c r="E103" s="1148"/>
      <c r="F103" s="1148"/>
      <c r="G103" s="1148"/>
      <c r="H103" s="1148"/>
    </row>
    <row r="104" spans="2:8" ht="14.25" customHeight="1">
      <c r="B104" s="1147"/>
      <c r="C104" s="1149" t="s">
        <v>265</v>
      </c>
      <c r="D104" s="1148"/>
      <c r="E104" s="1148"/>
      <c r="F104" s="1148"/>
      <c r="G104" s="1148"/>
      <c r="H104" s="1148"/>
    </row>
    <row r="105" spans="2:8" ht="14.25" customHeight="1">
      <c r="B105" s="1147"/>
      <c r="C105" s="1149"/>
      <c r="D105" s="1148"/>
      <c r="E105" s="1148"/>
      <c r="F105" s="1148"/>
      <c r="G105" s="1148"/>
      <c r="H105" s="1148"/>
    </row>
    <row r="106" spans="2:8" ht="14.25" customHeight="1">
      <c r="B106" s="1147"/>
      <c r="C106" s="1149"/>
      <c r="D106" s="1148"/>
      <c r="E106" s="1148"/>
      <c r="F106" s="1148"/>
      <c r="G106" s="1148"/>
      <c r="H106" s="1148"/>
    </row>
    <row r="107" spans="2:8" ht="14.25" customHeight="1">
      <c r="B107" s="1147"/>
      <c r="C107" s="1149"/>
      <c r="D107" s="1148"/>
      <c r="E107" s="1148"/>
      <c r="F107" s="1148"/>
      <c r="G107" s="1148"/>
      <c r="H107" s="1148"/>
    </row>
    <row r="108" spans="2:8" ht="14.25" customHeight="1">
      <c r="B108" s="1147"/>
      <c r="C108" s="1149"/>
      <c r="D108" s="1148"/>
      <c r="E108" s="1148"/>
      <c r="F108" s="1148"/>
      <c r="G108" s="1148"/>
      <c r="H108" s="1148"/>
    </row>
    <row r="109" spans="2:8" ht="14.25" customHeight="1">
      <c r="B109" s="1147"/>
      <c r="C109" s="1149" t="s">
        <v>266</v>
      </c>
      <c r="D109" s="1148"/>
      <c r="E109" s="1148"/>
      <c r="F109" s="1148"/>
      <c r="G109" s="1148"/>
      <c r="H109" s="1148"/>
    </row>
    <row r="110" spans="2:8" ht="14.25" customHeight="1">
      <c r="B110" s="1147"/>
      <c r="C110" s="1149"/>
      <c r="D110" s="1148"/>
      <c r="E110" s="1148"/>
      <c r="F110" s="1148"/>
      <c r="G110" s="1148"/>
      <c r="H110" s="1148"/>
    </row>
    <row r="111" spans="2:8" ht="14.25" customHeight="1">
      <c r="B111" s="1147"/>
      <c r="C111" s="1149"/>
      <c r="D111" s="1148"/>
      <c r="E111" s="1148"/>
      <c r="F111" s="1148"/>
      <c r="G111" s="1148"/>
      <c r="H111" s="1148"/>
    </row>
    <row r="112" spans="2:8" ht="14.25" customHeight="1">
      <c r="B112" s="1147"/>
      <c r="C112" s="1149"/>
      <c r="D112" s="1148"/>
      <c r="E112" s="1148"/>
      <c r="F112" s="1148"/>
      <c r="G112" s="1148"/>
      <c r="H112" s="1148"/>
    </row>
    <row r="113" spans="2:8" ht="14.25" customHeight="1">
      <c r="B113" s="1147"/>
      <c r="C113" s="1149"/>
      <c r="D113" s="1148"/>
      <c r="E113" s="1148"/>
      <c r="F113" s="1148"/>
      <c r="G113" s="1148"/>
      <c r="H113" s="1148"/>
    </row>
    <row r="114" spans="2:8" ht="4.3499999999999996" customHeight="1">
      <c r="B114" s="308"/>
      <c r="C114" s="309"/>
      <c r="D114" s="310"/>
      <c r="E114" s="310"/>
      <c r="F114" s="310"/>
      <c r="G114" s="310"/>
      <c r="H114" s="310"/>
    </row>
    <row r="115" spans="2:8" ht="27" customHeight="1">
      <c r="B115" s="1147">
        <v>7</v>
      </c>
      <c r="C115" s="306" t="s">
        <v>263</v>
      </c>
      <c r="D115" s="1148"/>
      <c r="E115" s="1148"/>
      <c r="F115" s="1148"/>
      <c r="G115" s="1148"/>
      <c r="H115" s="1148"/>
    </row>
    <row r="116" spans="2:8" ht="14.25" customHeight="1">
      <c r="B116" s="1147"/>
      <c r="C116" s="1149" t="s">
        <v>264</v>
      </c>
      <c r="D116" s="1148"/>
      <c r="E116" s="1148"/>
      <c r="F116" s="1148"/>
      <c r="G116" s="1148"/>
      <c r="H116" s="1148"/>
    </row>
    <row r="117" spans="2:8" ht="14.25" customHeight="1">
      <c r="B117" s="1147"/>
      <c r="C117" s="1149"/>
      <c r="D117" s="1148"/>
      <c r="E117" s="1148"/>
      <c r="F117" s="1148"/>
      <c r="G117" s="1148"/>
      <c r="H117" s="1148"/>
    </row>
    <row r="118" spans="2:8" ht="14.25" customHeight="1">
      <c r="B118" s="1147"/>
      <c r="C118" s="1149"/>
      <c r="D118" s="1148"/>
      <c r="E118" s="1148"/>
      <c r="F118" s="1148"/>
      <c r="G118" s="1148"/>
      <c r="H118" s="1148"/>
    </row>
    <row r="119" spans="2:8" ht="14.25" customHeight="1">
      <c r="B119" s="1147"/>
      <c r="C119" s="1149"/>
      <c r="D119" s="1148"/>
      <c r="E119" s="1148"/>
      <c r="F119" s="1148"/>
      <c r="G119" s="1148"/>
      <c r="H119" s="1148"/>
    </row>
    <row r="120" spans="2:8" ht="14.25" customHeight="1">
      <c r="B120" s="1147"/>
      <c r="C120" s="1149"/>
      <c r="D120" s="1148"/>
      <c r="E120" s="1148"/>
      <c r="F120" s="1148"/>
      <c r="G120" s="1148"/>
      <c r="H120" s="1148"/>
    </row>
    <row r="121" spans="2:8" ht="14.25" customHeight="1">
      <c r="B121" s="1147"/>
      <c r="C121" s="1149" t="s">
        <v>265</v>
      </c>
      <c r="D121" s="1148"/>
      <c r="E121" s="1148"/>
      <c r="F121" s="1148"/>
      <c r="G121" s="1148"/>
      <c r="H121" s="1148"/>
    </row>
    <row r="122" spans="2:8" ht="14.25" customHeight="1">
      <c r="B122" s="1147"/>
      <c r="C122" s="1149"/>
      <c r="D122" s="1148"/>
      <c r="E122" s="1148"/>
      <c r="F122" s="1148"/>
      <c r="G122" s="1148"/>
      <c r="H122" s="1148"/>
    </row>
    <row r="123" spans="2:8" ht="14.25" customHeight="1">
      <c r="B123" s="1147"/>
      <c r="C123" s="1149"/>
      <c r="D123" s="1148"/>
      <c r="E123" s="1148"/>
      <c r="F123" s="1148"/>
      <c r="G123" s="1148"/>
      <c r="H123" s="1148"/>
    </row>
    <row r="124" spans="2:8" ht="14.25" customHeight="1">
      <c r="B124" s="1147"/>
      <c r="C124" s="1149"/>
      <c r="D124" s="1148"/>
      <c r="E124" s="1148"/>
      <c r="F124" s="1148"/>
      <c r="G124" s="1148"/>
      <c r="H124" s="1148"/>
    </row>
    <row r="125" spans="2:8" ht="14.25" customHeight="1">
      <c r="B125" s="1147"/>
      <c r="C125" s="1149"/>
      <c r="D125" s="1148"/>
      <c r="E125" s="1148"/>
      <c r="F125" s="1148"/>
      <c r="G125" s="1148"/>
      <c r="H125" s="1148"/>
    </row>
    <row r="126" spans="2:8" ht="14.25" customHeight="1">
      <c r="B126" s="1147"/>
      <c r="C126" s="1149" t="s">
        <v>266</v>
      </c>
      <c r="D126" s="1148"/>
      <c r="E126" s="1148"/>
      <c r="F126" s="1148"/>
      <c r="G126" s="1148"/>
      <c r="H126" s="1148"/>
    </row>
    <row r="127" spans="2:8" ht="14.25" customHeight="1">
      <c r="B127" s="1147"/>
      <c r="C127" s="1149"/>
      <c r="D127" s="1148"/>
      <c r="E127" s="1148"/>
      <c r="F127" s="1148"/>
      <c r="G127" s="1148"/>
      <c r="H127" s="1148"/>
    </row>
    <row r="128" spans="2:8" ht="14.25" customHeight="1">
      <c r="B128" s="1147"/>
      <c r="C128" s="1149"/>
      <c r="D128" s="1148"/>
      <c r="E128" s="1148"/>
      <c r="F128" s="1148"/>
      <c r="G128" s="1148"/>
      <c r="H128" s="1148"/>
    </row>
    <row r="129" spans="2:8" ht="14.25" customHeight="1">
      <c r="B129" s="1147"/>
      <c r="C129" s="1149"/>
      <c r="D129" s="1148"/>
      <c r="E129" s="1148"/>
      <c r="F129" s="1148"/>
      <c r="G129" s="1148"/>
      <c r="H129" s="1148"/>
    </row>
    <row r="130" spans="2:8" ht="14.25" customHeight="1">
      <c r="B130" s="1147"/>
      <c r="C130" s="1149"/>
      <c r="D130" s="1148"/>
      <c r="E130" s="1148"/>
      <c r="F130" s="1148"/>
      <c r="G130" s="1148"/>
      <c r="H130" s="1148"/>
    </row>
    <row r="131" spans="2:8" ht="4.3499999999999996" customHeight="1">
      <c r="B131" s="308"/>
      <c r="C131" s="309"/>
      <c r="D131" s="310"/>
      <c r="E131" s="310"/>
      <c r="F131" s="310"/>
      <c r="G131" s="310"/>
      <c r="H131" s="310"/>
    </row>
    <row r="132" spans="2:8">
      <c r="C132" s="312"/>
    </row>
    <row r="133" spans="2:8">
      <c r="C133" s="312"/>
    </row>
    <row r="134" spans="2:8">
      <c r="C134" s="312"/>
    </row>
    <row r="135" spans="2:8">
      <c r="C135" s="312"/>
    </row>
    <row r="136" spans="2:8">
      <c r="C136" s="312"/>
    </row>
    <row r="137" spans="2:8">
      <c r="C137" s="312"/>
    </row>
    <row r="138" spans="2:8">
      <c r="C138" s="312"/>
    </row>
    <row r="139" spans="2:8">
      <c r="C139" s="312"/>
    </row>
    <row r="140" spans="2:8">
      <c r="C140" s="312"/>
    </row>
    <row r="141" spans="2:8">
      <c r="C141" s="312"/>
    </row>
    <row r="142" spans="2:8">
      <c r="C142" s="312"/>
    </row>
    <row r="143" spans="2:8">
      <c r="C143" s="312"/>
    </row>
    <row r="144" spans="2:8">
      <c r="C144" s="312"/>
    </row>
    <row r="145" spans="3:3">
      <c r="C145" s="312"/>
    </row>
    <row r="146" spans="3:3">
      <c r="C146" s="312"/>
    </row>
    <row r="147" spans="3:3">
      <c r="C147" s="312"/>
    </row>
    <row r="148" spans="3:3">
      <c r="C148" s="312"/>
    </row>
    <row r="149" spans="3:3">
      <c r="C149" s="312"/>
    </row>
    <row r="150" spans="3:3">
      <c r="C150" s="312"/>
    </row>
    <row r="151" spans="3:3">
      <c r="C151" s="312"/>
    </row>
    <row r="152" spans="3:3">
      <c r="C152" s="312"/>
    </row>
    <row r="153" spans="3:3">
      <c r="C153" s="312"/>
    </row>
    <row r="154" spans="3:3">
      <c r="C154" s="312"/>
    </row>
    <row r="155" spans="3:3">
      <c r="C155" s="312"/>
    </row>
    <row r="156" spans="3:3">
      <c r="C156" s="312"/>
    </row>
    <row r="157" spans="3:3">
      <c r="C157" s="312"/>
    </row>
    <row r="158" spans="3:3">
      <c r="C158" s="312"/>
    </row>
    <row r="159" spans="3:3">
      <c r="C159" s="312"/>
    </row>
    <row r="160" spans="3:3">
      <c r="C160" s="312"/>
    </row>
    <row r="161" spans="3:3">
      <c r="C161" s="312"/>
    </row>
    <row r="162" spans="3:3">
      <c r="C162" s="312"/>
    </row>
    <row r="163" spans="3:3">
      <c r="C163" s="312"/>
    </row>
    <row r="164" spans="3:3">
      <c r="C164" s="312"/>
    </row>
    <row r="165" spans="3:3">
      <c r="C165" s="312"/>
    </row>
    <row r="166" spans="3:3">
      <c r="C166" s="312"/>
    </row>
  </sheetData>
  <sheetProtection algorithmName="SHA-512" hashValue="KuOOm3mRgdIjxijfljnV3CDfS8CSj8oqW8LkHeGR9rIe0DE2PNiKrdxIBvpHAaTuNWHC3nDOXDlwTRZHgRq0BA==" saltValue="OMjh9Sfr9sZNhd1TY2oIEQ==" spinCount="100000" sheet="1" formatRows="0" insertRows="0"/>
  <mergeCells count="69">
    <mergeCell ref="B115:B130"/>
    <mergeCell ref="D115:H115"/>
    <mergeCell ref="C116:C120"/>
    <mergeCell ref="D116:H120"/>
    <mergeCell ref="C121:C125"/>
    <mergeCell ref="D121:H125"/>
    <mergeCell ref="C126:C130"/>
    <mergeCell ref="D126:H130"/>
    <mergeCell ref="D109:H113"/>
    <mergeCell ref="B82:B96"/>
    <mergeCell ref="D82:H82"/>
    <mergeCell ref="C83:C87"/>
    <mergeCell ref="D83:H87"/>
    <mergeCell ref="C88:C92"/>
    <mergeCell ref="D88:H92"/>
    <mergeCell ref="C93:C96"/>
    <mergeCell ref="D93:H96"/>
    <mergeCell ref="B98:B113"/>
    <mergeCell ref="D98:H98"/>
    <mergeCell ref="C99:C103"/>
    <mergeCell ref="D99:H103"/>
    <mergeCell ref="C104:C108"/>
    <mergeCell ref="D104:H108"/>
    <mergeCell ref="C109:C113"/>
    <mergeCell ref="B65:B80"/>
    <mergeCell ref="D65:H65"/>
    <mergeCell ref="C66:C70"/>
    <mergeCell ref="D66:H70"/>
    <mergeCell ref="C71:C75"/>
    <mergeCell ref="D71:H75"/>
    <mergeCell ref="C76:C80"/>
    <mergeCell ref="D76:H80"/>
    <mergeCell ref="B48:B63"/>
    <mergeCell ref="D48:H48"/>
    <mergeCell ref="C49:C53"/>
    <mergeCell ref="D49:H53"/>
    <mergeCell ref="C54:C58"/>
    <mergeCell ref="D54:H58"/>
    <mergeCell ref="C59:C63"/>
    <mergeCell ref="D59:H63"/>
    <mergeCell ref="B31:B46"/>
    <mergeCell ref="D31:H31"/>
    <mergeCell ref="C32:C36"/>
    <mergeCell ref="D32:H36"/>
    <mergeCell ref="C37:C41"/>
    <mergeCell ref="D37:H41"/>
    <mergeCell ref="C42:C46"/>
    <mergeCell ref="D42:H46"/>
    <mergeCell ref="C20:C24"/>
    <mergeCell ref="D20:H24"/>
    <mergeCell ref="C25:C29"/>
    <mergeCell ref="D25:H29"/>
    <mergeCell ref="D11:I11"/>
    <mergeCell ref="K7:U11"/>
    <mergeCell ref="K2:U6"/>
    <mergeCell ref="K12:U41"/>
    <mergeCell ref="F9:I9"/>
    <mergeCell ref="B1:H1"/>
    <mergeCell ref="B2:H2"/>
    <mergeCell ref="H4:I4"/>
    <mergeCell ref="F7:I7"/>
    <mergeCell ref="F8:I8"/>
    <mergeCell ref="B11:C11"/>
    <mergeCell ref="B12:C12"/>
    <mergeCell ref="D12:H12"/>
    <mergeCell ref="B14:B29"/>
    <mergeCell ref="D14:H14"/>
    <mergeCell ref="C15:C19"/>
    <mergeCell ref="D15:H19"/>
  </mergeCells>
  <phoneticPr fontId="23"/>
  <dataValidations count="1">
    <dataValidation operator="greaterThanOrEqual" allowBlank="1" showInputMessage="1" showErrorMessage="1" sqref="H4:I4" xr:uid="{6DFEC57B-E3F0-4939-876C-F8E1665BC75F}"/>
  </dataValidations>
  <printOptions horizontalCentered="1"/>
  <pageMargins left="0.70866141732283472" right="0.70866141732283472" top="0.35433070866141736" bottom="0.15748031496062992" header="0.31496062992125984" footer="0.11811023622047245"/>
  <pageSetup paperSize="9" scale="72" orientation="portrait" r:id="rId1"/>
  <rowBreaks count="1" manualBreakCount="1">
    <brk id="64" max="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rgb="FFF7C1D4"/>
    <pageSetUpPr fitToPage="1"/>
  </sheetPr>
  <dimension ref="A1:AD37"/>
  <sheetViews>
    <sheetView view="pageBreakPreview" zoomScale="70" zoomScaleNormal="55" zoomScaleSheetLayoutView="70" workbookViewId="0">
      <selection activeCell="D15" sqref="D15:H19"/>
    </sheetView>
  </sheetViews>
  <sheetFormatPr defaultColWidth="9" defaultRowHeight="24"/>
  <cols>
    <col min="1" max="1" width="4.625" customWidth="1"/>
    <col min="2" max="2" width="17" customWidth="1"/>
    <col min="3" max="3" width="14.375" customWidth="1"/>
    <col min="4" max="4" width="5.5" customWidth="1"/>
    <col min="5" max="5" width="18.125" customWidth="1"/>
    <col min="6" max="6" width="5.5" customWidth="1"/>
    <col min="7" max="7" width="18.125" customWidth="1"/>
    <col min="8" max="8" width="5.5" customWidth="1"/>
    <col min="9" max="9" width="18.125" customWidth="1"/>
    <col min="10" max="10" width="5" customWidth="1"/>
    <col min="11" max="11" width="21.625" customWidth="1"/>
    <col min="12" max="12" width="5" customWidth="1"/>
    <col min="13" max="13" width="2.125" style="693" customWidth="1"/>
    <col min="14" max="14" width="8.625" style="35" customWidth="1"/>
    <col min="15" max="26" width="9" style="35"/>
  </cols>
  <sheetData>
    <row r="1" spans="1:27" ht="30" customHeight="1">
      <c r="A1" s="1506" t="s">
        <v>318</v>
      </c>
      <c r="B1" s="1506"/>
      <c r="C1" s="1506"/>
      <c r="D1" s="668"/>
      <c r="E1" s="35"/>
      <c r="F1" s="35"/>
      <c r="G1" s="35"/>
      <c r="H1" s="35"/>
      <c r="I1" s="35"/>
      <c r="J1" s="35"/>
      <c r="K1" s="35"/>
      <c r="L1" s="35"/>
      <c r="M1" s="669"/>
      <c r="N1" s="670"/>
      <c r="O1" s="670"/>
      <c r="P1" s="670"/>
    </row>
    <row r="2" spans="1:27" ht="9.75" customHeight="1">
      <c r="A2" s="668"/>
      <c r="B2" s="668"/>
      <c r="C2" s="668"/>
      <c r="D2" s="668"/>
      <c r="E2" s="35"/>
      <c r="F2" s="35"/>
      <c r="G2" s="35"/>
      <c r="H2" s="35"/>
      <c r="I2" s="35"/>
      <c r="J2" s="35"/>
      <c r="K2" s="35"/>
      <c r="L2" s="35"/>
      <c r="M2" s="669"/>
      <c r="N2" s="670"/>
      <c r="O2" s="670"/>
      <c r="P2" s="670"/>
    </row>
    <row r="3" spans="1:27" ht="39.75" customHeight="1">
      <c r="A3" s="671"/>
      <c r="B3" s="671"/>
      <c r="C3" s="1507" t="s">
        <v>433</v>
      </c>
      <c r="D3" s="1507"/>
      <c r="E3" s="1507"/>
      <c r="F3" s="1507"/>
      <c r="G3" s="1507"/>
      <c r="H3" s="1507"/>
      <c r="I3" s="1507"/>
      <c r="J3" s="1507"/>
      <c r="K3" s="671"/>
      <c r="L3" s="671"/>
      <c r="M3" s="669"/>
      <c r="N3" s="666"/>
      <c r="O3" s="666"/>
      <c r="P3" s="666"/>
      <c r="Q3" s="666"/>
      <c r="R3" s="666"/>
      <c r="S3" s="666"/>
      <c r="T3" s="666"/>
      <c r="U3" s="666"/>
      <c r="V3" s="666"/>
      <c r="W3" s="666"/>
      <c r="X3" s="666"/>
      <c r="Y3" s="666"/>
      <c r="Z3" s="666"/>
      <c r="AA3" s="672"/>
    </row>
    <row r="4" spans="1:27" ht="34.5" customHeight="1">
      <c r="A4" s="673"/>
      <c r="B4" s="673"/>
      <c r="C4" s="1508" t="s">
        <v>319</v>
      </c>
      <c r="D4" s="1508"/>
      <c r="E4" s="1507"/>
      <c r="F4" s="1507"/>
      <c r="G4" s="1507"/>
      <c r="H4" s="1507"/>
      <c r="I4" s="1507"/>
      <c r="J4" s="1507"/>
      <c r="K4" s="673"/>
      <c r="L4" s="673"/>
      <c r="M4" s="669"/>
      <c r="N4" s="666"/>
      <c r="O4" s="666"/>
      <c r="P4" s="666"/>
      <c r="Q4" s="666"/>
      <c r="R4" s="666"/>
      <c r="S4" s="666"/>
      <c r="T4" s="666"/>
      <c r="U4" s="666"/>
      <c r="V4" s="666"/>
      <c r="W4" s="666"/>
      <c r="X4" s="666"/>
      <c r="Y4" s="666"/>
      <c r="Z4" s="666"/>
      <c r="AA4" s="672"/>
    </row>
    <row r="5" spans="1:27" ht="39.75" customHeight="1">
      <c r="A5" s="673"/>
      <c r="B5" s="673"/>
      <c r="C5" s="1509" t="s">
        <v>287</v>
      </c>
      <c r="D5" s="1509"/>
      <c r="E5" s="1509"/>
      <c r="F5" s="1509"/>
      <c r="G5" s="1509"/>
      <c r="H5" s="1509"/>
      <c r="I5" s="1509"/>
      <c r="J5" s="1509"/>
      <c r="K5" s="673"/>
      <c r="L5" s="673"/>
      <c r="M5" s="669"/>
      <c r="N5" s="670"/>
      <c r="O5" s="670"/>
      <c r="P5" s="670"/>
    </row>
    <row r="6" spans="1:27" ht="11.25" customHeight="1">
      <c r="A6" s="673"/>
      <c r="B6" s="673"/>
      <c r="C6" s="673"/>
      <c r="D6" s="673"/>
      <c r="E6" s="673"/>
      <c r="F6" s="673"/>
      <c r="G6" s="673"/>
      <c r="H6" s="673"/>
      <c r="I6" s="1510" t="s">
        <v>320</v>
      </c>
      <c r="J6" s="1510"/>
      <c r="K6" s="1510"/>
      <c r="L6" s="673"/>
      <c r="M6" s="669"/>
      <c r="N6" s="670"/>
      <c r="O6" s="670"/>
      <c r="P6" s="670"/>
    </row>
    <row r="7" spans="1:27" ht="30.75" customHeight="1">
      <c r="A7" s="35"/>
      <c r="B7" s="45"/>
      <c r="C7" s="45"/>
      <c r="D7" s="45"/>
      <c r="E7" s="45"/>
      <c r="F7" s="45"/>
      <c r="G7" s="45"/>
      <c r="H7" s="45"/>
      <c r="I7" s="1514">
        <f>'5-1 総表'!C10</f>
        <v>0</v>
      </c>
      <c r="J7" s="1514"/>
      <c r="K7" s="1514"/>
      <c r="L7" s="45"/>
      <c r="M7" s="669"/>
      <c r="N7" s="1511" t="s">
        <v>392</v>
      </c>
      <c r="O7" s="1511"/>
      <c r="P7" s="1511"/>
      <c r="Q7" s="1511"/>
      <c r="R7" s="1511"/>
      <c r="S7" s="1511"/>
      <c r="T7" s="1511"/>
      <c r="U7" s="1511"/>
      <c r="V7" s="1511"/>
      <c r="W7" s="1511"/>
      <c r="X7" s="1511"/>
      <c r="Y7" s="1511"/>
      <c r="Z7" s="1511"/>
      <c r="AA7" s="675"/>
    </row>
    <row r="8" spans="1:27" ht="21" customHeight="1">
      <c r="A8" s="35"/>
      <c r="B8" s="45"/>
      <c r="C8" s="45"/>
      <c r="D8" s="45"/>
      <c r="E8" s="45"/>
      <c r="F8" s="45"/>
      <c r="G8" s="45"/>
      <c r="H8" s="45"/>
      <c r="I8" s="676"/>
      <c r="J8" s="676"/>
      <c r="K8" s="676"/>
      <c r="L8" s="45"/>
      <c r="M8" s="669"/>
      <c r="N8" s="677"/>
      <c r="O8" s="677"/>
      <c r="P8" s="677"/>
      <c r="Q8" s="677"/>
      <c r="R8" s="677"/>
      <c r="S8" s="677"/>
      <c r="T8" s="677"/>
      <c r="U8" s="677"/>
      <c r="V8" s="677"/>
      <c r="W8" s="677"/>
      <c r="X8" s="677"/>
      <c r="Y8" s="677"/>
      <c r="Z8" s="677"/>
      <c r="AA8" s="675"/>
    </row>
    <row r="9" spans="1:27" ht="35.25" customHeight="1">
      <c r="A9" s="35"/>
      <c r="B9" s="1482" t="s">
        <v>269</v>
      </c>
      <c r="C9" s="1482"/>
      <c r="D9" s="1482"/>
      <c r="E9" s="1482"/>
      <c r="F9" s="1482"/>
      <c r="G9" s="1482"/>
      <c r="H9" s="1482"/>
      <c r="I9" s="1482"/>
      <c r="J9" s="1482"/>
      <c r="K9" s="1482"/>
      <c r="L9" s="45"/>
      <c r="M9" s="669"/>
      <c r="N9" s="677"/>
      <c r="O9" s="677"/>
      <c r="P9" s="677"/>
      <c r="Q9" s="677"/>
      <c r="R9" s="677"/>
      <c r="S9" s="677"/>
      <c r="T9" s="677"/>
      <c r="U9" s="677"/>
      <c r="V9" s="677"/>
      <c r="W9" s="677"/>
      <c r="X9" s="677"/>
      <c r="Y9" s="677"/>
      <c r="Z9" s="677"/>
      <c r="AA9" s="675"/>
    </row>
    <row r="10" spans="1:27" ht="17.25" customHeight="1">
      <c r="A10" s="35"/>
      <c r="B10" s="35"/>
      <c r="C10" s="35"/>
      <c r="D10" s="35"/>
      <c r="E10" s="35"/>
      <c r="F10" s="35"/>
      <c r="G10" s="35"/>
      <c r="H10" s="35"/>
      <c r="I10" s="35"/>
      <c r="J10" s="45"/>
      <c r="K10" s="45"/>
      <c r="L10" s="45"/>
      <c r="M10" s="669"/>
      <c r="N10" s="679"/>
      <c r="O10" s="679"/>
      <c r="P10" s="679"/>
      <c r="Q10" s="679"/>
      <c r="R10" s="679"/>
      <c r="S10" s="679"/>
      <c r="T10" s="679"/>
      <c r="U10" s="679"/>
      <c r="V10" s="679"/>
      <c r="W10" s="679"/>
      <c r="X10" s="679"/>
      <c r="Y10" s="679"/>
      <c r="Z10" s="679"/>
      <c r="AA10" s="675"/>
    </row>
    <row r="11" spans="1:27" ht="36.75" customHeight="1">
      <c r="A11" s="35"/>
      <c r="B11" s="35"/>
      <c r="C11" s="35"/>
      <c r="D11" s="35"/>
      <c r="E11" s="674" t="s">
        <v>270</v>
      </c>
      <c r="F11" s="352"/>
      <c r="G11" s="680">
        <f>'5-1 総表'!C14</f>
        <v>0</v>
      </c>
      <c r="H11" s="681" t="s">
        <v>145</v>
      </c>
      <c r="I11" s="682">
        <f>'5-1 総表'!E14</f>
        <v>0</v>
      </c>
      <c r="J11" s="681"/>
      <c r="K11" s="352"/>
      <c r="L11" s="681"/>
      <c r="M11" s="669"/>
      <c r="N11" s="1474" t="s">
        <v>423</v>
      </c>
      <c r="O11" s="1474"/>
      <c r="P11" s="1474"/>
      <c r="Q11" s="1474"/>
      <c r="R11" s="1474"/>
      <c r="S11" s="1474"/>
      <c r="T11" s="1474"/>
      <c r="U11" s="1474"/>
      <c r="V11" s="1474"/>
      <c r="W11" s="1474"/>
      <c r="X11" s="1474"/>
      <c r="Y11" s="1474"/>
      <c r="Z11" s="1474"/>
      <c r="AA11" s="683"/>
    </row>
    <row r="12" spans="1:27" ht="54" customHeight="1">
      <c r="A12" s="35"/>
      <c r="B12" s="35"/>
      <c r="C12" s="35"/>
      <c r="D12" s="35"/>
      <c r="E12" s="684" t="s">
        <v>272</v>
      </c>
      <c r="F12" s="352"/>
      <c r="G12" s="1501" t="str">
        <f>'5-1 総表'!C16&amp;'5-1 総表'!D16&amp;'5-1 総表'!G16</f>
        <v>選択してください。0</v>
      </c>
      <c r="H12" s="1501"/>
      <c r="I12" s="1501"/>
      <c r="J12" s="1501"/>
      <c r="K12" s="1501"/>
      <c r="L12" s="1501"/>
      <c r="M12" s="669"/>
      <c r="N12" s="1475"/>
      <c r="O12" s="1475"/>
      <c r="P12" s="1475"/>
      <c r="Q12" s="1475"/>
      <c r="R12" s="1475"/>
      <c r="S12" s="1475"/>
      <c r="T12" s="1475"/>
      <c r="U12" s="1475"/>
      <c r="V12" s="1475"/>
      <c r="W12" s="1475"/>
      <c r="X12" s="1475"/>
      <c r="Y12" s="1475"/>
      <c r="Z12" s="1475"/>
      <c r="AA12" s="683"/>
    </row>
    <row r="13" spans="1:27" ht="54" customHeight="1">
      <c r="A13" s="35"/>
      <c r="B13" s="35"/>
      <c r="C13" s="35"/>
      <c r="D13" s="35"/>
      <c r="E13" s="684" t="s">
        <v>273</v>
      </c>
      <c r="F13" s="352"/>
      <c r="G13" s="1501">
        <f>'5-1 総表'!C18</f>
        <v>0</v>
      </c>
      <c r="H13" s="1501"/>
      <c r="I13" s="1501"/>
      <c r="J13" s="1501"/>
      <c r="K13" s="1501"/>
      <c r="L13" s="1501"/>
      <c r="M13" s="669"/>
      <c r="N13" s="1475"/>
      <c r="O13" s="1475"/>
      <c r="P13" s="1475"/>
      <c r="Q13" s="1475"/>
      <c r="R13" s="1475"/>
      <c r="S13" s="1475"/>
      <c r="T13" s="1475"/>
      <c r="U13" s="1475"/>
      <c r="V13" s="1475"/>
      <c r="W13" s="1475"/>
      <c r="X13" s="1475"/>
      <c r="Y13" s="1475"/>
      <c r="Z13" s="1475"/>
      <c r="AA13" s="683"/>
    </row>
    <row r="14" spans="1:27" ht="54" customHeight="1">
      <c r="A14" s="35"/>
      <c r="B14" s="35"/>
      <c r="C14" s="35"/>
      <c r="D14" s="35"/>
      <c r="E14" s="685" t="s">
        <v>159</v>
      </c>
      <c r="F14" s="352"/>
      <c r="G14" s="1501">
        <f>'5-1 総表'!C19</f>
        <v>0</v>
      </c>
      <c r="H14" s="1501"/>
      <c r="I14" s="1501"/>
      <c r="J14" s="1501"/>
      <c r="K14" s="1501"/>
      <c r="L14" s="1501"/>
      <c r="M14" s="669"/>
      <c r="N14" s="1475"/>
      <c r="O14" s="1475"/>
      <c r="P14" s="1475"/>
      <c r="Q14" s="1475"/>
      <c r="R14" s="1475"/>
      <c r="S14" s="1475"/>
      <c r="T14" s="1475"/>
      <c r="U14" s="1475"/>
      <c r="V14" s="1475"/>
      <c r="W14" s="1475"/>
      <c r="X14" s="1475"/>
      <c r="Y14" s="1475"/>
      <c r="Z14" s="1475"/>
      <c r="AA14" s="683"/>
    </row>
    <row r="15" spans="1:27" ht="54" customHeight="1">
      <c r="A15" s="35"/>
      <c r="B15" s="35"/>
      <c r="C15" s="35"/>
      <c r="D15" s="35"/>
      <c r="E15" s="685" t="s">
        <v>274</v>
      </c>
      <c r="F15" s="352"/>
      <c r="G15" s="1501">
        <f>'5-1 総表'!C20</f>
        <v>0</v>
      </c>
      <c r="H15" s="1501"/>
      <c r="I15" s="1501"/>
      <c r="J15" s="686"/>
      <c r="K15" s="686"/>
      <c r="L15" s="686"/>
      <c r="M15" s="669"/>
      <c r="N15" s="1476"/>
      <c r="O15" s="1476"/>
      <c r="P15" s="1476"/>
      <c r="Q15" s="1476"/>
      <c r="R15" s="1476"/>
      <c r="S15" s="1476"/>
      <c r="T15" s="1476"/>
      <c r="U15" s="1476"/>
      <c r="V15" s="1476"/>
      <c r="W15" s="1476"/>
      <c r="X15" s="1476"/>
      <c r="Y15" s="1476"/>
      <c r="Z15" s="1476"/>
      <c r="AA15" s="683"/>
    </row>
    <row r="16" spans="1:27" ht="21.6" customHeight="1">
      <c r="A16" s="35"/>
      <c r="B16" s="35"/>
      <c r="C16" s="35"/>
      <c r="D16" s="35"/>
      <c r="E16" s="685"/>
      <c r="F16" s="352"/>
      <c r="G16" s="1512"/>
      <c r="H16" s="1512"/>
      <c r="I16" s="1512"/>
      <c r="J16" s="1512"/>
      <c r="K16" s="1512"/>
      <c r="L16" s="1512"/>
      <c r="M16" s="669"/>
      <c r="N16" s="670"/>
      <c r="O16" s="670"/>
      <c r="P16" s="670"/>
    </row>
    <row r="17" spans="1:30" ht="9.75" customHeight="1">
      <c r="A17" s="35"/>
      <c r="B17" s="35"/>
      <c r="C17" s="35"/>
      <c r="D17" s="35"/>
      <c r="E17" s="35"/>
      <c r="F17" s="35"/>
      <c r="G17" s="35"/>
      <c r="H17" s="35"/>
      <c r="I17" s="35"/>
      <c r="J17" s="45"/>
      <c r="K17" s="45"/>
      <c r="L17" s="45"/>
      <c r="M17" s="669"/>
      <c r="N17" s="670"/>
      <c r="O17" s="670"/>
      <c r="P17" s="670"/>
    </row>
    <row r="18" spans="1:30" ht="69.75" customHeight="1">
      <c r="A18" s="35"/>
      <c r="B18" s="1512" t="s">
        <v>321</v>
      </c>
      <c r="C18" s="1512"/>
      <c r="D18" s="1512"/>
      <c r="E18" s="1512"/>
      <c r="F18" s="1512"/>
      <c r="G18" s="1512"/>
      <c r="H18" s="1512"/>
      <c r="I18" s="1512"/>
      <c r="J18" s="1512"/>
      <c r="K18" s="1512"/>
      <c r="L18" s="45"/>
      <c r="M18" s="669"/>
      <c r="N18" s="670"/>
      <c r="O18" s="670"/>
      <c r="P18" s="670"/>
    </row>
    <row r="19" spans="1:30" ht="4.5" customHeight="1">
      <c r="A19" s="35"/>
      <c r="B19" s="687"/>
      <c r="C19" s="687"/>
      <c r="D19" s="687"/>
      <c r="E19" s="687"/>
      <c r="F19" s="687"/>
      <c r="G19" s="687"/>
      <c r="H19" s="687"/>
      <c r="I19" s="687"/>
      <c r="J19" s="687"/>
      <c r="K19" s="687"/>
      <c r="L19" s="45"/>
      <c r="M19" s="669"/>
      <c r="N19" s="670"/>
      <c r="O19" s="670"/>
      <c r="P19" s="670"/>
    </row>
    <row r="20" spans="1:30" ht="30" customHeight="1">
      <c r="A20" s="35"/>
      <c r="B20" s="1513" t="s">
        <v>277</v>
      </c>
      <c r="C20" s="1513"/>
      <c r="D20" s="1513"/>
      <c r="E20" s="1513"/>
      <c r="F20" s="1513"/>
      <c r="G20" s="1513"/>
      <c r="H20" s="1513"/>
      <c r="I20" s="1513"/>
      <c r="J20" s="1513"/>
      <c r="K20" s="1513"/>
      <c r="L20" s="45"/>
      <c r="M20" s="669"/>
      <c r="N20" s="689"/>
      <c r="O20" s="689"/>
      <c r="P20" s="689"/>
      <c r="Q20" s="690"/>
      <c r="R20" s="690"/>
      <c r="S20" s="690"/>
      <c r="T20" s="690"/>
      <c r="U20" s="690"/>
      <c r="V20" s="690"/>
      <c r="W20" s="690"/>
      <c r="X20" s="690"/>
      <c r="Y20" s="690"/>
      <c r="Z20" s="690"/>
    </row>
    <row r="21" spans="1:30" ht="3.75" customHeight="1">
      <c r="A21" s="35"/>
      <c r="B21" s="688"/>
      <c r="C21" s="688"/>
      <c r="D21" s="688"/>
      <c r="E21" s="688"/>
      <c r="F21" s="688"/>
      <c r="G21" s="688"/>
      <c r="H21" s="688"/>
      <c r="I21" s="688"/>
      <c r="J21" s="688"/>
      <c r="K21" s="688"/>
      <c r="L21" s="45"/>
      <c r="M21" s="669"/>
      <c r="N21" s="1474" t="s">
        <v>423</v>
      </c>
      <c r="O21" s="1474"/>
      <c r="P21" s="1474"/>
      <c r="Q21" s="1474"/>
      <c r="R21" s="1474"/>
      <c r="S21" s="1474"/>
      <c r="T21" s="1474"/>
      <c r="U21" s="1474"/>
      <c r="V21" s="1474"/>
      <c r="W21" s="1474"/>
      <c r="X21" s="1474"/>
      <c r="Y21" s="1474"/>
      <c r="Z21" s="1474"/>
      <c r="AA21" s="683"/>
    </row>
    <row r="22" spans="1:30" ht="76.349999999999994" customHeight="1">
      <c r="A22" s="35"/>
      <c r="B22" s="1482" t="s">
        <v>322</v>
      </c>
      <c r="C22" s="1482"/>
      <c r="D22" s="678"/>
      <c r="E22" s="1501">
        <f>'5-1 総表'!C30</f>
        <v>0</v>
      </c>
      <c r="F22" s="1501"/>
      <c r="G22" s="1501"/>
      <c r="H22" s="1501"/>
      <c r="I22" s="1501"/>
      <c r="J22" s="1501"/>
      <c r="K22" s="1501"/>
      <c r="L22" s="35"/>
      <c r="M22" s="669"/>
      <c r="N22" s="1475"/>
      <c r="O22" s="1475"/>
      <c r="P22" s="1475"/>
      <c r="Q22" s="1475"/>
      <c r="R22" s="1475"/>
      <c r="S22" s="1475"/>
      <c r="T22" s="1475"/>
      <c r="U22" s="1475"/>
      <c r="V22" s="1475"/>
      <c r="W22" s="1475"/>
      <c r="X22" s="1475"/>
      <c r="Y22" s="1475"/>
      <c r="Z22" s="1475"/>
      <c r="AA22" s="683"/>
    </row>
    <row r="23" spans="1:30" ht="64.5" customHeight="1">
      <c r="A23" s="352"/>
      <c r="B23" s="1482" t="s">
        <v>323</v>
      </c>
      <c r="C23" s="1482"/>
      <c r="D23" s="678"/>
      <c r="E23" s="1495">
        <f>'5-1 総表'!F45</f>
        <v>0</v>
      </c>
      <c r="F23" s="1495"/>
      <c r="G23" s="1495"/>
      <c r="H23" s="691"/>
      <c r="I23" s="352"/>
      <c r="J23" s="352"/>
      <c r="K23" s="352"/>
      <c r="L23" s="35"/>
      <c r="M23" s="669"/>
      <c r="N23" s="1476"/>
      <c r="O23" s="1476"/>
      <c r="P23" s="1476"/>
      <c r="Q23" s="1476"/>
      <c r="R23" s="1476"/>
      <c r="S23" s="1476"/>
      <c r="T23" s="1476"/>
      <c r="U23" s="1476"/>
      <c r="V23" s="1476"/>
      <c r="W23" s="1476"/>
      <c r="X23" s="1476"/>
      <c r="Y23" s="1476"/>
      <c r="Z23" s="1476"/>
      <c r="AA23" s="683"/>
    </row>
    <row r="24" spans="1:30" ht="64.5" customHeight="1">
      <c r="A24" s="352"/>
      <c r="B24" s="1482" t="s">
        <v>324</v>
      </c>
      <c r="C24" s="1482"/>
      <c r="D24" s="678"/>
      <c r="E24" s="692"/>
      <c r="F24" s="692"/>
      <c r="G24" s="692"/>
      <c r="H24" s="692"/>
      <c r="I24" s="692"/>
      <c r="J24" s="692"/>
      <c r="K24" s="686"/>
      <c r="L24" s="35"/>
      <c r="M24" s="669"/>
      <c r="N24" s="1474" t="s">
        <v>445</v>
      </c>
      <c r="O24" s="1474"/>
      <c r="P24" s="1474"/>
      <c r="Q24" s="1474"/>
      <c r="R24" s="1474"/>
      <c r="S24" s="1474"/>
      <c r="T24" s="1474"/>
      <c r="U24" s="1474"/>
      <c r="V24" s="1474"/>
      <c r="W24" s="1474"/>
      <c r="X24" s="1474"/>
      <c r="Y24" s="1474"/>
      <c r="Z24" s="1474"/>
      <c r="AA24" s="683"/>
      <c r="AB24" s="675"/>
      <c r="AC24" s="675"/>
      <c r="AD24" s="675"/>
    </row>
    <row r="25" spans="1:30" ht="55.5" customHeight="1">
      <c r="B25" s="1477" t="s">
        <v>325</v>
      </c>
      <c r="C25" s="1478"/>
      <c r="D25" s="1496"/>
      <c r="E25" s="1493"/>
      <c r="F25" s="1493"/>
      <c r="G25" s="1494"/>
      <c r="H25" s="1502" t="s">
        <v>326</v>
      </c>
      <c r="I25" s="1503"/>
      <c r="J25" s="1504"/>
      <c r="K25" s="1505"/>
      <c r="L25" s="352"/>
      <c r="M25" s="669"/>
      <c r="N25" s="1475"/>
      <c r="O25" s="1475"/>
      <c r="P25" s="1475"/>
      <c r="Q25" s="1475"/>
      <c r="R25" s="1475"/>
      <c r="S25" s="1475"/>
      <c r="T25" s="1475"/>
      <c r="U25" s="1475"/>
      <c r="V25" s="1475"/>
      <c r="W25" s="1475"/>
      <c r="X25" s="1475"/>
      <c r="Y25" s="1475"/>
      <c r="Z25" s="1475"/>
      <c r="AA25" s="683"/>
      <c r="AB25" s="683"/>
      <c r="AC25" s="675"/>
      <c r="AD25" s="675"/>
    </row>
    <row r="26" spans="1:30" ht="55.5" customHeight="1">
      <c r="B26" s="1477" t="s">
        <v>327</v>
      </c>
      <c r="C26" s="1478"/>
      <c r="D26" s="1496"/>
      <c r="E26" s="1493"/>
      <c r="F26" s="1493"/>
      <c r="G26" s="1493"/>
      <c r="H26" s="1497" t="s">
        <v>328</v>
      </c>
      <c r="I26" s="1498"/>
      <c r="J26" s="1499"/>
      <c r="K26" s="1500"/>
      <c r="L26" s="352"/>
      <c r="M26" s="669"/>
      <c r="N26" s="1475"/>
      <c r="O26" s="1475"/>
      <c r="P26" s="1475"/>
      <c r="Q26" s="1475"/>
      <c r="R26" s="1475"/>
      <c r="S26" s="1475"/>
      <c r="T26" s="1475"/>
      <c r="U26" s="1475"/>
      <c r="V26" s="1475"/>
      <c r="W26" s="1475"/>
      <c r="X26" s="1475"/>
      <c r="Y26" s="1475"/>
      <c r="Z26" s="1475"/>
      <c r="AA26" s="683"/>
      <c r="AB26" s="683"/>
      <c r="AC26" s="675"/>
      <c r="AD26" s="675"/>
    </row>
    <row r="27" spans="1:30" ht="55.5" customHeight="1">
      <c r="B27" s="1477" t="s">
        <v>329</v>
      </c>
      <c r="C27" s="1488"/>
      <c r="D27" s="1489" t="s">
        <v>387</v>
      </c>
      <c r="E27" s="1490"/>
      <c r="F27" s="1490"/>
      <c r="G27" s="1491"/>
      <c r="H27" s="1492"/>
      <c r="I27" s="1493"/>
      <c r="J27" s="1493"/>
      <c r="K27" s="1494"/>
      <c r="L27" s="352"/>
      <c r="M27" s="669"/>
      <c r="N27" s="1475"/>
      <c r="O27" s="1475"/>
      <c r="P27" s="1475"/>
      <c r="Q27" s="1475"/>
      <c r="R27" s="1475"/>
      <c r="S27" s="1475"/>
      <c r="T27" s="1475"/>
      <c r="U27" s="1475"/>
      <c r="V27" s="1475"/>
      <c r="W27" s="1475"/>
      <c r="X27" s="1475"/>
      <c r="Y27" s="1475"/>
      <c r="Z27" s="1475"/>
      <c r="AA27" s="683"/>
      <c r="AB27" s="683"/>
      <c r="AC27" s="675"/>
      <c r="AD27" s="675"/>
    </row>
    <row r="28" spans="1:30" ht="55.5" customHeight="1">
      <c r="B28" s="1477" t="s">
        <v>330</v>
      </c>
      <c r="C28" s="1478"/>
      <c r="D28" s="1483"/>
      <c r="E28" s="1484"/>
      <c r="F28" s="1484"/>
      <c r="G28" s="1484"/>
      <c r="H28" s="1484"/>
      <c r="I28" s="1484"/>
      <c r="J28" s="1484"/>
      <c r="K28" s="1485"/>
      <c r="L28" s="352"/>
      <c r="M28" s="669"/>
      <c r="N28" s="1475"/>
      <c r="O28" s="1475"/>
      <c r="P28" s="1475"/>
      <c r="Q28" s="1475"/>
      <c r="R28" s="1475"/>
      <c r="S28" s="1475"/>
      <c r="T28" s="1475"/>
      <c r="U28" s="1475"/>
      <c r="V28" s="1475"/>
      <c r="W28" s="1475"/>
      <c r="X28" s="1475"/>
      <c r="Y28" s="1475"/>
      <c r="Z28" s="1475"/>
      <c r="AA28" s="683"/>
      <c r="AB28" s="683"/>
      <c r="AC28" s="675"/>
      <c r="AD28" s="675"/>
    </row>
    <row r="29" spans="1:30" ht="73.5" customHeight="1">
      <c r="B29" s="1486" t="s">
        <v>381</v>
      </c>
      <c r="C29" s="1487"/>
      <c r="D29" s="1479"/>
      <c r="E29" s="1480"/>
      <c r="F29" s="1480"/>
      <c r="G29" s="1480"/>
      <c r="H29" s="1480"/>
      <c r="I29" s="1480"/>
      <c r="J29" s="1480"/>
      <c r="K29" s="1481"/>
      <c r="L29" s="352"/>
      <c r="M29" s="669"/>
      <c r="N29" s="1475"/>
      <c r="O29" s="1475"/>
      <c r="P29" s="1475"/>
      <c r="Q29" s="1475"/>
      <c r="R29" s="1475"/>
      <c r="S29" s="1475"/>
      <c r="T29" s="1475"/>
      <c r="U29" s="1475"/>
      <c r="V29" s="1475"/>
      <c r="W29" s="1475"/>
      <c r="X29" s="1475"/>
      <c r="Y29" s="1475"/>
      <c r="Z29" s="1475"/>
      <c r="AA29" s="683"/>
      <c r="AB29" s="683"/>
      <c r="AC29" s="675"/>
      <c r="AD29" s="675"/>
    </row>
    <row r="30" spans="1:30" ht="73.5" customHeight="1">
      <c r="B30" s="1477" t="s">
        <v>331</v>
      </c>
      <c r="C30" s="1478"/>
      <c r="D30" s="1479"/>
      <c r="E30" s="1480"/>
      <c r="F30" s="1480"/>
      <c r="G30" s="1480"/>
      <c r="H30" s="1480"/>
      <c r="I30" s="1480"/>
      <c r="J30" s="1480"/>
      <c r="K30" s="1481"/>
      <c r="L30" s="352"/>
      <c r="M30" s="669"/>
      <c r="N30" s="1476"/>
      <c r="O30" s="1476"/>
      <c r="P30" s="1476"/>
      <c r="Q30" s="1476"/>
      <c r="R30" s="1476"/>
      <c r="S30" s="1476"/>
      <c r="T30" s="1476"/>
      <c r="U30" s="1476"/>
      <c r="V30" s="1476"/>
      <c r="W30" s="1476"/>
      <c r="X30" s="1476"/>
      <c r="Y30" s="1476"/>
      <c r="Z30" s="1476"/>
      <c r="AA30" s="683"/>
      <c r="AB30" s="683"/>
      <c r="AC30" s="675"/>
      <c r="AD30" s="675"/>
    </row>
    <row r="31" spans="1:30" ht="10.35" customHeight="1">
      <c r="M31" s="670"/>
      <c r="N31" s="677"/>
      <c r="O31" s="677"/>
      <c r="P31" s="677"/>
      <c r="Q31" s="677"/>
      <c r="R31" s="677"/>
      <c r="S31" s="677"/>
      <c r="T31" s="677"/>
      <c r="U31" s="677"/>
      <c r="V31" s="677"/>
      <c r="W31" s="677"/>
      <c r="X31" s="677"/>
      <c r="Y31" s="677"/>
      <c r="Z31" s="677"/>
      <c r="AA31" s="675"/>
      <c r="AB31" s="675"/>
      <c r="AC31" s="675"/>
      <c r="AD31" s="675"/>
    </row>
    <row r="32" spans="1:30" ht="25.5" customHeight="1">
      <c r="M32" s="670"/>
      <c r="N32" s="677"/>
      <c r="O32" s="677"/>
      <c r="P32" s="677"/>
      <c r="Q32" s="677"/>
      <c r="R32" s="677"/>
      <c r="S32" s="677"/>
      <c r="T32" s="677"/>
      <c r="U32" s="677"/>
      <c r="V32" s="677"/>
      <c r="W32" s="677"/>
      <c r="X32" s="677"/>
      <c r="Y32" s="677"/>
      <c r="Z32" s="677"/>
      <c r="AA32" s="675"/>
      <c r="AB32" s="675"/>
      <c r="AC32" s="675"/>
      <c r="AD32" s="675"/>
    </row>
    <row r="33" spans="13:30" ht="19.350000000000001" customHeight="1">
      <c r="M33" s="670"/>
      <c r="N33" s="677"/>
      <c r="O33" s="677"/>
      <c r="P33" s="677"/>
      <c r="Q33" s="677"/>
      <c r="R33" s="677"/>
      <c r="S33" s="677"/>
      <c r="T33" s="677"/>
      <c r="U33" s="677"/>
      <c r="V33" s="677"/>
      <c r="W33" s="677"/>
      <c r="X33" s="677"/>
      <c r="Y33" s="677"/>
      <c r="Z33" s="677"/>
      <c r="AA33" s="675"/>
      <c r="AB33" s="675"/>
      <c r="AC33" s="675"/>
      <c r="AD33" s="675"/>
    </row>
    <row r="34" spans="13:30" ht="19.350000000000001" customHeight="1">
      <c r="M34" s="670"/>
      <c r="N34" s="677"/>
      <c r="O34" s="677"/>
      <c r="P34" s="677"/>
      <c r="Q34" s="677"/>
      <c r="R34" s="677"/>
      <c r="S34" s="677"/>
      <c r="T34" s="677"/>
      <c r="U34" s="677"/>
      <c r="V34" s="677"/>
      <c r="W34" s="677"/>
      <c r="X34" s="677"/>
      <c r="Y34" s="677"/>
      <c r="Z34" s="677"/>
      <c r="AA34" s="675"/>
      <c r="AB34" s="675"/>
      <c r="AC34" s="675"/>
      <c r="AD34" s="675"/>
    </row>
    <row r="35" spans="13:30" ht="19.350000000000001" customHeight="1">
      <c r="M35" s="670"/>
      <c r="N35" s="677"/>
      <c r="O35" s="677"/>
      <c r="P35" s="677"/>
      <c r="Q35" s="677"/>
      <c r="R35" s="677"/>
      <c r="S35" s="677"/>
      <c r="T35" s="677"/>
      <c r="U35" s="677"/>
      <c r="V35" s="677"/>
      <c r="W35" s="677"/>
      <c r="X35" s="677"/>
      <c r="Y35" s="677"/>
      <c r="Z35" s="677"/>
      <c r="AA35" s="675"/>
      <c r="AB35" s="675"/>
      <c r="AC35" s="675"/>
      <c r="AD35" s="675"/>
    </row>
    <row r="36" spans="13:30" ht="25.5" customHeight="1">
      <c r="M36" s="670"/>
      <c r="N36" s="677"/>
      <c r="O36" s="677"/>
      <c r="P36" s="677"/>
      <c r="Q36" s="677"/>
      <c r="R36" s="677"/>
      <c r="S36" s="677"/>
      <c r="T36" s="677"/>
      <c r="U36" s="677"/>
      <c r="V36" s="677"/>
      <c r="W36" s="677"/>
      <c r="X36" s="677"/>
      <c r="Y36" s="677"/>
      <c r="Z36" s="677"/>
      <c r="AA36" s="675"/>
      <c r="AB36" s="675"/>
      <c r="AC36" s="675"/>
      <c r="AD36" s="675"/>
    </row>
    <row r="37" spans="13:30" ht="25.5" customHeight="1">
      <c r="M37" s="670"/>
      <c r="N37" s="677"/>
      <c r="O37" s="677"/>
      <c r="P37" s="677"/>
      <c r="Q37" s="677"/>
      <c r="R37" s="677"/>
      <c r="S37" s="677"/>
      <c r="T37" s="677"/>
      <c r="U37" s="677"/>
      <c r="V37" s="677"/>
      <c r="W37" s="677"/>
      <c r="X37" s="677"/>
      <c r="Y37" s="677"/>
      <c r="Z37" s="677"/>
      <c r="AA37" s="675"/>
      <c r="AB37" s="675"/>
      <c r="AC37" s="675"/>
      <c r="AD37" s="675"/>
    </row>
  </sheetData>
  <sheetProtection algorithmName="SHA-512" hashValue="+Nrhu8KaYELOBLnVri0ZYTtJCmvc7N6vMYUtHPxb/538m7LE1LdF/3fYyZ4c7qbbaDDTrCAd34Luwjac0XiMZg==" saltValue="hTLuiyDRAkF3z6Q/zVVY2w==" spinCount="100000" sheet="1" selectLockedCells="1"/>
  <mergeCells count="40">
    <mergeCell ref="N7:Z7"/>
    <mergeCell ref="G15:I15"/>
    <mergeCell ref="G16:L16"/>
    <mergeCell ref="B18:K18"/>
    <mergeCell ref="B20:K20"/>
    <mergeCell ref="I7:K7"/>
    <mergeCell ref="B9:K9"/>
    <mergeCell ref="G12:L12"/>
    <mergeCell ref="G13:L13"/>
    <mergeCell ref="G14:L14"/>
    <mergeCell ref="N11:Z15"/>
    <mergeCell ref="A1:C1"/>
    <mergeCell ref="C3:J3"/>
    <mergeCell ref="C4:J4"/>
    <mergeCell ref="C5:J5"/>
    <mergeCell ref="I6:K6"/>
    <mergeCell ref="H26:I26"/>
    <mergeCell ref="J26:K26"/>
    <mergeCell ref="E22:K22"/>
    <mergeCell ref="B24:C24"/>
    <mergeCell ref="B25:C25"/>
    <mergeCell ref="D25:G25"/>
    <mergeCell ref="H25:I25"/>
    <mergeCell ref="J25:K25"/>
    <mergeCell ref="N24:Z30"/>
    <mergeCell ref="N21:Z23"/>
    <mergeCell ref="B30:C30"/>
    <mergeCell ref="D30:K30"/>
    <mergeCell ref="B22:C22"/>
    <mergeCell ref="B28:C28"/>
    <mergeCell ref="D28:K28"/>
    <mergeCell ref="B29:C29"/>
    <mergeCell ref="D29:K29"/>
    <mergeCell ref="B27:C27"/>
    <mergeCell ref="D27:G27"/>
    <mergeCell ref="H27:K27"/>
    <mergeCell ref="B23:C23"/>
    <mergeCell ref="E23:G23"/>
    <mergeCell ref="B26:C26"/>
    <mergeCell ref="D26:G26"/>
  </mergeCells>
  <phoneticPr fontId="23"/>
  <dataValidations count="3">
    <dataValidation type="list" allowBlank="1" showInputMessage="1" showErrorMessage="1" sqref="D27:G27" xr:uid="{00000000-0002-0000-0C00-000000000000}">
      <formula1>"選択してください。,普通,当座,その他,"</formula1>
    </dataValidation>
    <dataValidation operator="greaterThanOrEqual" allowBlank="1" showInputMessage="1" showErrorMessage="1" sqref="I7:K7" xr:uid="{AFA05FA5-B74C-42BB-B95E-2A162525D95F}"/>
    <dataValidation imeMode="fullKatakana" allowBlank="1" showInputMessage="1" showErrorMessage="1" sqref="D29:K29" xr:uid="{3093B1E3-E865-4E0B-8235-2CEC0B6CF9E3}"/>
  </dataValidations>
  <printOptions horizontalCentered="1"/>
  <pageMargins left="0.70866141732283472" right="0.70866141732283472" top="0.35433070866141736" bottom="0.15748031496062992" header="0.31496062992125984" footer="0.11811023622047245"/>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pageSetUpPr fitToPage="1"/>
  </sheetPr>
  <dimension ref="A1:C98"/>
  <sheetViews>
    <sheetView view="pageBreakPreview" zoomScaleNormal="100" zoomScaleSheetLayoutView="100" workbookViewId="0">
      <selection activeCell="A36" sqref="A36:XFD37"/>
    </sheetView>
  </sheetViews>
  <sheetFormatPr defaultColWidth="9" defaultRowHeight="18.75"/>
  <cols>
    <col min="1" max="1" width="20.125" style="107" customWidth="1"/>
    <col min="2" max="2" width="33.875" style="107" bestFit="1" customWidth="1"/>
    <col min="3" max="3" width="57.625" style="107" customWidth="1"/>
    <col min="4" max="16384" width="9" style="107"/>
  </cols>
  <sheetData>
    <row r="1" spans="1:3" ht="25.5">
      <c r="A1" s="106" t="s">
        <v>428</v>
      </c>
    </row>
    <row r="2" spans="1:3">
      <c r="A2" s="108" t="s">
        <v>152</v>
      </c>
      <c r="B2" s="108" t="s">
        <v>112</v>
      </c>
      <c r="C2" s="109" t="s">
        <v>100</v>
      </c>
    </row>
    <row r="3" spans="1:3">
      <c r="A3" s="110" t="s">
        <v>164</v>
      </c>
      <c r="B3" s="111" t="s">
        <v>30</v>
      </c>
      <c r="C3" s="111"/>
    </row>
    <row r="4" spans="1:3">
      <c r="A4" s="110" t="s">
        <v>165</v>
      </c>
      <c r="B4" s="111" t="s">
        <v>31</v>
      </c>
      <c r="C4" s="111"/>
    </row>
    <row r="5" spans="1:3">
      <c r="A5" s="110" t="s">
        <v>165</v>
      </c>
      <c r="B5" s="111" t="s">
        <v>32</v>
      </c>
      <c r="C5" s="111"/>
    </row>
    <row r="6" spans="1:3">
      <c r="A6" s="110" t="s">
        <v>165</v>
      </c>
      <c r="B6" s="111" t="s">
        <v>33</v>
      </c>
      <c r="C6" s="111"/>
    </row>
    <row r="7" spans="1:3">
      <c r="A7" s="110" t="s">
        <v>165</v>
      </c>
      <c r="B7" s="111" t="s">
        <v>34</v>
      </c>
      <c r="C7" s="111" t="s">
        <v>166</v>
      </c>
    </row>
    <row r="8" spans="1:3">
      <c r="A8" s="110" t="s">
        <v>165</v>
      </c>
      <c r="B8" s="111" t="s">
        <v>167</v>
      </c>
      <c r="C8" s="111" t="s">
        <v>236</v>
      </c>
    </row>
    <row r="9" spans="1:3">
      <c r="A9" s="110" t="s">
        <v>165</v>
      </c>
      <c r="B9" s="111" t="s">
        <v>168</v>
      </c>
      <c r="C9" s="111" t="s">
        <v>236</v>
      </c>
    </row>
    <row r="10" spans="1:3">
      <c r="A10" s="110" t="s">
        <v>165</v>
      </c>
      <c r="B10" s="111" t="s">
        <v>219</v>
      </c>
      <c r="C10" s="111" t="s">
        <v>236</v>
      </c>
    </row>
    <row r="11" spans="1:3">
      <c r="A11" s="110" t="s">
        <v>165</v>
      </c>
      <c r="B11" s="111" t="s">
        <v>220</v>
      </c>
      <c r="C11" s="111" t="s">
        <v>236</v>
      </c>
    </row>
    <row r="12" spans="1:3">
      <c r="A12" s="110" t="s">
        <v>36</v>
      </c>
      <c r="B12" s="111" t="s">
        <v>35</v>
      </c>
      <c r="C12" s="111"/>
    </row>
    <row r="13" spans="1:3">
      <c r="A13" s="110" t="s">
        <v>36</v>
      </c>
      <c r="B13" s="111" t="s">
        <v>95</v>
      </c>
      <c r="C13" s="111"/>
    </row>
    <row r="14" spans="1:3">
      <c r="A14" s="110" t="s">
        <v>36</v>
      </c>
      <c r="B14" s="111" t="s">
        <v>37</v>
      </c>
      <c r="C14" s="111"/>
    </row>
    <row r="15" spans="1:3">
      <c r="A15" s="110" t="s">
        <v>36</v>
      </c>
      <c r="B15" s="111" t="s">
        <v>38</v>
      </c>
      <c r="C15" s="111" t="s">
        <v>235</v>
      </c>
    </row>
    <row r="16" spans="1:3">
      <c r="A16" s="110" t="s">
        <v>36</v>
      </c>
      <c r="B16" s="111" t="s">
        <v>366</v>
      </c>
      <c r="C16" s="111" t="s">
        <v>235</v>
      </c>
    </row>
    <row r="17" spans="1:3">
      <c r="A17" s="110" t="s">
        <v>36</v>
      </c>
      <c r="B17" s="111" t="s">
        <v>39</v>
      </c>
      <c r="C17" s="111"/>
    </row>
    <row r="18" spans="1:3">
      <c r="A18" s="110" t="s">
        <v>36</v>
      </c>
      <c r="B18" s="111" t="s">
        <v>40</v>
      </c>
      <c r="C18" s="111"/>
    </row>
    <row r="19" spans="1:3">
      <c r="A19" s="110" t="s">
        <v>36</v>
      </c>
      <c r="B19" s="111" t="s">
        <v>41</v>
      </c>
      <c r="C19" s="111"/>
    </row>
    <row r="20" spans="1:3">
      <c r="A20" s="110" t="s">
        <v>36</v>
      </c>
      <c r="B20" s="111" t="s">
        <v>42</v>
      </c>
      <c r="C20" s="111"/>
    </row>
    <row r="21" spans="1:3">
      <c r="A21" s="110" t="s">
        <v>36</v>
      </c>
      <c r="B21" s="111" t="s">
        <v>43</v>
      </c>
      <c r="C21" s="111"/>
    </row>
    <row r="22" spans="1:3">
      <c r="A22" s="110" t="s">
        <v>36</v>
      </c>
      <c r="B22" s="111" t="s">
        <v>44</v>
      </c>
      <c r="C22" s="111" t="s">
        <v>235</v>
      </c>
    </row>
    <row r="23" spans="1:3">
      <c r="A23" s="110" t="s">
        <v>46</v>
      </c>
      <c r="B23" s="111" t="s">
        <v>45</v>
      </c>
      <c r="C23" s="111"/>
    </row>
    <row r="24" spans="1:3">
      <c r="A24" s="110" t="s">
        <v>46</v>
      </c>
      <c r="B24" s="111" t="s">
        <v>47</v>
      </c>
      <c r="C24" s="111"/>
    </row>
    <row r="25" spans="1:3">
      <c r="A25" s="110" t="s">
        <v>46</v>
      </c>
      <c r="B25" s="111" t="s">
        <v>48</v>
      </c>
      <c r="C25" s="111"/>
    </row>
    <row r="26" spans="1:3">
      <c r="A26" s="110" t="s">
        <v>46</v>
      </c>
      <c r="B26" s="111" t="s">
        <v>49</v>
      </c>
      <c r="C26" s="111"/>
    </row>
    <row r="27" spans="1:3">
      <c r="A27" s="110" t="s">
        <v>46</v>
      </c>
      <c r="B27" s="111" t="s">
        <v>169</v>
      </c>
      <c r="C27" s="111"/>
    </row>
    <row r="28" spans="1:3">
      <c r="A28" s="110" t="s">
        <v>46</v>
      </c>
      <c r="B28" s="111" t="s">
        <v>367</v>
      </c>
      <c r="C28" s="111"/>
    </row>
    <row r="29" spans="1:3">
      <c r="A29" s="110" t="s">
        <v>46</v>
      </c>
      <c r="B29" s="111" t="s">
        <v>50</v>
      </c>
      <c r="C29" s="111"/>
    </row>
    <row r="30" spans="1:3">
      <c r="A30" s="110" t="s">
        <v>46</v>
      </c>
      <c r="B30" s="111" t="s">
        <v>51</v>
      </c>
      <c r="C30" s="111"/>
    </row>
    <row r="31" spans="1:3">
      <c r="A31" s="110" t="s">
        <v>46</v>
      </c>
      <c r="B31" s="111" t="s">
        <v>170</v>
      </c>
      <c r="C31" s="111"/>
    </row>
    <row r="32" spans="1:3">
      <c r="A32" s="110" t="s">
        <v>46</v>
      </c>
      <c r="B32" s="111" t="s">
        <v>160</v>
      </c>
      <c r="C32" s="111"/>
    </row>
    <row r="33" spans="1:3">
      <c r="A33" s="110" t="s">
        <v>46</v>
      </c>
      <c r="B33" s="111" t="s">
        <v>161</v>
      </c>
      <c r="C33" s="111"/>
    </row>
    <row r="34" spans="1:3">
      <c r="A34" s="110" t="s">
        <v>46</v>
      </c>
      <c r="B34" s="111" t="s">
        <v>52</v>
      </c>
      <c r="C34" s="111"/>
    </row>
    <row r="35" spans="1:3">
      <c r="A35" s="110" t="s">
        <v>46</v>
      </c>
      <c r="B35" s="111" t="s">
        <v>53</v>
      </c>
      <c r="C35" s="111"/>
    </row>
    <row r="36" spans="1:3">
      <c r="A36" s="110" t="s">
        <v>46</v>
      </c>
      <c r="B36" s="111" t="s">
        <v>171</v>
      </c>
      <c r="C36" s="111" t="s">
        <v>110</v>
      </c>
    </row>
    <row r="37" spans="1:3">
      <c r="A37" s="110" t="s">
        <v>46</v>
      </c>
      <c r="B37" s="111" t="s">
        <v>54</v>
      </c>
      <c r="C37" s="111"/>
    </row>
    <row r="38" spans="1:3">
      <c r="A38" s="110" t="s">
        <v>172</v>
      </c>
      <c r="B38" s="111" t="s">
        <v>173</v>
      </c>
      <c r="C38" s="111" t="s">
        <v>174</v>
      </c>
    </row>
    <row r="39" spans="1:3">
      <c r="A39" s="110" t="s">
        <v>172</v>
      </c>
      <c r="B39" s="111" t="s">
        <v>175</v>
      </c>
      <c r="C39" s="111" t="s">
        <v>174</v>
      </c>
    </row>
    <row r="40" spans="1:3">
      <c r="A40" s="110" t="s">
        <v>176</v>
      </c>
      <c r="B40" s="111" t="s">
        <v>55</v>
      </c>
      <c r="C40" s="111"/>
    </row>
    <row r="41" spans="1:3">
      <c r="A41" s="110" t="s">
        <v>176</v>
      </c>
      <c r="B41" s="111" t="s">
        <v>56</v>
      </c>
      <c r="C41" s="111"/>
    </row>
    <row r="42" spans="1:3">
      <c r="A42" s="110" t="s">
        <v>176</v>
      </c>
      <c r="B42" s="111" t="s">
        <v>64</v>
      </c>
      <c r="C42" s="111"/>
    </row>
    <row r="43" spans="1:3">
      <c r="A43" s="110" t="s">
        <v>176</v>
      </c>
      <c r="B43" s="111" t="s">
        <v>61</v>
      </c>
      <c r="C43" s="111"/>
    </row>
    <row r="44" spans="1:3">
      <c r="A44" s="110" t="s">
        <v>176</v>
      </c>
      <c r="B44" s="111" t="s">
        <v>57</v>
      </c>
      <c r="C44" s="111"/>
    </row>
    <row r="45" spans="1:3">
      <c r="A45" s="110" t="s">
        <v>176</v>
      </c>
      <c r="B45" s="111" t="s">
        <v>58</v>
      </c>
      <c r="C45" s="111"/>
    </row>
    <row r="46" spans="1:3">
      <c r="A46" s="110" t="s">
        <v>176</v>
      </c>
      <c r="B46" s="111" t="s">
        <v>59</v>
      </c>
      <c r="C46" s="111"/>
    </row>
    <row r="47" spans="1:3">
      <c r="A47" s="110" t="s">
        <v>176</v>
      </c>
      <c r="B47" s="111" t="s">
        <v>60</v>
      </c>
      <c r="C47" s="111"/>
    </row>
    <row r="48" spans="1:3">
      <c r="A48" s="110" t="s">
        <v>176</v>
      </c>
      <c r="B48" s="111" t="s">
        <v>62</v>
      </c>
      <c r="C48" s="111"/>
    </row>
    <row r="49" spans="1:3">
      <c r="A49" s="110" t="s">
        <v>176</v>
      </c>
      <c r="B49" s="111" t="s">
        <v>162</v>
      </c>
      <c r="C49" s="111"/>
    </row>
    <row r="50" spans="1:3">
      <c r="A50" s="110" t="s">
        <v>176</v>
      </c>
      <c r="B50" s="111" t="s">
        <v>63</v>
      </c>
      <c r="C50" s="111"/>
    </row>
    <row r="51" spans="1:3">
      <c r="A51" s="110" t="s">
        <v>176</v>
      </c>
      <c r="B51" s="111" t="s">
        <v>163</v>
      </c>
      <c r="C51" s="111"/>
    </row>
    <row r="52" spans="1:3">
      <c r="A52" s="110" t="s">
        <v>176</v>
      </c>
      <c r="B52" s="111" t="s">
        <v>177</v>
      </c>
      <c r="C52" s="111"/>
    </row>
    <row r="53" spans="1:3">
      <c r="A53" s="110" t="s">
        <v>176</v>
      </c>
      <c r="B53" s="111" t="s">
        <v>178</v>
      </c>
      <c r="C53" s="111"/>
    </row>
    <row r="54" spans="1:3">
      <c r="A54" s="110" t="s">
        <v>176</v>
      </c>
      <c r="B54" s="111" t="s">
        <v>65</v>
      </c>
      <c r="C54" s="111" t="s">
        <v>179</v>
      </c>
    </row>
    <row r="55" spans="1:3">
      <c r="A55" s="110" t="s">
        <v>176</v>
      </c>
      <c r="B55" s="111" t="s">
        <v>180</v>
      </c>
      <c r="C55" s="111" t="s">
        <v>179</v>
      </c>
    </row>
    <row r="56" spans="1:3">
      <c r="A56" s="110" t="s">
        <v>176</v>
      </c>
      <c r="B56" s="111" t="s">
        <v>181</v>
      </c>
      <c r="C56" s="111"/>
    </row>
    <row r="57" spans="1:3">
      <c r="A57" s="110" t="s">
        <v>176</v>
      </c>
      <c r="B57" s="111" t="s">
        <v>182</v>
      </c>
      <c r="C57" s="111"/>
    </row>
    <row r="58" spans="1:3">
      <c r="A58" s="110" t="s">
        <v>176</v>
      </c>
      <c r="B58" s="111" t="s">
        <v>183</v>
      </c>
      <c r="C58" s="111" t="s">
        <v>236</v>
      </c>
    </row>
    <row r="59" spans="1:3">
      <c r="A59" s="110" t="s">
        <v>176</v>
      </c>
      <c r="B59" s="111" t="s">
        <v>66</v>
      </c>
      <c r="C59" s="111"/>
    </row>
    <row r="60" spans="1:3">
      <c r="A60" s="110" t="s">
        <v>176</v>
      </c>
      <c r="B60" s="111" t="s">
        <v>67</v>
      </c>
      <c r="C60" s="111"/>
    </row>
    <row r="61" spans="1:3">
      <c r="A61" s="110" t="s">
        <v>68</v>
      </c>
      <c r="B61" s="111" t="s">
        <v>185</v>
      </c>
      <c r="C61" s="111"/>
    </row>
    <row r="62" spans="1:3">
      <c r="A62" s="110" t="s">
        <v>68</v>
      </c>
      <c r="B62" s="111" t="s">
        <v>186</v>
      </c>
      <c r="C62" s="111"/>
    </row>
    <row r="63" spans="1:3">
      <c r="A63" s="110" t="s">
        <v>68</v>
      </c>
      <c r="B63" s="111" t="s">
        <v>69</v>
      </c>
      <c r="C63" s="111"/>
    </row>
    <row r="64" spans="1:3">
      <c r="A64" s="110" t="s">
        <v>68</v>
      </c>
      <c r="B64" s="111" t="s">
        <v>187</v>
      </c>
      <c r="C64" s="111"/>
    </row>
    <row r="65" spans="1:3">
      <c r="A65" s="110" t="s">
        <v>68</v>
      </c>
      <c r="B65" s="111" t="s">
        <v>71</v>
      </c>
      <c r="C65" s="111"/>
    </row>
    <row r="66" spans="1:3">
      <c r="A66" s="110" t="s">
        <v>68</v>
      </c>
      <c r="B66" s="111" t="s">
        <v>188</v>
      </c>
      <c r="C66" s="111" t="s">
        <v>184</v>
      </c>
    </row>
    <row r="67" spans="1:3">
      <c r="A67" s="110" t="s">
        <v>68</v>
      </c>
      <c r="B67" s="111" t="s">
        <v>70</v>
      </c>
      <c r="C67" s="111"/>
    </row>
    <row r="68" spans="1:3">
      <c r="A68" s="110" t="s">
        <v>68</v>
      </c>
      <c r="B68" s="111" t="s">
        <v>72</v>
      </c>
      <c r="C68" s="111"/>
    </row>
    <row r="69" spans="1:3">
      <c r="A69" s="110" t="s">
        <v>68</v>
      </c>
      <c r="B69" s="111" t="s">
        <v>73</v>
      </c>
      <c r="C69" s="111"/>
    </row>
    <row r="70" spans="1:3">
      <c r="A70" s="110" t="s">
        <v>68</v>
      </c>
      <c r="B70" s="111" t="s">
        <v>74</v>
      </c>
      <c r="C70" s="111"/>
    </row>
    <row r="71" spans="1:3">
      <c r="A71" s="110" t="s">
        <v>68</v>
      </c>
      <c r="B71" s="111" t="s">
        <v>189</v>
      </c>
      <c r="C71" s="111"/>
    </row>
    <row r="72" spans="1:3">
      <c r="A72" s="110" t="s">
        <v>76</v>
      </c>
      <c r="B72" s="111" t="s">
        <v>75</v>
      </c>
      <c r="C72" s="111" t="s">
        <v>190</v>
      </c>
    </row>
    <row r="73" spans="1:3">
      <c r="A73" s="110" t="s">
        <v>76</v>
      </c>
      <c r="B73" s="111" t="s">
        <v>77</v>
      </c>
      <c r="C73" s="111" t="s">
        <v>386</v>
      </c>
    </row>
    <row r="74" spans="1:3">
      <c r="A74" s="110" t="s">
        <v>191</v>
      </c>
      <c r="B74" s="111" t="s">
        <v>192</v>
      </c>
      <c r="C74" s="111" t="s">
        <v>193</v>
      </c>
    </row>
    <row r="75" spans="1:3">
      <c r="A75" s="110" t="s">
        <v>191</v>
      </c>
      <c r="B75" s="111" t="s">
        <v>78</v>
      </c>
      <c r="C75" s="111" t="s">
        <v>194</v>
      </c>
    </row>
    <row r="76" spans="1:3">
      <c r="A76" s="110" t="s">
        <v>191</v>
      </c>
      <c r="B76" s="111" t="s">
        <v>80</v>
      </c>
      <c r="C76" s="111"/>
    </row>
    <row r="77" spans="1:3">
      <c r="A77" s="110" t="s">
        <v>191</v>
      </c>
      <c r="B77" s="111" t="s">
        <v>81</v>
      </c>
      <c r="C77" s="111" t="s">
        <v>195</v>
      </c>
    </row>
    <row r="78" spans="1:3">
      <c r="A78" s="110" t="s">
        <v>191</v>
      </c>
      <c r="B78" s="111" t="s">
        <v>79</v>
      </c>
      <c r="C78" s="111"/>
    </row>
    <row r="79" spans="1:3">
      <c r="A79" s="112" t="s">
        <v>191</v>
      </c>
      <c r="B79" s="111" t="s">
        <v>196</v>
      </c>
      <c r="C79" s="111"/>
    </row>
    <row r="80" spans="1:3">
      <c r="A80" s="112" t="s">
        <v>191</v>
      </c>
      <c r="B80" s="111" t="s">
        <v>82</v>
      </c>
      <c r="C80" s="111"/>
    </row>
    <row r="81" spans="1:3">
      <c r="A81" s="112" t="s">
        <v>191</v>
      </c>
      <c r="B81" s="111" t="s">
        <v>83</v>
      </c>
      <c r="C81" s="111"/>
    </row>
    <row r="82" spans="1:3">
      <c r="A82" s="112" t="s">
        <v>191</v>
      </c>
      <c r="B82" s="112" t="s">
        <v>84</v>
      </c>
      <c r="C82" s="113"/>
    </row>
    <row r="83" spans="1:3">
      <c r="A83" s="112" t="s">
        <v>191</v>
      </c>
      <c r="B83" s="112" t="s">
        <v>234</v>
      </c>
      <c r="C83" s="113" t="s">
        <v>197</v>
      </c>
    </row>
    <row r="84" spans="1:3">
      <c r="A84" s="112" t="s">
        <v>191</v>
      </c>
      <c r="B84" s="112" t="s">
        <v>85</v>
      </c>
      <c r="C84" s="113"/>
    </row>
    <row r="85" spans="1:3">
      <c r="A85" s="110" t="s">
        <v>191</v>
      </c>
      <c r="B85" s="111" t="s">
        <v>86</v>
      </c>
      <c r="C85" s="111"/>
    </row>
    <row r="86" spans="1:3">
      <c r="A86" s="110" t="s">
        <v>191</v>
      </c>
      <c r="B86" s="111" t="s">
        <v>87</v>
      </c>
      <c r="C86" s="111"/>
    </row>
    <row r="87" spans="1:3">
      <c r="A87" s="110" t="s">
        <v>191</v>
      </c>
      <c r="B87" s="111" t="s">
        <v>88</v>
      </c>
      <c r="C87" s="111"/>
    </row>
    <row r="88" spans="1:3">
      <c r="A88" s="110" t="s">
        <v>198</v>
      </c>
      <c r="B88" s="111" t="s">
        <v>89</v>
      </c>
      <c r="C88" s="111" t="s">
        <v>111</v>
      </c>
    </row>
    <row r="89" spans="1:3">
      <c r="A89" s="110" t="s">
        <v>198</v>
      </c>
      <c r="B89" s="111" t="s">
        <v>90</v>
      </c>
      <c r="C89" s="111" t="s">
        <v>111</v>
      </c>
    </row>
    <row r="90" spans="1:3">
      <c r="A90" s="111" t="s">
        <v>198</v>
      </c>
      <c r="B90" s="111" t="s">
        <v>91</v>
      </c>
      <c r="C90" s="111" t="s">
        <v>111</v>
      </c>
    </row>
    <row r="91" spans="1:3">
      <c r="A91" s="111" t="s">
        <v>198</v>
      </c>
      <c r="B91" s="111" t="s">
        <v>199</v>
      </c>
      <c r="C91" s="111"/>
    </row>
    <row r="92" spans="1:3">
      <c r="A92" s="111" t="s">
        <v>198</v>
      </c>
      <c r="B92" s="111" t="s">
        <v>200</v>
      </c>
      <c r="C92" s="111"/>
    </row>
    <row r="93" spans="1:3">
      <c r="A93" s="111" t="s">
        <v>198</v>
      </c>
      <c r="B93" s="111" t="s">
        <v>201</v>
      </c>
      <c r="C93" s="111"/>
    </row>
    <row r="94" spans="1:3">
      <c r="A94" s="805"/>
    </row>
    <row r="95" spans="1:3">
      <c r="A95" s="805"/>
    </row>
    <row r="96" spans="1:3">
      <c r="A96" s="805"/>
    </row>
    <row r="97" spans="1:1">
      <c r="A97" s="805"/>
    </row>
    <row r="98" spans="1:1">
      <c r="A98" s="805"/>
    </row>
  </sheetData>
  <sheetProtection algorithmName="SHA-512" hashValue="VtgdYWao5fpQWgOfsNmYehjjwg9IDztlCJOD6T6if8c5DXMp1HDjvJBUa/vhdGHpl4j8TMZPohfmkBpWqE9B9g==" saltValue="fr3Fxoy7nTVUcEmYWiDbNA==" spinCount="100000" sheet="1" autoFilter="0"/>
  <autoFilter ref="A2:C98" xr:uid="{00000000-0009-0000-0000-000001000000}">
    <sortState xmlns:xlrd2="http://schemas.microsoft.com/office/spreadsheetml/2017/richdata2" ref="A2:E82">
      <sortCondition ref="A2:A82" customList="出演費,音楽費,文芸費,舞台費,運搬費,謝金,旅費,通信費,宣伝費,印刷費,記録・配信費,感染症対策経費"/>
    </sortState>
  </autoFilter>
  <phoneticPr fontId="23"/>
  <printOptions horizontalCentered="1"/>
  <pageMargins left="0.70866141732283472" right="0.70866141732283472" top="0.55118110236220474" bottom="0.55118110236220474" header="0.31496062992125984" footer="0.31496062992125984"/>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CCFFFF"/>
    <pageSetUpPr fitToPage="1"/>
  </sheetPr>
  <dimension ref="A1:Q51"/>
  <sheetViews>
    <sheetView view="pageBreakPreview" zoomScale="70" zoomScaleNormal="70" zoomScaleSheetLayoutView="70" workbookViewId="0">
      <selection activeCell="R23" sqref="R23"/>
    </sheetView>
  </sheetViews>
  <sheetFormatPr defaultColWidth="9" defaultRowHeight="18.75"/>
  <cols>
    <col min="1" max="1" width="7.125" customWidth="1"/>
    <col min="2" max="3" width="19.625" customWidth="1"/>
    <col min="4" max="4" width="3.125" customWidth="1"/>
    <col min="5" max="5" width="19.625" customWidth="1"/>
    <col min="6" max="6" width="8.625" customWidth="1"/>
    <col min="7" max="7" width="11.625" customWidth="1"/>
    <col min="8" max="8" width="25.625" customWidth="1"/>
    <col min="9" max="9" width="1" customWidth="1"/>
    <col min="10" max="10" width="9" customWidth="1"/>
  </cols>
  <sheetData>
    <row r="1" spans="1:17" s="294" customFormat="1" ht="35.450000000000003" customHeight="1">
      <c r="A1" s="930" t="s">
        <v>250</v>
      </c>
      <c r="B1" s="930"/>
      <c r="C1" s="930"/>
      <c r="D1"/>
      <c r="E1"/>
      <c r="F1" s="228"/>
      <c r="G1"/>
      <c r="H1"/>
      <c r="I1"/>
      <c r="J1" s="829"/>
      <c r="K1" s="829"/>
      <c r="L1"/>
      <c r="M1"/>
      <c r="N1" s="295"/>
      <c r="O1" s="114"/>
      <c r="P1" s="114"/>
      <c r="Q1"/>
    </row>
    <row r="2" spans="1:17" s="296" customFormat="1" ht="25.5" customHeight="1">
      <c r="A2" s="931" t="s">
        <v>429</v>
      </c>
      <c r="B2" s="931"/>
      <c r="C2" s="931"/>
      <c r="D2" s="931"/>
      <c r="E2" s="931"/>
      <c r="F2" s="931"/>
      <c r="G2" s="931"/>
      <c r="H2" s="931"/>
      <c r="I2"/>
      <c r="J2" s="829"/>
      <c r="K2" s="829"/>
      <c r="L2"/>
      <c r="M2"/>
      <c r="N2" s="295"/>
      <c r="O2" s="118"/>
      <c r="P2" s="114"/>
      <c r="Q2" s="602"/>
    </row>
    <row r="3" spans="1:17" s="296" customFormat="1" ht="25.5">
      <c r="A3" s="931" t="s">
        <v>251</v>
      </c>
      <c r="B3" s="931"/>
      <c r="C3" s="931"/>
      <c r="D3" s="931"/>
      <c r="E3" s="931"/>
      <c r="F3" s="931"/>
      <c r="G3" s="931"/>
      <c r="H3" s="931"/>
      <c r="I3"/>
      <c r="J3" s="363"/>
      <c r="K3" s="603"/>
      <c r="L3"/>
      <c r="M3"/>
      <c r="N3" s="295"/>
      <c r="O3" s="118"/>
      <c r="P3" s="602"/>
      <c r="Q3" s="602"/>
    </row>
    <row r="4" spans="1:17" s="296" customFormat="1" ht="6" customHeight="1">
      <c r="A4" s="600"/>
      <c r="B4" s="600"/>
      <c r="C4" s="600"/>
      <c r="D4" s="600"/>
      <c r="E4" s="600"/>
      <c r="F4" s="600"/>
      <c r="G4" s="600"/>
      <c r="H4" s="601"/>
      <c r="I4"/>
      <c r="J4" s="363"/>
      <c r="K4" s="603"/>
      <c r="L4"/>
      <c r="M4"/>
      <c r="N4" s="295"/>
      <c r="O4" s="602"/>
      <c r="P4" s="602"/>
      <c r="Q4" s="602"/>
    </row>
    <row r="5" spans="1:17" s="294" customFormat="1" ht="23.25" customHeight="1">
      <c r="A5" s="932" t="s">
        <v>252</v>
      </c>
      <c r="B5" s="932"/>
      <c r="C5" s="932"/>
      <c r="D5" s="932"/>
      <c r="E5" s="932"/>
      <c r="F5" s="932"/>
      <c r="G5" s="932"/>
      <c r="H5" s="932"/>
      <c r="I5"/>
      <c r="J5" s="363"/>
      <c r="K5" s="603"/>
      <c r="L5"/>
      <c r="M5"/>
      <c r="N5" s="295"/>
      <c r="O5"/>
      <c r="P5"/>
      <c r="Q5"/>
    </row>
    <row r="6" spans="1:17" s="294" customFormat="1" ht="7.5" customHeight="1">
      <c r="A6"/>
      <c r="B6"/>
      <c r="C6"/>
      <c r="D6"/>
      <c r="E6"/>
      <c r="F6"/>
      <c r="G6"/>
      <c r="H6"/>
      <c r="I6"/>
      <c r="J6"/>
      <c r="K6"/>
      <c r="L6"/>
      <c r="M6"/>
      <c r="N6" s="295"/>
      <c r="O6"/>
      <c r="P6"/>
      <c r="Q6"/>
    </row>
    <row r="7" spans="1:17" s="294" customFormat="1" ht="23.25" customHeight="1" thickBot="1">
      <c r="A7" s="933" t="s">
        <v>253</v>
      </c>
      <c r="B7" s="933"/>
      <c r="C7" s="933"/>
      <c r="D7" s="933"/>
      <c r="E7" s="934"/>
      <c r="F7" s="934"/>
      <c r="G7" s="934"/>
      <c r="H7" s="934"/>
      <c r="I7"/>
      <c r="J7"/>
      <c r="K7"/>
      <c r="L7"/>
      <c r="M7"/>
      <c r="N7" s="295"/>
      <c r="O7"/>
      <c r="P7"/>
      <c r="Q7"/>
    </row>
    <row r="8" spans="1:17" ht="30.75" customHeight="1" thickBot="1">
      <c r="A8" s="115" t="s">
        <v>118</v>
      </c>
      <c r="B8" s="391"/>
      <c r="C8" s="928"/>
      <c r="D8" s="929"/>
      <c r="E8" s="432"/>
      <c r="F8" s="420"/>
      <c r="G8" s="420"/>
      <c r="H8" s="420"/>
      <c r="J8" s="828"/>
      <c r="K8" s="828"/>
      <c r="L8" s="828"/>
      <c r="M8" s="828"/>
      <c r="N8" s="828"/>
      <c r="O8" s="828"/>
      <c r="P8" s="828"/>
      <c r="Q8" s="828"/>
    </row>
    <row r="9" spans="1:17" ht="47.25" customHeight="1">
      <c r="A9" s="903" t="s">
        <v>206</v>
      </c>
      <c r="B9" s="905" t="s">
        <v>207</v>
      </c>
      <c r="C9" s="906"/>
      <c r="D9" s="906"/>
      <c r="E9" s="906"/>
      <c r="F9" s="906"/>
      <c r="G9" s="906"/>
      <c r="H9" s="907"/>
      <c r="J9" s="828"/>
      <c r="K9" s="828"/>
      <c r="L9" s="828"/>
      <c r="M9" s="828"/>
      <c r="N9" s="828"/>
      <c r="O9" s="828"/>
      <c r="P9" s="828"/>
      <c r="Q9" s="828"/>
    </row>
    <row r="10" spans="1:17" ht="39.75" customHeight="1" thickBot="1">
      <c r="A10" s="904"/>
      <c r="B10" s="390" t="s">
        <v>208</v>
      </c>
      <c r="C10" s="873" t="s">
        <v>387</v>
      </c>
      <c r="D10" s="874"/>
      <c r="E10" s="874"/>
      <c r="F10" s="874"/>
      <c r="G10" s="874"/>
      <c r="H10" s="875"/>
      <c r="J10" s="828"/>
      <c r="K10" s="828"/>
      <c r="L10" s="828"/>
      <c r="M10" s="828"/>
      <c r="N10" s="828"/>
      <c r="O10" s="828"/>
      <c r="P10" s="828"/>
      <c r="Q10" s="828"/>
    </row>
    <row r="11" spans="1:17" ht="32.1" customHeight="1">
      <c r="A11" s="901" t="s">
        <v>0</v>
      </c>
      <c r="B11" s="790" t="s">
        <v>6</v>
      </c>
      <c r="C11" s="429"/>
      <c r="D11" s="430" t="s">
        <v>7</v>
      </c>
      <c r="E11" s="431"/>
      <c r="F11" s="914"/>
      <c r="G11" s="915"/>
      <c r="H11" s="916"/>
      <c r="I11" s="118"/>
      <c r="J11" s="826" t="s">
        <v>454</v>
      </c>
      <c r="K11" s="826"/>
      <c r="L11" s="826"/>
      <c r="M11" s="826"/>
      <c r="N11" s="826"/>
      <c r="O11" s="826"/>
      <c r="P11" s="826"/>
      <c r="Q11" s="826"/>
    </row>
    <row r="12" spans="1:17" ht="12" customHeight="1">
      <c r="A12" s="901"/>
      <c r="B12" s="871" t="s">
        <v>8</v>
      </c>
      <c r="C12" s="796" t="s">
        <v>108</v>
      </c>
      <c r="D12" s="866" t="s">
        <v>153</v>
      </c>
      <c r="E12" s="867"/>
      <c r="F12" s="883" t="s">
        <v>109</v>
      </c>
      <c r="G12" s="884"/>
      <c r="H12" s="885"/>
      <c r="I12" s="118"/>
      <c r="J12" s="826"/>
      <c r="K12" s="826"/>
      <c r="L12" s="826"/>
      <c r="M12" s="826"/>
      <c r="N12" s="826"/>
      <c r="O12" s="826"/>
      <c r="P12" s="826"/>
      <c r="Q12" s="826"/>
    </row>
    <row r="13" spans="1:17" ht="40.5" customHeight="1">
      <c r="A13" s="901"/>
      <c r="B13" s="872"/>
      <c r="C13" s="386" t="s">
        <v>387</v>
      </c>
      <c r="D13" s="862"/>
      <c r="E13" s="888"/>
      <c r="F13" s="889"/>
      <c r="G13" s="890"/>
      <c r="H13" s="891"/>
      <c r="I13" s="118"/>
      <c r="J13" s="826"/>
      <c r="K13" s="826"/>
      <c r="L13" s="826"/>
      <c r="M13" s="826"/>
      <c r="N13" s="826"/>
      <c r="O13" s="826"/>
      <c r="P13" s="826"/>
      <c r="Q13" s="826"/>
    </row>
    <row r="14" spans="1:17" ht="22.5" customHeight="1">
      <c r="A14" s="901"/>
      <c r="B14" s="791" t="s">
        <v>146</v>
      </c>
      <c r="C14" s="838"/>
      <c r="D14" s="839"/>
      <c r="E14" s="839"/>
      <c r="F14" s="839"/>
      <c r="G14" s="840"/>
      <c r="H14" s="841"/>
      <c r="I14" s="118"/>
      <c r="J14" s="826"/>
      <c r="K14" s="826"/>
      <c r="L14" s="826"/>
      <c r="M14" s="826"/>
      <c r="N14" s="826"/>
      <c r="O14" s="826"/>
      <c r="P14" s="826"/>
      <c r="Q14" s="826"/>
    </row>
    <row r="15" spans="1:17" ht="32.1" customHeight="1">
      <c r="A15" s="901"/>
      <c r="B15" s="792" t="s">
        <v>138</v>
      </c>
      <c r="C15" s="838"/>
      <c r="D15" s="839"/>
      <c r="E15" s="839"/>
      <c r="F15" s="839"/>
      <c r="G15" s="840"/>
      <c r="H15" s="841"/>
      <c r="I15" s="118"/>
      <c r="J15" s="826"/>
      <c r="K15" s="826"/>
      <c r="L15" s="826"/>
      <c r="M15" s="826"/>
      <c r="N15" s="826"/>
      <c r="O15" s="826"/>
      <c r="P15" s="826"/>
      <c r="Q15" s="826"/>
    </row>
    <row r="16" spans="1:17" ht="32.1" customHeight="1">
      <c r="A16" s="901"/>
      <c r="B16" s="792" t="s">
        <v>9</v>
      </c>
      <c r="C16" s="838"/>
      <c r="D16" s="839"/>
      <c r="E16" s="839"/>
      <c r="F16" s="839"/>
      <c r="G16" s="840"/>
      <c r="H16" s="841"/>
      <c r="I16" s="118"/>
      <c r="J16" s="826"/>
      <c r="K16" s="826"/>
      <c r="L16" s="826"/>
      <c r="M16" s="826"/>
      <c r="N16" s="826"/>
      <c r="O16" s="826"/>
      <c r="P16" s="826"/>
      <c r="Q16" s="826"/>
    </row>
    <row r="17" spans="1:17" ht="32.1" customHeight="1">
      <c r="A17" s="901"/>
      <c r="B17" s="793" t="s">
        <v>10</v>
      </c>
      <c r="C17" s="927"/>
      <c r="D17" s="839"/>
      <c r="E17" s="839"/>
      <c r="F17" s="839"/>
      <c r="G17" s="840"/>
      <c r="H17" s="841"/>
      <c r="I17" s="118"/>
      <c r="J17" s="826"/>
      <c r="K17" s="826"/>
      <c r="L17" s="826"/>
      <c r="M17" s="826"/>
      <c r="N17" s="826"/>
      <c r="O17" s="826"/>
      <c r="P17" s="826"/>
      <c r="Q17" s="826"/>
    </row>
    <row r="18" spans="1:17" ht="32.1" customHeight="1" thickBot="1">
      <c r="A18" s="902"/>
      <c r="B18" s="794" t="s">
        <v>158</v>
      </c>
      <c r="C18" s="908"/>
      <c r="D18" s="909"/>
      <c r="E18" s="909"/>
      <c r="F18" s="909"/>
      <c r="G18" s="909"/>
      <c r="H18" s="910"/>
      <c r="I18" s="118"/>
      <c r="J18" s="826"/>
      <c r="K18" s="826"/>
      <c r="L18" s="826"/>
      <c r="M18" s="826"/>
      <c r="N18" s="826"/>
      <c r="O18" s="826"/>
      <c r="P18" s="826"/>
      <c r="Q18" s="826"/>
    </row>
    <row r="19" spans="1:17" ht="32.1" customHeight="1">
      <c r="A19" s="911" t="s">
        <v>144</v>
      </c>
      <c r="B19" s="123" t="s">
        <v>129</v>
      </c>
      <c r="C19" s="392"/>
      <c r="D19" s="393" t="s">
        <v>145</v>
      </c>
      <c r="E19" s="394"/>
      <c r="F19" s="920"/>
      <c r="G19" s="921"/>
      <c r="H19" s="922"/>
      <c r="J19" s="826"/>
      <c r="K19" s="826"/>
      <c r="L19" s="826"/>
      <c r="M19" s="826"/>
      <c r="N19" s="826"/>
      <c r="O19" s="826"/>
      <c r="P19" s="826"/>
      <c r="Q19" s="826"/>
    </row>
    <row r="20" spans="1:17" ht="12.75" customHeight="1">
      <c r="A20" s="901"/>
      <c r="B20" s="912" t="s">
        <v>130</v>
      </c>
      <c r="C20" s="796" t="s">
        <v>108</v>
      </c>
      <c r="D20" s="866" t="s">
        <v>153</v>
      </c>
      <c r="E20" s="867"/>
      <c r="F20" s="883" t="s">
        <v>109</v>
      </c>
      <c r="G20" s="884"/>
      <c r="H20" s="885"/>
      <c r="J20" s="826"/>
      <c r="K20" s="826"/>
      <c r="L20" s="826"/>
      <c r="M20" s="826"/>
      <c r="N20" s="826"/>
      <c r="O20" s="826"/>
      <c r="P20" s="826"/>
      <c r="Q20" s="826"/>
    </row>
    <row r="21" spans="1:17" ht="40.5" customHeight="1">
      <c r="A21" s="901"/>
      <c r="B21" s="913"/>
      <c r="C21" s="386" t="s">
        <v>387</v>
      </c>
      <c r="D21" s="862"/>
      <c r="E21" s="888"/>
      <c r="F21" s="889"/>
      <c r="G21" s="890"/>
      <c r="H21" s="891"/>
      <c r="J21" s="826"/>
      <c r="K21" s="826"/>
      <c r="L21" s="826"/>
      <c r="M21" s="826"/>
      <c r="N21" s="826"/>
      <c r="O21" s="826"/>
      <c r="P21" s="826"/>
      <c r="Q21" s="826"/>
    </row>
    <row r="22" spans="1:17" ht="31.5" customHeight="1">
      <c r="A22" s="901"/>
      <c r="B22" s="125" t="s">
        <v>143</v>
      </c>
      <c r="C22" s="923"/>
      <c r="D22" s="924"/>
      <c r="E22" s="924"/>
      <c r="F22" s="924"/>
      <c r="G22" s="925"/>
      <c r="H22" s="926"/>
      <c r="J22" s="826"/>
      <c r="K22" s="826"/>
      <c r="L22" s="826"/>
      <c r="M22" s="826"/>
      <c r="N22" s="826"/>
      <c r="O22" s="826"/>
      <c r="P22" s="826"/>
      <c r="Q22" s="826"/>
    </row>
    <row r="23" spans="1:17" ht="32.1" customHeight="1">
      <c r="A23" s="901"/>
      <c r="B23" s="795" t="s">
        <v>131</v>
      </c>
      <c r="C23" s="868"/>
      <c r="D23" s="869"/>
      <c r="E23" s="869"/>
      <c r="F23" s="869"/>
      <c r="G23" s="869"/>
      <c r="H23" s="870"/>
      <c r="J23" s="826"/>
      <c r="K23" s="826"/>
      <c r="L23" s="826"/>
      <c r="M23" s="826"/>
      <c r="N23" s="826"/>
      <c r="O23" s="826"/>
      <c r="P23" s="826"/>
      <c r="Q23" s="826"/>
    </row>
    <row r="24" spans="1:17" ht="32.1" customHeight="1">
      <c r="A24" s="901"/>
      <c r="B24" s="795" t="s">
        <v>132</v>
      </c>
      <c r="C24" s="868"/>
      <c r="D24" s="869"/>
      <c r="E24" s="869"/>
      <c r="F24" s="869"/>
      <c r="G24" s="869"/>
      <c r="H24" s="870"/>
      <c r="J24" s="826"/>
      <c r="K24" s="826"/>
      <c r="L24" s="826"/>
      <c r="M24" s="826"/>
      <c r="N24" s="826"/>
      <c r="O24" s="826"/>
      <c r="P24" s="826"/>
      <c r="Q24" s="826"/>
    </row>
    <row r="25" spans="1:17" ht="32.1" customHeight="1" thickBot="1">
      <c r="A25" s="902"/>
      <c r="B25" s="794" t="s">
        <v>133</v>
      </c>
      <c r="C25" s="917"/>
      <c r="D25" s="918"/>
      <c r="E25" s="918"/>
      <c r="F25" s="918"/>
      <c r="G25" s="918"/>
      <c r="H25" s="919"/>
      <c r="J25" s="826"/>
      <c r="K25" s="826"/>
      <c r="L25" s="826"/>
      <c r="M25" s="826"/>
      <c r="N25" s="826"/>
      <c r="O25" s="826"/>
      <c r="P25" s="826"/>
      <c r="Q25" s="826"/>
    </row>
    <row r="26" spans="1:17" ht="40.5" customHeight="1">
      <c r="A26" s="876" t="s">
        <v>297</v>
      </c>
      <c r="B26" s="127" t="s">
        <v>1</v>
      </c>
      <c r="C26" s="845"/>
      <c r="D26" s="846"/>
      <c r="E26" s="846"/>
      <c r="F26" s="846"/>
      <c r="G26" s="847"/>
      <c r="H26" s="848"/>
      <c r="I26" s="118"/>
      <c r="J26" s="826"/>
      <c r="K26" s="826"/>
      <c r="L26" s="826"/>
      <c r="M26" s="826"/>
      <c r="N26" s="826"/>
      <c r="O26" s="826"/>
      <c r="P26" s="826"/>
      <c r="Q26" s="826"/>
    </row>
    <row r="27" spans="1:17" s="114" customFormat="1" ht="40.5" customHeight="1">
      <c r="A27" s="877"/>
      <c r="B27" s="128" t="s">
        <v>2</v>
      </c>
      <c r="C27" s="860"/>
      <c r="D27" s="861"/>
      <c r="E27" s="861"/>
      <c r="F27" s="861"/>
      <c r="G27" s="862"/>
      <c r="H27" s="863"/>
      <c r="I27" s="230"/>
      <c r="J27" s="826"/>
      <c r="K27" s="826"/>
      <c r="L27" s="826"/>
      <c r="M27" s="826"/>
      <c r="N27" s="826"/>
      <c r="O27" s="826"/>
      <c r="P27" s="826"/>
      <c r="Q27" s="826"/>
    </row>
    <row r="28" spans="1:17" ht="37.5" customHeight="1">
      <c r="A28" s="877"/>
      <c r="B28" s="129" t="s">
        <v>3</v>
      </c>
      <c r="C28" s="401"/>
      <c r="D28" s="402" t="s">
        <v>97</v>
      </c>
      <c r="E28" s="403"/>
      <c r="F28" s="855" t="s">
        <v>427</v>
      </c>
      <c r="G28" s="856"/>
      <c r="H28" s="857"/>
      <c r="J28" s="826"/>
      <c r="K28" s="826"/>
      <c r="L28" s="826"/>
      <c r="M28" s="826"/>
      <c r="N28" s="826"/>
      <c r="O28" s="826"/>
      <c r="P28" s="826"/>
      <c r="Q28" s="826"/>
    </row>
    <row r="29" spans="1:17" ht="42" customHeight="1">
      <c r="A29" s="877"/>
      <c r="B29" s="131" t="s">
        <v>244</v>
      </c>
      <c r="C29" s="868"/>
      <c r="D29" s="869"/>
      <c r="E29" s="869"/>
      <c r="F29" s="404" t="s">
        <v>209</v>
      </c>
      <c r="G29" s="802"/>
      <c r="H29" s="405" t="s">
        <v>210</v>
      </c>
      <c r="J29" s="826"/>
      <c r="K29" s="826"/>
      <c r="L29" s="826"/>
      <c r="M29" s="826"/>
      <c r="N29" s="826"/>
      <c r="O29" s="826"/>
      <c r="P29" s="826"/>
      <c r="Q29" s="826"/>
    </row>
    <row r="30" spans="1:17" ht="12.75" customHeight="1">
      <c r="A30" s="877"/>
      <c r="B30" s="886" t="s">
        <v>245</v>
      </c>
      <c r="C30" s="796" t="s">
        <v>108</v>
      </c>
      <c r="D30" s="866" t="s">
        <v>153</v>
      </c>
      <c r="E30" s="867"/>
      <c r="F30" s="883" t="s">
        <v>109</v>
      </c>
      <c r="G30" s="884"/>
      <c r="H30" s="885"/>
      <c r="I30" s="118"/>
      <c r="J30" s="358"/>
      <c r="K30" s="358"/>
      <c r="L30" s="358"/>
      <c r="M30" s="358"/>
      <c r="N30" s="358"/>
      <c r="O30" s="358"/>
      <c r="P30" s="358"/>
      <c r="Q30" s="358"/>
    </row>
    <row r="31" spans="1:17" ht="42" customHeight="1" thickBot="1">
      <c r="A31" s="877"/>
      <c r="B31" s="887"/>
      <c r="C31" s="386" t="s">
        <v>387</v>
      </c>
      <c r="D31" s="862"/>
      <c r="E31" s="888"/>
      <c r="F31" s="889"/>
      <c r="G31" s="890"/>
      <c r="H31" s="891"/>
      <c r="I31" s="118"/>
      <c r="J31" s="808"/>
      <c r="K31" s="808"/>
      <c r="L31" s="808"/>
      <c r="M31" s="808"/>
      <c r="N31" s="808"/>
      <c r="O31" s="808"/>
      <c r="P31" s="808"/>
      <c r="Q31" s="808"/>
    </row>
    <row r="32" spans="1:17" ht="17.25" customHeight="1">
      <c r="A32" s="877"/>
      <c r="B32" s="886" t="s">
        <v>335</v>
      </c>
      <c r="C32" s="893" t="s">
        <v>254</v>
      </c>
      <c r="D32" s="894"/>
      <c r="E32" s="895" t="s">
        <v>229</v>
      </c>
      <c r="F32" s="896"/>
      <c r="G32" s="897" t="s">
        <v>218</v>
      </c>
      <c r="H32" s="898"/>
      <c r="I32" s="118"/>
      <c r="J32" s="830" t="s">
        <v>426</v>
      </c>
      <c r="K32" s="830"/>
      <c r="L32" s="830"/>
      <c r="M32" s="830"/>
      <c r="N32" s="830"/>
      <c r="O32" s="830"/>
      <c r="P32" s="830"/>
      <c r="Q32" s="830"/>
    </row>
    <row r="33" spans="1:17" ht="37.5" customHeight="1" thickBot="1">
      <c r="A33" s="877"/>
      <c r="B33" s="892"/>
      <c r="C33" s="899" t="s">
        <v>387</v>
      </c>
      <c r="D33" s="900"/>
      <c r="E33" s="834"/>
      <c r="F33" s="835"/>
      <c r="G33" s="836"/>
      <c r="H33" s="837"/>
      <c r="I33" s="118"/>
      <c r="J33" s="831"/>
      <c r="K33" s="831"/>
      <c r="L33" s="831"/>
      <c r="M33" s="831"/>
      <c r="N33" s="831"/>
      <c r="O33" s="831"/>
      <c r="P33" s="831"/>
      <c r="Q33" s="831"/>
    </row>
    <row r="34" spans="1:17" ht="15.75" customHeight="1">
      <c r="A34" s="877"/>
      <c r="B34" s="879" t="s">
        <v>4</v>
      </c>
      <c r="C34" s="864" t="s">
        <v>134</v>
      </c>
      <c r="D34" s="865"/>
      <c r="E34" s="865"/>
      <c r="F34" s="842" t="s">
        <v>135</v>
      </c>
      <c r="G34" s="843"/>
      <c r="H34" s="844"/>
      <c r="J34" s="825" t="s">
        <v>384</v>
      </c>
      <c r="K34" s="825"/>
      <c r="L34" s="825"/>
      <c r="M34" s="825"/>
      <c r="N34" s="825"/>
      <c r="O34" s="825"/>
      <c r="P34" s="825"/>
      <c r="Q34" s="825"/>
    </row>
    <row r="35" spans="1:17" ht="23.25" customHeight="1">
      <c r="A35" s="877"/>
      <c r="B35" s="880"/>
      <c r="C35" s="395" t="s">
        <v>11</v>
      </c>
      <c r="D35" s="858">
        <f>'1-3 収入'!E6</f>
        <v>0</v>
      </c>
      <c r="E35" s="859"/>
      <c r="F35" s="942" t="s">
        <v>362</v>
      </c>
      <c r="G35" s="945" t="str">
        <f>IF('1-4 支出'!E8="","",'1-4 支出'!E8)</f>
        <v/>
      </c>
      <c r="H35" s="935" t="str">
        <f>IF('1-4 支出'!F8="","",'1-4 支出'!F8)</f>
        <v>0</v>
      </c>
      <c r="J35" s="826"/>
      <c r="K35" s="826"/>
      <c r="L35" s="826"/>
      <c r="M35" s="826"/>
      <c r="N35" s="826"/>
      <c r="O35" s="826"/>
      <c r="P35" s="826"/>
      <c r="Q35" s="826"/>
    </row>
    <row r="36" spans="1:17" ht="23.25" customHeight="1">
      <c r="A36" s="877"/>
      <c r="B36" s="880"/>
      <c r="C36" s="396" t="s">
        <v>12</v>
      </c>
      <c r="D36" s="851">
        <f>'1-3 収入'!E8</f>
        <v>0</v>
      </c>
      <c r="E36" s="852"/>
      <c r="F36" s="943"/>
      <c r="G36" s="946"/>
      <c r="H36" s="936"/>
      <c r="J36" s="826"/>
      <c r="K36" s="826"/>
      <c r="L36" s="826"/>
      <c r="M36" s="826"/>
      <c r="N36" s="826"/>
      <c r="O36" s="826"/>
      <c r="P36" s="826"/>
      <c r="Q36" s="826"/>
    </row>
    <row r="37" spans="1:17" ht="23.25" customHeight="1">
      <c r="A37" s="877"/>
      <c r="B37" s="880"/>
      <c r="C37" s="397" t="s">
        <v>104</v>
      </c>
      <c r="D37" s="853">
        <f>'1-3 収入'!E9</f>
        <v>0</v>
      </c>
      <c r="E37" s="854"/>
      <c r="F37" s="944"/>
      <c r="G37" s="947"/>
      <c r="H37" s="937"/>
      <c r="J37" s="826"/>
      <c r="K37" s="826"/>
      <c r="L37" s="826"/>
      <c r="M37" s="826"/>
      <c r="N37" s="826"/>
      <c r="O37" s="826"/>
      <c r="P37" s="826"/>
      <c r="Q37" s="826"/>
    </row>
    <row r="38" spans="1:17" ht="23.25" customHeight="1">
      <c r="A38" s="877"/>
      <c r="B38" s="880"/>
      <c r="C38" s="397" t="s">
        <v>105</v>
      </c>
      <c r="D38" s="853">
        <f>'1-3 収入'!E10</f>
        <v>0</v>
      </c>
      <c r="E38" s="854"/>
      <c r="F38" s="942" t="s">
        <v>361</v>
      </c>
      <c r="G38" s="945" t="str">
        <f>IF('1-4 支出'!E9="","",'1-4 支出'!E9)</f>
        <v/>
      </c>
      <c r="H38" s="935" t="str">
        <f>IF('1-4 支出'!F9="","",'1-4 支出'!F9)</f>
        <v>0</v>
      </c>
      <c r="J38" s="826"/>
      <c r="K38" s="826"/>
      <c r="L38" s="826"/>
      <c r="M38" s="826"/>
      <c r="N38" s="826"/>
      <c r="O38" s="826"/>
      <c r="P38" s="826"/>
      <c r="Q38" s="826"/>
    </row>
    <row r="39" spans="1:17" ht="23.25" customHeight="1">
      <c r="A39" s="877"/>
      <c r="B39" s="880"/>
      <c r="C39" s="397" t="s">
        <v>364</v>
      </c>
      <c r="D39" s="853">
        <f>'1-3 収入'!E11</f>
        <v>0</v>
      </c>
      <c r="E39" s="854"/>
      <c r="F39" s="943"/>
      <c r="G39" s="946"/>
      <c r="H39" s="936"/>
      <c r="J39" s="826"/>
      <c r="K39" s="826"/>
      <c r="L39" s="826"/>
      <c r="M39" s="826"/>
      <c r="N39" s="826"/>
      <c r="O39" s="826"/>
      <c r="P39" s="826"/>
      <c r="Q39" s="826"/>
    </row>
    <row r="40" spans="1:17" ht="23.25" customHeight="1">
      <c r="A40" s="877"/>
      <c r="B40" s="880"/>
      <c r="C40" s="397" t="s">
        <v>255</v>
      </c>
      <c r="D40" s="853">
        <f>'1-3 収入'!E12</f>
        <v>0</v>
      </c>
      <c r="E40" s="854"/>
      <c r="F40" s="944"/>
      <c r="G40" s="947"/>
      <c r="H40" s="937"/>
      <c r="J40" s="826"/>
      <c r="K40" s="826"/>
      <c r="L40" s="826"/>
      <c r="M40" s="826"/>
      <c r="N40" s="826"/>
      <c r="O40" s="826"/>
      <c r="P40" s="826"/>
      <c r="Q40" s="826"/>
    </row>
    <row r="41" spans="1:17" ht="23.25" customHeight="1">
      <c r="A41" s="877"/>
      <c r="B41" s="880"/>
      <c r="C41" s="397" t="s">
        <v>256</v>
      </c>
      <c r="D41" s="853">
        <f>'1-3 収入'!E13</f>
        <v>0</v>
      </c>
      <c r="E41" s="854"/>
      <c r="F41" s="943" t="s">
        <v>363</v>
      </c>
      <c r="G41" s="945" t="str">
        <f>IF('1-4 支出'!E10="","",'1-4 支出'!E10)</f>
        <v/>
      </c>
      <c r="H41" s="935" t="str">
        <f>IF('1-4 支出'!F10="","",'1-4 支出'!F10)</f>
        <v>0</v>
      </c>
      <c r="J41" s="826"/>
      <c r="K41" s="826"/>
      <c r="L41" s="826"/>
      <c r="M41" s="826"/>
      <c r="N41" s="826"/>
      <c r="O41" s="826"/>
      <c r="P41" s="826"/>
      <c r="Q41" s="826"/>
    </row>
    <row r="42" spans="1:17" ht="23.25" customHeight="1">
      <c r="A42" s="877"/>
      <c r="B42" s="880"/>
      <c r="C42" s="398" t="s">
        <v>258</v>
      </c>
      <c r="D42" s="851">
        <f>'1-3 収入'!E5</f>
        <v>0</v>
      </c>
      <c r="E42" s="852"/>
      <c r="F42" s="943"/>
      <c r="G42" s="946"/>
      <c r="H42" s="936"/>
      <c r="J42" s="826"/>
      <c r="K42" s="826"/>
      <c r="L42" s="826"/>
      <c r="M42" s="826"/>
      <c r="N42" s="826"/>
      <c r="O42" s="826"/>
      <c r="P42" s="826"/>
      <c r="Q42" s="826"/>
    </row>
    <row r="43" spans="1:17" ht="23.25" customHeight="1">
      <c r="A43" s="877"/>
      <c r="B43" s="880"/>
      <c r="C43" s="397" t="s">
        <v>13</v>
      </c>
      <c r="D43" s="853">
        <f>H45-(D42+D44)</f>
        <v>0</v>
      </c>
      <c r="E43" s="854"/>
      <c r="F43" s="944"/>
      <c r="G43" s="947"/>
      <c r="H43" s="937"/>
      <c r="J43" s="826"/>
      <c r="K43" s="826"/>
      <c r="L43" s="826"/>
      <c r="M43" s="826"/>
      <c r="N43" s="826"/>
      <c r="O43" s="826"/>
      <c r="P43" s="826"/>
      <c r="Q43" s="826"/>
    </row>
    <row r="44" spans="1:17" ht="23.25" customHeight="1">
      <c r="A44" s="877"/>
      <c r="B44" s="881"/>
      <c r="C44" s="399" t="s">
        <v>257</v>
      </c>
      <c r="D44" s="940">
        <f>IF(C33="選択してください。",0,MIN(H44,C33))</f>
        <v>0</v>
      </c>
      <c r="E44" s="941"/>
      <c r="F44" s="938" t="s">
        <v>259</v>
      </c>
      <c r="G44" s="939"/>
      <c r="H44" s="418">
        <f>'1-4 支出'!F6</f>
        <v>0</v>
      </c>
      <c r="J44" s="826"/>
      <c r="K44" s="826"/>
      <c r="L44" s="826"/>
      <c r="M44" s="826"/>
      <c r="N44" s="826"/>
      <c r="O44" s="826"/>
      <c r="P44" s="826"/>
      <c r="Q44" s="826"/>
    </row>
    <row r="45" spans="1:17" ht="23.25" customHeight="1" thickBot="1">
      <c r="A45" s="878"/>
      <c r="B45" s="882"/>
      <c r="C45" s="400" t="s">
        <v>332</v>
      </c>
      <c r="D45" s="849">
        <f>SUM(D42:E44)</f>
        <v>0</v>
      </c>
      <c r="E45" s="850"/>
      <c r="F45" s="832" t="s">
        <v>217</v>
      </c>
      <c r="G45" s="833"/>
      <c r="H45" s="419">
        <f>'1-4 支出'!F5</f>
        <v>0</v>
      </c>
      <c r="J45" s="827"/>
      <c r="K45" s="827"/>
      <c r="L45" s="827"/>
      <c r="M45" s="827"/>
      <c r="N45" s="827"/>
      <c r="O45" s="827"/>
      <c r="P45" s="827"/>
      <c r="Q45" s="827"/>
    </row>
    <row r="46" spans="1:17" ht="4.5" customHeight="1">
      <c r="I46" s="358"/>
      <c r="J46" s="666"/>
      <c r="K46" s="666"/>
      <c r="L46" s="666"/>
      <c r="M46" s="666"/>
      <c r="N46" s="666"/>
      <c r="O46" s="666"/>
      <c r="P46" s="666"/>
      <c r="Q46" s="666"/>
    </row>
    <row r="47" spans="1:17" ht="18.75" customHeight="1">
      <c r="A47" s="133"/>
      <c r="B47" s="133"/>
      <c r="F47" s="134"/>
      <c r="G47" s="448" t="s">
        <v>371</v>
      </c>
      <c r="H47" s="450" t="e">
        <f>(H45/G33)-1</f>
        <v>#DIV/0!</v>
      </c>
      <c r="I47" s="358"/>
      <c r="J47" s="666"/>
      <c r="K47" s="666"/>
      <c r="L47" s="666"/>
      <c r="M47" s="666"/>
      <c r="N47" s="666"/>
      <c r="O47" s="666"/>
      <c r="P47" s="666"/>
      <c r="Q47" s="666"/>
    </row>
    <row r="48" spans="1:17" ht="18.75" customHeight="1">
      <c r="B48" s="133"/>
      <c r="F48" s="135"/>
      <c r="G48" s="449"/>
      <c r="H48" s="450"/>
      <c r="I48" s="360"/>
      <c r="J48" s="666"/>
      <c r="K48" s="666"/>
      <c r="L48" s="666"/>
      <c r="M48" s="666"/>
      <c r="N48" s="666"/>
      <c r="O48" s="666"/>
      <c r="P48" s="666"/>
      <c r="Q48" s="666"/>
    </row>
    <row r="49" spans="2:17" ht="18.75" customHeight="1">
      <c r="B49" s="133" t="str">
        <f>IF('1-4 支出'!I7="","","支出　助成金算定基礎経費の選択を確認してください。")</f>
        <v/>
      </c>
      <c r="I49" s="360"/>
      <c r="J49" s="666"/>
      <c r="K49" s="666"/>
      <c r="L49" s="666"/>
      <c r="M49" s="666"/>
      <c r="N49" s="666"/>
      <c r="O49" s="666"/>
      <c r="P49" s="666"/>
      <c r="Q49" s="666"/>
    </row>
    <row r="50" spans="2:17">
      <c r="B50" s="133"/>
    </row>
    <row r="51" spans="2:17">
      <c r="B51" s="133"/>
    </row>
  </sheetData>
  <sheetProtection algorithmName="SHA-512" hashValue="WzBZAbbnokYvgW6+TJPfj2aLe8ib2wNY+H9hMgxHjl2B/BGYrnDgO+29s1AtNuRPK/rYP4gMPzr/QLyZWHEqhw==" saltValue="vIk60sAdMwfFCqDab8vVLg==" spinCount="100000" sheet="1" objects="1" scenarios="1"/>
  <mergeCells count="80">
    <mergeCell ref="H35:H37"/>
    <mergeCell ref="H38:H40"/>
    <mergeCell ref="H41:H43"/>
    <mergeCell ref="F44:G44"/>
    <mergeCell ref="D44:E44"/>
    <mergeCell ref="F35:F37"/>
    <mergeCell ref="F38:F40"/>
    <mergeCell ref="F41:F43"/>
    <mergeCell ref="G35:G37"/>
    <mergeCell ref="G38:G40"/>
    <mergeCell ref="G41:G43"/>
    <mergeCell ref="D37:E37"/>
    <mergeCell ref="D38:E38"/>
    <mergeCell ref="D39:E39"/>
    <mergeCell ref="D40:E40"/>
    <mergeCell ref="D41:E41"/>
    <mergeCell ref="A1:C1"/>
    <mergeCell ref="A2:H2"/>
    <mergeCell ref="A3:H3"/>
    <mergeCell ref="A5:H5"/>
    <mergeCell ref="A7:H7"/>
    <mergeCell ref="D13:E13"/>
    <mergeCell ref="F13:H13"/>
    <mergeCell ref="C17:H17"/>
    <mergeCell ref="C8:D8"/>
    <mergeCell ref="F12:H12"/>
    <mergeCell ref="A11:A18"/>
    <mergeCell ref="A9:A10"/>
    <mergeCell ref="B9:H9"/>
    <mergeCell ref="C18:H18"/>
    <mergeCell ref="A19:A25"/>
    <mergeCell ref="B20:B21"/>
    <mergeCell ref="F11:H11"/>
    <mergeCell ref="C15:H15"/>
    <mergeCell ref="C16:H16"/>
    <mergeCell ref="C25:H25"/>
    <mergeCell ref="D21:E21"/>
    <mergeCell ref="F21:H21"/>
    <mergeCell ref="F20:H20"/>
    <mergeCell ref="F19:H19"/>
    <mergeCell ref="C22:H22"/>
    <mergeCell ref="C23:H23"/>
    <mergeCell ref="B12:B13"/>
    <mergeCell ref="C10:H10"/>
    <mergeCell ref="D12:E12"/>
    <mergeCell ref="A26:A45"/>
    <mergeCell ref="B34:B45"/>
    <mergeCell ref="D30:E30"/>
    <mergeCell ref="F30:H30"/>
    <mergeCell ref="B30:B31"/>
    <mergeCell ref="D31:E31"/>
    <mergeCell ref="F31:H31"/>
    <mergeCell ref="C29:E29"/>
    <mergeCell ref="B32:B33"/>
    <mergeCell ref="C32:D32"/>
    <mergeCell ref="E32:F32"/>
    <mergeCell ref="G32:H32"/>
    <mergeCell ref="C33:D33"/>
    <mergeCell ref="F45:G45"/>
    <mergeCell ref="E33:F33"/>
    <mergeCell ref="G33:H33"/>
    <mergeCell ref="C14:H14"/>
    <mergeCell ref="F34:H34"/>
    <mergeCell ref="C26:H26"/>
    <mergeCell ref="D45:E45"/>
    <mergeCell ref="D36:E36"/>
    <mergeCell ref="D42:E42"/>
    <mergeCell ref="D43:E43"/>
    <mergeCell ref="F28:H28"/>
    <mergeCell ref="D35:E35"/>
    <mergeCell ref="C27:H27"/>
    <mergeCell ref="C34:E34"/>
    <mergeCell ref="D20:E20"/>
    <mergeCell ref="C24:H24"/>
    <mergeCell ref="J34:Q45"/>
    <mergeCell ref="J8:Q8"/>
    <mergeCell ref="J1:K2"/>
    <mergeCell ref="J9:Q10"/>
    <mergeCell ref="J11:Q29"/>
    <mergeCell ref="J32:Q33"/>
  </mergeCells>
  <phoneticPr fontId="8"/>
  <conditionalFormatting sqref="H47:H48">
    <cfRule type="expression" dxfId="5" priority="3">
      <formula>OR((H45/G33)&lt;0.8)</formula>
    </cfRule>
  </conditionalFormatting>
  <dataValidations count="9">
    <dataValidation imeMode="halfAlpha" operator="greaterThanOrEqual" allowBlank="1" showInputMessage="1" showErrorMessage="1" sqref="C11:C12 E11 C19:C20 E19 C30" xr:uid="{00000000-0002-0000-0200-000000000000}"/>
    <dataValidation type="list" allowBlank="1" showInputMessage="1" showErrorMessage="1" sqref="C21 C13 C31" xr:uid="{00000000-0002-0000-0200-000002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fullKatakana" allowBlank="1" showInputMessage="1" showErrorMessage="1" sqref="C26:H26 C14:H14" xr:uid="{00000000-0002-0000-0200-000003000000}"/>
    <dataValidation type="list" allowBlank="1" showInputMessage="1" showErrorMessage="1" sqref="C33" xr:uid="{00000000-0002-0000-0200-000004000000}">
      <formula1>"選択してください。,200,500,1000,2000"</formula1>
    </dataValidation>
    <dataValidation operator="greaterThanOrEqual" allowBlank="1" showInputMessage="1" errorTitle="提出期間内で入力してください。" error="2022/4/1～" sqref="C8:D8" xr:uid="{00000000-0002-0000-0200-000005000000}"/>
    <dataValidation type="list" allowBlank="1" showInputMessage="1" showErrorMessage="1" sqref="C10:H10" xr:uid="{00000000-0002-0000-0200-000006000000}">
      <formula1>"選択してください。,音楽 (オーケストラ、吹奏楽、オペラ、室内楽、合唱 等),舞踊 (バレエ、現代舞踊、民族舞踊、コンテンポラリーダンス 等),演劇 (現代演劇、児童演劇、人形劇、ミュージカル 等),伝統芸能 (地芝居（歌舞伎、人形浄瑠璃芝居 等）、民謡、邦楽 等),美術 (絵画、彫刻、工芸、写真、書等の展示),その他 (生活文化等、分類できない公演・展示)"</formula1>
    </dataValidation>
    <dataValidation type="custom" imeMode="disabled" allowBlank="1" showInputMessage="1" showErrorMessage="1" error="半角英数字で入力してください。" sqref="C18:H18 C24:H24" xr:uid="{00000000-0002-0000-0200-000007000000}">
      <formula1>LENB(C18)=LEN(C18)</formula1>
    </dataValidation>
    <dataValidation imeMode="disabled" allowBlank="1" showInputMessage="1" showErrorMessage="1" sqref="C25:H25 E33:H33" xr:uid="{00000000-0002-0000-0200-000008000000}"/>
    <dataValidation type="date" imeMode="halfAlpha" allowBlank="1" showInputMessage="1" showErrorMessage="1" errorTitle="実施時期" error="西暦から入力してください。_x000a_（20××/○/△）" sqref="C28 E28" xr:uid="{0C65345E-8B03-4490-8908-C297F9359012}">
      <formula1>45748</formula1>
      <formula2>46112</formula2>
    </dataValidation>
  </dataValidations>
  <printOptions horizontalCentered="1"/>
  <pageMargins left="0.70866141732283472" right="0.70866141732283472" top="0.35433070866141736" bottom="0.15748031496062992" header="0.31496062992125984" footer="0.11811023622047245"/>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02BDC-D146-4620-814E-2A308FBE70C9}">
  <sheetPr codeName="Sheet3">
    <tabColor rgb="FFCCFFFF"/>
    <pageSetUpPr fitToPage="1"/>
  </sheetPr>
  <dimension ref="A1:Q89"/>
  <sheetViews>
    <sheetView view="pageBreakPreview" topLeftCell="A10" zoomScale="50" zoomScaleNormal="40" zoomScaleSheetLayoutView="50" workbookViewId="0">
      <selection activeCell="O26" sqref="O26:O56"/>
    </sheetView>
  </sheetViews>
  <sheetFormatPr defaultColWidth="9" defaultRowHeight="33"/>
  <cols>
    <col min="1" max="1" width="4.625" style="35" customWidth="1"/>
    <col min="2" max="3" width="16.625" customWidth="1"/>
    <col min="4" max="4" width="14.625" customWidth="1"/>
    <col min="5" max="5" width="13.125" customWidth="1"/>
    <col min="6" max="8" width="16.875" customWidth="1"/>
    <col min="9" max="10" width="13.125" customWidth="1"/>
    <col min="11" max="11" width="14.5" customWidth="1"/>
    <col min="12" max="12" width="9.5" customWidth="1"/>
    <col min="13" max="13" width="15" customWidth="1"/>
    <col min="14" max="14" width="30.625" customWidth="1"/>
    <col min="15" max="15" width="95.5" style="417" customWidth="1"/>
  </cols>
  <sheetData>
    <row r="1" spans="1:17" s="35" customFormat="1" ht="35.1" customHeight="1">
      <c r="B1" s="375" t="s">
        <v>430</v>
      </c>
      <c r="C1" s="372"/>
      <c r="D1" s="372"/>
      <c r="E1" s="372"/>
      <c r="F1" s="372"/>
      <c r="G1" s="372"/>
      <c r="H1" s="372"/>
      <c r="I1" s="372"/>
      <c r="J1" s="372"/>
      <c r="K1" s="372"/>
      <c r="L1" s="372"/>
      <c r="M1" s="372"/>
      <c r="O1" s="956"/>
    </row>
    <row r="2" spans="1:17" s="35" customFormat="1" ht="31.5" customHeight="1">
      <c r="B2" s="376"/>
      <c r="C2" s="377" t="s">
        <v>232</v>
      </c>
      <c r="D2" s="957">
        <f>'1-1 総表'!C15</f>
        <v>0</v>
      </c>
      <c r="E2" s="957"/>
      <c r="F2" s="957"/>
      <c r="G2" s="957"/>
      <c r="H2" s="957"/>
      <c r="I2" s="957"/>
      <c r="J2" s="957"/>
      <c r="K2" s="957"/>
      <c r="L2" s="957"/>
      <c r="M2" s="957"/>
      <c r="N2" s="378"/>
      <c r="O2" s="956"/>
      <c r="P2" s="379"/>
    </row>
    <row r="3" spans="1:17" s="35" customFormat="1" ht="30" customHeight="1">
      <c r="B3" s="376"/>
      <c r="C3" s="377" t="s">
        <v>202</v>
      </c>
      <c r="D3" s="957">
        <f>'1-1 総表'!C27</f>
        <v>0</v>
      </c>
      <c r="E3" s="957"/>
      <c r="F3" s="957"/>
      <c r="G3" s="957"/>
      <c r="H3" s="957"/>
      <c r="I3" s="957"/>
      <c r="J3" s="957"/>
      <c r="K3" s="957"/>
      <c r="L3" s="957"/>
      <c r="M3" s="957"/>
      <c r="N3" s="378"/>
      <c r="O3" s="956"/>
    </row>
    <row r="4" spans="1:17" ht="11.45" customHeight="1" thickBot="1">
      <c r="O4" s="809"/>
    </row>
    <row r="5" spans="1:17" s="372" customFormat="1" ht="34.5" customHeight="1">
      <c r="B5" s="961" t="s">
        <v>221</v>
      </c>
      <c r="C5" s="962"/>
      <c r="D5" s="962"/>
      <c r="E5" s="962"/>
      <c r="F5" s="962"/>
      <c r="G5" s="962"/>
      <c r="H5" s="962"/>
      <c r="I5" s="962"/>
      <c r="J5" s="962"/>
      <c r="K5" s="962"/>
      <c r="L5" s="962"/>
      <c r="M5" s="963"/>
      <c r="N5" s="964"/>
      <c r="O5" s="977" t="s">
        <v>446</v>
      </c>
    </row>
    <row r="6" spans="1:17" ht="33" customHeight="1">
      <c r="A6">
        <v>1</v>
      </c>
      <c r="B6" s="965"/>
      <c r="C6" s="966"/>
      <c r="D6" s="966"/>
      <c r="E6" s="966"/>
      <c r="F6" s="966"/>
      <c r="G6" s="966"/>
      <c r="H6" s="966"/>
      <c r="I6" s="966"/>
      <c r="J6" s="966"/>
      <c r="K6" s="966"/>
      <c r="L6" s="966"/>
      <c r="M6" s="966"/>
      <c r="N6" s="967"/>
      <c r="O6" s="978"/>
      <c r="P6" s="295"/>
      <c r="Q6" s="373"/>
    </row>
    <row r="7" spans="1:17" ht="33" customHeight="1">
      <c r="A7">
        <v>2</v>
      </c>
      <c r="B7" s="965"/>
      <c r="C7" s="968"/>
      <c r="D7" s="968"/>
      <c r="E7" s="968"/>
      <c r="F7" s="968"/>
      <c r="G7" s="968"/>
      <c r="H7" s="968"/>
      <c r="I7" s="968"/>
      <c r="J7" s="968"/>
      <c r="K7" s="968"/>
      <c r="L7" s="968"/>
      <c r="M7" s="968"/>
      <c r="N7" s="969"/>
      <c r="O7" s="978"/>
      <c r="P7" s="137"/>
      <c r="Q7" s="374"/>
    </row>
    <row r="8" spans="1:17" ht="33" customHeight="1">
      <c r="A8">
        <v>3</v>
      </c>
      <c r="B8" s="965"/>
      <c r="C8" s="968"/>
      <c r="D8" s="968"/>
      <c r="E8" s="968"/>
      <c r="F8" s="968"/>
      <c r="G8" s="968"/>
      <c r="H8" s="968"/>
      <c r="I8" s="968"/>
      <c r="J8" s="968"/>
      <c r="K8" s="968"/>
      <c r="L8" s="968"/>
      <c r="M8" s="968"/>
      <c r="N8" s="969"/>
      <c r="O8" s="978"/>
      <c r="P8" s="118"/>
      <c r="Q8" s="358"/>
    </row>
    <row r="9" spans="1:17" ht="33" customHeight="1">
      <c r="A9">
        <v>4</v>
      </c>
      <c r="B9" s="965"/>
      <c r="C9" s="968"/>
      <c r="D9" s="968"/>
      <c r="E9" s="968"/>
      <c r="F9" s="968"/>
      <c r="G9" s="968"/>
      <c r="H9" s="968"/>
      <c r="I9" s="968"/>
      <c r="J9" s="968"/>
      <c r="K9" s="968"/>
      <c r="L9" s="968"/>
      <c r="M9" s="968"/>
      <c r="N9" s="969"/>
      <c r="O9" s="978"/>
      <c r="P9" s="118"/>
      <c r="Q9" s="358"/>
    </row>
    <row r="10" spans="1:17" ht="33" customHeight="1">
      <c r="A10">
        <v>5</v>
      </c>
      <c r="B10" s="965"/>
      <c r="C10" s="968"/>
      <c r="D10" s="968"/>
      <c r="E10" s="968"/>
      <c r="F10" s="968"/>
      <c r="G10" s="968"/>
      <c r="H10" s="968"/>
      <c r="I10" s="968"/>
      <c r="J10" s="968"/>
      <c r="K10" s="968"/>
      <c r="L10" s="968"/>
      <c r="M10" s="968"/>
      <c r="N10" s="969"/>
      <c r="O10" s="978"/>
      <c r="P10" s="118"/>
      <c r="Q10" s="358"/>
    </row>
    <row r="11" spans="1:17" ht="33" customHeight="1" thickBot="1">
      <c r="A11">
        <v>6</v>
      </c>
      <c r="B11" s="970"/>
      <c r="C11" s="971"/>
      <c r="D11" s="971"/>
      <c r="E11" s="971"/>
      <c r="F11" s="971"/>
      <c r="G11" s="971"/>
      <c r="H11" s="971"/>
      <c r="I11" s="971"/>
      <c r="J11" s="971"/>
      <c r="K11" s="971"/>
      <c r="L11" s="971"/>
      <c r="M11" s="971"/>
      <c r="N11" s="972"/>
      <c r="O11" s="978"/>
      <c r="P11" s="118"/>
      <c r="Q11" s="358"/>
    </row>
    <row r="12" spans="1:17" s="372" customFormat="1" ht="34.5" customHeight="1">
      <c r="B12" s="961" t="s">
        <v>348</v>
      </c>
      <c r="C12" s="962"/>
      <c r="D12" s="962"/>
      <c r="E12" s="962"/>
      <c r="F12" s="962"/>
      <c r="G12" s="962"/>
      <c r="H12" s="962"/>
      <c r="I12" s="962"/>
      <c r="J12" s="962"/>
      <c r="K12" s="962"/>
      <c r="L12" s="962"/>
      <c r="M12" s="963"/>
      <c r="N12" s="964"/>
      <c r="O12" s="978"/>
    </row>
    <row r="13" spans="1:17" ht="33" customHeight="1">
      <c r="A13">
        <v>1</v>
      </c>
      <c r="B13" s="973"/>
      <c r="C13" s="974"/>
      <c r="D13" s="974"/>
      <c r="E13" s="974"/>
      <c r="F13" s="974"/>
      <c r="G13" s="974"/>
      <c r="H13" s="974"/>
      <c r="I13" s="974"/>
      <c r="J13" s="974"/>
      <c r="K13" s="974"/>
      <c r="L13" s="974"/>
      <c r="M13" s="974"/>
      <c r="N13" s="975"/>
      <c r="O13" s="978"/>
      <c r="P13" s="118"/>
      <c r="Q13" s="118"/>
    </row>
    <row r="14" spans="1:17" ht="33" customHeight="1">
      <c r="A14">
        <v>2</v>
      </c>
      <c r="B14" s="973"/>
      <c r="C14" s="974"/>
      <c r="D14" s="974"/>
      <c r="E14" s="974"/>
      <c r="F14" s="974"/>
      <c r="G14" s="974"/>
      <c r="H14" s="974"/>
      <c r="I14" s="974"/>
      <c r="J14" s="974"/>
      <c r="K14" s="974"/>
      <c r="L14" s="974"/>
      <c r="M14" s="974"/>
      <c r="N14" s="975"/>
      <c r="O14" s="978"/>
      <c r="P14" s="118"/>
      <c r="Q14" s="118"/>
    </row>
    <row r="15" spans="1:17" ht="33" customHeight="1">
      <c r="A15">
        <v>3</v>
      </c>
      <c r="B15" s="973"/>
      <c r="C15" s="974"/>
      <c r="D15" s="974"/>
      <c r="E15" s="974"/>
      <c r="F15" s="974"/>
      <c r="G15" s="974"/>
      <c r="H15" s="974"/>
      <c r="I15" s="974"/>
      <c r="J15" s="974"/>
      <c r="K15" s="974"/>
      <c r="L15" s="974"/>
      <c r="M15" s="974"/>
      <c r="N15" s="975"/>
      <c r="O15" s="978"/>
      <c r="P15" s="118"/>
      <c r="Q15" s="118"/>
    </row>
    <row r="16" spans="1:17" ht="33" customHeight="1">
      <c r="A16">
        <v>4</v>
      </c>
      <c r="B16" s="976"/>
      <c r="C16" s="966"/>
      <c r="D16" s="966"/>
      <c r="E16" s="966"/>
      <c r="F16" s="966"/>
      <c r="G16" s="966"/>
      <c r="H16" s="966"/>
      <c r="I16" s="966"/>
      <c r="J16" s="966"/>
      <c r="K16" s="966"/>
      <c r="L16" s="966"/>
      <c r="M16" s="966"/>
      <c r="N16" s="967"/>
      <c r="O16" s="978"/>
      <c r="P16" s="118"/>
      <c r="Q16" s="118"/>
    </row>
    <row r="17" spans="1:17" ht="33" customHeight="1">
      <c r="A17">
        <v>5</v>
      </c>
      <c r="B17" s="976"/>
      <c r="C17" s="966"/>
      <c r="D17" s="966"/>
      <c r="E17" s="966"/>
      <c r="F17" s="966"/>
      <c r="G17" s="966"/>
      <c r="H17" s="966"/>
      <c r="I17" s="966"/>
      <c r="J17" s="966"/>
      <c r="K17" s="966"/>
      <c r="L17" s="966"/>
      <c r="M17" s="966"/>
      <c r="N17" s="967"/>
      <c r="O17" s="978"/>
      <c r="P17" s="118"/>
      <c r="Q17" s="118"/>
    </row>
    <row r="18" spans="1:17" ht="33" customHeight="1" thickBot="1">
      <c r="A18">
        <v>6</v>
      </c>
      <c r="B18" s="976"/>
      <c r="C18" s="966"/>
      <c r="D18" s="966"/>
      <c r="E18" s="966"/>
      <c r="F18" s="966"/>
      <c r="G18" s="966"/>
      <c r="H18" s="966"/>
      <c r="I18" s="966"/>
      <c r="J18" s="966"/>
      <c r="K18" s="966"/>
      <c r="L18" s="966"/>
      <c r="M18" s="966"/>
      <c r="N18" s="967"/>
      <c r="O18" s="979"/>
      <c r="P18" s="118"/>
      <c r="Q18" s="118"/>
    </row>
    <row r="19" spans="1:17" s="372" customFormat="1" ht="34.5" customHeight="1">
      <c r="B19" s="980" t="s">
        <v>349</v>
      </c>
      <c r="C19" s="981"/>
      <c r="D19" s="981"/>
      <c r="E19" s="981"/>
      <c r="F19" s="981"/>
      <c r="G19" s="981"/>
      <c r="H19" s="981"/>
      <c r="I19" s="981"/>
      <c r="J19" s="981"/>
      <c r="K19" s="981"/>
      <c r="L19" s="981"/>
      <c r="M19" s="981"/>
      <c r="N19" s="982"/>
      <c r="O19" s="977" t="s">
        <v>388</v>
      </c>
    </row>
    <row r="20" spans="1:17" ht="28.5" customHeight="1">
      <c r="B20" s="694" t="s">
        <v>393</v>
      </c>
      <c r="C20" s="695" t="s">
        <v>203</v>
      </c>
      <c r="D20" s="958" t="s">
        <v>204</v>
      </c>
      <c r="E20" s="959"/>
      <c r="F20" s="958" t="s">
        <v>222</v>
      </c>
      <c r="G20" s="959"/>
      <c r="H20" s="697" t="s">
        <v>395</v>
      </c>
      <c r="I20" s="958" t="s">
        <v>394</v>
      </c>
      <c r="J20" s="960"/>
      <c r="K20" s="960"/>
      <c r="L20" s="959"/>
      <c r="M20" s="696" t="s">
        <v>225</v>
      </c>
      <c r="N20" s="698" t="s">
        <v>205</v>
      </c>
      <c r="O20" s="978"/>
      <c r="P20" s="352"/>
    </row>
    <row r="21" spans="1:17" ht="28.5" customHeight="1">
      <c r="A21" s="35">
        <v>1</v>
      </c>
      <c r="B21" s="699"/>
      <c r="C21" s="700"/>
      <c r="D21" s="948"/>
      <c r="E21" s="949"/>
      <c r="F21" s="950"/>
      <c r="G21" s="951"/>
      <c r="H21" s="701"/>
      <c r="I21" s="952"/>
      <c r="J21" s="953"/>
      <c r="K21" s="953"/>
      <c r="L21" s="954"/>
      <c r="M21" s="702"/>
      <c r="N21" s="806"/>
      <c r="O21" s="978"/>
      <c r="P21" s="352"/>
    </row>
    <row r="22" spans="1:17" ht="28.5" customHeight="1">
      <c r="A22" s="35">
        <v>2</v>
      </c>
      <c r="B22" s="703"/>
      <c r="C22" s="704"/>
      <c r="D22" s="948"/>
      <c r="E22" s="955"/>
      <c r="F22" s="950"/>
      <c r="G22" s="951"/>
      <c r="H22" s="701"/>
      <c r="I22" s="952"/>
      <c r="J22" s="953"/>
      <c r="K22" s="953"/>
      <c r="L22" s="954"/>
      <c r="M22" s="702"/>
      <c r="N22" s="806"/>
      <c r="O22" s="978"/>
      <c r="P22" s="352"/>
    </row>
    <row r="23" spans="1:17" ht="28.5" customHeight="1">
      <c r="A23" s="35">
        <v>3</v>
      </c>
      <c r="B23" s="703"/>
      <c r="C23" s="704"/>
      <c r="D23" s="948"/>
      <c r="E23" s="955"/>
      <c r="F23" s="950"/>
      <c r="G23" s="951"/>
      <c r="H23" s="701"/>
      <c r="I23" s="952"/>
      <c r="J23" s="953"/>
      <c r="K23" s="953"/>
      <c r="L23" s="954"/>
      <c r="M23" s="702"/>
      <c r="N23" s="806"/>
      <c r="O23" s="978"/>
      <c r="P23" s="352"/>
    </row>
    <row r="24" spans="1:17" ht="28.5" customHeight="1">
      <c r="A24" s="35">
        <v>4</v>
      </c>
      <c r="B24" s="703"/>
      <c r="C24" s="704"/>
      <c r="D24" s="948"/>
      <c r="E24" s="955"/>
      <c r="F24" s="950"/>
      <c r="G24" s="951"/>
      <c r="H24" s="701"/>
      <c r="I24" s="952"/>
      <c r="J24" s="953"/>
      <c r="K24" s="953"/>
      <c r="L24" s="954"/>
      <c r="M24" s="702"/>
      <c r="N24" s="806"/>
      <c r="O24" s="978"/>
      <c r="P24" s="352"/>
    </row>
    <row r="25" spans="1:17" ht="28.5" customHeight="1" thickBot="1">
      <c r="A25" s="35">
        <v>5</v>
      </c>
      <c r="B25" s="705"/>
      <c r="C25" s="706"/>
      <c r="D25" s="1001"/>
      <c r="E25" s="1002"/>
      <c r="F25" s="1003"/>
      <c r="G25" s="1004"/>
      <c r="H25" s="707"/>
      <c r="I25" s="1005"/>
      <c r="J25" s="1006"/>
      <c r="K25" s="1006"/>
      <c r="L25" s="1007"/>
      <c r="M25" s="708"/>
      <c r="N25" s="709"/>
      <c r="O25" s="979"/>
      <c r="P25" s="352"/>
    </row>
    <row r="26" spans="1:17" s="372" customFormat="1" ht="34.5" customHeight="1">
      <c r="B26" s="1019" t="s">
        <v>350</v>
      </c>
      <c r="C26" s="1020"/>
      <c r="D26" s="1020"/>
      <c r="E26" s="1020"/>
      <c r="F26" s="1020"/>
      <c r="G26" s="1020"/>
      <c r="H26" s="1020"/>
      <c r="I26" s="1020"/>
      <c r="J26" s="1020"/>
      <c r="K26" s="1020"/>
      <c r="L26" s="1020"/>
      <c r="M26" s="1020"/>
      <c r="N26" s="1021"/>
      <c r="O26" s="1014" t="s">
        <v>455</v>
      </c>
    </row>
    <row r="27" spans="1:17" ht="27.75" customHeight="1">
      <c r="A27" s="35">
        <v>1</v>
      </c>
      <c r="B27" s="986"/>
      <c r="C27" s="987"/>
      <c r="D27" s="987"/>
      <c r="E27" s="987"/>
      <c r="F27" s="987"/>
      <c r="G27" s="987"/>
      <c r="H27" s="987"/>
      <c r="I27" s="987"/>
      <c r="J27" s="987"/>
      <c r="K27" s="987"/>
      <c r="L27" s="987"/>
      <c r="M27" s="987"/>
      <c r="N27" s="988"/>
      <c r="O27" s="1015"/>
      <c r="P27" s="352"/>
    </row>
    <row r="28" spans="1:17" ht="27.75" customHeight="1">
      <c r="A28" s="35">
        <v>2</v>
      </c>
      <c r="B28" s="989"/>
      <c r="C28" s="990"/>
      <c r="D28" s="990"/>
      <c r="E28" s="990"/>
      <c r="F28" s="990"/>
      <c r="G28" s="990"/>
      <c r="H28" s="990"/>
      <c r="I28" s="990"/>
      <c r="J28" s="990"/>
      <c r="K28" s="990"/>
      <c r="L28" s="990"/>
      <c r="M28" s="990"/>
      <c r="N28" s="991"/>
      <c r="O28" s="1015"/>
      <c r="P28" s="352"/>
    </row>
    <row r="29" spans="1:17" ht="27.75" customHeight="1">
      <c r="A29" s="35">
        <v>3</v>
      </c>
      <c r="B29" s="989"/>
      <c r="C29" s="990"/>
      <c r="D29" s="990"/>
      <c r="E29" s="990"/>
      <c r="F29" s="990"/>
      <c r="G29" s="990"/>
      <c r="H29" s="990"/>
      <c r="I29" s="990"/>
      <c r="J29" s="990"/>
      <c r="K29" s="990"/>
      <c r="L29" s="990"/>
      <c r="M29" s="990"/>
      <c r="N29" s="991"/>
      <c r="O29" s="1015"/>
      <c r="P29" s="352"/>
    </row>
    <row r="30" spans="1:17" ht="27.75" customHeight="1">
      <c r="A30" s="35">
        <v>4</v>
      </c>
      <c r="B30" s="989"/>
      <c r="C30" s="990"/>
      <c r="D30" s="990"/>
      <c r="E30" s="990"/>
      <c r="F30" s="990"/>
      <c r="G30" s="990"/>
      <c r="H30" s="990"/>
      <c r="I30" s="990"/>
      <c r="J30" s="990"/>
      <c r="K30" s="990"/>
      <c r="L30" s="990"/>
      <c r="M30" s="990"/>
      <c r="N30" s="991"/>
      <c r="O30" s="1015"/>
      <c r="P30" s="352"/>
    </row>
    <row r="31" spans="1:17" ht="27.75" customHeight="1">
      <c r="A31" s="35">
        <v>5</v>
      </c>
      <c r="B31" s="989"/>
      <c r="C31" s="990"/>
      <c r="D31" s="990"/>
      <c r="E31" s="990"/>
      <c r="F31" s="990"/>
      <c r="G31" s="990"/>
      <c r="H31" s="990"/>
      <c r="I31" s="990"/>
      <c r="J31" s="990"/>
      <c r="K31" s="990"/>
      <c r="L31" s="990"/>
      <c r="M31" s="990"/>
      <c r="N31" s="991"/>
      <c r="O31" s="1015"/>
      <c r="P31" s="352"/>
    </row>
    <row r="32" spans="1:17" ht="27.75" customHeight="1">
      <c r="A32" s="35">
        <v>6</v>
      </c>
      <c r="B32" s="989"/>
      <c r="C32" s="990"/>
      <c r="D32" s="990"/>
      <c r="E32" s="990"/>
      <c r="F32" s="990"/>
      <c r="G32" s="990"/>
      <c r="H32" s="990"/>
      <c r="I32" s="990"/>
      <c r="J32" s="990"/>
      <c r="K32" s="990"/>
      <c r="L32" s="990"/>
      <c r="M32" s="990"/>
      <c r="N32" s="991"/>
      <c r="O32" s="1015"/>
      <c r="P32" s="352"/>
    </row>
    <row r="33" spans="1:16" ht="27.75" customHeight="1">
      <c r="A33" s="35">
        <v>7</v>
      </c>
      <c r="B33" s="989"/>
      <c r="C33" s="990"/>
      <c r="D33" s="990"/>
      <c r="E33" s="990"/>
      <c r="F33" s="990"/>
      <c r="G33" s="990"/>
      <c r="H33" s="990"/>
      <c r="I33" s="990"/>
      <c r="J33" s="990"/>
      <c r="K33" s="990"/>
      <c r="L33" s="990"/>
      <c r="M33" s="990"/>
      <c r="N33" s="991"/>
      <c r="O33" s="1015"/>
      <c r="P33" s="352"/>
    </row>
    <row r="34" spans="1:16" ht="27.75" customHeight="1">
      <c r="A34" s="35">
        <v>8</v>
      </c>
      <c r="B34" s="989"/>
      <c r="C34" s="990"/>
      <c r="D34" s="990"/>
      <c r="E34" s="990"/>
      <c r="F34" s="990"/>
      <c r="G34" s="990"/>
      <c r="H34" s="990"/>
      <c r="I34" s="990"/>
      <c r="J34" s="990"/>
      <c r="K34" s="990"/>
      <c r="L34" s="990"/>
      <c r="M34" s="990"/>
      <c r="N34" s="991"/>
      <c r="O34" s="1015"/>
      <c r="P34" s="352"/>
    </row>
    <row r="35" spans="1:16" ht="27.75" customHeight="1">
      <c r="A35" s="35">
        <v>9</v>
      </c>
      <c r="B35" s="989"/>
      <c r="C35" s="990"/>
      <c r="D35" s="990"/>
      <c r="E35" s="990"/>
      <c r="F35" s="990"/>
      <c r="G35" s="990"/>
      <c r="H35" s="990"/>
      <c r="I35" s="990"/>
      <c r="J35" s="990"/>
      <c r="K35" s="990"/>
      <c r="L35" s="990"/>
      <c r="M35" s="990"/>
      <c r="N35" s="991"/>
      <c r="O35" s="1015"/>
      <c r="P35" s="352"/>
    </row>
    <row r="36" spans="1:16" ht="27.75" customHeight="1">
      <c r="A36" s="35">
        <v>10</v>
      </c>
      <c r="B36" s="989"/>
      <c r="C36" s="990"/>
      <c r="D36" s="990"/>
      <c r="E36" s="990"/>
      <c r="F36" s="990"/>
      <c r="G36" s="990"/>
      <c r="H36" s="990"/>
      <c r="I36" s="990"/>
      <c r="J36" s="990"/>
      <c r="K36" s="990"/>
      <c r="L36" s="990"/>
      <c r="M36" s="990"/>
      <c r="N36" s="991"/>
      <c r="O36" s="1015"/>
      <c r="P36" s="352"/>
    </row>
    <row r="37" spans="1:16" ht="27.75" customHeight="1">
      <c r="A37" s="35">
        <v>11</v>
      </c>
      <c r="B37" s="989"/>
      <c r="C37" s="990"/>
      <c r="D37" s="990"/>
      <c r="E37" s="990"/>
      <c r="F37" s="990"/>
      <c r="G37" s="990"/>
      <c r="H37" s="990"/>
      <c r="I37" s="990"/>
      <c r="J37" s="990"/>
      <c r="K37" s="990"/>
      <c r="L37" s="990"/>
      <c r="M37" s="990"/>
      <c r="N37" s="991"/>
      <c r="O37" s="1015"/>
      <c r="P37" s="352"/>
    </row>
    <row r="38" spans="1:16" ht="27.75" customHeight="1">
      <c r="A38" s="35">
        <v>12</v>
      </c>
      <c r="B38" s="989"/>
      <c r="C38" s="990"/>
      <c r="D38" s="990"/>
      <c r="E38" s="990"/>
      <c r="F38" s="990"/>
      <c r="G38" s="990"/>
      <c r="H38" s="990"/>
      <c r="I38" s="990"/>
      <c r="J38" s="990"/>
      <c r="K38" s="990"/>
      <c r="L38" s="990"/>
      <c r="M38" s="990"/>
      <c r="N38" s="991"/>
      <c r="O38" s="1015"/>
      <c r="P38" s="352"/>
    </row>
    <row r="39" spans="1:16" ht="27.75" customHeight="1">
      <c r="A39" s="35">
        <v>13</v>
      </c>
      <c r="B39" s="989"/>
      <c r="C39" s="990"/>
      <c r="D39" s="990"/>
      <c r="E39" s="990"/>
      <c r="F39" s="990"/>
      <c r="G39" s="990"/>
      <c r="H39" s="990"/>
      <c r="I39" s="990"/>
      <c r="J39" s="990"/>
      <c r="K39" s="990"/>
      <c r="L39" s="990"/>
      <c r="M39" s="990"/>
      <c r="N39" s="991"/>
      <c r="O39" s="1015"/>
      <c r="P39" s="352"/>
    </row>
    <row r="40" spans="1:16" ht="27.75" customHeight="1">
      <c r="A40" s="35">
        <v>14</v>
      </c>
      <c r="B40" s="989"/>
      <c r="C40" s="990"/>
      <c r="D40" s="990"/>
      <c r="E40" s="990"/>
      <c r="F40" s="990"/>
      <c r="G40" s="990"/>
      <c r="H40" s="990"/>
      <c r="I40" s="990"/>
      <c r="J40" s="990"/>
      <c r="K40" s="990"/>
      <c r="L40" s="990"/>
      <c r="M40" s="990"/>
      <c r="N40" s="991"/>
      <c r="O40" s="1015"/>
      <c r="P40" s="352"/>
    </row>
    <row r="41" spans="1:16" ht="27.75" customHeight="1">
      <c r="A41" s="35">
        <v>15</v>
      </c>
      <c r="B41" s="989"/>
      <c r="C41" s="990"/>
      <c r="D41" s="990"/>
      <c r="E41" s="990"/>
      <c r="F41" s="990"/>
      <c r="G41" s="990"/>
      <c r="H41" s="990"/>
      <c r="I41" s="990"/>
      <c r="J41" s="990"/>
      <c r="K41" s="990"/>
      <c r="L41" s="990"/>
      <c r="M41" s="990"/>
      <c r="N41" s="991"/>
      <c r="O41" s="1015"/>
      <c r="P41" s="352"/>
    </row>
    <row r="42" spans="1:16" ht="27.75" customHeight="1">
      <c r="A42" s="35">
        <v>16</v>
      </c>
      <c r="B42" s="989"/>
      <c r="C42" s="990"/>
      <c r="D42" s="990"/>
      <c r="E42" s="990"/>
      <c r="F42" s="990"/>
      <c r="G42" s="990"/>
      <c r="H42" s="990"/>
      <c r="I42" s="990"/>
      <c r="J42" s="990"/>
      <c r="K42" s="990"/>
      <c r="L42" s="990"/>
      <c r="M42" s="990"/>
      <c r="N42" s="991"/>
      <c r="O42" s="1015"/>
      <c r="P42" s="352"/>
    </row>
    <row r="43" spans="1:16" ht="27.75" customHeight="1">
      <c r="A43" s="35">
        <v>17</v>
      </c>
      <c r="B43" s="989"/>
      <c r="C43" s="990"/>
      <c r="D43" s="990"/>
      <c r="E43" s="990"/>
      <c r="F43" s="990"/>
      <c r="G43" s="990"/>
      <c r="H43" s="990"/>
      <c r="I43" s="990"/>
      <c r="J43" s="990"/>
      <c r="K43" s="990"/>
      <c r="L43" s="990"/>
      <c r="M43" s="990"/>
      <c r="N43" s="991"/>
      <c r="O43" s="1015"/>
      <c r="P43" s="352"/>
    </row>
    <row r="44" spans="1:16" ht="27.75" customHeight="1">
      <c r="A44" s="35">
        <v>18</v>
      </c>
      <c r="B44" s="989"/>
      <c r="C44" s="990"/>
      <c r="D44" s="990"/>
      <c r="E44" s="990"/>
      <c r="F44" s="990"/>
      <c r="G44" s="990"/>
      <c r="H44" s="990"/>
      <c r="I44" s="990"/>
      <c r="J44" s="990"/>
      <c r="K44" s="990"/>
      <c r="L44" s="990"/>
      <c r="M44" s="990"/>
      <c r="N44" s="991"/>
      <c r="O44" s="1015"/>
      <c r="P44" s="352"/>
    </row>
    <row r="45" spans="1:16" ht="27.75" customHeight="1">
      <c r="A45" s="35">
        <v>19</v>
      </c>
      <c r="B45" s="989"/>
      <c r="C45" s="990"/>
      <c r="D45" s="990"/>
      <c r="E45" s="990"/>
      <c r="F45" s="990"/>
      <c r="G45" s="990"/>
      <c r="H45" s="990"/>
      <c r="I45" s="990"/>
      <c r="J45" s="990"/>
      <c r="K45" s="990"/>
      <c r="L45" s="990"/>
      <c r="M45" s="990"/>
      <c r="N45" s="991"/>
      <c r="O45" s="1015"/>
      <c r="P45" s="352"/>
    </row>
    <row r="46" spans="1:16" ht="27.75" customHeight="1">
      <c r="A46" s="35">
        <v>20</v>
      </c>
      <c r="B46" s="989"/>
      <c r="C46" s="990"/>
      <c r="D46" s="990"/>
      <c r="E46" s="990"/>
      <c r="F46" s="990"/>
      <c r="G46" s="990"/>
      <c r="H46" s="990"/>
      <c r="I46" s="990"/>
      <c r="J46" s="990"/>
      <c r="K46" s="990"/>
      <c r="L46" s="990"/>
      <c r="M46" s="990"/>
      <c r="N46" s="991"/>
      <c r="O46" s="1015"/>
      <c r="P46" s="352"/>
    </row>
    <row r="47" spans="1:16" ht="27.75" customHeight="1">
      <c r="A47" s="35">
        <v>21</v>
      </c>
      <c r="B47" s="989"/>
      <c r="C47" s="990"/>
      <c r="D47" s="990"/>
      <c r="E47" s="990"/>
      <c r="F47" s="990"/>
      <c r="G47" s="990"/>
      <c r="H47" s="990"/>
      <c r="I47" s="990"/>
      <c r="J47" s="990"/>
      <c r="K47" s="990"/>
      <c r="L47" s="990"/>
      <c r="M47" s="990"/>
      <c r="N47" s="991"/>
      <c r="O47" s="1015"/>
      <c r="P47" s="352"/>
    </row>
    <row r="48" spans="1:16" ht="27.75" customHeight="1">
      <c r="A48" s="35">
        <v>22</v>
      </c>
      <c r="B48" s="989"/>
      <c r="C48" s="990"/>
      <c r="D48" s="990"/>
      <c r="E48" s="990"/>
      <c r="F48" s="990"/>
      <c r="G48" s="990"/>
      <c r="H48" s="990"/>
      <c r="I48" s="990"/>
      <c r="J48" s="990"/>
      <c r="K48" s="990"/>
      <c r="L48" s="990"/>
      <c r="M48" s="990"/>
      <c r="N48" s="991"/>
      <c r="O48" s="1015"/>
      <c r="P48" s="352"/>
    </row>
    <row r="49" spans="1:16" ht="27.75" customHeight="1">
      <c r="A49" s="35">
        <v>23</v>
      </c>
      <c r="B49" s="989"/>
      <c r="C49" s="990"/>
      <c r="D49" s="990"/>
      <c r="E49" s="990"/>
      <c r="F49" s="990"/>
      <c r="G49" s="990"/>
      <c r="H49" s="990"/>
      <c r="I49" s="990"/>
      <c r="J49" s="990"/>
      <c r="K49" s="990"/>
      <c r="L49" s="990"/>
      <c r="M49" s="990"/>
      <c r="N49" s="991"/>
      <c r="O49" s="1015"/>
      <c r="P49" s="352"/>
    </row>
    <row r="50" spans="1:16" ht="27.75" customHeight="1">
      <c r="A50" s="35">
        <v>24</v>
      </c>
      <c r="B50" s="989"/>
      <c r="C50" s="990"/>
      <c r="D50" s="990"/>
      <c r="E50" s="990"/>
      <c r="F50" s="990"/>
      <c r="G50" s="990"/>
      <c r="H50" s="990"/>
      <c r="I50" s="990"/>
      <c r="J50" s="990"/>
      <c r="K50" s="990"/>
      <c r="L50" s="990"/>
      <c r="M50" s="990"/>
      <c r="N50" s="991"/>
      <c r="O50" s="1015"/>
      <c r="P50" s="352"/>
    </row>
    <row r="51" spans="1:16" ht="27.75" customHeight="1">
      <c r="A51" s="35">
        <v>25</v>
      </c>
      <c r="B51" s="989"/>
      <c r="C51" s="990"/>
      <c r="D51" s="990"/>
      <c r="E51" s="990"/>
      <c r="F51" s="990"/>
      <c r="G51" s="990"/>
      <c r="H51" s="990"/>
      <c r="I51" s="990"/>
      <c r="J51" s="990"/>
      <c r="K51" s="990"/>
      <c r="L51" s="990"/>
      <c r="M51" s="990"/>
      <c r="N51" s="991"/>
      <c r="O51" s="1015"/>
      <c r="P51" s="352"/>
    </row>
    <row r="52" spans="1:16" ht="27.75" customHeight="1">
      <c r="A52" s="35">
        <v>26</v>
      </c>
      <c r="B52" s="989"/>
      <c r="C52" s="990"/>
      <c r="D52" s="990"/>
      <c r="E52" s="990"/>
      <c r="F52" s="990"/>
      <c r="G52" s="990"/>
      <c r="H52" s="990"/>
      <c r="I52" s="990"/>
      <c r="J52" s="990"/>
      <c r="K52" s="990"/>
      <c r="L52" s="990"/>
      <c r="M52" s="990"/>
      <c r="N52" s="991"/>
      <c r="O52" s="1015"/>
      <c r="P52" s="352"/>
    </row>
    <row r="53" spans="1:16" ht="27.75" customHeight="1">
      <c r="A53" s="35">
        <v>27</v>
      </c>
      <c r="B53" s="989"/>
      <c r="C53" s="990"/>
      <c r="D53" s="990"/>
      <c r="E53" s="990"/>
      <c r="F53" s="990"/>
      <c r="G53" s="990"/>
      <c r="H53" s="990"/>
      <c r="I53" s="990"/>
      <c r="J53" s="990"/>
      <c r="K53" s="990"/>
      <c r="L53" s="990"/>
      <c r="M53" s="990"/>
      <c r="N53" s="991"/>
      <c r="O53" s="1015"/>
      <c r="P53" s="352"/>
    </row>
    <row r="54" spans="1:16" ht="27.75" customHeight="1">
      <c r="A54" s="35">
        <v>28</v>
      </c>
      <c r="B54" s="989"/>
      <c r="C54" s="990"/>
      <c r="D54" s="990"/>
      <c r="E54" s="990"/>
      <c r="F54" s="990"/>
      <c r="G54" s="990"/>
      <c r="H54" s="990"/>
      <c r="I54" s="990"/>
      <c r="J54" s="990"/>
      <c r="K54" s="990"/>
      <c r="L54" s="990"/>
      <c r="M54" s="990"/>
      <c r="N54" s="991"/>
      <c r="O54" s="1015"/>
      <c r="P54" s="352"/>
    </row>
    <row r="55" spans="1:16" ht="27.75" customHeight="1">
      <c r="A55" s="35">
        <v>29</v>
      </c>
      <c r="B55" s="989"/>
      <c r="C55" s="990"/>
      <c r="D55" s="990"/>
      <c r="E55" s="990"/>
      <c r="F55" s="990"/>
      <c r="G55" s="990"/>
      <c r="H55" s="990"/>
      <c r="I55" s="990"/>
      <c r="J55" s="990"/>
      <c r="K55" s="990"/>
      <c r="L55" s="990"/>
      <c r="M55" s="990"/>
      <c r="N55" s="991"/>
      <c r="O55" s="1015"/>
      <c r="P55" s="352"/>
    </row>
    <row r="56" spans="1:16" ht="27.75" customHeight="1" thickBot="1">
      <c r="A56" s="35">
        <v>30</v>
      </c>
      <c r="B56" s="989"/>
      <c r="C56" s="990"/>
      <c r="D56" s="990"/>
      <c r="E56" s="990"/>
      <c r="F56" s="990"/>
      <c r="G56" s="990"/>
      <c r="H56" s="990"/>
      <c r="I56" s="990"/>
      <c r="J56" s="990"/>
      <c r="K56" s="990"/>
      <c r="L56" s="990"/>
      <c r="M56" s="990"/>
      <c r="N56" s="991"/>
      <c r="O56" s="1016"/>
      <c r="P56" s="352"/>
    </row>
    <row r="57" spans="1:16" s="372" customFormat="1" ht="34.5" customHeight="1">
      <c r="B57" s="1019" t="s">
        <v>216</v>
      </c>
      <c r="C57" s="1020"/>
      <c r="D57" s="1020"/>
      <c r="E57" s="1020"/>
      <c r="F57" s="1020"/>
      <c r="G57" s="1020"/>
      <c r="H57" s="1020"/>
      <c r="I57" s="1020"/>
      <c r="J57" s="1020"/>
      <c r="K57" s="1020"/>
      <c r="L57" s="1020"/>
      <c r="M57" s="1020"/>
      <c r="N57" s="1021"/>
      <c r="O57" s="1014" t="s">
        <v>440</v>
      </c>
    </row>
    <row r="58" spans="1:16" ht="28.5" customHeight="1">
      <c r="A58" s="35">
        <v>1</v>
      </c>
      <c r="B58" s="986"/>
      <c r="C58" s="987"/>
      <c r="D58" s="987"/>
      <c r="E58" s="987"/>
      <c r="F58" s="987"/>
      <c r="G58" s="987"/>
      <c r="H58" s="987"/>
      <c r="I58" s="987"/>
      <c r="J58" s="987"/>
      <c r="K58" s="987"/>
      <c r="L58" s="987"/>
      <c r="M58" s="987"/>
      <c r="N58" s="988"/>
      <c r="O58" s="1017"/>
      <c r="P58" s="352"/>
    </row>
    <row r="59" spans="1:16" ht="28.5" customHeight="1">
      <c r="A59" s="35">
        <v>2</v>
      </c>
      <c r="B59" s="989"/>
      <c r="C59" s="990"/>
      <c r="D59" s="990"/>
      <c r="E59" s="990"/>
      <c r="F59" s="990"/>
      <c r="G59" s="990"/>
      <c r="H59" s="990"/>
      <c r="I59" s="990"/>
      <c r="J59" s="990"/>
      <c r="K59" s="990"/>
      <c r="L59" s="990"/>
      <c r="M59" s="990"/>
      <c r="N59" s="991"/>
      <c r="O59" s="1017"/>
      <c r="P59" s="352"/>
    </row>
    <row r="60" spans="1:16" ht="28.5" customHeight="1">
      <c r="A60" s="35">
        <v>3</v>
      </c>
      <c r="B60" s="989"/>
      <c r="C60" s="990"/>
      <c r="D60" s="990"/>
      <c r="E60" s="990"/>
      <c r="F60" s="990"/>
      <c r="G60" s="990"/>
      <c r="H60" s="990"/>
      <c r="I60" s="990"/>
      <c r="J60" s="990"/>
      <c r="K60" s="990"/>
      <c r="L60" s="990"/>
      <c r="M60" s="990"/>
      <c r="N60" s="991"/>
      <c r="O60" s="1017"/>
      <c r="P60" s="352"/>
    </row>
    <row r="61" spans="1:16" ht="28.5" customHeight="1">
      <c r="A61" s="35">
        <v>4</v>
      </c>
      <c r="B61" s="989"/>
      <c r="C61" s="990"/>
      <c r="D61" s="990"/>
      <c r="E61" s="990"/>
      <c r="F61" s="990"/>
      <c r="G61" s="990"/>
      <c r="H61" s="990"/>
      <c r="I61" s="990"/>
      <c r="J61" s="990"/>
      <c r="K61" s="990"/>
      <c r="L61" s="990"/>
      <c r="M61" s="990"/>
      <c r="N61" s="991"/>
      <c r="O61" s="1017"/>
      <c r="P61" s="352"/>
    </row>
    <row r="62" spans="1:16" ht="28.5" customHeight="1" thickBot="1">
      <c r="A62" s="35">
        <v>5</v>
      </c>
      <c r="B62" s="989"/>
      <c r="C62" s="990"/>
      <c r="D62" s="990"/>
      <c r="E62" s="990"/>
      <c r="F62" s="990"/>
      <c r="G62" s="990"/>
      <c r="H62" s="990"/>
      <c r="I62" s="990"/>
      <c r="J62" s="990"/>
      <c r="K62" s="990"/>
      <c r="L62" s="990"/>
      <c r="M62" s="990"/>
      <c r="N62" s="991"/>
      <c r="O62" s="1018"/>
      <c r="P62" s="352"/>
    </row>
    <row r="63" spans="1:16" ht="33" customHeight="1">
      <c r="B63" s="1022" t="s">
        <v>354</v>
      </c>
      <c r="C63" s="1023"/>
      <c r="D63" s="1023"/>
      <c r="E63" s="380" t="s">
        <v>231</v>
      </c>
      <c r="F63" s="1026" t="s">
        <v>355</v>
      </c>
      <c r="G63" s="1027"/>
      <c r="H63" s="1027"/>
      <c r="I63" s="1028"/>
      <c r="J63" s="380" t="s">
        <v>231</v>
      </c>
      <c r="K63" s="1026" t="s">
        <v>356</v>
      </c>
      <c r="L63" s="1027"/>
      <c r="M63" s="1027"/>
      <c r="N63" s="1029"/>
      <c r="O63" s="977" t="s">
        <v>359</v>
      </c>
      <c r="P63" s="352"/>
    </row>
    <row r="64" spans="1:16" ht="33" customHeight="1" thickBot="1">
      <c r="B64" s="1024"/>
      <c r="C64" s="1025"/>
      <c r="D64" s="1025"/>
      <c r="E64" s="381" t="s">
        <v>231</v>
      </c>
      <c r="F64" s="1008" t="s">
        <v>357</v>
      </c>
      <c r="G64" s="1009"/>
      <c r="H64" s="1009"/>
      <c r="I64" s="1010"/>
      <c r="J64" s="381" t="s">
        <v>231</v>
      </c>
      <c r="K64" s="382" t="s">
        <v>345</v>
      </c>
      <c r="L64" s="1011"/>
      <c r="M64" s="1012"/>
      <c r="N64" s="1013"/>
      <c r="O64" s="979"/>
      <c r="P64" s="352"/>
    </row>
    <row r="65" spans="1:16" s="372" customFormat="1" ht="34.5" customHeight="1">
      <c r="B65" s="998" t="s">
        <v>351</v>
      </c>
      <c r="C65" s="999"/>
      <c r="D65" s="999"/>
      <c r="E65" s="999"/>
      <c r="F65" s="999"/>
      <c r="G65" s="999"/>
      <c r="H65" s="999"/>
      <c r="I65" s="999"/>
      <c r="J65" s="999"/>
      <c r="K65" s="999"/>
      <c r="L65" s="999"/>
      <c r="M65" s="999"/>
      <c r="N65" s="1000"/>
      <c r="O65" s="977" t="s">
        <v>448</v>
      </c>
      <c r="P65" s="415"/>
    </row>
    <row r="66" spans="1:16" ht="27.75" customHeight="1">
      <c r="B66" s="983" t="s">
        <v>407</v>
      </c>
      <c r="C66" s="984"/>
      <c r="D66" s="984"/>
      <c r="E66" s="984"/>
      <c r="F66" s="984"/>
      <c r="G66" s="984"/>
      <c r="H66" s="984"/>
      <c r="I66" s="984"/>
      <c r="J66" s="984"/>
      <c r="K66" s="984"/>
      <c r="L66" s="984"/>
      <c r="M66" s="984"/>
      <c r="N66" s="985"/>
      <c r="O66" s="978"/>
      <c r="P66" s="383"/>
    </row>
    <row r="67" spans="1:16" ht="28.5" customHeight="1">
      <c r="A67" s="35">
        <v>1</v>
      </c>
      <c r="B67" s="986"/>
      <c r="C67" s="987"/>
      <c r="D67" s="987"/>
      <c r="E67" s="987"/>
      <c r="F67" s="987"/>
      <c r="G67" s="987"/>
      <c r="H67" s="987"/>
      <c r="I67" s="987"/>
      <c r="J67" s="987"/>
      <c r="K67" s="987"/>
      <c r="L67" s="987"/>
      <c r="M67" s="987"/>
      <c r="N67" s="988"/>
      <c r="O67" s="978"/>
      <c r="P67" s="383"/>
    </row>
    <row r="68" spans="1:16" ht="28.5" customHeight="1">
      <c r="A68" s="35">
        <v>2</v>
      </c>
      <c r="B68" s="989"/>
      <c r="C68" s="990"/>
      <c r="D68" s="990"/>
      <c r="E68" s="990"/>
      <c r="F68" s="990"/>
      <c r="G68" s="990"/>
      <c r="H68" s="990"/>
      <c r="I68" s="990"/>
      <c r="J68" s="990"/>
      <c r="K68" s="990"/>
      <c r="L68" s="990"/>
      <c r="M68" s="990"/>
      <c r="N68" s="991"/>
      <c r="O68" s="978"/>
      <c r="P68" s="383"/>
    </row>
    <row r="69" spans="1:16" ht="28.5" customHeight="1">
      <c r="A69" s="35">
        <v>3</v>
      </c>
      <c r="B69" s="989"/>
      <c r="C69" s="990"/>
      <c r="D69" s="990"/>
      <c r="E69" s="990"/>
      <c r="F69" s="990"/>
      <c r="G69" s="990"/>
      <c r="H69" s="990"/>
      <c r="I69" s="990"/>
      <c r="J69" s="990"/>
      <c r="K69" s="990"/>
      <c r="L69" s="990"/>
      <c r="M69" s="990"/>
      <c r="N69" s="991"/>
      <c r="O69" s="978"/>
      <c r="P69" s="383"/>
    </row>
    <row r="70" spans="1:16" ht="28.5" customHeight="1">
      <c r="A70" s="35">
        <v>4</v>
      </c>
      <c r="B70" s="989"/>
      <c r="C70" s="990"/>
      <c r="D70" s="990"/>
      <c r="E70" s="990"/>
      <c r="F70" s="990"/>
      <c r="G70" s="990"/>
      <c r="H70" s="990"/>
      <c r="I70" s="990"/>
      <c r="J70" s="990"/>
      <c r="K70" s="990"/>
      <c r="L70" s="990"/>
      <c r="M70" s="990"/>
      <c r="N70" s="991"/>
      <c r="O70" s="978"/>
      <c r="P70" s="383"/>
    </row>
    <row r="71" spans="1:16" ht="28.5" customHeight="1">
      <c r="A71" s="35">
        <v>5</v>
      </c>
      <c r="B71" s="989"/>
      <c r="C71" s="990"/>
      <c r="D71" s="990"/>
      <c r="E71" s="990"/>
      <c r="F71" s="990"/>
      <c r="G71" s="990"/>
      <c r="H71" s="990"/>
      <c r="I71" s="990"/>
      <c r="J71" s="990"/>
      <c r="K71" s="990"/>
      <c r="L71" s="990"/>
      <c r="M71" s="990"/>
      <c r="N71" s="991"/>
      <c r="O71" s="978"/>
      <c r="P71" s="384"/>
    </row>
    <row r="72" spans="1:16" ht="28.5" customHeight="1" thickBot="1">
      <c r="A72" s="35">
        <v>6</v>
      </c>
      <c r="B72" s="989"/>
      <c r="C72" s="990"/>
      <c r="D72" s="990"/>
      <c r="E72" s="990"/>
      <c r="F72" s="990"/>
      <c r="G72" s="990"/>
      <c r="H72" s="990"/>
      <c r="I72" s="990"/>
      <c r="J72" s="990"/>
      <c r="K72" s="990"/>
      <c r="L72" s="990"/>
      <c r="M72" s="990"/>
      <c r="N72" s="991"/>
      <c r="O72" s="979"/>
      <c r="P72" s="384"/>
    </row>
    <row r="73" spans="1:16" s="372" customFormat="1" ht="34.5" customHeight="1">
      <c r="B73" s="998" t="s">
        <v>403</v>
      </c>
      <c r="C73" s="999"/>
      <c r="D73" s="999"/>
      <c r="E73" s="999"/>
      <c r="F73" s="999"/>
      <c r="G73" s="999"/>
      <c r="H73" s="999"/>
      <c r="I73" s="999"/>
      <c r="J73" s="999"/>
      <c r="K73" s="999"/>
      <c r="L73" s="999"/>
      <c r="M73" s="999"/>
      <c r="N73" s="1000"/>
      <c r="O73" s="977" t="s">
        <v>449</v>
      </c>
      <c r="P73" s="415"/>
    </row>
    <row r="74" spans="1:16" ht="28.5" customHeight="1">
      <c r="B74" s="983" t="s">
        <v>404</v>
      </c>
      <c r="C74" s="984"/>
      <c r="D74" s="984"/>
      <c r="E74" s="984"/>
      <c r="F74" s="984"/>
      <c r="G74" s="984"/>
      <c r="H74" s="984"/>
      <c r="I74" s="984"/>
      <c r="J74" s="984"/>
      <c r="K74" s="984"/>
      <c r="L74" s="984"/>
      <c r="M74" s="984"/>
      <c r="N74" s="985"/>
      <c r="O74" s="978"/>
      <c r="P74" s="383"/>
    </row>
    <row r="75" spans="1:16" ht="28.5" customHeight="1">
      <c r="A75" s="35">
        <v>1</v>
      </c>
      <c r="B75" s="986"/>
      <c r="C75" s="987"/>
      <c r="D75" s="987"/>
      <c r="E75" s="987"/>
      <c r="F75" s="987"/>
      <c r="G75" s="987"/>
      <c r="H75" s="987"/>
      <c r="I75" s="987"/>
      <c r="J75" s="987"/>
      <c r="K75" s="987"/>
      <c r="L75" s="987"/>
      <c r="M75" s="987"/>
      <c r="N75" s="988"/>
      <c r="O75" s="978"/>
      <c r="P75" s="383"/>
    </row>
    <row r="76" spans="1:16" ht="28.5" customHeight="1">
      <c r="A76" s="35">
        <v>2</v>
      </c>
      <c r="B76" s="989"/>
      <c r="C76" s="990"/>
      <c r="D76" s="990"/>
      <c r="E76" s="990"/>
      <c r="F76" s="990"/>
      <c r="G76" s="990"/>
      <c r="H76" s="990"/>
      <c r="I76" s="990"/>
      <c r="J76" s="990"/>
      <c r="K76" s="990"/>
      <c r="L76" s="990"/>
      <c r="M76" s="990"/>
      <c r="N76" s="991"/>
      <c r="O76" s="978"/>
      <c r="P76" s="383"/>
    </row>
    <row r="77" spans="1:16" ht="28.5" customHeight="1">
      <c r="A77" s="35">
        <v>3</v>
      </c>
      <c r="B77" s="989"/>
      <c r="C77" s="990"/>
      <c r="D77" s="990"/>
      <c r="E77" s="990"/>
      <c r="F77" s="990"/>
      <c r="G77" s="990"/>
      <c r="H77" s="990"/>
      <c r="I77" s="990"/>
      <c r="J77" s="990"/>
      <c r="K77" s="990"/>
      <c r="L77" s="990"/>
      <c r="M77" s="990"/>
      <c r="N77" s="991"/>
      <c r="O77" s="978"/>
      <c r="P77" s="383"/>
    </row>
    <row r="78" spans="1:16" ht="28.5" customHeight="1" thickBot="1">
      <c r="A78" s="35">
        <v>4</v>
      </c>
      <c r="B78" s="989"/>
      <c r="C78" s="990"/>
      <c r="D78" s="990"/>
      <c r="E78" s="990"/>
      <c r="F78" s="990"/>
      <c r="G78" s="990"/>
      <c r="H78" s="990"/>
      <c r="I78" s="990"/>
      <c r="J78" s="990"/>
      <c r="K78" s="990"/>
      <c r="L78" s="990"/>
      <c r="M78" s="990"/>
      <c r="N78" s="991"/>
      <c r="O78" s="979"/>
      <c r="P78" s="383"/>
    </row>
    <row r="79" spans="1:16" s="372" customFormat="1" ht="34.5" customHeight="1">
      <c r="B79" s="992" t="s">
        <v>352</v>
      </c>
      <c r="C79" s="993"/>
      <c r="D79" s="993"/>
      <c r="E79" s="993"/>
      <c r="F79" s="993"/>
      <c r="G79" s="993"/>
      <c r="H79" s="993"/>
      <c r="I79" s="993"/>
      <c r="J79" s="993"/>
      <c r="K79" s="993"/>
      <c r="L79" s="993"/>
      <c r="M79" s="993"/>
      <c r="N79" s="994"/>
      <c r="O79" s="977" t="s">
        <v>452</v>
      </c>
      <c r="P79" s="416"/>
    </row>
    <row r="80" spans="1:16" ht="28.5" customHeight="1">
      <c r="A80" s="35">
        <v>1</v>
      </c>
      <c r="B80" s="986"/>
      <c r="C80" s="987"/>
      <c r="D80" s="987"/>
      <c r="E80" s="987"/>
      <c r="F80" s="987"/>
      <c r="G80" s="987"/>
      <c r="H80" s="987"/>
      <c r="I80" s="987"/>
      <c r="J80" s="987"/>
      <c r="K80" s="987"/>
      <c r="L80" s="987"/>
      <c r="M80" s="987"/>
      <c r="N80" s="988"/>
      <c r="O80" s="978"/>
      <c r="P80" s="385"/>
    </row>
    <row r="81" spans="1:16" ht="28.5" customHeight="1">
      <c r="A81" s="35">
        <v>2</v>
      </c>
      <c r="B81" s="989"/>
      <c r="C81" s="990"/>
      <c r="D81" s="990"/>
      <c r="E81" s="990"/>
      <c r="F81" s="990"/>
      <c r="G81" s="990"/>
      <c r="H81" s="990"/>
      <c r="I81" s="990"/>
      <c r="J81" s="990"/>
      <c r="K81" s="990"/>
      <c r="L81" s="990"/>
      <c r="M81" s="990"/>
      <c r="N81" s="991"/>
      <c r="O81" s="978"/>
      <c r="P81" s="385"/>
    </row>
    <row r="82" spans="1:16" ht="28.5" customHeight="1">
      <c r="A82" s="35">
        <v>3</v>
      </c>
      <c r="B82" s="989"/>
      <c r="C82" s="990"/>
      <c r="D82" s="990"/>
      <c r="E82" s="990"/>
      <c r="F82" s="990"/>
      <c r="G82" s="990"/>
      <c r="H82" s="990"/>
      <c r="I82" s="990"/>
      <c r="J82" s="990"/>
      <c r="K82" s="990"/>
      <c r="L82" s="990"/>
      <c r="M82" s="990"/>
      <c r="N82" s="991"/>
      <c r="O82" s="978"/>
      <c r="P82" s="385"/>
    </row>
    <row r="83" spans="1:16" ht="28.5" customHeight="1">
      <c r="A83" s="35">
        <v>4</v>
      </c>
      <c r="B83" s="989"/>
      <c r="C83" s="990"/>
      <c r="D83" s="990"/>
      <c r="E83" s="990"/>
      <c r="F83" s="990"/>
      <c r="G83" s="990"/>
      <c r="H83" s="990"/>
      <c r="I83" s="990"/>
      <c r="J83" s="990"/>
      <c r="K83" s="990"/>
      <c r="L83" s="990"/>
      <c r="M83" s="990"/>
      <c r="N83" s="991"/>
      <c r="O83" s="978"/>
      <c r="P83" s="385"/>
    </row>
    <row r="84" spans="1:16" ht="28.5" customHeight="1">
      <c r="A84" s="35">
        <v>5</v>
      </c>
      <c r="B84" s="989"/>
      <c r="C84" s="990"/>
      <c r="D84" s="990"/>
      <c r="E84" s="990"/>
      <c r="F84" s="990"/>
      <c r="G84" s="990"/>
      <c r="H84" s="990"/>
      <c r="I84" s="990"/>
      <c r="J84" s="990"/>
      <c r="K84" s="990"/>
      <c r="L84" s="990"/>
      <c r="M84" s="990"/>
      <c r="N84" s="991"/>
      <c r="O84" s="978"/>
      <c r="P84" s="385"/>
    </row>
    <row r="85" spans="1:16" ht="28.5" customHeight="1" thickBot="1">
      <c r="A85" s="35">
        <v>6</v>
      </c>
      <c r="B85" s="995"/>
      <c r="C85" s="996"/>
      <c r="D85" s="996"/>
      <c r="E85" s="996"/>
      <c r="F85" s="996"/>
      <c r="G85" s="996"/>
      <c r="H85" s="996"/>
      <c r="I85" s="996"/>
      <c r="J85" s="996"/>
      <c r="K85" s="996"/>
      <c r="L85" s="996"/>
      <c r="M85" s="996"/>
      <c r="N85" s="997"/>
      <c r="O85" s="979"/>
      <c r="P85" s="385"/>
    </row>
    <row r="86" spans="1:16" ht="22.5" customHeight="1"/>
    <row r="89" spans="1:16">
      <c r="E89" s="137"/>
    </row>
  </sheetData>
  <sheetProtection algorithmName="SHA-512" hashValue="o3EG56nJTz1Z3lt05wr7vWgAiZhAsY+PG0tVnlFxBgjA8VL4wLfpX4gu9FbLE58bYHvZN9I1AjQbUaBvqn3Llw==" saltValue="o3bfq5bYnBP5OQBMhCfODw==" spinCount="100000" sheet="1" formatRows="0"/>
  <mergeCells count="51">
    <mergeCell ref="F64:I64"/>
    <mergeCell ref="L64:N64"/>
    <mergeCell ref="O63:O64"/>
    <mergeCell ref="O26:O56"/>
    <mergeCell ref="O57:O62"/>
    <mergeCell ref="B26:N26"/>
    <mergeCell ref="B27:N56"/>
    <mergeCell ref="B57:N57"/>
    <mergeCell ref="B58:N62"/>
    <mergeCell ref="B63:D64"/>
    <mergeCell ref="F63:I63"/>
    <mergeCell ref="K63:N63"/>
    <mergeCell ref="D24:E24"/>
    <mergeCell ref="F24:G24"/>
    <mergeCell ref="I24:L24"/>
    <mergeCell ref="D25:E25"/>
    <mergeCell ref="F25:G25"/>
    <mergeCell ref="I25:L25"/>
    <mergeCell ref="O79:O85"/>
    <mergeCell ref="B66:N66"/>
    <mergeCell ref="B67:N72"/>
    <mergeCell ref="B74:N74"/>
    <mergeCell ref="B75:N78"/>
    <mergeCell ref="B79:N79"/>
    <mergeCell ref="B80:N85"/>
    <mergeCell ref="O65:O72"/>
    <mergeCell ref="B65:N65"/>
    <mergeCell ref="B73:N73"/>
    <mergeCell ref="O73:O78"/>
    <mergeCell ref="O1:O3"/>
    <mergeCell ref="D2:M2"/>
    <mergeCell ref="D3:M3"/>
    <mergeCell ref="D20:E20"/>
    <mergeCell ref="F20:G20"/>
    <mergeCell ref="I20:L20"/>
    <mergeCell ref="B5:N5"/>
    <mergeCell ref="B6:N11"/>
    <mergeCell ref="B12:N12"/>
    <mergeCell ref="B13:N18"/>
    <mergeCell ref="O19:O25"/>
    <mergeCell ref="B19:N19"/>
    <mergeCell ref="O5:O18"/>
    <mergeCell ref="D23:E23"/>
    <mergeCell ref="F23:G23"/>
    <mergeCell ref="I23:L23"/>
    <mergeCell ref="D21:E21"/>
    <mergeCell ref="F21:G21"/>
    <mergeCell ref="I21:L21"/>
    <mergeCell ref="D22:E22"/>
    <mergeCell ref="F22:G22"/>
    <mergeCell ref="I22:L22"/>
  </mergeCells>
  <phoneticPr fontId="23"/>
  <dataValidations count="2">
    <dataValidation operator="lessThanOrEqual" allowBlank="1" showInputMessage="1" showErrorMessage="1" errorTitle="字数超過" error="200字・4行以下で入力してください。" sqref="B75:N78 B80:N85 B67:N72" xr:uid="{AD7484B0-C029-4359-858F-702997A0DFB6}"/>
    <dataValidation type="list" operator="lessThanOrEqual" allowBlank="1" showInputMessage="1" showErrorMessage="1" sqref="E63:E64 J63:J64" xr:uid="{27A5CE6C-1295-4618-9E43-E753F217F1C8}">
      <formula1>"ー,〇"</formula1>
    </dataValidation>
  </dataValidations>
  <printOptions horizontalCentered="1"/>
  <pageMargins left="0.70866141732283472" right="0.70866141732283472" top="0.35433070866141736" bottom="0.15748031496062992" header="0.31496062992125984" footer="0.11811023622047245"/>
  <pageSetup paperSize="9" scale="32" orientation="portrait" r:id="rId1"/>
  <colBreaks count="1" manualBreakCount="1">
    <brk id="14" max="7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CCFFFF"/>
    <pageSetUpPr fitToPage="1"/>
  </sheetPr>
  <dimension ref="A1:T133"/>
  <sheetViews>
    <sheetView view="pageBreakPreview" topLeftCell="A10" zoomScale="85" zoomScaleNormal="55" zoomScaleSheetLayoutView="85" workbookViewId="0">
      <selection activeCell="H99" sqref="H99"/>
    </sheetView>
  </sheetViews>
  <sheetFormatPr defaultColWidth="9" defaultRowHeight="18.75"/>
  <cols>
    <col min="1" max="2" width="6.875" style="490" customWidth="1"/>
    <col min="3" max="3" width="7.125" style="490" customWidth="1"/>
    <col min="4" max="4" width="39.5" style="491" customWidth="1"/>
    <col min="5" max="5" width="12" style="492" customWidth="1"/>
    <col min="6" max="6" width="3.5" style="492" bestFit="1" customWidth="1"/>
    <col min="7" max="7" width="11" style="492" customWidth="1"/>
    <col min="8" max="8" width="21.375" style="489" bestFit="1" customWidth="1"/>
    <col min="9" max="9" width="17.625" style="489" customWidth="1"/>
    <col min="10" max="10" width="1.125" style="489" customWidth="1"/>
    <col min="11" max="16384" width="9" style="489"/>
  </cols>
  <sheetData>
    <row r="1" spans="1:20">
      <c r="A1" s="495" t="s">
        <v>431</v>
      </c>
    </row>
    <row r="2" spans="1:20" s="495" customFormat="1">
      <c r="A2" s="1074" t="s">
        <v>233</v>
      </c>
      <c r="B2" s="1074"/>
      <c r="C2" s="1075">
        <f>'1-1 総表'!C15</f>
        <v>0</v>
      </c>
      <c r="D2" s="1075"/>
      <c r="E2" s="1075"/>
      <c r="F2" s="1075"/>
      <c r="G2" s="1075"/>
      <c r="H2" s="1075"/>
      <c r="I2" s="1075"/>
      <c r="J2" s="493"/>
      <c r="K2" s="494"/>
    </row>
    <row r="3" spans="1:20" s="495" customFormat="1">
      <c r="A3" s="1074" t="s">
        <v>139</v>
      </c>
      <c r="B3" s="1074"/>
      <c r="C3" s="1075">
        <f>'1-1 総表'!C27</f>
        <v>0</v>
      </c>
      <c r="D3" s="1075"/>
      <c r="E3" s="1075"/>
      <c r="F3" s="1075"/>
      <c r="G3" s="1075"/>
      <c r="H3" s="1075"/>
      <c r="I3" s="1075"/>
      <c r="J3" s="493"/>
      <c r="K3" s="494"/>
    </row>
    <row r="4" spans="1:20" ht="15.6" customHeight="1" thickBot="1">
      <c r="G4" s="496" t="s">
        <v>368</v>
      </c>
      <c r="K4" s="789"/>
      <c r="L4" s="789"/>
      <c r="M4" s="789"/>
      <c r="N4" s="789"/>
      <c r="O4" s="789"/>
      <c r="P4" s="789"/>
      <c r="Q4" s="789"/>
      <c r="R4" s="789"/>
      <c r="S4" s="789"/>
      <c r="T4" s="789"/>
    </row>
    <row r="5" spans="1:20" s="495" customFormat="1" ht="20.25" thickBot="1">
      <c r="A5" s="498"/>
      <c r="B5" s="499" t="s">
        <v>299</v>
      </c>
      <c r="C5" s="500"/>
      <c r="D5" s="501"/>
      <c r="E5" s="1083">
        <f>E6+E7</f>
        <v>0</v>
      </c>
      <c r="F5" s="1083"/>
      <c r="G5" s="1084"/>
      <c r="H5" s="502"/>
      <c r="I5" s="502"/>
      <c r="K5" s="1030"/>
      <c r="L5" s="1034"/>
      <c r="M5" s="1034"/>
      <c r="N5" s="1034"/>
      <c r="O5" s="1034"/>
      <c r="P5" s="1034"/>
      <c r="Q5" s="1034"/>
      <c r="R5" s="1034"/>
      <c r="S5" s="1034"/>
      <c r="T5" s="1034"/>
    </row>
    <row r="6" spans="1:20" s="495" customFormat="1" ht="20.25" thickBot="1">
      <c r="A6" s="498"/>
      <c r="B6" s="503"/>
      <c r="C6" s="1085" t="s">
        <v>101</v>
      </c>
      <c r="D6" s="1086"/>
      <c r="E6" s="1092">
        <f>I17</f>
        <v>0</v>
      </c>
      <c r="F6" s="1093"/>
      <c r="G6" s="1094"/>
      <c r="H6" s="504"/>
      <c r="I6" s="504"/>
      <c r="K6" s="1034"/>
      <c r="L6" s="1034"/>
      <c r="M6" s="1034"/>
      <c r="N6" s="1034"/>
      <c r="O6" s="1034"/>
      <c r="P6" s="1034"/>
      <c r="Q6" s="1034"/>
      <c r="R6" s="1034"/>
      <c r="S6" s="1034"/>
      <c r="T6" s="1034"/>
    </row>
    <row r="7" spans="1:20" s="495" customFormat="1" ht="20.25" thickBot="1">
      <c r="A7" s="498"/>
      <c r="B7" s="503"/>
      <c r="C7" s="505" t="s">
        <v>102</v>
      </c>
      <c r="D7" s="506"/>
      <c r="E7" s="1087">
        <f>SUM(E8:G13)</f>
        <v>0</v>
      </c>
      <c r="F7" s="1087"/>
      <c r="G7" s="1088"/>
      <c r="H7" s="504"/>
      <c r="I7" s="504"/>
      <c r="K7" s="1034"/>
      <c r="L7" s="1034"/>
      <c r="M7" s="1034"/>
      <c r="N7" s="1034"/>
      <c r="O7" s="1034"/>
      <c r="P7" s="1034"/>
      <c r="Q7" s="1034"/>
      <c r="R7" s="1034"/>
      <c r="S7" s="1034"/>
      <c r="T7" s="1034"/>
    </row>
    <row r="8" spans="1:20" s="495" customFormat="1" ht="20.25" thickBot="1">
      <c r="A8" s="498"/>
      <c r="B8" s="503"/>
      <c r="C8" s="507"/>
      <c r="D8" s="508" t="s">
        <v>103</v>
      </c>
      <c r="E8" s="1089">
        <f>I64</f>
        <v>0</v>
      </c>
      <c r="F8" s="1090"/>
      <c r="G8" s="1091"/>
      <c r="H8" s="504"/>
      <c r="I8" s="504"/>
      <c r="K8" s="1034"/>
      <c r="L8" s="1034"/>
      <c r="M8" s="1034"/>
      <c r="N8" s="1034"/>
      <c r="O8" s="1034"/>
      <c r="P8" s="1034"/>
      <c r="Q8" s="1034"/>
      <c r="R8" s="1034"/>
      <c r="S8" s="1034"/>
      <c r="T8" s="1034"/>
    </row>
    <row r="9" spans="1:20" s="495" customFormat="1" ht="19.5">
      <c r="A9" s="498"/>
      <c r="B9" s="503"/>
      <c r="C9" s="507"/>
      <c r="D9" s="509" t="s">
        <v>104</v>
      </c>
      <c r="E9" s="1077">
        <f>I73</f>
        <v>0</v>
      </c>
      <c r="F9" s="1077"/>
      <c r="G9" s="1078"/>
      <c r="H9" s="504"/>
      <c r="I9" s="504"/>
      <c r="K9" s="1034"/>
      <c r="L9" s="1034"/>
      <c r="M9" s="1034"/>
      <c r="N9" s="1034"/>
      <c r="O9" s="1034"/>
      <c r="P9" s="1034"/>
      <c r="Q9" s="1034"/>
      <c r="R9" s="1034"/>
      <c r="S9" s="1034"/>
      <c r="T9" s="1034"/>
    </row>
    <row r="10" spans="1:20" s="495" customFormat="1" ht="19.5">
      <c r="A10" s="498"/>
      <c r="B10" s="503"/>
      <c r="C10" s="507"/>
      <c r="D10" s="509" t="s">
        <v>105</v>
      </c>
      <c r="E10" s="1079">
        <f>I84</f>
        <v>0</v>
      </c>
      <c r="F10" s="1079"/>
      <c r="G10" s="1080"/>
      <c r="H10" s="504"/>
      <c r="I10" s="504"/>
      <c r="K10" s="1034"/>
      <c r="L10" s="1034"/>
      <c r="M10" s="1034"/>
      <c r="N10" s="1034"/>
      <c r="O10" s="1034"/>
      <c r="P10" s="1034"/>
      <c r="Q10" s="1034"/>
      <c r="R10" s="1034"/>
      <c r="S10" s="1034"/>
      <c r="T10" s="1034"/>
    </row>
    <row r="11" spans="1:20" s="495" customFormat="1" ht="19.5">
      <c r="A11" s="498"/>
      <c r="B11" s="503"/>
      <c r="C11" s="507"/>
      <c r="D11" s="510" t="s">
        <v>364</v>
      </c>
      <c r="E11" s="1079">
        <f>I96</f>
        <v>0</v>
      </c>
      <c r="F11" s="1079"/>
      <c r="G11" s="1080"/>
      <c r="H11" s="504"/>
      <c r="I11" s="504"/>
      <c r="K11" s="1034"/>
      <c r="L11" s="1034"/>
      <c r="M11" s="1034"/>
      <c r="N11" s="1034"/>
      <c r="O11" s="1034"/>
      <c r="P11" s="1034"/>
      <c r="Q11" s="1034"/>
      <c r="R11" s="1034"/>
      <c r="S11" s="1034"/>
      <c r="T11" s="1034"/>
    </row>
    <row r="12" spans="1:20" s="495" customFormat="1" ht="19.5" customHeight="1">
      <c r="A12" s="498"/>
      <c r="B12" s="503"/>
      <c r="C12" s="507"/>
      <c r="D12" s="510" t="s">
        <v>106</v>
      </c>
      <c r="E12" s="1079">
        <f>I112</f>
        <v>0</v>
      </c>
      <c r="F12" s="1079"/>
      <c r="G12" s="1080"/>
      <c r="H12" s="504"/>
      <c r="I12" s="504"/>
      <c r="K12" s="1034"/>
      <c r="L12" s="1034"/>
      <c r="M12" s="1034"/>
      <c r="N12" s="1034"/>
      <c r="O12" s="1034"/>
      <c r="P12" s="1034"/>
      <c r="Q12" s="1034"/>
      <c r="R12" s="1034"/>
      <c r="S12" s="1034"/>
      <c r="T12" s="1034"/>
    </row>
    <row r="13" spans="1:20" s="495" customFormat="1" ht="20.25" customHeight="1" thickBot="1">
      <c r="A13" s="498"/>
      <c r="B13" s="511"/>
      <c r="C13" s="512"/>
      <c r="D13" s="513" t="s">
        <v>107</v>
      </c>
      <c r="E13" s="1081">
        <f>I123</f>
        <v>0</v>
      </c>
      <c r="F13" s="1081"/>
      <c r="G13" s="1082"/>
      <c r="H13" s="504"/>
      <c r="I13" s="504"/>
      <c r="K13" s="1034"/>
      <c r="L13" s="1034"/>
      <c r="M13" s="1034"/>
      <c r="N13" s="1034"/>
      <c r="O13" s="1034"/>
      <c r="P13" s="1034"/>
      <c r="Q13" s="1034"/>
      <c r="R13" s="1034"/>
      <c r="S13" s="1034"/>
      <c r="T13" s="1034"/>
    </row>
    <row r="14" spans="1:20" ht="18" customHeight="1" thickBot="1">
      <c r="K14" s="497"/>
      <c r="L14" s="788"/>
      <c r="M14" s="788"/>
      <c r="N14" s="788"/>
      <c r="O14" s="788"/>
      <c r="P14" s="788"/>
      <c r="Q14" s="788"/>
      <c r="R14" s="788"/>
      <c r="S14" s="788"/>
      <c r="T14" s="788"/>
    </row>
    <row r="15" spans="1:20" s="518" customFormat="1" ht="19.5" customHeight="1" thickBot="1">
      <c r="A15" s="514" t="s">
        <v>14</v>
      </c>
      <c r="B15" s="515" t="s">
        <v>15</v>
      </c>
      <c r="C15" s="515" t="s">
        <v>16</v>
      </c>
      <c r="D15" s="516" t="s">
        <v>17</v>
      </c>
      <c r="E15" s="1076" t="s">
        <v>18</v>
      </c>
      <c r="F15" s="1076"/>
      <c r="G15" s="1076"/>
      <c r="H15" s="515" t="s">
        <v>96</v>
      </c>
      <c r="I15" s="517" t="s">
        <v>19</v>
      </c>
      <c r="K15" s="1030" t="s">
        <v>380</v>
      </c>
      <c r="L15" s="1030"/>
      <c r="M15" s="1030"/>
      <c r="N15" s="1030"/>
      <c r="O15" s="1030"/>
      <c r="P15" s="1030"/>
      <c r="Q15" s="1030"/>
      <c r="R15" s="1030"/>
      <c r="S15" s="1030"/>
      <c r="T15" s="1030"/>
    </row>
    <row r="16" spans="1:20" ht="29.45" customHeight="1" thickBot="1">
      <c r="A16" s="1095" t="s">
        <v>98</v>
      </c>
      <c r="B16" s="1096"/>
      <c r="C16" s="1096"/>
      <c r="D16" s="1096"/>
      <c r="E16" s="519"/>
      <c r="F16" s="519"/>
      <c r="G16" s="519"/>
      <c r="H16" s="520"/>
      <c r="I16" s="737">
        <f>SUM(I17,I64,I73,I84,I96,I112,I123)</f>
        <v>0</v>
      </c>
      <c r="K16" s="1030"/>
      <c r="L16" s="1030"/>
      <c r="M16" s="1030"/>
      <c r="N16" s="1030"/>
      <c r="O16" s="1030"/>
      <c r="P16" s="1030"/>
      <c r="Q16" s="1030"/>
      <c r="R16" s="1030"/>
      <c r="S16" s="1030"/>
      <c r="T16" s="1030"/>
    </row>
    <row r="17" spans="1:20" ht="30.75" thickBot="1">
      <c r="A17" s="521" t="s">
        <v>150</v>
      </c>
      <c r="B17" s="522" t="s">
        <v>20</v>
      </c>
      <c r="C17" s="523"/>
      <c r="D17" s="524"/>
      <c r="E17" s="525"/>
      <c r="F17" s="525"/>
      <c r="G17" s="525"/>
      <c r="H17" s="526"/>
      <c r="I17" s="738">
        <f>SUM(I25)</f>
        <v>0</v>
      </c>
      <c r="K17" s="1030"/>
      <c r="L17" s="1030"/>
      <c r="M17" s="1030"/>
      <c r="N17" s="1030"/>
      <c r="O17" s="1030"/>
      <c r="P17" s="1030"/>
      <c r="Q17" s="1030"/>
      <c r="R17" s="1030"/>
      <c r="S17" s="1030"/>
      <c r="T17" s="1030"/>
    </row>
    <row r="18" spans="1:20" ht="22.35" customHeight="1">
      <c r="A18" s="521" t="s">
        <v>150</v>
      </c>
      <c r="B18" s="527"/>
      <c r="C18" s="528" t="s">
        <v>21</v>
      </c>
      <c r="D18" s="529"/>
      <c r="E18" s="530"/>
      <c r="F18" s="530"/>
      <c r="G18" s="530"/>
      <c r="H18" s="531"/>
      <c r="I18" s="532"/>
      <c r="K18" s="1030"/>
      <c r="L18" s="1030"/>
      <c r="M18" s="1030"/>
      <c r="N18" s="1030"/>
      <c r="O18" s="1030"/>
      <c r="P18" s="1030"/>
      <c r="Q18" s="1030"/>
      <c r="R18" s="1030"/>
      <c r="S18" s="1030"/>
      <c r="T18" s="1030"/>
    </row>
    <row r="19" spans="1:20" ht="19.5" customHeight="1">
      <c r="A19" s="521" t="s">
        <v>150</v>
      </c>
      <c r="B19" s="534"/>
      <c r="C19" s="535"/>
      <c r="D19" s="536" t="s">
        <v>223</v>
      </c>
      <c r="E19" s="1102">
        <f>'1-1 総表'!C29</f>
        <v>0</v>
      </c>
      <c r="F19" s="1103"/>
      <c r="G19" s="1103"/>
      <c r="H19" s="1103"/>
      <c r="I19" s="1104"/>
      <c r="K19" s="1030"/>
      <c r="L19" s="1030"/>
      <c r="M19" s="1030"/>
      <c r="N19" s="1030"/>
      <c r="O19" s="1030"/>
      <c r="P19" s="1030"/>
      <c r="Q19" s="1030"/>
      <c r="R19" s="1030"/>
      <c r="S19" s="1030"/>
      <c r="T19" s="1030"/>
    </row>
    <row r="20" spans="1:20" ht="19.5" customHeight="1">
      <c r="A20" s="521" t="s">
        <v>150</v>
      </c>
      <c r="B20" s="534"/>
      <c r="C20" s="535"/>
      <c r="D20" s="537" t="str">
        <f>IF('1-1 総表'!G29&gt;0,"ほか","")</f>
        <v/>
      </c>
      <c r="E20" s="640" t="str">
        <f>IF('1-1 総表'!G29&gt;0,'1-1 総表'!G29,"")</f>
        <v/>
      </c>
      <c r="F20" s="1105" t="str">
        <f>IF('1-1 総表'!G29&gt;0,"個所","")</f>
        <v/>
      </c>
      <c r="G20" s="1106"/>
      <c r="H20" s="538"/>
      <c r="I20" s="539"/>
      <c r="K20" s="1032"/>
      <c r="L20" s="1032"/>
      <c r="M20" s="1032"/>
      <c r="N20" s="1032"/>
      <c r="O20" s="1032"/>
      <c r="P20" s="1032"/>
      <c r="Q20" s="1032"/>
      <c r="R20" s="1032"/>
      <c r="S20" s="1032"/>
      <c r="T20" s="1032"/>
    </row>
    <row r="21" spans="1:20" ht="19.5" customHeight="1">
      <c r="A21" s="521" t="s">
        <v>150</v>
      </c>
      <c r="B21" s="534"/>
      <c r="C21" s="535"/>
      <c r="D21" s="540" t="s">
        <v>408</v>
      </c>
      <c r="E21" s="541"/>
      <c r="F21" s="803" t="s">
        <v>113</v>
      </c>
      <c r="G21" s="1107"/>
      <c r="H21" s="1108"/>
      <c r="I21" s="1109"/>
      <c r="K21" s="1036" t="s">
        <v>412</v>
      </c>
      <c r="L21" s="1036"/>
      <c r="M21" s="1036"/>
      <c r="N21" s="1036"/>
      <c r="O21" s="1036"/>
      <c r="P21" s="1036"/>
      <c r="Q21" s="1036"/>
      <c r="R21" s="1036"/>
      <c r="S21" s="1036"/>
      <c r="T21" s="1036"/>
    </row>
    <row r="22" spans="1:20" ht="19.5" customHeight="1">
      <c r="A22" s="521" t="s">
        <v>150</v>
      </c>
      <c r="B22" s="534"/>
      <c r="C22" s="535"/>
      <c r="D22" s="542" t="s">
        <v>224</v>
      </c>
      <c r="E22" s="598" t="e">
        <f>G46/E21</f>
        <v>#DIV/0!</v>
      </c>
      <c r="F22" s="543"/>
      <c r="G22" s="1114" t="s">
        <v>409</v>
      </c>
      <c r="H22" s="1115"/>
      <c r="I22" s="1116"/>
      <c r="J22" s="544"/>
      <c r="K22" s="1037"/>
      <c r="L22" s="1037"/>
      <c r="M22" s="1037"/>
      <c r="N22" s="1037"/>
      <c r="O22" s="1037"/>
      <c r="P22" s="1037"/>
      <c r="Q22" s="1037"/>
      <c r="R22" s="1037"/>
      <c r="S22" s="1037"/>
      <c r="T22" s="1037"/>
    </row>
    <row r="23" spans="1:20" ht="24">
      <c r="A23" s="521" t="s">
        <v>150</v>
      </c>
      <c r="B23" s="534"/>
      <c r="C23" s="528" t="s">
        <v>20</v>
      </c>
      <c r="D23" s="545"/>
      <c r="E23" s="546"/>
      <c r="F23" s="546"/>
      <c r="G23" s="546"/>
      <c r="H23" s="547"/>
      <c r="I23" s="548"/>
      <c r="K23" s="533"/>
      <c r="L23" s="533"/>
      <c r="M23" s="533"/>
      <c r="N23" s="533"/>
      <c r="O23" s="533"/>
      <c r="P23" s="533"/>
      <c r="Q23" s="533"/>
      <c r="R23" s="533"/>
      <c r="S23" s="533"/>
      <c r="T23" s="533"/>
    </row>
    <row r="24" spans="1:20" ht="13.35" customHeight="1">
      <c r="A24" s="521" t="s">
        <v>150</v>
      </c>
      <c r="B24" s="534"/>
      <c r="C24" s="549"/>
      <c r="D24" s="632" t="s">
        <v>117</v>
      </c>
      <c r="E24" s="633" t="s">
        <v>22</v>
      </c>
      <c r="F24" s="633" t="s">
        <v>23</v>
      </c>
      <c r="G24" s="633" t="s">
        <v>24</v>
      </c>
      <c r="H24" s="634"/>
      <c r="I24" s="639"/>
      <c r="K24" s="533"/>
      <c r="L24" s="533"/>
      <c r="M24" s="533"/>
      <c r="N24" s="533"/>
      <c r="O24" s="533"/>
      <c r="P24" s="533"/>
      <c r="Q24" s="533"/>
      <c r="R24" s="533"/>
      <c r="S24" s="533"/>
      <c r="T24" s="533"/>
    </row>
    <row r="25" spans="1:20" ht="24">
      <c r="A25" s="521" t="s">
        <v>150</v>
      </c>
      <c r="B25" s="534"/>
      <c r="C25" s="549"/>
      <c r="D25" s="550"/>
      <c r="E25" s="752"/>
      <c r="F25" s="552" t="str">
        <f>IF(E25="","","×")</f>
        <v/>
      </c>
      <c r="G25" s="551"/>
      <c r="H25" s="739">
        <f>E25*G25</f>
        <v>0</v>
      </c>
      <c r="I25" s="740">
        <f>ROUNDDOWN((SUM(H25:H46)),-3)/1000</f>
        <v>0</v>
      </c>
      <c r="J25" s="495"/>
      <c r="K25" s="533"/>
      <c r="L25" s="533"/>
      <c r="M25" s="533"/>
      <c r="N25" s="533"/>
      <c r="O25" s="533"/>
      <c r="P25" s="533"/>
      <c r="Q25" s="533"/>
      <c r="R25" s="533"/>
      <c r="S25" s="533"/>
      <c r="T25" s="533"/>
    </row>
    <row r="26" spans="1:20" ht="24">
      <c r="A26" s="521" t="str">
        <f>IF(AND(D25="",E26=""),"",".")</f>
        <v/>
      </c>
      <c r="B26" s="534"/>
      <c r="C26" s="549"/>
      <c r="D26" s="624"/>
      <c r="E26" s="753"/>
      <c r="F26" s="555" t="str">
        <f t="shared" ref="F26:F45" si="0">IF(E26="","","×")</f>
        <v/>
      </c>
      <c r="G26" s="554"/>
      <c r="H26" s="741">
        <f>E26*G26</f>
        <v>0</v>
      </c>
      <c r="I26" s="742"/>
      <c r="J26" s="495"/>
      <c r="K26" s="533"/>
      <c r="L26" s="533"/>
      <c r="M26" s="533"/>
      <c r="N26" s="533"/>
      <c r="O26" s="533"/>
      <c r="P26" s="533"/>
      <c r="Q26" s="533"/>
      <c r="R26" s="533"/>
      <c r="S26" s="533"/>
      <c r="T26" s="533"/>
    </row>
    <row r="27" spans="1:20" ht="24">
      <c r="A27" s="521" t="str">
        <f t="shared" ref="A27:A44" si="1">IF(AND(D27="",E27=""),"",".")</f>
        <v/>
      </c>
      <c r="B27" s="534"/>
      <c r="C27" s="549"/>
      <c r="D27" s="553"/>
      <c r="E27" s="753"/>
      <c r="F27" s="555" t="str">
        <f t="shared" si="0"/>
        <v/>
      </c>
      <c r="G27" s="554"/>
      <c r="H27" s="741">
        <f t="shared" ref="H27:H45" si="2">E27*G27</f>
        <v>0</v>
      </c>
      <c r="I27" s="742"/>
      <c r="J27" s="495"/>
      <c r="K27" s="533"/>
      <c r="L27" s="533"/>
      <c r="M27" s="533"/>
      <c r="N27" s="533"/>
      <c r="O27" s="533"/>
      <c r="P27" s="533"/>
      <c r="Q27" s="533"/>
      <c r="R27" s="533"/>
      <c r="S27" s="533"/>
      <c r="T27" s="533"/>
    </row>
    <row r="28" spans="1:20" ht="24">
      <c r="A28" s="521" t="str">
        <f t="shared" si="1"/>
        <v/>
      </c>
      <c r="B28" s="534"/>
      <c r="C28" s="549"/>
      <c r="D28" s="553"/>
      <c r="E28" s="753"/>
      <c r="F28" s="555" t="str">
        <f t="shared" si="0"/>
        <v/>
      </c>
      <c r="G28" s="554"/>
      <c r="H28" s="741">
        <f t="shared" si="2"/>
        <v>0</v>
      </c>
      <c r="I28" s="742"/>
      <c r="J28" s="495"/>
      <c r="K28" s="533"/>
      <c r="L28" s="533"/>
      <c r="M28" s="533"/>
      <c r="N28" s="533"/>
      <c r="O28" s="533"/>
      <c r="P28" s="533"/>
      <c r="Q28" s="533"/>
      <c r="R28" s="533"/>
      <c r="S28" s="533"/>
      <c r="T28" s="533"/>
    </row>
    <row r="29" spans="1:20" ht="24">
      <c r="A29" s="521" t="str">
        <f t="shared" si="1"/>
        <v/>
      </c>
      <c r="B29" s="534"/>
      <c r="C29" s="549"/>
      <c r="D29" s="553"/>
      <c r="E29" s="753"/>
      <c r="F29" s="555" t="str">
        <f t="shared" si="0"/>
        <v/>
      </c>
      <c r="G29" s="554"/>
      <c r="H29" s="741">
        <f t="shared" si="2"/>
        <v>0</v>
      </c>
      <c r="I29" s="742"/>
      <c r="J29" s="495"/>
      <c r="K29" s="533"/>
      <c r="L29" s="533"/>
      <c r="M29" s="533"/>
      <c r="N29" s="533"/>
      <c r="O29" s="533"/>
      <c r="P29" s="533"/>
      <c r="Q29" s="533"/>
      <c r="R29" s="533"/>
      <c r="S29" s="533"/>
      <c r="T29" s="533"/>
    </row>
    <row r="30" spans="1:20" ht="24">
      <c r="A30" s="521" t="str">
        <f t="shared" si="1"/>
        <v/>
      </c>
      <c r="B30" s="534"/>
      <c r="C30" s="549"/>
      <c r="D30" s="553"/>
      <c r="E30" s="753"/>
      <c r="F30" s="555" t="str">
        <f t="shared" si="0"/>
        <v/>
      </c>
      <c r="G30" s="554"/>
      <c r="H30" s="741">
        <f>E30*G30</f>
        <v>0</v>
      </c>
      <c r="I30" s="742"/>
      <c r="J30" s="495"/>
      <c r="K30" s="533"/>
      <c r="L30" s="533"/>
      <c r="M30" s="533"/>
      <c r="N30" s="533"/>
      <c r="O30" s="533"/>
      <c r="P30" s="533"/>
      <c r="Q30" s="533"/>
      <c r="R30" s="533"/>
      <c r="S30" s="533"/>
      <c r="T30" s="533"/>
    </row>
    <row r="31" spans="1:20" ht="24">
      <c r="A31" s="521" t="str">
        <f t="shared" si="1"/>
        <v/>
      </c>
      <c r="B31" s="534"/>
      <c r="C31" s="549"/>
      <c r="D31" s="553"/>
      <c r="E31" s="753"/>
      <c r="F31" s="555" t="str">
        <f t="shared" si="0"/>
        <v/>
      </c>
      <c r="G31" s="554"/>
      <c r="H31" s="741">
        <f>E31*G31</f>
        <v>0</v>
      </c>
      <c r="I31" s="742"/>
      <c r="J31" s="495"/>
      <c r="K31" s="533"/>
      <c r="L31" s="533"/>
      <c r="M31" s="533"/>
      <c r="N31" s="533"/>
      <c r="O31" s="533"/>
      <c r="P31" s="533"/>
      <c r="Q31" s="533"/>
      <c r="R31" s="533"/>
      <c r="S31" s="533"/>
      <c r="T31" s="533"/>
    </row>
    <row r="32" spans="1:20" ht="24">
      <c r="A32" s="521" t="str">
        <f t="shared" si="1"/>
        <v/>
      </c>
      <c r="B32" s="534"/>
      <c r="C32" s="549"/>
      <c r="D32" s="553"/>
      <c r="E32" s="753"/>
      <c r="F32" s="555" t="str">
        <f t="shared" si="0"/>
        <v/>
      </c>
      <c r="G32" s="554"/>
      <c r="H32" s="741">
        <f t="shared" si="2"/>
        <v>0</v>
      </c>
      <c r="I32" s="742"/>
      <c r="K32" s="533"/>
      <c r="L32" s="533"/>
      <c r="M32" s="533"/>
      <c r="N32" s="533"/>
      <c r="O32" s="533"/>
      <c r="P32" s="533"/>
      <c r="Q32" s="533"/>
      <c r="R32" s="533"/>
      <c r="S32" s="533"/>
      <c r="T32" s="533"/>
    </row>
    <row r="33" spans="1:20" ht="24">
      <c r="A33" s="521" t="str">
        <f t="shared" si="1"/>
        <v/>
      </c>
      <c r="B33" s="534"/>
      <c r="C33" s="549"/>
      <c r="D33" s="553"/>
      <c r="E33" s="753"/>
      <c r="F33" s="555" t="str">
        <f t="shared" si="0"/>
        <v/>
      </c>
      <c r="G33" s="554"/>
      <c r="H33" s="741">
        <f t="shared" si="2"/>
        <v>0</v>
      </c>
      <c r="I33" s="742"/>
      <c r="K33" s="533"/>
      <c r="L33" s="533"/>
      <c r="M33" s="533"/>
      <c r="N33" s="533"/>
      <c r="O33" s="533"/>
      <c r="P33" s="533"/>
      <c r="Q33" s="533"/>
      <c r="R33" s="533"/>
      <c r="S33" s="533"/>
      <c r="T33" s="533"/>
    </row>
    <row r="34" spans="1:20" ht="24">
      <c r="A34" s="521" t="str">
        <f t="shared" si="1"/>
        <v/>
      </c>
      <c r="B34" s="534"/>
      <c r="C34" s="549"/>
      <c r="D34" s="553"/>
      <c r="E34" s="753"/>
      <c r="F34" s="555" t="str">
        <f t="shared" si="0"/>
        <v/>
      </c>
      <c r="G34" s="554"/>
      <c r="H34" s="741">
        <f t="shared" si="2"/>
        <v>0</v>
      </c>
      <c r="I34" s="742"/>
      <c r="K34" s="533"/>
      <c r="L34" s="533"/>
      <c r="M34" s="533"/>
      <c r="N34" s="533"/>
      <c r="O34" s="533"/>
      <c r="P34" s="533"/>
      <c r="Q34" s="533"/>
      <c r="R34" s="533"/>
      <c r="S34" s="533"/>
      <c r="T34" s="533"/>
    </row>
    <row r="35" spans="1:20" ht="24">
      <c r="A35" s="521" t="str">
        <f t="shared" si="1"/>
        <v/>
      </c>
      <c r="B35" s="534"/>
      <c r="C35" s="549"/>
      <c r="D35" s="553"/>
      <c r="E35" s="753"/>
      <c r="F35" s="555" t="str">
        <f t="shared" si="0"/>
        <v/>
      </c>
      <c r="G35" s="554"/>
      <c r="H35" s="741">
        <f t="shared" si="2"/>
        <v>0</v>
      </c>
      <c r="I35" s="742"/>
      <c r="K35" s="533"/>
      <c r="L35" s="533"/>
      <c r="M35" s="533"/>
      <c r="N35" s="533"/>
      <c r="O35" s="533"/>
      <c r="P35" s="533"/>
      <c r="Q35" s="533"/>
      <c r="R35" s="533"/>
      <c r="S35" s="533"/>
      <c r="T35" s="533"/>
    </row>
    <row r="36" spans="1:20" ht="24">
      <c r="A36" s="521" t="str">
        <f t="shared" si="1"/>
        <v/>
      </c>
      <c r="B36" s="534"/>
      <c r="C36" s="549"/>
      <c r="D36" s="553"/>
      <c r="E36" s="753"/>
      <c r="F36" s="555" t="str">
        <f t="shared" si="0"/>
        <v/>
      </c>
      <c r="G36" s="554"/>
      <c r="H36" s="741">
        <f t="shared" si="2"/>
        <v>0</v>
      </c>
      <c r="I36" s="742"/>
      <c r="K36" s="533"/>
      <c r="L36" s="533"/>
      <c r="M36" s="533"/>
      <c r="N36" s="533"/>
      <c r="O36" s="533"/>
      <c r="P36" s="533"/>
      <c r="Q36" s="533"/>
      <c r="R36" s="533"/>
      <c r="S36" s="533"/>
      <c r="T36" s="533"/>
    </row>
    <row r="37" spans="1:20" ht="24">
      <c r="A37" s="521" t="str">
        <f t="shared" si="1"/>
        <v/>
      </c>
      <c r="B37" s="534"/>
      <c r="C37" s="549"/>
      <c r="D37" s="553"/>
      <c r="E37" s="753"/>
      <c r="F37" s="555" t="str">
        <f t="shared" si="0"/>
        <v/>
      </c>
      <c r="G37" s="554"/>
      <c r="H37" s="741">
        <f t="shared" si="2"/>
        <v>0</v>
      </c>
      <c r="I37" s="742"/>
      <c r="K37" s="533"/>
      <c r="L37" s="533"/>
      <c r="M37" s="533"/>
      <c r="N37" s="533"/>
      <c r="O37" s="533"/>
      <c r="P37" s="533"/>
      <c r="Q37" s="533"/>
      <c r="R37" s="533"/>
      <c r="S37" s="533"/>
      <c r="T37" s="533"/>
    </row>
    <row r="38" spans="1:20" ht="24">
      <c r="A38" s="521" t="str">
        <f t="shared" si="1"/>
        <v/>
      </c>
      <c r="B38" s="534"/>
      <c r="C38" s="549"/>
      <c r="D38" s="553"/>
      <c r="E38" s="753"/>
      <c r="F38" s="555" t="str">
        <f t="shared" si="0"/>
        <v/>
      </c>
      <c r="G38" s="554"/>
      <c r="H38" s="741">
        <f t="shared" si="2"/>
        <v>0</v>
      </c>
      <c r="I38" s="742"/>
      <c r="K38" s="533"/>
      <c r="L38" s="533"/>
      <c r="M38" s="533"/>
      <c r="N38" s="533"/>
      <c r="O38" s="533"/>
      <c r="P38" s="533"/>
      <c r="Q38" s="533"/>
      <c r="R38" s="533"/>
      <c r="S38" s="533"/>
      <c r="T38" s="533"/>
    </row>
    <row r="39" spans="1:20" ht="24.75" thickBot="1">
      <c r="A39" s="521" t="str">
        <f t="shared" si="1"/>
        <v/>
      </c>
      <c r="B39" s="534"/>
      <c r="C39" s="549"/>
      <c r="D39" s="553"/>
      <c r="E39" s="753"/>
      <c r="F39" s="555" t="str">
        <f t="shared" si="0"/>
        <v/>
      </c>
      <c r="G39" s="554"/>
      <c r="H39" s="741">
        <f t="shared" si="2"/>
        <v>0</v>
      </c>
      <c r="I39" s="742"/>
      <c r="K39" s="533"/>
      <c r="L39" s="533"/>
      <c r="M39" s="533"/>
      <c r="N39" s="533"/>
      <c r="O39" s="533"/>
      <c r="P39" s="533"/>
      <c r="Q39" s="533"/>
      <c r="R39" s="533"/>
      <c r="S39" s="533"/>
      <c r="T39" s="533"/>
    </row>
    <row r="40" spans="1:20" ht="24">
      <c r="A40" s="521" t="str">
        <f t="shared" si="1"/>
        <v/>
      </c>
      <c r="B40" s="534"/>
      <c r="C40" s="549"/>
      <c r="D40" s="553"/>
      <c r="E40" s="753"/>
      <c r="F40" s="555" t="str">
        <f t="shared" si="0"/>
        <v/>
      </c>
      <c r="G40" s="554"/>
      <c r="H40" s="741">
        <f t="shared" si="2"/>
        <v>0</v>
      </c>
      <c r="I40" s="742"/>
      <c r="K40" s="533"/>
      <c r="L40" s="533"/>
      <c r="M40" s="533"/>
      <c r="N40" s="533"/>
      <c r="O40" s="533"/>
      <c r="P40" s="533"/>
      <c r="Q40" s="533"/>
      <c r="R40" s="533"/>
      <c r="S40" s="533"/>
      <c r="T40" s="533"/>
    </row>
    <row r="41" spans="1:20" ht="24">
      <c r="A41" s="521" t="str">
        <f t="shared" si="1"/>
        <v/>
      </c>
      <c r="B41" s="534"/>
      <c r="C41" s="549"/>
      <c r="D41" s="553"/>
      <c r="E41" s="753"/>
      <c r="F41" s="555" t="str">
        <f t="shared" si="0"/>
        <v/>
      </c>
      <c r="G41" s="554"/>
      <c r="H41" s="741">
        <f t="shared" si="2"/>
        <v>0</v>
      </c>
      <c r="I41" s="742"/>
      <c r="K41" s="533"/>
      <c r="L41" s="533"/>
      <c r="M41" s="533"/>
      <c r="N41" s="533"/>
      <c r="O41" s="533"/>
      <c r="P41" s="533"/>
      <c r="Q41" s="533"/>
      <c r="R41" s="533"/>
      <c r="S41" s="533"/>
      <c r="T41" s="533"/>
    </row>
    <row r="42" spans="1:20" ht="24">
      <c r="A42" s="521" t="str">
        <f t="shared" si="1"/>
        <v/>
      </c>
      <c r="B42" s="534"/>
      <c r="C42" s="549"/>
      <c r="D42" s="553"/>
      <c r="E42" s="753"/>
      <c r="F42" s="555" t="str">
        <f t="shared" si="0"/>
        <v/>
      </c>
      <c r="G42" s="554"/>
      <c r="H42" s="741">
        <f t="shared" si="2"/>
        <v>0</v>
      </c>
      <c r="I42" s="742"/>
      <c r="K42" s="533"/>
      <c r="L42" s="533"/>
      <c r="M42" s="533"/>
      <c r="N42" s="533"/>
      <c r="O42" s="533"/>
      <c r="P42" s="533"/>
      <c r="Q42" s="533"/>
      <c r="R42" s="533"/>
      <c r="S42" s="533"/>
      <c r="T42" s="533"/>
    </row>
    <row r="43" spans="1:20" ht="24">
      <c r="A43" s="521" t="str">
        <f t="shared" si="1"/>
        <v/>
      </c>
      <c r="B43" s="534"/>
      <c r="C43" s="549"/>
      <c r="D43" s="553"/>
      <c r="E43" s="753"/>
      <c r="F43" s="555" t="str">
        <f t="shared" si="0"/>
        <v/>
      </c>
      <c r="G43" s="554"/>
      <c r="H43" s="741">
        <f t="shared" si="2"/>
        <v>0</v>
      </c>
      <c r="I43" s="742"/>
      <c r="K43" s="533"/>
      <c r="L43" s="533"/>
      <c r="M43" s="533"/>
      <c r="N43" s="533"/>
      <c r="O43" s="533"/>
      <c r="P43" s="533"/>
      <c r="Q43" s="533"/>
      <c r="R43" s="533"/>
      <c r="S43" s="533"/>
      <c r="T43" s="533"/>
    </row>
    <row r="44" spans="1:20" ht="24">
      <c r="A44" s="521" t="str">
        <f t="shared" si="1"/>
        <v/>
      </c>
      <c r="B44" s="534"/>
      <c r="C44" s="549"/>
      <c r="D44" s="553"/>
      <c r="E44" s="753"/>
      <c r="F44" s="555" t="str">
        <f t="shared" si="0"/>
        <v/>
      </c>
      <c r="G44" s="554"/>
      <c r="H44" s="741">
        <f t="shared" si="2"/>
        <v>0</v>
      </c>
      <c r="I44" s="742"/>
      <c r="K44" s="533"/>
      <c r="L44" s="533"/>
      <c r="M44" s="533"/>
      <c r="N44" s="533"/>
      <c r="O44" s="533"/>
      <c r="P44" s="533"/>
      <c r="Q44" s="533"/>
      <c r="R44" s="533"/>
      <c r="S44" s="533"/>
      <c r="T44" s="533"/>
    </row>
    <row r="45" spans="1:20" ht="24">
      <c r="A45" s="521" t="str">
        <f>IF(AND(D45="",E45=""),"",".")</f>
        <v/>
      </c>
      <c r="B45" s="534"/>
      <c r="C45" s="549"/>
      <c r="D45" s="625"/>
      <c r="E45" s="754"/>
      <c r="F45" s="627" t="str">
        <f t="shared" si="0"/>
        <v/>
      </c>
      <c r="G45" s="626"/>
      <c r="H45" s="743">
        <f t="shared" si="2"/>
        <v>0</v>
      </c>
      <c r="I45" s="742"/>
      <c r="K45" s="533"/>
      <c r="L45" s="533"/>
      <c r="M45" s="533"/>
      <c r="N45" s="533"/>
      <c r="O45" s="533"/>
      <c r="P45" s="533"/>
      <c r="Q45" s="533"/>
      <c r="R45" s="533"/>
      <c r="S45" s="533"/>
      <c r="T45" s="533"/>
    </row>
    <row r="46" spans="1:20" ht="24">
      <c r="A46" s="521" t="s">
        <v>150</v>
      </c>
      <c r="B46" s="534"/>
      <c r="C46" s="556"/>
      <c r="D46" s="1117" t="s">
        <v>226</v>
      </c>
      <c r="E46" s="1118"/>
      <c r="F46" s="1119"/>
      <c r="G46" s="557">
        <f>SUM(G25:G45)</f>
        <v>0</v>
      </c>
      <c r="H46" s="744"/>
      <c r="I46" s="745"/>
      <c r="K46" s="533"/>
      <c r="L46" s="533"/>
      <c r="M46" s="533"/>
      <c r="N46" s="533"/>
      <c r="O46" s="533"/>
      <c r="P46" s="533"/>
      <c r="Q46" s="533"/>
      <c r="R46" s="533"/>
      <c r="S46" s="533"/>
      <c r="T46" s="533"/>
    </row>
    <row r="47" spans="1:20" ht="24">
      <c r="A47" s="521" t="s">
        <v>150</v>
      </c>
      <c r="B47" s="534"/>
      <c r="C47" s="558" t="s">
        <v>99</v>
      </c>
      <c r="D47" s="559"/>
      <c r="E47" s="560"/>
      <c r="F47" s="560"/>
      <c r="G47" s="560"/>
      <c r="H47" s="561"/>
      <c r="I47" s="548"/>
      <c r="K47" s="1030"/>
      <c r="L47" s="1030"/>
      <c r="M47" s="1030"/>
      <c r="N47" s="1030"/>
      <c r="O47" s="1030"/>
      <c r="P47" s="1030"/>
      <c r="Q47" s="1030"/>
      <c r="R47" s="1030"/>
      <c r="S47" s="1030"/>
      <c r="T47" s="1030"/>
    </row>
    <row r="48" spans="1:20">
      <c r="A48" s="521" t="s">
        <v>150</v>
      </c>
      <c r="B48" s="534"/>
      <c r="C48" s="549"/>
      <c r="D48" s="1047"/>
      <c r="E48" s="1048"/>
      <c r="F48" s="1048"/>
      <c r="G48" s="1048"/>
      <c r="H48" s="1048"/>
      <c r="I48" s="1050"/>
      <c r="K48" s="1030"/>
      <c r="L48" s="1030"/>
      <c r="M48" s="1030"/>
      <c r="N48" s="1030"/>
      <c r="O48" s="1030"/>
      <c r="P48" s="1030"/>
      <c r="Q48" s="1030"/>
      <c r="R48" s="1030"/>
      <c r="S48" s="1030"/>
      <c r="T48" s="1030"/>
    </row>
    <row r="49" spans="1:20">
      <c r="A49" s="521" t="s">
        <v>150</v>
      </c>
      <c r="B49" s="534"/>
      <c r="C49" s="549"/>
      <c r="D49" s="1053"/>
      <c r="E49" s="1049"/>
      <c r="F49" s="1049"/>
      <c r="G49" s="1049"/>
      <c r="H49" s="1049"/>
      <c r="I49" s="1052"/>
      <c r="K49" s="1030"/>
      <c r="L49" s="1030"/>
      <c r="M49" s="1030"/>
      <c r="N49" s="1030"/>
      <c r="O49" s="1030"/>
      <c r="P49" s="1030"/>
      <c r="Q49" s="1030"/>
      <c r="R49" s="1030"/>
      <c r="S49" s="1030"/>
      <c r="T49" s="1030"/>
    </row>
    <row r="50" spans="1:20">
      <c r="A50" s="521" t="s">
        <v>150</v>
      </c>
      <c r="B50" s="534"/>
      <c r="C50" s="549"/>
      <c r="D50" s="1053"/>
      <c r="E50" s="1049"/>
      <c r="F50" s="1049"/>
      <c r="G50" s="1049"/>
      <c r="H50" s="1049"/>
      <c r="I50" s="1052"/>
      <c r="K50" s="1030"/>
      <c r="L50" s="1030"/>
      <c r="M50" s="1030"/>
      <c r="N50" s="1030"/>
      <c r="O50" s="1030"/>
      <c r="P50" s="1030"/>
      <c r="Q50" s="1030"/>
      <c r="R50" s="1030"/>
      <c r="S50" s="1030"/>
      <c r="T50" s="1030"/>
    </row>
    <row r="51" spans="1:20">
      <c r="A51" s="521" t="s">
        <v>150</v>
      </c>
      <c r="B51" s="534"/>
      <c r="C51" s="549"/>
      <c r="D51" s="1053"/>
      <c r="E51" s="1049"/>
      <c r="F51" s="1049"/>
      <c r="G51" s="1049"/>
      <c r="H51" s="1049"/>
      <c r="I51" s="1052"/>
      <c r="K51" s="1030"/>
      <c r="L51" s="1030"/>
      <c r="M51" s="1030"/>
      <c r="N51" s="1030"/>
      <c r="O51" s="1030"/>
      <c r="P51" s="1030"/>
      <c r="Q51" s="1030"/>
      <c r="R51" s="1030"/>
      <c r="S51" s="1030"/>
      <c r="T51" s="1030"/>
    </row>
    <row r="52" spans="1:20">
      <c r="A52" s="521" t="s">
        <v>150</v>
      </c>
      <c r="B52" s="534"/>
      <c r="C52" s="549"/>
      <c r="D52" s="1053"/>
      <c r="E52" s="1049"/>
      <c r="F52" s="1049"/>
      <c r="G52" s="1049"/>
      <c r="H52" s="1049"/>
      <c r="I52" s="1052"/>
      <c r="K52" s="1030"/>
      <c r="L52" s="1030"/>
      <c r="M52" s="1030"/>
      <c r="N52" s="1030"/>
      <c r="O52" s="1030"/>
      <c r="P52" s="1030"/>
      <c r="Q52" s="1030"/>
      <c r="R52" s="1030"/>
      <c r="S52" s="1030"/>
      <c r="T52" s="1030"/>
    </row>
    <row r="53" spans="1:20" ht="19.5" thickBot="1">
      <c r="A53" s="521" t="s">
        <v>150</v>
      </c>
      <c r="B53" s="562"/>
      <c r="C53" s="563"/>
      <c r="D53" s="1054"/>
      <c r="E53" s="1055"/>
      <c r="F53" s="1055"/>
      <c r="G53" s="1049"/>
      <c r="H53" s="1055"/>
      <c r="I53" s="1056"/>
      <c r="K53" s="1030"/>
      <c r="L53" s="1030"/>
      <c r="M53" s="1030"/>
      <c r="N53" s="1030"/>
      <c r="O53" s="1030"/>
      <c r="P53" s="1030"/>
      <c r="Q53" s="1030"/>
      <c r="R53" s="1030"/>
      <c r="S53" s="1030"/>
      <c r="T53" s="1030"/>
    </row>
    <row r="54" spans="1:20" ht="24.75" thickBot="1">
      <c r="A54" s="521" t="s">
        <v>150</v>
      </c>
      <c r="B54" s="534"/>
      <c r="C54" s="558" t="s">
        <v>114</v>
      </c>
      <c r="D54" s="559"/>
      <c r="E54" s="1120" t="s">
        <v>227</v>
      </c>
      <c r="F54" s="1120"/>
      <c r="G54" s="564"/>
      <c r="H54" s="565" t="s">
        <v>228</v>
      </c>
      <c r="I54" s="548"/>
      <c r="K54" s="1030"/>
      <c r="L54" s="1034"/>
      <c r="M54" s="1034"/>
      <c r="N54" s="1034"/>
      <c r="O54" s="1034"/>
      <c r="P54" s="1034"/>
      <c r="Q54" s="1034"/>
      <c r="R54" s="1034"/>
      <c r="S54" s="1034"/>
      <c r="T54" s="1034"/>
    </row>
    <row r="55" spans="1:20">
      <c r="A55" s="521" t="s">
        <v>150</v>
      </c>
      <c r="B55" s="534"/>
      <c r="C55" s="549"/>
      <c r="D55" s="1047"/>
      <c r="E55" s="1048"/>
      <c r="F55" s="1048"/>
      <c r="G55" s="1049"/>
      <c r="H55" s="1048"/>
      <c r="I55" s="1050"/>
      <c r="K55" s="1034"/>
      <c r="L55" s="1034"/>
      <c r="M55" s="1034"/>
      <c r="N55" s="1034"/>
      <c r="O55" s="1034"/>
      <c r="P55" s="1034"/>
      <c r="Q55" s="1034"/>
      <c r="R55" s="1034"/>
      <c r="S55" s="1034"/>
      <c r="T55" s="1034"/>
    </row>
    <row r="56" spans="1:20">
      <c r="A56" s="521" t="s">
        <v>150</v>
      </c>
      <c r="B56" s="534"/>
      <c r="C56" s="549"/>
      <c r="D56" s="1051"/>
      <c r="E56" s="1049"/>
      <c r="F56" s="1049"/>
      <c r="G56" s="1049"/>
      <c r="H56" s="1049"/>
      <c r="I56" s="1052"/>
      <c r="K56" s="1034"/>
      <c r="L56" s="1034"/>
      <c r="M56" s="1034"/>
      <c r="N56" s="1034"/>
      <c r="O56" s="1034"/>
      <c r="P56" s="1034"/>
      <c r="Q56" s="1034"/>
      <c r="R56" s="1034"/>
      <c r="S56" s="1034"/>
      <c r="T56" s="1034"/>
    </row>
    <row r="57" spans="1:20">
      <c r="A57" s="521" t="s">
        <v>150</v>
      </c>
      <c r="B57" s="534"/>
      <c r="C57" s="549"/>
      <c r="D57" s="1053"/>
      <c r="E57" s="1049"/>
      <c r="F57" s="1049"/>
      <c r="G57" s="1049"/>
      <c r="H57" s="1049"/>
      <c r="I57" s="1052"/>
      <c r="K57" s="1034"/>
      <c r="L57" s="1034"/>
      <c r="M57" s="1034"/>
      <c r="N57" s="1034"/>
      <c r="O57" s="1034"/>
      <c r="P57" s="1034"/>
      <c r="Q57" s="1034"/>
      <c r="R57" s="1034"/>
      <c r="S57" s="1034"/>
      <c r="T57" s="1034"/>
    </row>
    <row r="58" spans="1:20">
      <c r="A58" s="521" t="s">
        <v>150</v>
      </c>
      <c r="B58" s="534"/>
      <c r="C58" s="549"/>
      <c r="D58" s="1053"/>
      <c r="E58" s="1049"/>
      <c r="F58" s="1049"/>
      <c r="G58" s="1049"/>
      <c r="H58" s="1049"/>
      <c r="I58" s="1052"/>
      <c r="K58" s="1034"/>
      <c r="L58" s="1034"/>
      <c r="M58" s="1034"/>
      <c r="N58" s="1034"/>
      <c r="O58" s="1034"/>
      <c r="P58" s="1034"/>
      <c r="Q58" s="1034"/>
      <c r="R58" s="1034"/>
      <c r="S58" s="1034"/>
      <c r="T58" s="1034"/>
    </row>
    <row r="59" spans="1:20">
      <c r="A59" s="521" t="s">
        <v>150</v>
      </c>
      <c r="B59" s="534"/>
      <c r="C59" s="549"/>
      <c r="D59" s="1053"/>
      <c r="E59" s="1049"/>
      <c r="F59" s="1049"/>
      <c r="G59" s="1049"/>
      <c r="H59" s="1049"/>
      <c r="I59" s="1052"/>
      <c r="K59" s="1034"/>
      <c r="L59" s="1034"/>
      <c r="M59" s="1034"/>
      <c r="N59" s="1034"/>
      <c r="O59" s="1034"/>
      <c r="P59" s="1034"/>
      <c r="Q59" s="1034"/>
      <c r="R59" s="1034"/>
      <c r="S59" s="1034"/>
      <c r="T59" s="1034"/>
    </row>
    <row r="60" spans="1:20">
      <c r="A60" s="521" t="s">
        <v>150</v>
      </c>
      <c r="B60" s="566"/>
      <c r="C60" s="563"/>
      <c r="D60" s="1054"/>
      <c r="E60" s="1055"/>
      <c r="F60" s="1055"/>
      <c r="G60" s="1055"/>
      <c r="H60" s="1055"/>
      <c r="I60" s="1056"/>
      <c r="K60" s="1034"/>
      <c r="L60" s="1034"/>
      <c r="M60" s="1034"/>
      <c r="N60" s="1034"/>
      <c r="O60" s="1034"/>
      <c r="P60" s="1034"/>
      <c r="Q60" s="1034"/>
      <c r="R60" s="1034"/>
      <c r="S60" s="1034"/>
      <c r="T60" s="1034"/>
    </row>
    <row r="61" spans="1:20" ht="30">
      <c r="A61" s="521" t="s">
        <v>150</v>
      </c>
      <c r="B61" s="567" t="s">
        <v>25</v>
      </c>
      <c r="C61" s="568"/>
      <c r="D61" s="569"/>
      <c r="E61" s="570"/>
      <c r="F61" s="571"/>
      <c r="G61" s="570"/>
      <c r="H61" s="572"/>
      <c r="I61" s="573"/>
    </row>
    <row r="62" spans="1:20" s="575" customFormat="1" ht="15.75">
      <c r="A62" s="521" t="s">
        <v>150</v>
      </c>
      <c r="B62" s="574"/>
      <c r="C62" s="635" t="s">
        <v>16</v>
      </c>
      <c r="D62" s="636" t="s">
        <v>17</v>
      </c>
      <c r="E62" s="1057" t="s">
        <v>18</v>
      </c>
      <c r="F62" s="1058"/>
      <c r="G62" s="1059"/>
      <c r="H62" s="635" t="s">
        <v>96</v>
      </c>
      <c r="I62" s="637" t="s">
        <v>19</v>
      </c>
    </row>
    <row r="63" spans="1:20" ht="24">
      <c r="A63" s="521" t="s">
        <v>150</v>
      </c>
      <c r="B63" s="576"/>
      <c r="C63" s="528" t="s">
        <v>5</v>
      </c>
      <c r="D63" s="577"/>
      <c r="E63" s="578"/>
      <c r="F63" s="579"/>
      <c r="G63" s="578"/>
      <c r="H63" s="580"/>
      <c r="I63" s="581"/>
    </row>
    <row r="64" spans="1:20">
      <c r="A64" s="521" t="s">
        <v>150</v>
      </c>
      <c r="B64" s="534"/>
      <c r="C64" s="549"/>
      <c r="D64" s="550"/>
      <c r="E64" s="1100"/>
      <c r="F64" s="1101"/>
      <c r="G64" s="1101"/>
      <c r="H64" s="749"/>
      <c r="I64" s="1038">
        <f>ROUNDDOWN((SUM(H64:H71)),-3)/1000</f>
        <v>0</v>
      </c>
    </row>
    <row r="65" spans="1:9">
      <c r="A65" s="521" t="str">
        <f>IF(AND(D65="",E65="",H65=""),"",".")</f>
        <v/>
      </c>
      <c r="B65" s="534"/>
      <c r="C65" s="549"/>
      <c r="D65" s="553"/>
      <c r="E65" s="1060"/>
      <c r="F65" s="1061"/>
      <c r="G65" s="1062"/>
      <c r="H65" s="750"/>
      <c r="I65" s="1039"/>
    </row>
    <row r="66" spans="1:9">
      <c r="A66" s="521" t="str">
        <f t="shared" ref="A66:A130" si="3">IF(AND(D66="",E66="",H66=""),"",".")</f>
        <v/>
      </c>
      <c r="B66" s="534"/>
      <c r="C66" s="549"/>
      <c r="D66" s="582"/>
      <c r="E66" s="1060"/>
      <c r="F66" s="1061"/>
      <c r="G66" s="1062"/>
      <c r="H66" s="750"/>
      <c r="I66" s="1039"/>
    </row>
    <row r="67" spans="1:9">
      <c r="A67" s="521" t="str">
        <f t="shared" si="3"/>
        <v/>
      </c>
      <c r="B67" s="534"/>
      <c r="C67" s="549"/>
      <c r="D67" s="582"/>
      <c r="E67" s="1060"/>
      <c r="F67" s="1061"/>
      <c r="G67" s="1062"/>
      <c r="H67" s="750"/>
      <c r="I67" s="1039"/>
    </row>
    <row r="68" spans="1:9">
      <c r="A68" s="521" t="str">
        <f t="shared" si="3"/>
        <v/>
      </c>
      <c r="B68" s="534"/>
      <c r="C68" s="549"/>
      <c r="D68" s="582"/>
      <c r="E68" s="1060"/>
      <c r="F68" s="1061"/>
      <c r="G68" s="1062"/>
      <c r="H68" s="750"/>
      <c r="I68" s="1039"/>
    </row>
    <row r="69" spans="1:9">
      <c r="A69" s="521" t="str">
        <f t="shared" si="3"/>
        <v/>
      </c>
      <c r="B69" s="534"/>
      <c r="C69" s="549"/>
      <c r="D69" s="582"/>
      <c r="E69" s="1060"/>
      <c r="F69" s="1061"/>
      <c r="G69" s="1062"/>
      <c r="H69" s="750"/>
      <c r="I69" s="1039"/>
    </row>
    <row r="70" spans="1:9">
      <c r="A70" s="521" t="str">
        <f t="shared" si="3"/>
        <v/>
      </c>
      <c r="B70" s="534"/>
      <c r="C70" s="549"/>
      <c r="D70" s="582"/>
      <c r="E70" s="1060"/>
      <c r="F70" s="1061"/>
      <c r="G70" s="1062"/>
      <c r="H70" s="750"/>
      <c r="I70" s="1039"/>
    </row>
    <row r="71" spans="1:9">
      <c r="A71" s="521" t="str">
        <f>IF(AND(D71="",E71="",H71=""),"",".")</f>
        <v/>
      </c>
      <c r="B71" s="534"/>
      <c r="C71" s="556"/>
      <c r="D71" s="583"/>
      <c r="E71" s="1111"/>
      <c r="F71" s="1112"/>
      <c r="G71" s="1113"/>
      <c r="H71" s="751"/>
      <c r="I71" s="1040"/>
    </row>
    <row r="72" spans="1:9" ht="24">
      <c r="A72" s="521" t="s">
        <v>150</v>
      </c>
      <c r="B72" s="1110"/>
      <c r="C72" s="558" t="s">
        <v>26</v>
      </c>
      <c r="D72" s="545"/>
      <c r="E72" s="530"/>
      <c r="F72" s="530"/>
      <c r="G72" s="530"/>
      <c r="H72" s="561"/>
      <c r="I72" s="581"/>
    </row>
    <row r="73" spans="1:9">
      <c r="A73" s="521" t="s">
        <v>150</v>
      </c>
      <c r="B73" s="1110"/>
      <c r="C73" s="535"/>
      <c r="D73" s="550"/>
      <c r="E73" s="1098"/>
      <c r="F73" s="1099"/>
      <c r="G73" s="1099"/>
      <c r="H73" s="746"/>
      <c r="I73" s="1038">
        <f>ROUNDDOWN((SUM(H73:H82)),-3)/1000</f>
        <v>0</v>
      </c>
    </row>
    <row r="74" spans="1:9">
      <c r="A74" s="521" t="str">
        <f>IF(AND(D74="",E74="",H74=""),"",".")</f>
        <v/>
      </c>
      <c r="B74" s="1110"/>
      <c r="C74" s="535"/>
      <c r="D74" s="553"/>
      <c r="E74" s="1041"/>
      <c r="F74" s="1042"/>
      <c r="G74" s="1043"/>
      <c r="H74" s="747"/>
      <c r="I74" s="1039"/>
    </row>
    <row r="75" spans="1:9">
      <c r="A75" s="521" t="str">
        <f t="shared" si="3"/>
        <v/>
      </c>
      <c r="B75" s="1110"/>
      <c r="C75" s="535"/>
      <c r="D75" s="582"/>
      <c r="E75" s="1041"/>
      <c r="F75" s="1042"/>
      <c r="G75" s="1043"/>
      <c r="H75" s="747"/>
      <c r="I75" s="1039"/>
    </row>
    <row r="76" spans="1:9">
      <c r="A76" s="521" t="str">
        <f t="shared" si="3"/>
        <v/>
      </c>
      <c r="B76" s="1110"/>
      <c r="C76" s="535"/>
      <c r="D76" s="582"/>
      <c r="E76" s="1041"/>
      <c r="F76" s="1042"/>
      <c r="G76" s="1043"/>
      <c r="H76" s="747"/>
      <c r="I76" s="1039"/>
    </row>
    <row r="77" spans="1:9">
      <c r="A77" s="521" t="str">
        <f t="shared" si="3"/>
        <v/>
      </c>
      <c r="B77" s="1110"/>
      <c r="C77" s="535"/>
      <c r="D77" s="582"/>
      <c r="E77" s="1041"/>
      <c r="F77" s="1042"/>
      <c r="G77" s="1043"/>
      <c r="H77" s="747"/>
      <c r="I77" s="1039"/>
    </row>
    <row r="78" spans="1:9">
      <c r="A78" s="521" t="str">
        <f t="shared" si="3"/>
        <v/>
      </c>
      <c r="B78" s="1110"/>
      <c r="C78" s="535"/>
      <c r="D78" s="582"/>
      <c r="E78" s="1041"/>
      <c r="F78" s="1042"/>
      <c r="G78" s="1043"/>
      <c r="H78" s="747"/>
      <c r="I78" s="1039"/>
    </row>
    <row r="79" spans="1:9">
      <c r="A79" s="521" t="str">
        <f t="shared" si="3"/>
        <v/>
      </c>
      <c r="B79" s="1110"/>
      <c r="C79" s="535"/>
      <c r="D79" s="582"/>
      <c r="E79" s="1041"/>
      <c r="F79" s="1042"/>
      <c r="G79" s="1043"/>
      <c r="H79" s="747"/>
      <c r="I79" s="1039"/>
    </row>
    <row r="80" spans="1:9">
      <c r="A80" s="521" t="str">
        <f t="shared" si="3"/>
        <v/>
      </c>
      <c r="B80" s="1110"/>
      <c r="C80" s="535"/>
      <c r="D80" s="582"/>
      <c r="E80" s="1041"/>
      <c r="F80" s="1042"/>
      <c r="G80" s="1043"/>
      <c r="H80" s="747"/>
      <c r="I80" s="1039"/>
    </row>
    <row r="81" spans="1:20">
      <c r="A81" s="521" t="str">
        <f t="shared" si="3"/>
        <v/>
      </c>
      <c r="B81" s="1110"/>
      <c r="C81" s="535"/>
      <c r="D81" s="582"/>
      <c r="E81" s="1041"/>
      <c r="F81" s="1042"/>
      <c r="G81" s="1043"/>
      <c r="H81" s="747"/>
      <c r="I81" s="1039"/>
    </row>
    <row r="82" spans="1:20">
      <c r="A82" s="521" t="str">
        <f t="shared" si="3"/>
        <v/>
      </c>
      <c r="B82" s="1110"/>
      <c r="C82" s="584"/>
      <c r="D82" s="583"/>
      <c r="E82" s="1044"/>
      <c r="F82" s="1045"/>
      <c r="G82" s="1046"/>
      <c r="H82" s="748"/>
      <c r="I82" s="1040"/>
    </row>
    <row r="83" spans="1:20" ht="24">
      <c r="A83" s="521" t="s">
        <v>150</v>
      </c>
      <c r="B83" s="534"/>
      <c r="C83" s="558" t="s">
        <v>27</v>
      </c>
      <c r="D83" s="545"/>
      <c r="E83" s="530"/>
      <c r="F83" s="530"/>
      <c r="G83" s="530"/>
      <c r="H83" s="561"/>
      <c r="I83" s="585"/>
      <c r="K83" s="1030"/>
      <c r="L83" s="1030"/>
      <c r="M83" s="1030"/>
      <c r="N83" s="1030"/>
      <c r="O83" s="1030"/>
      <c r="P83" s="1030"/>
      <c r="Q83" s="1030"/>
      <c r="R83" s="1030"/>
      <c r="S83" s="1030"/>
      <c r="T83" s="1030"/>
    </row>
    <row r="84" spans="1:20">
      <c r="A84" s="521" t="s">
        <v>150</v>
      </c>
      <c r="B84" s="534"/>
      <c r="C84" s="549"/>
      <c r="D84" s="550"/>
      <c r="E84" s="1098"/>
      <c r="F84" s="1099"/>
      <c r="G84" s="1099"/>
      <c r="H84" s="746"/>
      <c r="I84" s="1038">
        <f>ROUNDDOWN((SUM(H84:H93)),-3)/1000</f>
        <v>0</v>
      </c>
      <c r="K84" s="1032"/>
      <c r="L84" s="1032"/>
      <c r="M84" s="1032"/>
      <c r="N84" s="1032"/>
      <c r="O84" s="1032"/>
      <c r="P84" s="1032"/>
      <c r="Q84" s="1032"/>
      <c r="R84" s="1032"/>
      <c r="S84" s="1032"/>
      <c r="T84" s="1032"/>
    </row>
    <row r="85" spans="1:20">
      <c r="A85" s="521" t="str">
        <f>IF(AND(D85="",E85="",H85=""),"",".")</f>
        <v/>
      </c>
      <c r="B85" s="534"/>
      <c r="C85" s="549"/>
      <c r="D85" s="582"/>
      <c r="E85" s="1041"/>
      <c r="F85" s="1042"/>
      <c r="G85" s="1043"/>
      <c r="H85" s="747"/>
      <c r="I85" s="1039"/>
      <c r="K85" s="1035"/>
      <c r="L85" s="1035"/>
      <c r="M85" s="1035"/>
      <c r="N85" s="1035"/>
      <c r="O85" s="1035"/>
      <c r="P85" s="1035"/>
      <c r="Q85" s="1035"/>
      <c r="R85" s="1035"/>
      <c r="S85" s="1035"/>
      <c r="T85" s="1035"/>
    </row>
    <row r="86" spans="1:20">
      <c r="A86" s="521" t="str">
        <f t="shared" si="3"/>
        <v/>
      </c>
      <c r="B86" s="534"/>
      <c r="C86" s="549"/>
      <c r="D86" s="582"/>
      <c r="E86" s="1041"/>
      <c r="F86" s="1042"/>
      <c r="G86" s="1043"/>
      <c r="H86" s="747"/>
      <c r="I86" s="1039"/>
      <c r="K86" s="1035"/>
      <c r="L86" s="1035"/>
      <c r="M86" s="1035"/>
      <c r="N86" s="1035"/>
      <c r="O86" s="1035"/>
      <c r="P86" s="1035"/>
      <c r="Q86" s="1035"/>
      <c r="R86" s="1035"/>
      <c r="S86" s="1035"/>
      <c r="T86" s="1035"/>
    </row>
    <row r="87" spans="1:20">
      <c r="A87" s="521" t="str">
        <f t="shared" si="3"/>
        <v/>
      </c>
      <c r="B87" s="534"/>
      <c r="C87" s="549"/>
      <c r="D87" s="582"/>
      <c r="E87" s="1041"/>
      <c r="F87" s="1042"/>
      <c r="G87" s="1043"/>
      <c r="H87" s="747"/>
      <c r="I87" s="1039"/>
      <c r="K87" s="1035"/>
      <c r="L87" s="1035"/>
      <c r="M87" s="1035"/>
      <c r="N87" s="1035"/>
      <c r="O87" s="1035"/>
      <c r="P87" s="1035"/>
      <c r="Q87" s="1035"/>
      <c r="R87" s="1035"/>
      <c r="S87" s="1035"/>
      <c r="T87" s="1035"/>
    </row>
    <row r="88" spans="1:20">
      <c r="A88" s="521" t="str">
        <f t="shared" si="3"/>
        <v/>
      </c>
      <c r="B88" s="534"/>
      <c r="C88" s="549"/>
      <c r="D88" s="582"/>
      <c r="E88" s="1041"/>
      <c r="F88" s="1042"/>
      <c r="G88" s="1043"/>
      <c r="H88" s="747"/>
      <c r="I88" s="1039"/>
      <c r="K88" s="1035"/>
      <c r="L88" s="1035"/>
      <c r="M88" s="1035"/>
      <c r="N88" s="1035"/>
      <c r="O88" s="1035"/>
      <c r="P88" s="1035"/>
      <c r="Q88" s="1035"/>
      <c r="R88" s="1035"/>
      <c r="S88" s="1035"/>
      <c r="T88" s="1035"/>
    </row>
    <row r="89" spans="1:20">
      <c r="A89" s="521" t="str">
        <f t="shared" si="3"/>
        <v/>
      </c>
      <c r="B89" s="534"/>
      <c r="C89" s="549"/>
      <c r="D89" s="582"/>
      <c r="E89" s="1041"/>
      <c r="F89" s="1042"/>
      <c r="G89" s="1043"/>
      <c r="H89" s="747"/>
      <c r="I89" s="1039"/>
      <c r="K89" s="1035"/>
      <c r="L89" s="1035"/>
      <c r="M89" s="1035"/>
      <c r="N89" s="1035"/>
      <c r="O89" s="1035"/>
      <c r="P89" s="1035"/>
      <c r="Q89" s="1035"/>
      <c r="R89" s="1035"/>
      <c r="S89" s="1035"/>
      <c r="T89" s="1035"/>
    </row>
    <row r="90" spans="1:20">
      <c r="A90" s="521" t="str">
        <f t="shared" si="3"/>
        <v/>
      </c>
      <c r="B90" s="534"/>
      <c r="C90" s="549"/>
      <c r="D90" s="582"/>
      <c r="E90" s="1041"/>
      <c r="F90" s="1042"/>
      <c r="G90" s="1043"/>
      <c r="H90" s="747"/>
      <c r="I90" s="1039"/>
      <c r="K90" s="1035"/>
      <c r="L90" s="1035"/>
      <c r="M90" s="1035"/>
      <c r="N90" s="1035"/>
      <c r="O90" s="1035"/>
      <c r="P90" s="1035"/>
      <c r="Q90" s="1035"/>
      <c r="R90" s="1035"/>
      <c r="S90" s="1035"/>
      <c r="T90" s="1035"/>
    </row>
    <row r="91" spans="1:20">
      <c r="A91" s="521" t="str">
        <f t="shared" si="3"/>
        <v/>
      </c>
      <c r="B91" s="534"/>
      <c r="C91" s="549"/>
      <c r="D91" s="582"/>
      <c r="E91" s="1041"/>
      <c r="F91" s="1042"/>
      <c r="G91" s="1043"/>
      <c r="H91" s="747"/>
      <c r="I91" s="1039"/>
      <c r="K91" s="1035"/>
      <c r="L91" s="1035"/>
      <c r="M91" s="1035"/>
      <c r="N91" s="1035"/>
      <c r="O91" s="1035"/>
      <c r="P91" s="1035"/>
      <c r="Q91" s="1035"/>
      <c r="R91" s="1035"/>
      <c r="S91" s="1035"/>
      <c r="T91" s="1035"/>
    </row>
    <row r="92" spans="1:20">
      <c r="A92" s="521" t="str">
        <f t="shared" si="3"/>
        <v/>
      </c>
      <c r="B92" s="534"/>
      <c r="C92" s="549"/>
      <c r="D92" s="582"/>
      <c r="E92" s="1041"/>
      <c r="F92" s="1042"/>
      <c r="G92" s="1043"/>
      <c r="H92" s="747"/>
      <c r="I92" s="1039"/>
      <c r="K92" s="1031"/>
      <c r="L92" s="1031"/>
      <c r="M92" s="1031"/>
      <c r="N92" s="1031"/>
      <c r="O92" s="1031"/>
      <c r="P92" s="1031"/>
      <c r="Q92" s="1031"/>
      <c r="R92" s="1031"/>
      <c r="S92" s="1031"/>
      <c r="T92" s="1031"/>
    </row>
    <row r="93" spans="1:20">
      <c r="A93" s="521" t="str">
        <f t="shared" si="3"/>
        <v/>
      </c>
      <c r="B93" s="534"/>
      <c r="C93" s="556"/>
      <c r="D93" s="583"/>
      <c r="E93" s="1044"/>
      <c r="F93" s="1045"/>
      <c r="G93" s="1046"/>
      <c r="H93" s="747"/>
      <c r="I93" s="1040"/>
      <c r="K93" s="1032"/>
      <c r="L93" s="1032"/>
      <c r="M93" s="1032"/>
      <c r="N93" s="1032"/>
      <c r="O93" s="1032"/>
      <c r="P93" s="1032"/>
      <c r="Q93" s="1032"/>
      <c r="R93" s="1032"/>
      <c r="S93" s="1032"/>
      <c r="T93" s="1032"/>
    </row>
    <row r="94" spans="1:20" ht="24">
      <c r="A94" s="521" t="s">
        <v>150</v>
      </c>
      <c r="B94" s="534"/>
      <c r="C94" s="558" t="s">
        <v>364</v>
      </c>
      <c r="D94" s="545"/>
      <c r="E94" s="1097"/>
      <c r="F94" s="1097"/>
      <c r="G94" s="1097"/>
      <c r="H94" s="561"/>
      <c r="I94" s="548"/>
      <c r="K94" s="1030" t="s">
        <v>439</v>
      </c>
      <c r="L94" s="1030"/>
      <c r="M94" s="1030"/>
      <c r="N94" s="1030"/>
      <c r="O94" s="1030"/>
      <c r="P94" s="1030"/>
      <c r="Q94" s="1030"/>
      <c r="R94" s="1030"/>
      <c r="S94" s="1030"/>
      <c r="T94" s="1030"/>
    </row>
    <row r="95" spans="1:20">
      <c r="A95" s="521" t="s">
        <v>150</v>
      </c>
      <c r="B95" s="534"/>
      <c r="C95" s="586"/>
      <c r="D95" s="628" t="s">
        <v>375</v>
      </c>
      <c r="E95" s="629" t="s">
        <v>376</v>
      </c>
      <c r="F95" s="629" t="s">
        <v>377</v>
      </c>
      <c r="G95" s="629" t="s">
        <v>379</v>
      </c>
      <c r="H95" s="630"/>
      <c r="I95" s="631"/>
      <c r="K95" s="1030"/>
      <c r="L95" s="1030"/>
      <c r="M95" s="1030"/>
      <c r="N95" s="1030"/>
      <c r="O95" s="1030"/>
      <c r="P95" s="1030"/>
      <c r="Q95" s="1030"/>
      <c r="R95" s="1030"/>
      <c r="S95" s="1030"/>
      <c r="T95" s="1030"/>
    </row>
    <row r="96" spans="1:20">
      <c r="A96" s="521" t="s">
        <v>150</v>
      </c>
      <c r="B96" s="534"/>
      <c r="C96" s="535"/>
      <c r="D96" s="755"/>
      <c r="E96" s="756"/>
      <c r="F96" s="757" t="str">
        <f>IF(E96="","","×")</f>
        <v/>
      </c>
      <c r="G96" s="758"/>
      <c r="H96" s="759">
        <f>E96*G96</f>
        <v>0</v>
      </c>
      <c r="I96" s="1070">
        <f>ROUNDDOWN((SUM(H96:H103)),-3)/1000</f>
        <v>0</v>
      </c>
      <c r="K96" s="1033"/>
      <c r="L96" s="1033"/>
      <c r="M96" s="1033"/>
      <c r="N96" s="1033"/>
      <c r="O96" s="1033"/>
      <c r="P96" s="1033"/>
      <c r="Q96" s="1033"/>
      <c r="R96" s="1033"/>
      <c r="S96" s="1033"/>
      <c r="T96" s="1033"/>
    </row>
    <row r="97" spans="1:20">
      <c r="A97" s="521" t="str">
        <f>IF(AND(D97="",E97="",G97=""),"",".")</f>
        <v/>
      </c>
      <c r="B97" s="534"/>
      <c r="C97" s="535"/>
      <c r="D97" s="760"/>
      <c r="E97" s="761"/>
      <c r="F97" s="762" t="str">
        <f t="shared" ref="F97:F103" si="4">IF(E97="","","×")</f>
        <v/>
      </c>
      <c r="G97" s="763"/>
      <c r="H97" s="764">
        <f>E97*G97</f>
        <v>0</v>
      </c>
      <c r="I97" s="1071"/>
      <c r="K97" s="1033"/>
      <c r="L97" s="1033"/>
      <c r="M97" s="1033"/>
      <c r="N97" s="1033"/>
      <c r="O97" s="1033"/>
      <c r="P97" s="1033"/>
      <c r="Q97" s="1033"/>
      <c r="R97" s="1033"/>
      <c r="S97" s="1033"/>
      <c r="T97" s="1033"/>
    </row>
    <row r="98" spans="1:20">
      <c r="A98" s="521" t="str">
        <f>IF(AND(D98="",E98="",G98=""),"",".")</f>
        <v/>
      </c>
      <c r="B98" s="534"/>
      <c r="C98" s="535"/>
      <c r="D98" s="760"/>
      <c r="E98" s="761"/>
      <c r="F98" s="765" t="str">
        <f t="shared" si="4"/>
        <v/>
      </c>
      <c r="G98" s="763"/>
      <c r="H98" s="764">
        <f t="shared" ref="H98:H103" si="5">E98*G98</f>
        <v>0</v>
      </c>
      <c r="I98" s="1071"/>
      <c r="K98" s="1033"/>
      <c r="L98" s="1033"/>
      <c r="M98" s="1033"/>
      <c r="N98" s="1033"/>
      <c r="O98" s="1033"/>
      <c r="P98" s="1033"/>
      <c r="Q98" s="1033"/>
      <c r="R98" s="1033"/>
      <c r="S98" s="1033"/>
      <c r="T98" s="1033"/>
    </row>
    <row r="99" spans="1:20">
      <c r="A99" s="521" t="str">
        <f t="shared" ref="A99:A103" si="6">IF(AND(D99="",E99="",G99=""),"",".")</f>
        <v/>
      </c>
      <c r="B99" s="534"/>
      <c r="C99" s="535"/>
      <c r="D99" s="760"/>
      <c r="E99" s="761"/>
      <c r="F99" s="762" t="str">
        <f t="shared" si="4"/>
        <v/>
      </c>
      <c r="G99" s="763"/>
      <c r="H99" s="764">
        <f t="shared" si="5"/>
        <v>0</v>
      </c>
      <c r="I99" s="1071"/>
      <c r="K99" s="1033"/>
      <c r="L99" s="1033"/>
      <c r="M99" s="1033"/>
      <c r="N99" s="1033"/>
      <c r="O99" s="1033"/>
      <c r="P99" s="1033"/>
      <c r="Q99" s="1033"/>
      <c r="R99" s="1033"/>
      <c r="S99" s="1033"/>
      <c r="T99" s="1033"/>
    </row>
    <row r="100" spans="1:20">
      <c r="A100" s="521" t="str">
        <f>IF(AND(D100="",E100="",G100=""),"",".")</f>
        <v/>
      </c>
      <c r="B100" s="534"/>
      <c r="C100" s="535"/>
      <c r="D100" s="760"/>
      <c r="E100" s="761"/>
      <c r="F100" s="765" t="str">
        <f t="shared" si="4"/>
        <v/>
      </c>
      <c r="G100" s="763"/>
      <c r="H100" s="764">
        <f t="shared" si="5"/>
        <v>0</v>
      </c>
      <c r="I100" s="1071"/>
      <c r="K100" s="1033"/>
      <c r="L100" s="1033"/>
      <c r="M100" s="1033"/>
      <c r="N100" s="1033"/>
      <c r="O100" s="1033"/>
      <c r="P100" s="1033"/>
      <c r="Q100" s="1033"/>
      <c r="R100" s="1033"/>
      <c r="S100" s="1033"/>
      <c r="T100" s="1033"/>
    </row>
    <row r="101" spans="1:20">
      <c r="A101" s="521" t="str">
        <f t="shared" si="6"/>
        <v/>
      </c>
      <c r="B101" s="534"/>
      <c r="C101" s="535"/>
      <c r="D101" s="760"/>
      <c r="E101" s="761"/>
      <c r="F101" s="762" t="str">
        <f t="shared" si="4"/>
        <v/>
      </c>
      <c r="G101" s="763"/>
      <c r="H101" s="764">
        <f t="shared" si="5"/>
        <v>0</v>
      </c>
      <c r="I101" s="1071"/>
      <c r="K101" s="1033"/>
      <c r="L101" s="1033"/>
      <c r="M101" s="1033"/>
      <c r="N101" s="1033"/>
      <c r="O101" s="1033"/>
      <c r="P101" s="1033"/>
      <c r="Q101" s="1033"/>
      <c r="R101" s="1033"/>
      <c r="S101" s="1033"/>
      <c r="T101" s="1033"/>
    </row>
    <row r="102" spans="1:20">
      <c r="A102" s="521" t="str">
        <f t="shared" si="6"/>
        <v/>
      </c>
      <c r="B102" s="534"/>
      <c r="C102" s="535"/>
      <c r="D102" s="760"/>
      <c r="E102" s="761"/>
      <c r="F102" s="766" t="str">
        <f t="shared" si="4"/>
        <v/>
      </c>
      <c r="G102" s="763"/>
      <c r="H102" s="764">
        <f t="shared" si="5"/>
        <v>0</v>
      </c>
      <c r="I102" s="1071"/>
      <c r="K102" s="1033"/>
      <c r="L102" s="1033"/>
      <c r="M102" s="1033"/>
      <c r="N102" s="1033"/>
      <c r="O102" s="1033"/>
      <c r="P102" s="1033"/>
      <c r="Q102" s="1033"/>
      <c r="R102" s="1033"/>
      <c r="S102" s="1033"/>
      <c r="T102" s="1033"/>
    </row>
    <row r="103" spans="1:20">
      <c r="A103" s="521" t="str">
        <f t="shared" si="6"/>
        <v/>
      </c>
      <c r="B103" s="534"/>
      <c r="C103" s="587"/>
      <c r="D103" s="767"/>
      <c r="E103" s="768"/>
      <c r="F103" s="769" t="str">
        <f t="shared" si="4"/>
        <v/>
      </c>
      <c r="G103" s="770"/>
      <c r="H103" s="764">
        <f t="shared" si="5"/>
        <v>0</v>
      </c>
      <c r="I103" s="1073"/>
      <c r="K103" s="1032"/>
      <c r="L103" s="1032"/>
      <c r="M103" s="1032"/>
      <c r="N103" s="1032"/>
      <c r="O103" s="1032"/>
      <c r="P103" s="1032"/>
      <c r="Q103" s="1032"/>
      <c r="R103" s="1032"/>
      <c r="S103" s="1032"/>
      <c r="T103" s="1032"/>
    </row>
    <row r="104" spans="1:20" ht="24">
      <c r="A104" s="521" t="s">
        <v>150</v>
      </c>
      <c r="B104" s="534"/>
      <c r="C104" s="588" t="s">
        <v>211</v>
      </c>
      <c r="D104" s="559"/>
      <c r="E104" s="560"/>
      <c r="F104" s="560"/>
      <c r="G104" s="560"/>
      <c r="H104" s="561"/>
      <c r="I104" s="191"/>
    </row>
    <row r="105" spans="1:20">
      <c r="A105" s="521" t="s">
        <v>150</v>
      </c>
      <c r="B105" s="534"/>
      <c r="C105" s="549"/>
      <c r="D105" s="1047"/>
      <c r="E105" s="1048"/>
      <c r="F105" s="1048"/>
      <c r="G105" s="1048"/>
      <c r="H105" s="1048"/>
      <c r="I105" s="1050"/>
    </row>
    <row r="106" spans="1:20">
      <c r="A106" s="521" t="s">
        <v>150</v>
      </c>
      <c r="B106" s="534"/>
      <c r="C106" s="549"/>
      <c r="D106" s="1053"/>
      <c r="E106" s="1049"/>
      <c r="F106" s="1049"/>
      <c r="G106" s="1049"/>
      <c r="H106" s="1049"/>
      <c r="I106" s="1052"/>
    </row>
    <row r="107" spans="1:20">
      <c r="A107" s="521" t="s">
        <v>150</v>
      </c>
      <c r="B107" s="534"/>
      <c r="C107" s="549"/>
      <c r="D107" s="1053"/>
      <c r="E107" s="1049"/>
      <c r="F107" s="1049"/>
      <c r="G107" s="1049"/>
      <c r="H107" s="1049"/>
      <c r="I107" s="1052"/>
    </row>
    <row r="108" spans="1:20">
      <c r="A108" s="521" t="s">
        <v>150</v>
      </c>
      <c r="B108" s="534"/>
      <c r="C108" s="549"/>
      <c r="D108" s="1053"/>
      <c r="E108" s="1049"/>
      <c r="F108" s="1049"/>
      <c r="G108" s="1049"/>
      <c r="H108" s="1049"/>
      <c r="I108" s="1052"/>
    </row>
    <row r="109" spans="1:20">
      <c r="A109" s="521" t="s">
        <v>150</v>
      </c>
      <c r="B109" s="562"/>
      <c r="C109" s="563"/>
      <c r="D109" s="1054"/>
      <c r="E109" s="1055"/>
      <c r="F109" s="1055"/>
      <c r="G109" s="1055"/>
      <c r="H109" s="1055"/>
      <c r="I109" s="1056"/>
      <c r="K109" s="497"/>
      <c r="L109" s="497"/>
      <c r="M109" s="497"/>
      <c r="N109" s="497"/>
      <c r="O109" s="497"/>
      <c r="P109" s="497"/>
      <c r="Q109" s="497"/>
      <c r="R109" s="497"/>
      <c r="S109" s="497"/>
      <c r="T109" s="497"/>
    </row>
    <row r="110" spans="1:20" ht="24">
      <c r="A110" s="521" t="s">
        <v>150</v>
      </c>
      <c r="B110" s="562"/>
      <c r="C110" s="558" t="s">
        <v>28</v>
      </c>
      <c r="D110" s="545"/>
      <c r="E110" s="530"/>
      <c r="F110" s="530"/>
      <c r="G110" s="530"/>
      <c r="H110" s="561"/>
      <c r="I110" s="585"/>
      <c r="K110" s="1031" t="s">
        <v>402</v>
      </c>
      <c r="L110" s="1031"/>
      <c r="M110" s="1031"/>
      <c r="N110" s="1031"/>
      <c r="O110" s="1031"/>
      <c r="P110" s="1031"/>
      <c r="Q110" s="1031"/>
      <c r="R110" s="1031"/>
      <c r="S110" s="1031"/>
      <c r="T110" s="1031"/>
    </row>
    <row r="111" spans="1:20">
      <c r="A111" s="521" t="s">
        <v>150</v>
      </c>
      <c r="B111" s="534"/>
      <c r="C111" s="586"/>
      <c r="D111" s="632" t="s">
        <v>375</v>
      </c>
      <c r="E111" s="633" t="s">
        <v>376</v>
      </c>
      <c r="F111" s="633" t="s">
        <v>377</v>
      </c>
      <c r="G111" s="633" t="s">
        <v>378</v>
      </c>
      <c r="H111" s="634"/>
      <c r="I111" s="638"/>
      <c r="K111" s="1030"/>
      <c r="L111" s="1030"/>
      <c r="M111" s="1030"/>
      <c r="N111" s="1030"/>
      <c r="O111" s="1030"/>
      <c r="P111" s="1030"/>
      <c r="Q111" s="1030"/>
      <c r="R111" s="1030"/>
      <c r="S111" s="1030"/>
      <c r="T111" s="1030"/>
    </row>
    <row r="112" spans="1:20">
      <c r="A112" s="521" t="s">
        <v>150</v>
      </c>
      <c r="B112" s="534"/>
      <c r="C112" s="589"/>
      <c r="D112" s="755"/>
      <c r="E112" s="756"/>
      <c r="F112" s="771" t="str">
        <f>IF(E112="","","×")</f>
        <v/>
      </c>
      <c r="G112" s="758"/>
      <c r="H112" s="759">
        <f>E112*G112</f>
        <v>0</v>
      </c>
      <c r="I112" s="1070">
        <f>ROUNDDOWN((SUM(H112:H121)),-3)/1000</f>
        <v>0</v>
      </c>
      <c r="K112" s="1032"/>
      <c r="L112" s="1032"/>
      <c r="M112" s="1032"/>
      <c r="N112" s="1032"/>
      <c r="O112" s="1032"/>
      <c r="P112" s="1032"/>
      <c r="Q112" s="1032"/>
      <c r="R112" s="1032"/>
      <c r="S112" s="1032"/>
      <c r="T112" s="1032"/>
    </row>
    <row r="113" spans="1:20">
      <c r="A113" s="521" t="str">
        <f>IF(AND(D113="",E113="",G113=""),"",".")</f>
        <v/>
      </c>
      <c r="B113" s="534"/>
      <c r="C113" s="589"/>
      <c r="D113" s="760"/>
      <c r="E113" s="761"/>
      <c r="F113" s="762" t="str">
        <f>IF(E113="","","×")</f>
        <v/>
      </c>
      <c r="G113" s="763"/>
      <c r="H113" s="764">
        <f>E113*G113</f>
        <v>0</v>
      </c>
      <c r="I113" s="1071"/>
      <c r="K113" s="1033"/>
      <c r="L113" s="1033"/>
      <c r="M113" s="1033"/>
      <c r="N113" s="1033"/>
      <c r="O113" s="1033"/>
      <c r="P113" s="1033"/>
      <c r="Q113" s="1033"/>
      <c r="R113" s="1033"/>
      <c r="S113" s="1033"/>
      <c r="T113" s="1033"/>
    </row>
    <row r="114" spans="1:20">
      <c r="A114" s="521" t="str">
        <f t="shared" ref="A114:A118" si="7">IF(AND(D114="",E114="",G114=""),"",".")</f>
        <v/>
      </c>
      <c r="B114" s="534"/>
      <c r="C114" s="589"/>
      <c r="D114" s="760"/>
      <c r="E114" s="761"/>
      <c r="F114" s="762" t="str">
        <f t="shared" ref="F114:F121" si="8">IF(E114="","","×")</f>
        <v/>
      </c>
      <c r="G114" s="763"/>
      <c r="H114" s="764">
        <f t="shared" ref="H114:H121" si="9">E114*G114</f>
        <v>0</v>
      </c>
      <c r="I114" s="1071"/>
      <c r="K114" s="1033"/>
      <c r="L114" s="1033"/>
      <c r="M114" s="1033"/>
      <c r="N114" s="1033"/>
      <c r="O114" s="1033"/>
      <c r="P114" s="1033"/>
      <c r="Q114" s="1033"/>
      <c r="R114" s="1033"/>
      <c r="S114" s="1033"/>
      <c r="T114" s="1033"/>
    </row>
    <row r="115" spans="1:20">
      <c r="A115" s="521" t="str">
        <f t="shared" si="7"/>
        <v/>
      </c>
      <c r="B115" s="534"/>
      <c r="C115" s="589"/>
      <c r="D115" s="760"/>
      <c r="E115" s="761"/>
      <c r="F115" s="762" t="str">
        <f t="shared" si="8"/>
        <v/>
      </c>
      <c r="G115" s="763"/>
      <c r="H115" s="764">
        <f t="shared" si="9"/>
        <v>0</v>
      </c>
      <c r="I115" s="1071"/>
      <c r="K115" s="1033"/>
      <c r="L115" s="1033"/>
      <c r="M115" s="1033"/>
      <c r="N115" s="1033"/>
      <c r="O115" s="1033"/>
      <c r="P115" s="1033"/>
      <c r="Q115" s="1033"/>
      <c r="R115" s="1033"/>
      <c r="S115" s="1033"/>
      <c r="T115" s="1033"/>
    </row>
    <row r="116" spans="1:20">
      <c r="A116" s="521" t="str">
        <f t="shared" si="7"/>
        <v/>
      </c>
      <c r="B116" s="534"/>
      <c r="C116" s="589"/>
      <c r="D116" s="760"/>
      <c r="E116" s="761"/>
      <c r="F116" s="762" t="str">
        <f t="shared" si="8"/>
        <v/>
      </c>
      <c r="G116" s="763"/>
      <c r="H116" s="764">
        <f t="shared" si="9"/>
        <v>0</v>
      </c>
      <c r="I116" s="1071"/>
      <c r="K116" s="1033"/>
      <c r="L116" s="1033"/>
      <c r="M116" s="1033"/>
      <c r="N116" s="1033"/>
      <c r="O116" s="1033"/>
      <c r="P116" s="1033"/>
      <c r="Q116" s="1033"/>
      <c r="R116" s="1033"/>
      <c r="S116" s="1033"/>
      <c r="T116" s="1033"/>
    </row>
    <row r="117" spans="1:20">
      <c r="A117" s="521" t="str">
        <f t="shared" si="7"/>
        <v/>
      </c>
      <c r="B117" s="534"/>
      <c r="C117" s="589"/>
      <c r="D117" s="760"/>
      <c r="E117" s="761"/>
      <c r="F117" s="762" t="str">
        <f t="shared" si="8"/>
        <v/>
      </c>
      <c r="G117" s="763"/>
      <c r="H117" s="764">
        <f t="shared" si="9"/>
        <v>0</v>
      </c>
      <c r="I117" s="1071"/>
      <c r="K117" s="1033"/>
      <c r="L117" s="1033"/>
      <c r="M117" s="1033"/>
      <c r="N117" s="1033"/>
      <c r="O117" s="1033"/>
      <c r="P117" s="1033"/>
      <c r="Q117" s="1033"/>
      <c r="R117" s="1033"/>
      <c r="S117" s="1033"/>
      <c r="T117" s="1033"/>
    </row>
    <row r="118" spans="1:20">
      <c r="A118" s="521" t="str">
        <f t="shared" si="7"/>
        <v/>
      </c>
      <c r="B118" s="534"/>
      <c r="C118" s="589"/>
      <c r="D118" s="760"/>
      <c r="E118" s="761"/>
      <c r="F118" s="762" t="str">
        <f t="shared" si="8"/>
        <v/>
      </c>
      <c r="G118" s="763"/>
      <c r="H118" s="764">
        <f t="shared" si="9"/>
        <v>0</v>
      </c>
      <c r="I118" s="1071"/>
      <c r="K118" s="1033"/>
      <c r="L118" s="1033"/>
      <c r="M118" s="1033"/>
      <c r="N118" s="1033"/>
      <c r="O118" s="1033"/>
      <c r="P118" s="1033"/>
      <c r="Q118" s="1033"/>
      <c r="R118" s="1033"/>
      <c r="S118" s="1033"/>
      <c r="T118" s="1033"/>
    </row>
    <row r="119" spans="1:20">
      <c r="A119" s="521" t="str">
        <f>IF(AND(D119="",E119="",G119=""),"",".")</f>
        <v/>
      </c>
      <c r="B119" s="534"/>
      <c r="C119" s="589"/>
      <c r="D119" s="760"/>
      <c r="E119" s="761"/>
      <c r="F119" s="762" t="str">
        <f t="shared" si="8"/>
        <v/>
      </c>
      <c r="G119" s="763"/>
      <c r="H119" s="764">
        <f t="shared" si="9"/>
        <v>0</v>
      </c>
      <c r="I119" s="1071"/>
      <c r="K119" s="1033"/>
      <c r="L119" s="1033"/>
      <c r="M119" s="1033"/>
      <c r="N119" s="1033"/>
      <c r="O119" s="1033"/>
      <c r="P119" s="1033"/>
      <c r="Q119" s="1033"/>
      <c r="R119" s="1033"/>
      <c r="S119" s="1033"/>
      <c r="T119" s="1033"/>
    </row>
    <row r="120" spans="1:20">
      <c r="A120" s="521" t="str">
        <f>IF(AND(D120="",E120="",G120=""),"",".")</f>
        <v/>
      </c>
      <c r="B120" s="534"/>
      <c r="C120" s="589"/>
      <c r="D120" s="760"/>
      <c r="E120" s="761"/>
      <c r="F120" s="762" t="str">
        <f t="shared" si="8"/>
        <v/>
      </c>
      <c r="G120" s="763"/>
      <c r="H120" s="764">
        <f t="shared" si="9"/>
        <v>0</v>
      </c>
      <c r="I120" s="1071"/>
      <c r="K120" s="1033"/>
      <c r="L120" s="1033"/>
      <c r="M120" s="1033"/>
      <c r="N120" s="1033"/>
      <c r="O120" s="1033"/>
      <c r="P120" s="1033"/>
      <c r="Q120" s="1033"/>
      <c r="R120" s="1033"/>
      <c r="S120" s="1033"/>
      <c r="T120" s="1033"/>
    </row>
    <row r="121" spans="1:20">
      <c r="A121" s="521" t="str">
        <f>IF(AND(D121="",E121="",G121=""),"",".")</f>
        <v/>
      </c>
      <c r="B121" s="534"/>
      <c r="C121" s="590"/>
      <c r="D121" s="767"/>
      <c r="E121" s="768"/>
      <c r="F121" s="762" t="str">
        <f t="shared" si="8"/>
        <v/>
      </c>
      <c r="G121" s="770"/>
      <c r="H121" s="772">
        <f t="shared" si="9"/>
        <v>0</v>
      </c>
      <c r="I121" s="1073"/>
      <c r="K121" s="1032"/>
      <c r="L121" s="1032"/>
      <c r="M121" s="1032"/>
      <c r="N121" s="1032"/>
      <c r="O121" s="1032"/>
      <c r="P121" s="1032"/>
      <c r="Q121" s="1032"/>
      <c r="R121" s="1032"/>
      <c r="S121" s="1032"/>
      <c r="T121" s="1032"/>
    </row>
    <row r="122" spans="1:20" ht="24">
      <c r="A122" s="521" t="s">
        <v>150</v>
      </c>
      <c r="B122" s="534"/>
      <c r="C122" s="528" t="s">
        <v>29</v>
      </c>
      <c r="D122" s="545"/>
      <c r="E122" s="530"/>
      <c r="F122" s="530"/>
      <c r="G122" s="530"/>
      <c r="H122" s="561"/>
      <c r="I122" s="585"/>
      <c r="K122" s="591"/>
      <c r="L122" s="591"/>
      <c r="M122" s="591"/>
      <c r="N122" s="591"/>
      <c r="O122" s="591"/>
      <c r="P122" s="591"/>
      <c r="Q122" s="591"/>
      <c r="R122" s="591"/>
      <c r="S122" s="591"/>
      <c r="T122" s="591"/>
    </row>
    <row r="123" spans="1:20">
      <c r="A123" s="521" t="s">
        <v>150</v>
      </c>
      <c r="B123" s="534"/>
      <c r="C123" s="535"/>
      <c r="D123" s="755"/>
      <c r="E123" s="1066"/>
      <c r="F123" s="1066"/>
      <c r="G123" s="1066"/>
      <c r="H123" s="773"/>
      <c r="I123" s="1070">
        <f>ROUNDDOWN((SUM(H123:H132)),-3)/1000</f>
        <v>0</v>
      </c>
    </row>
    <row r="124" spans="1:20">
      <c r="A124" s="521" t="str">
        <f t="shared" si="3"/>
        <v/>
      </c>
      <c r="B124" s="534"/>
      <c r="C124" s="535"/>
      <c r="D124" s="760"/>
      <c r="E124" s="1067"/>
      <c r="F124" s="1068"/>
      <c r="G124" s="1069"/>
      <c r="H124" s="774"/>
      <c r="I124" s="1071"/>
    </row>
    <row r="125" spans="1:20">
      <c r="A125" s="521" t="str">
        <f t="shared" si="3"/>
        <v/>
      </c>
      <c r="B125" s="534"/>
      <c r="C125" s="535"/>
      <c r="D125" s="760"/>
      <c r="E125" s="1067"/>
      <c r="F125" s="1068"/>
      <c r="G125" s="1069"/>
      <c r="H125" s="774"/>
      <c r="I125" s="1071"/>
    </row>
    <row r="126" spans="1:20">
      <c r="A126" s="521" t="str">
        <f t="shared" si="3"/>
        <v/>
      </c>
      <c r="B126" s="534"/>
      <c r="C126" s="535"/>
      <c r="D126" s="760"/>
      <c r="E126" s="1067"/>
      <c r="F126" s="1068"/>
      <c r="G126" s="1069"/>
      <c r="H126" s="774"/>
      <c r="I126" s="1071"/>
    </row>
    <row r="127" spans="1:20">
      <c r="A127" s="521" t="str">
        <f t="shared" si="3"/>
        <v/>
      </c>
      <c r="B127" s="534"/>
      <c r="C127" s="535"/>
      <c r="D127" s="760"/>
      <c r="E127" s="1067"/>
      <c r="F127" s="1068"/>
      <c r="G127" s="1069"/>
      <c r="H127" s="774"/>
      <c r="I127" s="1071"/>
    </row>
    <row r="128" spans="1:20">
      <c r="A128" s="521" t="str">
        <f t="shared" si="3"/>
        <v/>
      </c>
      <c r="B128" s="534"/>
      <c r="C128" s="535"/>
      <c r="D128" s="760"/>
      <c r="E128" s="1067"/>
      <c r="F128" s="1068"/>
      <c r="G128" s="1069"/>
      <c r="H128" s="774"/>
      <c r="I128" s="1071"/>
    </row>
    <row r="129" spans="1:9">
      <c r="A129" s="521" t="str">
        <f t="shared" si="3"/>
        <v/>
      </c>
      <c r="B129" s="534"/>
      <c r="C129" s="535"/>
      <c r="D129" s="760"/>
      <c r="E129" s="1067"/>
      <c r="F129" s="1068"/>
      <c r="G129" s="1069"/>
      <c r="H129" s="774"/>
      <c r="I129" s="1071"/>
    </row>
    <row r="130" spans="1:9">
      <c r="A130" s="521" t="str">
        <f t="shared" si="3"/>
        <v/>
      </c>
      <c r="B130" s="534"/>
      <c r="C130" s="535"/>
      <c r="D130" s="760"/>
      <c r="E130" s="1067"/>
      <c r="F130" s="1068"/>
      <c r="G130" s="1069"/>
      <c r="H130" s="774"/>
      <c r="I130" s="1071"/>
    </row>
    <row r="131" spans="1:9">
      <c r="A131" s="521" t="str">
        <f>IF(AND(D131="",E131="",H131=""),"",".")</f>
        <v/>
      </c>
      <c r="B131" s="534"/>
      <c r="C131" s="535"/>
      <c r="D131" s="760"/>
      <c r="E131" s="1067"/>
      <c r="F131" s="1068"/>
      <c r="G131" s="1069"/>
      <c r="H131" s="774"/>
      <c r="I131" s="1071"/>
    </row>
    <row r="132" spans="1:9" ht="19.5" thickBot="1">
      <c r="A132" s="521" t="str">
        <f>IF(AND(D132="",E132="",H132=""),"",".")</f>
        <v/>
      </c>
      <c r="B132" s="592"/>
      <c r="C132" s="593"/>
      <c r="D132" s="775"/>
      <c r="E132" s="1063"/>
      <c r="F132" s="1064"/>
      <c r="G132" s="1065"/>
      <c r="H132" s="776"/>
      <c r="I132" s="1072"/>
    </row>
    <row r="133" spans="1:9" ht="7.35" customHeight="1">
      <c r="A133" s="594"/>
      <c r="B133" s="594"/>
      <c r="C133" s="594"/>
      <c r="D133" s="595"/>
      <c r="E133" s="596"/>
      <c r="F133" s="596"/>
      <c r="G133" s="596"/>
      <c r="H133" s="597"/>
      <c r="I133" s="597"/>
    </row>
  </sheetData>
  <sheetProtection algorithmName="SHA-512" hashValue="VxTW+cvWHTQaeJhtSrJsir5Rll+Sti2WbpfnVeHanQel39pIg2VZ9966NEnZiftvEtCltwTkAzYvbVXCHC/BUA==" saltValue="rVctrBUmjOyERaP7W7J6Ng==" spinCount="100000" sheet="1" formatRows="0" autoFilter="0"/>
  <autoFilter ref="A15:I132" xr:uid="{00000000-0001-0000-0400-000000000000}">
    <filterColumn colId="4" showButton="0"/>
    <filterColumn colId="5" showButton="0"/>
  </autoFilter>
  <mergeCells count="80">
    <mergeCell ref="A16:D16"/>
    <mergeCell ref="E94:G94"/>
    <mergeCell ref="E84:G84"/>
    <mergeCell ref="E73:G73"/>
    <mergeCell ref="E64:G64"/>
    <mergeCell ref="D48:I53"/>
    <mergeCell ref="E19:I19"/>
    <mergeCell ref="F20:G20"/>
    <mergeCell ref="G21:I21"/>
    <mergeCell ref="B72:B82"/>
    <mergeCell ref="E71:G71"/>
    <mergeCell ref="E80:G80"/>
    <mergeCell ref="E81:G81"/>
    <mergeCell ref="G22:I22"/>
    <mergeCell ref="D46:F46"/>
    <mergeCell ref="E54:F54"/>
    <mergeCell ref="I96:I103"/>
    <mergeCell ref="E92:G92"/>
    <mergeCell ref="E85:G85"/>
    <mergeCell ref="E87:G87"/>
    <mergeCell ref="E88:G88"/>
    <mergeCell ref="E93:G93"/>
    <mergeCell ref="I84:I93"/>
    <mergeCell ref="E90:G90"/>
    <mergeCell ref="E91:G91"/>
    <mergeCell ref="E86:G86"/>
    <mergeCell ref="E89:G89"/>
    <mergeCell ref="A2:B2"/>
    <mergeCell ref="A3:B3"/>
    <mergeCell ref="C2:I2"/>
    <mergeCell ref="C3:I3"/>
    <mergeCell ref="E15:G15"/>
    <mergeCell ref="E9:G9"/>
    <mergeCell ref="E10:G10"/>
    <mergeCell ref="E11:G11"/>
    <mergeCell ref="E12:G12"/>
    <mergeCell ref="E13:G13"/>
    <mergeCell ref="E5:G5"/>
    <mergeCell ref="C6:D6"/>
    <mergeCell ref="E7:G7"/>
    <mergeCell ref="E8:G8"/>
    <mergeCell ref="E6:G6"/>
    <mergeCell ref="D105:I109"/>
    <mergeCell ref="E132:G132"/>
    <mergeCell ref="E123:G123"/>
    <mergeCell ref="E130:G130"/>
    <mergeCell ref="E128:G128"/>
    <mergeCell ref="E129:G129"/>
    <mergeCell ref="E124:G124"/>
    <mergeCell ref="E125:G125"/>
    <mergeCell ref="E126:G126"/>
    <mergeCell ref="E127:G127"/>
    <mergeCell ref="E131:G131"/>
    <mergeCell ref="I123:I132"/>
    <mergeCell ref="I112:I121"/>
    <mergeCell ref="I64:I71"/>
    <mergeCell ref="D55:I60"/>
    <mergeCell ref="E62:G62"/>
    <mergeCell ref="E65:G65"/>
    <mergeCell ref="E66:G66"/>
    <mergeCell ref="E67:G67"/>
    <mergeCell ref="E68:G68"/>
    <mergeCell ref="E69:G69"/>
    <mergeCell ref="E70:G70"/>
    <mergeCell ref="I73:I82"/>
    <mergeCell ref="E74:G74"/>
    <mergeCell ref="E75:G75"/>
    <mergeCell ref="E76:G76"/>
    <mergeCell ref="E77:G77"/>
    <mergeCell ref="E78:G78"/>
    <mergeCell ref="E79:G79"/>
    <mergeCell ref="E82:G82"/>
    <mergeCell ref="K47:T53"/>
    <mergeCell ref="K110:T121"/>
    <mergeCell ref="K94:T103"/>
    <mergeCell ref="K5:T13"/>
    <mergeCell ref="K54:T60"/>
    <mergeCell ref="K83:T93"/>
    <mergeCell ref="K21:T22"/>
    <mergeCell ref="K15:T20"/>
  </mergeCells>
  <phoneticPr fontId="8"/>
  <dataValidations count="4">
    <dataValidation imeMode="halfAlpha" allowBlank="1" showInputMessage="1" showErrorMessage="1" sqref="I62 I133:I65554 I15:I18" xr:uid="{00000000-0002-0000-0400-000000000000}"/>
    <dataValidation type="whole" imeMode="off" operator="greaterThanOrEqual" allowBlank="1" showInputMessage="1" showErrorMessage="1" sqref="E25:E45" xr:uid="{00000000-0002-0000-0400-000001000000}">
      <formula1>0</formula1>
    </dataValidation>
    <dataValidation type="whole" operator="greaterThanOrEqual" allowBlank="1" showInputMessage="1" showErrorMessage="1" sqref="E21 H96:H103 H64:H94 H110 H122:H132" xr:uid="{00000000-0002-0000-0400-000002000000}">
      <formula1>0</formula1>
    </dataValidation>
    <dataValidation operator="greaterThanOrEqual" allowBlank="1" showInputMessage="1" showErrorMessage="1" sqref="H95 H112:H121" xr:uid="{C0ED785C-05F1-4E17-8A40-94AD29AF485E}"/>
  </dataValidations>
  <printOptions horizontalCentered="1"/>
  <pageMargins left="0.70866141732283472" right="0.70866141732283472" top="0.35433070866141736" bottom="0.15748031496062992" header="0.31496062992125984" footer="0.11811023622047245"/>
  <pageSetup paperSize="9" scale="30" orientation="portrait" r:id="rId1"/>
  <extLst>
    <ext xmlns:x14="http://schemas.microsoft.com/office/spreadsheetml/2009/9/main" uri="{78C0D931-6437-407d-A8EE-F0AAD7539E65}">
      <x14:conditionalFormattings>
        <x14:conditionalFormatting xmlns:xm="http://schemas.microsoft.com/office/excel/2006/main">
          <x14:cfRule type="expression" priority="3" id="{0A247FAA-30A3-4CF4-9515-96997DC5D47F}">
            <xm:f>'1-1 総表'!G29&gt;0</xm:f>
            <x14:dxf>
              <fill>
                <patternFill>
                  <bgColor theme="0"/>
                </patternFill>
              </fill>
            </x14:dxf>
          </x14:cfRule>
          <xm:sqref>E20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CCFFFF"/>
    <pageSetUpPr fitToPage="1"/>
  </sheetPr>
  <dimension ref="A1:Y210"/>
  <sheetViews>
    <sheetView view="pageBreakPreview" topLeftCell="A21" zoomScale="75" zoomScaleNormal="70" zoomScaleSheetLayoutView="75" workbookViewId="0">
      <selection activeCell="J9" sqref="J9"/>
    </sheetView>
  </sheetViews>
  <sheetFormatPr defaultColWidth="9" defaultRowHeight="18.75"/>
  <cols>
    <col min="1" max="1" width="3.375" customWidth="1"/>
    <col min="2" max="2" width="3.375" style="20" customWidth="1"/>
    <col min="3" max="3" width="4.125" customWidth="1"/>
    <col min="4" max="4" width="18.875" style="85" customWidth="1"/>
    <col min="5" max="5" width="40.625" style="21" customWidth="1"/>
    <col min="6" max="6" width="10.125" customWidth="1"/>
    <col min="7" max="7" width="9.125" customWidth="1"/>
    <col min="8" max="8" width="4.625" style="17" customWidth="1"/>
    <col min="9" max="9" width="9.125" style="17" customWidth="1"/>
    <col min="10" max="10" width="4.625" style="18" customWidth="1"/>
    <col min="11" max="11" width="12.625" style="17" customWidth="1"/>
    <col min="12" max="12" width="13.125" style="22" customWidth="1"/>
    <col min="13" max="13" width="1.5" customWidth="1"/>
    <col min="14" max="23" width="10.125" customWidth="1"/>
  </cols>
  <sheetData>
    <row r="1" spans="1:25" ht="18.75" customHeight="1">
      <c r="B1" s="420" t="s">
        <v>432</v>
      </c>
      <c r="C1" s="732"/>
      <c r="D1" s="733"/>
      <c r="E1" s="420"/>
      <c r="F1" s="734"/>
      <c r="G1" s="420"/>
      <c r="H1" s="420"/>
      <c r="I1" s="735"/>
      <c r="J1" s="735"/>
      <c r="K1" s="736"/>
      <c r="L1" s="735"/>
    </row>
    <row r="2" spans="1:25" ht="18.75" customHeight="1">
      <c r="B2" s="1121" t="s">
        <v>233</v>
      </c>
      <c r="C2" s="1121"/>
      <c r="D2" s="1121"/>
      <c r="E2" s="1122">
        <f>'1-1 総表'!C15</f>
        <v>0</v>
      </c>
      <c r="F2" s="1122"/>
      <c r="G2" s="1122"/>
      <c r="H2" s="1122"/>
      <c r="I2" s="1122"/>
      <c r="J2" s="1122"/>
      <c r="K2" s="1122"/>
      <c r="L2" s="1122"/>
    </row>
    <row r="3" spans="1:25" ht="18.75" customHeight="1">
      <c r="B3" s="1121" t="s">
        <v>139</v>
      </c>
      <c r="C3" s="1121"/>
      <c r="D3" s="1121"/>
      <c r="E3" s="1122">
        <f>'1-1 総表'!C27</f>
        <v>0</v>
      </c>
      <c r="F3" s="1122"/>
      <c r="G3" s="1122"/>
      <c r="H3" s="1122"/>
      <c r="I3" s="1122"/>
      <c r="J3" s="1122"/>
      <c r="K3" s="1122"/>
      <c r="L3" s="1122"/>
    </row>
    <row r="4" spans="1:25" s="15" customFormat="1" ht="15" customHeight="1" thickBot="1">
      <c r="A4" s="9"/>
      <c r="B4" s="71"/>
      <c r="C4" s="65"/>
      <c r="D4" s="86"/>
      <c r="E4" s="65"/>
      <c r="F4" s="1131" t="s">
        <v>156</v>
      </c>
      <c r="G4" s="1131"/>
      <c r="H4" s="70"/>
      <c r="I4" s="9"/>
      <c r="J4" s="9"/>
      <c r="K4" s="9"/>
      <c r="L4" s="9"/>
    </row>
    <row r="5" spans="1:25" ht="25.5">
      <c r="A5" s="35"/>
      <c r="B5" s="278" t="s">
        <v>218</v>
      </c>
      <c r="C5" s="66"/>
      <c r="D5" s="87"/>
      <c r="E5" s="67"/>
      <c r="F5" s="1132">
        <f>SUM(L13,L35,L57,L79,L101,L123,L145,L167,L189)</f>
        <v>0</v>
      </c>
      <c r="G5" s="1133"/>
      <c r="H5" s="33"/>
      <c r="I5"/>
      <c r="J5"/>
      <c r="K5"/>
      <c r="L5"/>
    </row>
    <row r="6" spans="1:25" ht="24">
      <c r="A6" s="35"/>
      <c r="B6" s="72"/>
      <c r="C6" s="36" t="s">
        <v>230</v>
      </c>
      <c r="D6" s="88"/>
      <c r="E6" s="37"/>
      <c r="F6" s="1134">
        <f>SUM(F8:F10)</f>
        <v>0</v>
      </c>
      <c r="G6" s="1135"/>
      <c r="H6" s="33"/>
      <c r="I6"/>
      <c r="J6"/>
      <c r="K6"/>
      <c r="L6"/>
      <c r="N6" s="359"/>
      <c r="O6" s="359"/>
      <c r="P6" s="359"/>
      <c r="Q6" s="359"/>
      <c r="R6" s="359"/>
      <c r="S6" s="359"/>
      <c r="T6" s="359"/>
      <c r="U6" s="359"/>
      <c r="V6" s="359"/>
      <c r="W6" s="359"/>
    </row>
    <row r="7" spans="1:25" ht="24" customHeight="1">
      <c r="A7" s="35"/>
      <c r="B7" s="73"/>
      <c r="C7" s="39"/>
      <c r="D7" s="89"/>
      <c r="E7" s="68" t="s">
        <v>148</v>
      </c>
      <c r="F7" s="1136" t="s">
        <v>137</v>
      </c>
      <c r="G7" s="1137"/>
      <c r="H7" s="40"/>
      <c r="I7" s="38" t="str">
        <f>IF(COUNTIF($E$8:$E$10,$E$8)&gt;1,"同じ項目が選択されています。",IF(COUNTIF($E$8:$E$10,$E$9)&gt;1,"同じ項目が選択されています。",IF(COUNTIF($E$8:$E$10,$E$10)&gt;1,"同じ項目が選択されています。","")))</f>
        <v/>
      </c>
      <c r="J7" s="40"/>
      <c r="K7" s="40"/>
      <c r="L7" s="40"/>
      <c r="N7" s="1125" t="s">
        <v>415</v>
      </c>
      <c r="O7" s="1125"/>
      <c r="P7" s="1125"/>
      <c r="Q7" s="1125"/>
      <c r="R7" s="1125"/>
      <c r="S7" s="1125"/>
      <c r="T7" s="1125"/>
      <c r="U7" s="1125"/>
      <c r="V7" s="1125"/>
      <c r="W7" s="1125"/>
      <c r="X7" s="362"/>
      <c r="Y7" s="362"/>
    </row>
    <row r="8" spans="1:25" ht="24" customHeight="1">
      <c r="A8" s="35"/>
      <c r="B8" s="74"/>
      <c r="C8" s="41"/>
      <c r="D8" s="90" t="s">
        <v>343</v>
      </c>
      <c r="E8" s="195"/>
      <c r="F8" s="1138" t="str">
        <f>IF(E8="出演費・作品料",$L$13,IF(E8="音楽費",$L$35,IF(E8="文芸費",$L$57,IF(E8="会場費",$L$79,IF(E8="舞台・設営・運搬費",$L$101,IF(E8="謝金",$L$123,IF(E8="旅費",$L$145,IF(E8="宣伝・印刷費",$L$167,IF(E8="記録・配信費",$L$189,"0")))))))))</f>
        <v>0</v>
      </c>
      <c r="G8" s="1139"/>
      <c r="H8" s="42"/>
      <c r="I8" s="38" t="str">
        <f>IF(I7="","","項目の選択を確認してください。")</f>
        <v/>
      </c>
      <c r="J8" s="42"/>
      <c r="K8" s="42"/>
      <c r="L8" s="42"/>
      <c r="N8" s="826"/>
      <c r="O8" s="826"/>
      <c r="P8" s="826"/>
      <c r="Q8" s="826"/>
      <c r="R8" s="826"/>
      <c r="S8" s="826"/>
      <c r="T8" s="826"/>
      <c r="U8" s="826"/>
      <c r="V8" s="826"/>
      <c r="W8" s="826"/>
      <c r="X8" s="362"/>
      <c r="Y8" s="362"/>
    </row>
    <row r="9" spans="1:25" ht="24">
      <c r="A9" s="35"/>
      <c r="B9" s="74"/>
      <c r="C9" s="41"/>
      <c r="D9" s="91" t="s">
        <v>142</v>
      </c>
      <c r="E9" s="196"/>
      <c r="F9" s="1123" t="str">
        <f t="shared" ref="F9:F10" si="0">IF(E9="出演費・作品料",$L$13,IF(E9="音楽費",$L$35,IF(E9="文芸費",$L$57,IF(E9="会場費",$L$79,IF(E9="舞台・設営・運搬費",$L$101,IF(E9="謝金",$L$123,IF(E9="旅費",$L$145,IF(E9="宣伝・印刷費",$L$167,IF(E9="記録・配信費",$L$189,"0")))))))))</f>
        <v>0</v>
      </c>
      <c r="G9" s="1124"/>
      <c r="H9" s="42"/>
      <c r="I9" s="38"/>
      <c r="J9" s="42"/>
      <c r="K9" s="42"/>
      <c r="L9" s="42"/>
      <c r="N9" s="826"/>
      <c r="O9" s="826"/>
      <c r="P9" s="826"/>
      <c r="Q9" s="826"/>
      <c r="R9" s="826"/>
      <c r="S9" s="826"/>
      <c r="T9" s="826"/>
      <c r="U9" s="826"/>
      <c r="V9" s="826"/>
      <c r="W9" s="826"/>
      <c r="X9" s="362"/>
      <c r="Y9" s="362"/>
    </row>
    <row r="10" spans="1:25" ht="24.75" thickBot="1">
      <c r="A10" s="35"/>
      <c r="B10" s="75"/>
      <c r="C10" s="69"/>
      <c r="D10" s="92" t="s">
        <v>344</v>
      </c>
      <c r="E10" s="197"/>
      <c r="F10" s="1129" t="str">
        <f t="shared" si="0"/>
        <v>0</v>
      </c>
      <c r="G10" s="1130"/>
      <c r="H10" s="34"/>
      <c r="I10"/>
      <c r="J10" s="43"/>
      <c r="K10" s="44"/>
      <c r="L10" s="35"/>
      <c r="N10" s="1126"/>
      <c r="O10" s="1126"/>
      <c r="P10" s="1126"/>
      <c r="Q10" s="1126"/>
      <c r="R10" s="1126"/>
      <c r="S10" s="1126"/>
      <c r="T10" s="1126"/>
      <c r="U10" s="1126"/>
      <c r="V10" s="1126"/>
      <c r="W10" s="1126"/>
      <c r="X10" s="362"/>
      <c r="Y10" s="362"/>
    </row>
    <row r="11" spans="1:25" ht="24.75" customHeight="1" thickBot="1">
      <c r="A11" s="26"/>
      <c r="B11" s="76"/>
      <c r="C11" s="26"/>
      <c r="D11" s="93"/>
      <c r="E11" s="28"/>
      <c r="F11" s="27"/>
      <c r="G11" s="27"/>
      <c r="H11" s="16"/>
      <c r="I11" s="32"/>
      <c r="J11" s="30"/>
      <c r="K11" s="29"/>
      <c r="L11" s="31"/>
      <c r="N11" s="1127" t="s">
        <v>443</v>
      </c>
      <c r="O11" s="1127"/>
      <c r="P11" s="1127"/>
      <c r="Q11" s="1127"/>
      <c r="R11" s="1127"/>
      <c r="S11" s="1127"/>
      <c r="T11" s="1127"/>
      <c r="U11" s="1127"/>
      <c r="V11" s="1127"/>
      <c r="W11" s="1127"/>
    </row>
    <row r="12" spans="1:25" s="32" customFormat="1" ht="24.75" thickBot="1">
      <c r="A12" s="45" t="s">
        <v>149</v>
      </c>
      <c r="B12" s="78"/>
      <c r="C12" s="81" t="s">
        <v>148</v>
      </c>
      <c r="D12" s="81" t="s">
        <v>151</v>
      </c>
      <c r="E12" s="48" t="s">
        <v>136</v>
      </c>
      <c r="F12" s="82" t="s">
        <v>119</v>
      </c>
      <c r="G12" s="83" t="s">
        <v>396</v>
      </c>
      <c r="H12" s="51" t="s">
        <v>398</v>
      </c>
      <c r="I12" s="50" t="s">
        <v>399</v>
      </c>
      <c r="J12" s="51" t="s">
        <v>400</v>
      </c>
      <c r="K12" s="49" t="s">
        <v>94</v>
      </c>
      <c r="L12" s="52" t="s">
        <v>147</v>
      </c>
      <c r="N12" s="1128"/>
      <c r="O12" s="1128"/>
      <c r="P12" s="1128"/>
      <c r="Q12" s="1128"/>
      <c r="R12" s="1128"/>
      <c r="S12" s="1128"/>
      <c r="T12" s="1128"/>
      <c r="U12" s="1128"/>
      <c r="V12" s="1128"/>
      <c r="W12" s="1128"/>
    </row>
    <row r="13" spans="1:25" s="681" customFormat="1" ht="25.5">
      <c r="A13" s="352"/>
      <c r="B13" s="47" t="str">
        <f>IF($E$8=C13,$D$8,IF($E$9=C13,$D$9,IF($E$10=C13,$D$10,"")))</f>
        <v/>
      </c>
      <c r="C13" s="710" t="s">
        <v>165</v>
      </c>
      <c r="D13" s="711"/>
      <c r="E13" s="712"/>
      <c r="F13" s="713"/>
      <c r="G13" s="713"/>
      <c r="H13" s="714"/>
      <c r="I13" s="714"/>
      <c r="J13" s="714"/>
      <c r="K13" s="715" t="str">
        <f t="shared" ref="K13:K32" si="1">IF(ISNUMBER(F13),(PRODUCT(F13,G13,I13)),"")</f>
        <v/>
      </c>
      <c r="L13" s="54">
        <f>ROUNDDOWN((SUM(K14:K33)),-3)/1000</f>
        <v>0</v>
      </c>
      <c r="N13" s="1128"/>
      <c r="O13" s="1128"/>
      <c r="P13" s="1128"/>
      <c r="Q13" s="1128"/>
      <c r="R13" s="1128"/>
      <c r="S13" s="1128"/>
      <c r="T13" s="1128"/>
      <c r="U13" s="1128"/>
      <c r="V13" s="1128"/>
      <c r="W13" s="1128"/>
    </row>
    <row r="14" spans="1:25" ht="19.5">
      <c r="A14">
        <v>1</v>
      </c>
      <c r="B14" s="79"/>
      <c r="C14" s="58" t="str">
        <f>IF(D14="","",".")</f>
        <v/>
      </c>
      <c r="D14" s="719"/>
      <c r="E14" s="720"/>
      <c r="F14" s="721"/>
      <c r="G14" s="721"/>
      <c r="H14" s="721"/>
      <c r="I14" s="721"/>
      <c r="J14" s="721"/>
      <c r="K14" s="722" t="str">
        <f t="shared" si="1"/>
        <v/>
      </c>
      <c r="L14" s="23"/>
      <c r="N14" s="1128"/>
      <c r="O14" s="1128"/>
      <c r="P14" s="1128"/>
      <c r="Q14" s="1128"/>
      <c r="R14" s="1128"/>
      <c r="S14" s="1128"/>
      <c r="T14" s="1128"/>
      <c r="U14" s="1128"/>
      <c r="V14" s="1128"/>
      <c r="W14" s="1128"/>
    </row>
    <row r="15" spans="1:25" ht="19.5">
      <c r="A15">
        <v>2</v>
      </c>
      <c r="B15" s="79"/>
      <c r="C15" s="58" t="str">
        <f t="shared" ref="C15:C33" si="2">IF(D15="","",".")</f>
        <v/>
      </c>
      <c r="D15" s="723"/>
      <c r="E15" s="724"/>
      <c r="F15" s="725"/>
      <c r="G15" s="725"/>
      <c r="H15" s="725"/>
      <c r="I15" s="725"/>
      <c r="J15" s="725"/>
      <c r="K15" s="726" t="str">
        <f t="shared" si="1"/>
        <v/>
      </c>
      <c r="L15" s="23"/>
      <c r="N15" s="1128"/>
      <c r="O15" s="1128"/>
      <c r="P15" s="1128"/>
      <c r="Q15" s="1128"/>
      <c r="R15" s="1128"/>
      <c r="S15" s="1128"/>
      <c r="T15" s="1128"/>
      <c r="U15" s="1128"/>
      <c r="V15" s="1128"/>
      <c r="W15" s="1128"/>
    </row>
    <row r="16" spans="1:25" ht="19.5">
      <c r="A16">
        <v>3</v>
      </c>
      <c r="B16" s="79"/>
      <c r="C16" s="58" t="str">
        <f t="shared" si="2"/>
        <v/>
      </c>
      <c r="D16" s="723"/>
      <c r="E16" s="724"/>
      <c r="F16" s="725"/>
      <c r="G16" s="725"/>
      <c r="H16" s="725"/>
      <c r="I16" s="725"/>
      <c r="J16" s="725"/>
      <c r="K16" s="726" t="str">
        <f t="shared" si="1"/>
        <v/>
      </c>
      <c r="L16" s="23"/>
      <c r="N16" s="1128"/>
      <c r="O16" s="1128"/>
      <c r="P16" s="1128"/>
      <c r="Q16" s="1128"/>
      <c r="R16" s="1128"/>
      <c r="S16" s="1128"/>
      <c r="T16" s="1128"/>
      <c r="U16" s="1128"/>
      <c r="V16" s="1128"/>
      <c r="W16" s="1128"/>
    </row>
    <row r="17" spans="1:23" ht="19.5">
      <c r="A17">
        <v>4</v>
      </c>
      <c r="B17" s="79"/>
      <c r="C17" s="58" t="str">
        <f t="shared" si="2"/>
        <v/>
      </c>
      <c r="D17" s="723"/>
      <c r="E17" s="724"/>
      <c r="F17" s="725"/>
      <c r="G17" s="725"/>
      <c r="H17" s="725"/>
      <c r="I17" s="725"/>
      <c r="J17" s="725"/>
      <c r="K17" s="726" t="str">
        <f t="shared" si="1"/>
        <v/>
      </c>
      <c r="L17" s="23"/>
      <c r="N17" s="1128"/>
      <c r="O17" s="1128"/>
      <c r="P17" s="1128"/>
      <c r="Q17" s="1128"/>
      <c r="R17" s="1128"/>
      <c r="S17" s="1128"/>
      <c r="T17" s="1128"/>
      <c r="U17" s="1128"/>
      <c r="V17" s="1128"/>
      <c r="W17" s="1128"/>
    </row>
    <row r="18" spans="1:23" ht="19.5">
      <c r="A18">
        <v>5</v>
      </c>
      <c r="B18" s="79"/>
      <c r="C18" s="58" t="str">
        <f t="shared" si="2"/>
        <v/>
      </c>
      <c r="D18" s="723"/>
      <c r="E18" s="724"/>
      <c r="F18" s="725"/>
      <c r="G18" s="725"/>
      <c r="H18" s="725"/>
      <c r="I18" s="725"/>
      <c r="J18" s="725"/>
      <c r="K18" s="726" t="str">
        <f t="shared" si="1"/>
        <v/>
      </c>
      <c r="L18" s="23"/>
      <c r="N18" s="1128"/>
      <c r="O18" s="1128"/>
      <c r="P18" s="1128"/>
      <c r="Q18" s="1128"/>
      <c r="R18" s="1128"/>
      <c r="S18" s="1128"/>
      <c r="T18" s="1128"/>
      <c r="U18" s="1128"/>
      <c r="V18" s="1128"/>
      <c r="W18" s="1128"/>
    </row>
    <row r="19" spans="1:23" ht="19.5">
      <c r="A19">
        <v>6</v>
      </c>
      <c r="B19" s="79"/>
      <c r="C19" s="58" t="str">
        <f t="shared" si="2"/>
        <v/>
      </c>
      <c r="D19" s="723"/>
      <c r="E19" s="724"/>
      <c r="F19" s="725"/>
      <c r="G19" s="725"/>
      <c r="H19" s="725"/>
      <c r="I19" s="725"/>
      <c r="J19" s="725"/>
      <c r="K19" s="726" t="str">
        <f t="shared" si="1"/>
        <v/>
      </c>
      <c r="L19" s="23"/>
      <c r="N19" s="1128"/>
      <c r="O19" s="1128"/>
      <c r="P19" s="1128"/>
      <c r="Q19" s="1128"/>
      <c r="R19" s="1128"/>
      <c r="S19" s="1128"/>
      <c r="T19" s="1128"/>
      <c r="U19" s="1128"/>
      <c r="V19" s="1128"/>
      <c r="W19" s="1128"/>
    </row>
    <row r="20" spans="1:23" ht="19.5">
      <c r="A20">
        <v>7</v>
      </c>
      <c r="B20" s="79"/>
      <c r="C20" s="58" t="str">
        <f t="shared" si="2"/>
        <v/>
      </c>
      <c r="D20" s="723"/>
      <c r="E20" s="724"/>
      <c r="F20" s="725"/>
      <c r="G20" s="725"/>
      <c r="H20" s="725"/>
      <c r="I20" s="725"/>
      <c r="J20" s="725"/>
      <c r="K20" s="726" t="str">
        <f t="shared" si="1"/>
        <v/>
      </c>
      <c r="L20" s="23"/>
      <c r="N20" s="1128"/>
      <c r="O20" s="1128"/>
      <c r="P20" s="1128"/>
      <c r="Q20" s="1128"/>
      <c r="R20" s="1128"/>
      <c r="S20" s="1128"/>
      <c r="T20" s="1128"/>
      <c r="U20" s="1128"/>
      <c r="V20" s="1128"/>
      <c r="W20" s="1128"/>
    </row>
    <row r="21" spans="1:23" ht="19.5">
      <c r="A21">
        <v>8</v>
      </c>
      <c r="B21" s="79"/>
      <c r="C21" s="58" t="str">
        <f t="shared" si="2"/>
        <v/>
      </c>
      <c r="D21" s="723"/>
      <c r="E21" s="724"/>
      <c r="F21" s="725"/>
      <c r="G21" s="725"/>
      <c r="H21" s="725"/>
      <c r="I21" s="725"/>
      <c r="J21" s="725"/>
      <c r="K21" s="726" t="str">
        <f t="shared" si="1"/>
        <v/>
      </c>
      <c r="L21" s="23"/>
      <c r="N21" s="1128"/>
      <c r="O21" s="1128"/>
      <c r="P21" s="1128"/>
      <c r="Q21" s="1128"/>
      <c r="R21" s="1128"/>
      <c r="S21" s="1128"/>
      <c r="T21" s="1128"/>
      <c r="U21" s="1128"/>
      <c r="V21" s="1128"/>
      <c r="W21" s="1128"/>
    </row>
    <row r="22" spans="1:23" ht="19.5">
      <c r="A22">
        <v>9</v>
      </c>
      <c r="B22" s="79"/>
      <c r="C22" s="58" t="str">
        <f t="shared" si="2"/>
        <v/>
      </c>
      <c r="D22" s="723"/>
      <c r="E22" s="724"/>
      <c r="F22" s="725"/>
      <c r="G22" s="725"/>
      <c r="H22" s="725"/>
      <c r="I22" s="725"/>
      <c r="J22" s="725"/>
      <c r="K22" s="726" t="str">
        <f t="shared" si="1"/>
        <v/>
      </c>
      <c r="L22" s="23"/>
      <c r="N22" s="1128"/>
      <c r="O22" s="1128"/>
      <c r="P22" s="1128"/>
      <c r="Q22" s="1128"/>
      <c r="R22" s="1128"/>
      <c r="S22" s="1128"/>
      <c r="T22" s="1128"/>
      <c r="U22" s="1128"/>
      <c r="V22" s="1128"/>
      <c r="W22" s="1128"/>
    </row>
    <row r="23" spans="1:23" ht="19.5">
      <c r="A23">
        <v>10</v>
      </c>
      <c r="B23" s="79"/>
      <c r="C23" s="58" t="str">
        <f t="shared" si="2"/>
        <v/>
      </c>
      <c r="D23" s="723"/>
      <c r="E23" s="724"/>
      <c r="F23" s="725"/>
      <c r="G23" s="725"/>
      <c r="H23" s="725"/>
      <c r="I23" s="725"/>
      <c r="J23" s="725"/>
      <c r="K23" s="726" t="str">
        <f t="shared" si="1"/>
        <v/>
      </c>
      <c r="L23" s="23"/>
      <c r="N23" s="1128"/>
      <c r="O23" s="1128"/>
      <c r="P23" s="1128"/>
      <c r="Q23" s="1128"/>
      <c r="R23" s="1128"/>
      <c r="S23" s="1128"/>
      <c r="T23" s="1128"/>
      <c r="U23" s="1128"/>
      <c r="V23" s="1128"/>
      <c r="W23" s="1128"/>
    </row>
    <row r="24" spans="1:23" ht="19.5">
      <c r="A24">
        <v>11</v>
      </c>
      <c r="B24" s="79"/>
      <c r="C24" s="58" t="str">
        <f t="shared" si="2"/>
        <v/>
      </c>
      <c r="D24" s="723"/>
      <c r="E24" s="724"/>
      <c r="F24" s="725"/>
      <c r="G24" s="725"/>
      <c r="H24" s="725"/>
      <c r="I24" s="725"/>
      <c r="J24" s="725"/>
      <c r="K24" s="726" t="str">
        <f t="shared" si="1"/>
        <v/>
      </c>
      <c r="L24" s="23"/>
      <c r="N24" s="1128"/>
      <c r="O24" s="1128"/>
      <c r="P24" s="1128"/>
      <c r="Q24" s="1128"/>
      <c r="R24" s="1128"/>
      <c r="S24" s="1128"/>
      <c r="T24" s="1128"/>
      <c r="U24" s="1128"/>
      <c r="V24" s="1128"/>
      <c r="W24" s="1128"/>
    </row>
    <row r="25" spans="1:23" ht="19.5">
      <c r="A25">
        <v>12</v>
      </c>
      <c r="B25" s="79"/>
      <c r="C25" s="58" t="str">
        <f t="shared" si="2"/>
        <v/>
      </c>
      <c r="D25" s="723"/>
      <c r="E25" s="724"/>
      <c r="F25" s="725"/>
      <c r="G25" s="725"/>
      <c r="H25" s="725"/>
      <c r="I25" s="725"/>
      <c r="J25" s="725"/>
      <c r="K25" s="726" t="str">
        <f t="shared" si="1"/>
        <v/>
      </c>
      <c r="L25" s="23"/>
      <c r="N25" s="1128"/>
      <c r="O25" s="1128"/>
      <c r="P25" s="1128"/>
      <c r="Q25" s="1128"/>
      <c r="R25" s="1128"/>
      <c r="S25" s="1128"/>
      <c r="T25" s="1128"/>
      <c r="U25" s="1128"/>
      <c r="V25" s="1128"/>
      <c r="W25" s="1128"/>
    </row>
    <row r="26" spans="1:23" ht="19.5">
      <c r="A26">
        <v>13</v>
      </c>
      <c r="B26" s="79"/>
      <c r="C26" s="58" t="str">
        <f t="shared" si="2"/>
        <v/>
      </c>
      <c r="D26" s="723"/>
      <c r="E26" s="724"/>
      <c r="F26" s="725"/>
      <c r="G26" s="725"/>
      <c r="H26" s="725"/>
      <c r="I26" s="725"/>
      <c r="J26" s="725"/>
      <c r="K26" s="726" t="str">
        <f t="shared" si="1"/>
        <v/>
      </c>
      <c r="L26" s="23"/>
      <c r="N26" s="1128"/>
      <c r="O26" s="1128"/>
      <c r="P26" s="1128"/>
      <c r="Q26" s="1128"/>
      <c r="R26" s="1128"/>
      <c r="S26" s="1128"/>
      <c r="T26" s="1128"/>
      <c r="U26" s="1128"/>
      <c r="V26" s="1128"/>
      <c r="W26" s="1128"/>
    </row>
    <row r="27" spans="1:23" ht="19.5">
      <c r="A27">
        <v>14</v>
      </c>
      <c r="B27" s="79"/>
      <c r="C27" s="58" t="str">
        <f t="shared" si="2"/>
        <v/>
      </c>
      <c r="D27" s="723"/>
      <c r="E27" s="724"/>
      <c r="F27" s="725"/>
      <c r="G27" s="725"/>
      <c r="H27" s="725"/>
      <c r="I27" s="725"/>
      <c r="J27" s="725"/>
      <c r="K27" s="726" t="str">
        <f t="shared" si="1"/>
        <v/>
      </c>
      <c r="L27" s="23"/>
      <c r="N27" s="1128"/>
      <c r="O27" s="1128"/>
      <c r="P27" s="1128"/>
      <c r="Q27" s="1128"/>
      <c r="R27" s="1128"/>
      <c r="S27" s="1128"/>
      <c r="T27" s="1128"/>
      <c r="U27" s="1128"/>
      <c r="V27" s="1128"/>
      <c r="W27" s="1128"/>
    </row>
    <row r="28" spans="1:23" ht="19.5">
      <c r="A28">
        <v>15</v>
      </c>
      <c r="B28" s="79"/>
      <c r="C28" s="58" t="str">
        <f t="shared" si="2"/>
        <v/>
      </c>
      <c r="D28" s="723"/>
      <c r="E28" s="724"/>
      <c r="F28" s="725"/>
      <c r="G28" s="725"/>
      <c r="H28" s="725"/>
      <c r="I28" s="725"/>
      <c r="J28" s="725"/>
      <c r="K28" s="726" t="str">
        <f t="shared" si="1"/>
        <v/>
      </c>
      <c r="L28" s="23"/>
      <c r="N28" s="1128"/>
      <c r="O28" s="1128"/>
      <c r="P28" s="1128"/>
      <c r="Q28" s="1128"/>
      <c r="R28" s="1128"/>
      <c r="S28" s="1128"/>
      <c r="T28" s="1128"/>
      <c r="U28" s="1128"/>
      <c r="V28" s="1128"/>
      <c r="W28" s="1128"/>
    </row>
    <row r="29" spans="1:23" ht="19.5">
      <c r="A29">
        <v>16</v>
      </c>
      <c r="B29" s="79"/>
      <c r="C29" s="58" t="str">
        <f t="shared" si="2"/>
        <v/>
      </c>
      <c r="D29" s="723"/>
      <c r="E29" s="724"/>
      <c r="F29" s="725"/>
      <c r="G29" s="725"/>
      <c r="H29" s="725"/>
      <c r="I29" s="725"/>
      <c r="J29" s="725"/>
      <c r="K29" s="726" t="str">
        <f t="shared" si="1"/>
        <v/>
      </c>
      <c r="L29" s="23"/>
      <c r="N29" s="1128"/>
      <c r="O29" s="1128"/>
      <c r="P29" s="1128"/>
      <c r="Q29" s="1128"/>
      <c r="R29" s="1128"/>
      <c r="S29" s="1128"/>
      <c r="T29" s="1128"/>
      <c r="U29" s="1128"/>
      <c r="V29" s="1128"/>
      <c r="W29" s="1128"/>
    </row>
    <row r="30" spans="1:23" ht="19.5">
      <c r="A30">
        <v>17</v>
      </c>
      <c r="B30" s="79"/>
      <c r="C30" s="58" t="str">
        <f t="shared" si="2"/>
        <v/>
      </c>
      <c r="D30" s="723"/>
      <c r="E30" s="724"/>
      <c r="F30" s="725"/>
      <c r="G30" s="725"/>
      <c r="H30" s="725"/>
      <c r="I30" s="725"/>
      <c r="J30" s="725"/>
      <c r="K30" s="726" t="str">
        <f t="shared" si="1"/>
        <v/>
      </c>
      <c r="L30" s="24"/>
      <c r="N30" s="1128"/>
      <c r="O30" s="1128"/>
      <c r="P30" s="1128"/>
      <c r="Q30" s="1128"/>
      <c r="R30" s="1128"/>
      <c r="S30" s="1128"/>
      <c r="T30" s="1128"/>
      <c r="U30" s="1128"/>
      <c r="V30" s="1128"/>
      <c r="W30" s="1128"/>
    </row>
    <row r="31" spans="1:23" ht="19.5">
      <c r="A31">
        <v>18</v>
      </c>
      <c r="B31" s="79"/>
      <c r="C31" s="58" t="str">
        <f t="shared" si="2"/>
        <v/>
      </c>
      <c r="D31" s="723"/>
      <c r="E31" s="724"/>
      <c r="F31" s="725"/>
      <c r="G31" s="725"/>
      <c r="H31" s="725"/>
      <c r="I31" s="725"/>
      <c r="J31" s="725"/>
      <c r="K31" s="726" t="str">
        <f t="shared" si="1"/>
        <v/>
      </c>
      <c r="L31" s="24"/>
      <c r="N31" s="1128"/>
      <c r="O31" s="1128"/>
      <c r="P31" s="1128"/>
      <c r="Q31" s="1128"/>
      <c r="R31" s="1128"/>
      <c r="S31" s="1128"/>
      <c r="T31" s="1128"/>
      <c r="U31" s="1128"/>
      <c r="V31" s="1128"/>
      <c r="W31" s="1128"/>
    </row>
    <row r="32" spans="1:23" ht="19.5">
      <c r="A32">
        <v>19</v>
      </c>
      <c r="B32" s="79"/>
      <c r="C32" s="58" t="str">
        <f t="shared" si="2"/>
        <v/>
      </c>
      <c r="D32" s="723"/>
      <c r="E32" s="724"/>
      <c r="F32" s="725"/>
      <c r="G32" s="725"/>
      <c r="H32" s="725"/>
      <c r="I32" s="725"/>
      <c r="J32" s="725"/>
      <c r="K32" s="726" t="str">
        <f t="shared" si="1"/>
        <v/>
      </c>
      <c r="L32" s="24"/>
      <c r="N32" s="1128"/>
      <c r="O32" s="1128"/>
      <c r="P32" s="1128"/>
      <c r="Q32" s="1128"/>
      <c r="R32" s="1128"/>
      <c r="S32" s="1128"/>
      <c r="T32" s="1128"/>
      <c r="U32" s="1128"/>
      <c r="V32" s="1128"/>
      <c r="W32" s="1128"/>
    </row>
    <row r="33" spans="1:23" ht="20.25" thickBot="1">
      <c r="A33">
        <v>20</v>
      </c>
      <c r="B33" s="80"/>
      <c r="C33" s="58" t="str">
        <f t="shared" si="2"/>
        <v/>
      </c>
      <c r="D33" s="727"/>
      <c r="E33" s="728"/>
      <c r="F33" s="725"/>
      <c r="G33" s="729"/>
      <c r="H33" s="729"/>
      <c r="I33" s="729"/>
      <c r="J33" s="729"/>
      <c r="K33" s="730" t="str">
        <f>IF(ISNUMBER(F33),(PRODUCT(F33,G33,I33)),"")</f>
        <v/>
      </c>
      <c r="L33" s="25"/>
      <c r="N33" s="1128"/>
      <c r="O33" s="1128"/>
      <c r="P33" s="1128"/>
      <c r="Q33" s="1128"/>
      <c r="R33" s="1128"/>
      <c r="S33" s="1128"/>
      <c r="T33" s="1128"/>
      <c r="U33" s="1128"/>
      <c r="V33" s="1128"/>
      <c r="W33" s="1128"/>
    </row>
    <row r="34" spans="1:23" ht="24.75" thickBot="1">
      <c r="A34" s="45"/>
      <c r="B34" s="77"/>
      <c r="C34" s="53" t="s">
        <v>148</v>
      </c>
      <c r="D34" s="46" t="s">
        <v>154</v>
      </c>
      <c r="E34" s="48" t="s">
        <v>136</v>
      </c>
      <c r="F34" s="49" t="s">
        <v>119</v>
      </c>
      <c r="G34" s="50" t="s">
        <v>396</v>
      </c>
      <c r="H34" s="51" t="s">
        <v>398</v>
      </c>
      <c r="I34" s="50" t="s">
        <v>399</v>
      </c>
      <c r="J34" s="51" t="s">
        <v>397</v>
      </c>
      <c r="K34" s="49" t="s">
        <v>94</v>
      </c>
      <c r="L34" s="52" t="s">
        <v>147</v>
      </c>
    </row>
    <row r="35" spans="1:23" s="681" customFormat="1" ht="25.5">
      <c r="A35" s="352"/>
      <c r="B35" s="47" t="str">
        <f>IF($E$8=C35,$D$8,IF($E$9=C35,$D$9,IF($E$10=C35,$D$10,"")))</f>
        <v/>
      </c>
      <c r="C35" s="56" t="s">
        <v>36</v>
      </c>
      <c r="D35" s="716"/>
      <c r="E35" s="712"/>
      <c r="F35" s="714"/>
      <c r="G35" s="714"/>
      <c r="H35" s="714"/>
      <c r="I35" s="714"/>
      <c r="J35" s="714"/>
      <c r="K35" s="717"/>
      <c r="L35" s="54">
        <f>ROUNDDOWN((SUM(K36:K55)),-3)/1000</f>
        <v>0</v>
      </c>
    </row>
    <row r="36" spans="1:23" ht="19.5">
      <c r="A36">
        <v>1</v>
      </c>
      <c r="B36" s="79"/>
      <c r="C36" s="58" t="str">
        <f>IF(D36="","",".")</f>
        <v/>
      </c>
      <c r="D36" s="723"/>
      <c r="E36" s="720"/>
      <c r="F36" s="721"/>
      <c r="G36" s="721"/>
      <c r="H36" s="721"/>
      <c r="I36" s="721"/>
      <c r="J36" s="721"/>
      <c r="K36" s="722" t="str">
        <f t="shared" ref="K36:K55" si="3">IF(ISNUMBER(F36),(PRODUCT(F36,G36,I36)),"")</f>
        <v/>
      </c>
      <c r="L36" s="23"/>
    </row>
    <row r="37" spans="1:23" ht="19.5">
      <c r="A37">
        <v>2</v>
      </c>
      <c r="B37" s="79"/>
      <c r="C37" s="58" t="str">
        <f t="shared" ref="C37:C55" si="4">IF(D37="","",".")</f>
        <v/>
      </c>
      <c r="D37" s="723"/>
      <c r="E37" s="724"/>
      <c r="F37" s="725"/>
      <c r="G37" s="725"/>
      <c r="H37" s="725"/>
      <c r="I37" s="725"/>
      <c r="J37" s="725"/>
      <c r="K37" s="726" t="str">
        <f t="shared" si="3"/>
        <v/>
      </c>
      <c r="L37" s="23"/>
    </row>
    <row r="38" spans="1:23" ht="19.5">
      <c r="A38">
        <v>3</v>
      </c>
      <c r="B38" s="79"/>
      <c r="C38" s="58" t="str">
        <f t="shared" si="4"/>
        <v/>
      </c>
      <c r="D38" s="723"/>
      <c r="E38" s="724"/>
      <c r="F38" s="725"/>
      <c r="G38" s="725"/>
      <c r="H38" s="725"/>
      <c r="I38" s="725"/>
      <c r="J38" s="725"/>
      <c r="K38" s="726" t="str">
        <f t="shared" si="3"/>
        <v/>
      </c>
      <c r="L38" s="23"/>
    </row>
    <row r="39" spans="1:23" ht="19.5">
      <c r="A39">
        <v>4</v>
      </c>
      <c r="B39" s="79"/>
      <c r="C39" s="58" t="str">
        <f t="shared" si="4"/>
        <v/>
      </c>
      <c r="D39" s="723"/>
      <c r="E39" s="724"/>
      <c r="F39" s="725"/>
      <c r="G39" s="725"/>
      <c r="H39" s="725"/>
      <c r="I39" s="725"/>
      <c r="J39" s="725"/>
      <c r="K39" s="726" t="str">
        <f t="shared" si="3"/>
        <v/>
      </c>
      <c r="L39" s="23"/>
    </row>
    <row r="40" spans="1:23" ht="19.5">
      <c r="A40">
        <v>5</v>
      </c>
      <c r="B40" s="79"/>
      <c r="C40" s="58" t="str">
        <f t="shared" si="4"/>
        <v/>
      </c>
      <c r="D40" s="723"/>
      <c r="E40" s="724"/>
      <c r="F40" s="725"/>
      <c r="G40" s="725"/>
      <c r="H40" s="725"/>
      <c r="I40" s="725"/>
      <c r="J40" s="725"/>
      <c r="K40" s="726" t="str">
        <f t="shared" si="3"/>
        <v/>
      </c>
      <c r="L40" s="23"/>
    </row>
    <row r="41" spans="1:23" ht="19.5">
      <c r="A41">
        <v>6</v>
      </c>
      <c r="B41" s="79"/>
      <c r="C41" s="58" t="str">
        <f t="shared" si="4"/>
        <v/>
      </c>
      <c r="D41" s="723"/>
      <c r="E41" s="724"/>
      <c r="F41" s="725"/>
      <c r="G41" s="725"/>
      <c r="H41" s="725"/>
      <c r="I41" s="725"/>
      <c r="J41" s="725"/>
      <c r="K41" s="726" t="str">
        <f t="shared" si="3"/>
        <v/>
      </c>
      <c r="L41" s="23"/>
    </row>
    <row r="42" spans="1:23" ht="19.5">
      <c r="A42">
        <v>7</v>
      </c>
      <c r="B42" s="79"/>
      <c r="C42" s="58" t="str">
        <f t="shared" si="4"/>
        <v/>
      </c>
      <c r="D42" s="723"/>
      <c r="E42" s="724"/>
      <c r="F42" s="725"/>
      <c r="G42" s="725"/>
      <c r="H42" s="725"/>
      <c r="I42" s="725"/>
      <c r="J42" s="725"/>
      <c r="K42" s="726" t="str">
        <f t="shared" si="3"/>
        <v/>
      </c>
      <c r="L42" s="23"/>
    </row>
    <row r="43" spans="1:23" ht="19.5">
      <c r="A43">
        <v>8</v>
      </c>
      <c r="B43" s="79"/>
      <c r="C43" s="58" t="str">
        <f t="shared" si="4"/>
        <v/>
      </c>
      <c r="D43" s="723"/>
      <c r="E43" s="724"/>
      <c r="F43" s="725"/>
      <c r="G43" s="725"/>
      <c r="H43" s="725"/>
      <c r="I43" s="725"/>
      <c r="J43" s="725"/>
      <c r="K43" s="726" t="str">
        <f t="shared" si="3"/>
        <v/>
      </c>
      <c r="L43" s="23"/>
    </row>
    <row r="44" spans="1:23" ht="19.5">
      <c r="A44">
        <v>9</v>
      </c>
      <c r="B44" s="79"/>
      <c r="C44" s="58" t="str">
        <f t="shared" si="4"/>
        <v/>
      </c>
      <c r="D44" s="723"/>
      <c r="E44" s="724"/>
      <c r="F44" s="725"/>
      <c r="G44" s="725"/>
      <c r="H44" s="725"/>
      <c r="I44" s="725"/>
      <c r="J44" s="725"/>
      <c r="K44" s="726" t="str">
        <f t="shared" si="3"/>
        <v/>
      </c>
      <c r="L44" s="23"/>
    </row>
    <row r="45" spans="1:23" ht="19.5">
      <c r="A45">
        <v>10</v>
      </c>
      <c r="B45" s="79"/>
      <c r="C45" s="58" t="str">
        <f t="shared" si="4"/>
        <v/>
      </c>
      <c r="D45" s="723"/>
      <c r="E45" s="724"/>
      <c r="F45" s="725"/>
      <c r="G45" s="725"/>
      <c r="H45" s="725"/>
      <c r="I45" s="725"/>
      <c r="J45" s="725"/>
      <c r="K45" s="726" t="str">
        <f t="shared" si="3"/>
        <v/>
      </c>
      <c r="L45" s="23"/>
    </row>
    <row r="46" spans="1:23" ht="19.5">
      <c r="A46">
        <v>11</v>
      </c>
      <c r="B46" s="79"/>
      <c r="C46" s="58" t="str">
        <f t="shared" si="4"/>
        <v/>
      </c>
      <c r="D46" s="723"/>
      <c r="E46" s="724"/>
      <c r="F46" s="725"/>
      <c r="G46" s="725"/>
      <c r="H46" s="725"/>
      <c r="I46" s="725"/>
      <c r="J46" s="725"/>
      <c r="K46" s="726" t="str">
        <f t="shared" si="3"/>
        <v/>
      </c>
      <c r="L46" s="23"/>
    </row>
    <row r="47" spans="1:23" ht="19.5">
      <c r="A47">
        <v>12</v>
      </c>
      <c r="B47" s="79"/>
      <c r="C47" s="58" t="str">
        <f t="shared" si="4"/>
        <v/>
      </c>
      <c r="D47" s="723"/>
      <c r="E47" s="724"/>
      <c r="F47" s="725"/>
      <c r="G47" s="725"/>
      <c r="H47" s="725"/>
      <c r="I47" s="725"/>
      <c r="J47" s="725"/>
      <c r="K47" s="726" t="str">
        <f t="shared" ref="K47:K51" si="5">IF(ISNUMBER(F47),(PRODUCT(F47,G47,I47)),"")</f>
        <v/>
      </c>
      <c r="L47" s="23"/>
    </row>
    <row r="48" spans="1:23" ht="19.5">
      <c r="A48">
        <v>13</v>
      </c>
      <c r="B48" s="79"/>
      <c r="C48" s="58" t="str">
        <f t="shared" si="4"/>
        <v/>
      </c>
      <c r="D48" s="723"/>
      <c r="E48" s="724"/>
      <c r="F48" s="725"/>
      <c r="G48" s="725"/>
      <c r="H48" s="725"/>
      <c r="I48" s="725"/>
      <c r="J48" s="725"/>
      <c r="K48" s="726" t="str">
        <f t="shared" si="5"/>
        <v/>
      </c>
      <c r="L48" s="23"/>
    </row>
    <row r="49" spans="1:12" ht="19.5">
      <c r="A49">
        <v>14</v>
      </c>
      <c r="B49" s="79"/>
      <c r="C49" s="58" t="str">
        <f t="shared" si="4"/>
        <v/>
      </c>
      <c r="D49" s="723"/>
      <c r="E49" s="724"/>
      <c r="F49" s="725"/>
      <c r="G49" s="725"/>
      <c r="H49" s="725"/>
      <c r="I49" s="725"/>
      <c r="J49" s="725"/>
      <c r="K49" s="726" t="str">
        <f t="shared" si="5"/>
        <v/>
      </c>
      <c r="L49" s="23"/>
    </row>
    <row r="50" spans="1:12" ht="19.5">
      <c r="A50">
        <v>15</v>
      </c>
      <c r="B50" s="79"/>
      <c r="C50" s="58" t="str">
        <f t="shared" si="4"/>
        <v/>
      </c>
      <c r="D50" s="723"/>
      <c r="E50" s="724"/>
      <c r="F50" s="725"/>
      <c r="G50" s="725"/>
      <c r="H50" s="725"/>
      <c r="I50" s="725"/>
      <c r="J50" s="725"/>
      <c r="K50" s="726" t="str">
        <f t="shared" si="5"/>
        <v/>
      </c>
      <c r="L50" s="23"/>
    </row>
    <row r="51" spans="1:12" ht="19.5">
      <c r="A51">
        <v>16</v>
      </c>
      <c r="B51" s="79"/>
      <c r="C51" s="58" t="str">
        <f t="shared" si="4"/>
        <v/>
      </c>
      <c r="D51" s="723"/>
      <c r="E51" s="724"/>
      <c r="F51" s="725"/>
      <c r="G51" s="725"/>
      <c r="H51" s="725"/>
      <c r="I51" s="725"/>
      <c r="J51" s="725"/>
      <c r="K51" s="726" t="str">
        <f t="shared" si="5"/>
        <v/>
      </c>
      <c r="L51" s="23"/>
    </row>
    <row r="52" spans="1:12" ht="19.5">
      <c r="A52">
        <v>17</v>
      </c>
      <c r="B52" s="79"/>
      <c r="C52" s="58" t="str">
        <f t="shared" si="4"/>
        <v/>
      </c>
      <c r="D52" s="723"/>
      <c r="E52" s="724"/>
      <c r="F52" s="725"/>
      <c r="G52" s="725"/>
      <c r="H52" s="725"/>
      <c r="I52" s="725"/>
      <c r="J52" s="725"/>
      <c r="K52" s="726" t="str">
        <f t="shared" si="3"/>
        <v/>
      </c>
      <c r="L52" s="24"/>
    </row>
    <row r="53" spans="1:12" ht="19.5">
      <c r="A53">
        <v>18</v>
      </c>
      <c r="B53" s="79"/>
      <c r="C53" s="58" t="str">
        <f t="shared" si="4"/>
        <v/>
      </c>
      <c r="D53" s="723"/>
      <c r="E53" s="724"/>
      <c r="F53" s="725"/>
      <c r="G53" s="725"/>
      <c r="H53" s="725"/>
      <c r="I53" s="725"/>
      <c r="J53" s="725"/>
      <c r="K53" s="726" t="str">
        <f t="shared" si="3"/>
        <v/>
      </c>
      <c r="L53" s="24"/>
    </row>
    <row r="54" spans="1:12" ht="19.5">
      <c r="A54">
        <v>19</v>
      </c>
      <c r="B54" s="79"/>
      <c r="C54" s="58" t="str">
        <f t="shared" si="4"/>
        <v/>
      </c>
      <c r="D54" s="723"/>
      <c r="E54" s="724"/>
      <c r="F54" s="725"/>
      <c r="G54" s="725"/>
      <c r="H54" s="725"/>
      <c r="I54" s="725"/>
      <c r="J54" s="725"/>
      <c r="K54" s="726" t="str">
        <f t="shared" si="3"/>
        <v/>
      </c>
      <c r="L54" s="24"/>
    </row>
    <row r="55" spans="1:12" ht="20.25" thickBot="1">
      <c r="A55">
        <v>20</v>
      </c>
      <c r="B55" s="80"/>
      <c r="C55" s="59" t="str">
        <f t="shared" si="4"/>
        <v/>
      </c>
      <c r="D55" s="727"/>
      <c r="E55" s="728"/>
      <c r="F55" s="729"/>
      <c r="G55" s="729"/>
      <c r="H55" s="729"/>
      <c r="I55" s="729"/>
      <c r="J55" s="729"/>
      <c r="K55" s="730" t="str">
        <f t="shared" si="3"/>
        <v/>
      </c>
      <c r="L55" s="25"/>
    </row>
    <row r="56" spans="1:12" ht="24.75" thickBot="1">
      <c r="A56" s="45"/>
      <c r="B56" s="77"/>
      <c r="C56" s="53" t="s">
        <v>148</v>
      </c>
      <c r="D56" s="46" t="s">
        <v>154</v>
      </c>
      <c r="E56" s="48" t="s">
        <v>136</v>
      </c>
      <c r="F56" s="49" t="s">
        <v>119</v>
      </c>
      <c r="G56" s="50" t="s">
        <v>396</v>
      </c>
      <c r="H56" s="51" t="s">
        <v>398</v>
      </c>
      <c r="I56" s="50" t="s">
        <v>399</v>
      </c>
      <c r="J56" s="51" t="s">
        <v>397</v>
      </c>
      <c r="K56" s="49" t="s">
        <v>94</v>
      </c>
      <c r="L56" s="52" t="s">
        <v>147</v>
      </c>
    </row>
    <row r="57" spans="1:12" s="681" customFormat="1" ht="25.5">
      <c r="A57" s="352"/>
      <c r="B57" s="47" t="str">
        <f t="shared" ref="B57" si="6">IF($E$8=C57,$D$8,IF($E$9=C57,$D$9,IF($E$10=C57,$D$10,"")))</f>
        <v/>
      </c>
      <c r="C57" s="57" t="s">
        <v>46</v>
      </c>
      <c r="D57" s="718"/>
      <c r="E57" s="712"/>
      <c r="F57" s="714"/>
      <c r="G57" s="714"/>
      <c r="H57" s="714"/>
      <c r="I57" s="714"/>
      <c r="J57" s="714"/>
      <c r="K57" s="717"/>
      <c r="L57" s="54">
        <f>ROUNDDOWN((SUM(K58:K77)),-3)/1000</f>
        <v>0</v>
      </c>
    </row>
    <row r="58" spans="1:12" ht="19.5">
      <c r="A58">
        <v>1</v>
      </c>
      <c r="B58" s="79"/>
      <c r="C58" s="58" t="str">
        <f>IF(D58="","",".")</f>
        <v/>
      </c>
      <c r="D58" s="719"/>
      <c r="E58" s="720"/>
      <c r="F58" s="721"/>
      <c r="G58" s="721"/>
      <c r="H58" s="721"/>
      <c r="I58" s="721"/>
      <c r="J58" s="721"/>
      <c r="K58" s="722" t="str">
        <f>IF(ISNUMBER(F58),(PRODUCT(F58,G58,I58)),"")</f>
        <v/>
      </c>
      <c r="L58" s="23"/>
    </row>
    <row r="59" spans="1:12" ht="19.5">
      <c r="A59">
        <v>2</v>
      </c>
      <c r="B59" s="79"/>
      <c r="C59" s="58" t="str">
        <f t="shared" ref="C59:C77" si="7">IF(D59="","",".")</f>
        <v/>
      </c>
      <c r="D59" s="723"/>
      <c r="E59" s="724"/>
      <c r="F59" s="725"/>
      <c r="G59" s="725"/>
      <c r="H59" s="725"/>
      <c r="I59" s="725"/>
      <c r="J59" s="725"/>
      <c r="K59" s="726" t="str">
        <f t="shared" ref="K59:K77" si="8">IF(ISNUMBER(F59),(PRODUCT(F59,G59,I59)),"")</f>
        <v/>
      </c>
      <c r="L59" s="23"/>
    </row>
    <row r="60" spans="1:12" ht="19.5">
      <c r="A60">
        <v>3</v>
      </c>
      <c r="B60" s="79"/>
      <c r="C60" s="58" t="str">
        <f t="shared" si="7"/>
        <v/>
      </c>
      <c r="D60" s="723"/>
      <c r="E60" s="724"/>
      <c r="F60" s="725"/>
      <c r="G60" s="725"/>
      <c r="H60" s="725"/>
      <c r="I60" s="725"/>
      <c r="J60" s="725"/>
      <c r="K60" s="726" t="str">
        <f t="shared" si="8"/>
        <v/>
      </c>
      <c r="L60" s="23"/>
    </row>
    <row r="61" spans="1:12" ht="19.5">
      <c r="A61">
        <v>4</v>
      </c>
      <c r="B61" s="79"/>
      <c r="C61" s="58" t="str">
        <f t="shared" si="7"/>
        <v/>
      </c>
      <c r="D61" s="723"/>
      <c r="E61" s="724"/>
      <c r="F61" s="725"/>
      <c r="G61" s="725"/>
      <c r="H61" s="725"/>
      <c r="I61" s="725"/>
      <c r="J61" s="725"/>
      <c r="K61" s="726" t="str">
        <f t="shared" si="8"/>
        <v/>
      </c>
      <c r="L61" s="23"/>
    </row>
    <row r="62" spans="1:12" ht="19.5">
      <c r="A62">
        <v>5</v>
      </c>
      <c r="B62" s="79"/>
      <c r="C62" s="58" t="str">
        <f t="shared" si="7"/>
        <v/>
      </c>
      <c r="D62" s="723"/>
      <c r="E62" s="724"/>
      <c r="F62" s="725"/>
      <c r="G62" s="725"/>
      <c r="H62" s="725"/>
      <c r="I62" s="725"/>
      <c r="J62" s="725"/>
      <c r="K62" s="726" t="str">
        <f t="shared" si="8"/>
        <v/>
      </c>
      <c r="L62" s="23"/>
    </row>
    <row r="63" spans="1:12" ht="19.5">
      <c r="A63">
        <v>6</v>
      </c>
      <c r="B63" s="79"/>
      <c r="C63" s="58" t="str">
        <f t="shared" si="7"/>
        <v/>
      </c>
      <c r="D63" s="723"/>
      <c r="E63" s="724"/>
      <c r="F63" s="725"/>
      <c r="G63" s="725"/>
      <c r="H63" s="725"/>
      <c r="I63" s="725"/>
      <c r="J63" s="725"/>
      <c r="K63" s="726" t="str">
        <f t="shared" si="8"/>
        <v/>
      </c>
      <c r="L63" s="23"/>
    </row>
    <row r="64" spans="1:12" ht="19.5">
      <c r="A64">
        <v>7</v>
      </c>
      <c r="B64" s="79"/>
      <c r="C64" s="58" t="str">
        <f t="shared" si="7"/>
        <v/>
      </c>
      <c r="D64" s="723"/>
      <c r="E64" s="724"/>
      <c r="F64" s="725"/>
      <c r="G64" s="725"/>
      <c r="H64" s="725"/>
      <c r="I64" s="725"/>
      <c r="J64" s="725"/>
      <c r="K64" s="726" t="str">
        <f t="shared" si="8"/>
        <v/>
      </c>
      <c r="L64" s="23"/>
    </row>
    <row r="65" spans="1:12" ht="19.5">
      <c r="A65">
        <v>8</v>
      </c>
      <c r="B65" s="79"/>
      <c r="C65" s="58" t="str">
        <f t="shared" si="7"/>
        <v/>
      </c>
      <c r="D65" s="723"/>
      <c r="E65" s="724"/>
      <c r="F65" s="725"/>
      <c r="G65" s="725"/>
      <c r="H65" s="725"/>
      <c r="I65" s="725"/>
      <c r="J65" s="725"/>
      <c r="K65" s="726" t="str">
        <f t="shared" si="8"/>
        <v/>
      </c>
      <c r="L65" s="23"/>
    </row>
    <row r="66" spans="1:12" ht="19.5">
      <c r="A66">
        <v>9</v>
      </c>
      <c r="B66" s="79"/>
      <c r="C66" s="58" t="str">
        <f t="shared" si="7"/>
        <v/>
      </c>
      <c r="D66" s="723"/>
      <c r="E66" s="724"/>
      <c r="F66" s="725"/>
      <c r="G66" s="725"/>
      <c r="H66" s="725"/>
      <c r="I66" s="725"/>
      <c r="J66" s="725"/>
      <c r="K66" s="726" t="str">
        <f t="shared" si="8"/>
        <v/>
      </c>
      <c r="L66" s="23"/>
    </row>
    <row r="67" spans="1:12" ht="19.5">
      <c r="A67">
        <v>10</v>
      </c>
      <c r="B67" s="79"/>
      <c r="C67" s="58" t="str">
        <f t="shared" si="7"/>
        <v/>
      </c>
      <c r="D67" s="723"/>
      <c r="E67" s="724"/>
      <c r="F67" s="725"/>
      <c r="G67" s="725"/>
      <c r="H67" s="725"/>
      <c r="I67" s="725"/>
      <c r="J67" s="725"/>
      <c r="K67" s="726" t="str">
        <f t="shared" si="8"/>
        <v/>
      </c>
      <c r="L67" s="23"/>
    </row>
    <row r="68" spans="1:12" ht="19.5">
      <c r="A68">
        <v>11</v>
      </c>
      <c r="B68" s="79"/>
      <c r="C68" s="58" t="str">
        <f t="shared" si="7"/>
        <v/>
      </c>
      <c r="D68" s="723"/>
      <c r="E68" s="724"/>
      <c r="F68" s="725"/>
      <c r="G68" s="725"/>
      <c r="H68" s="725"/>
      <c r="I68" s="725"/>
      <c r="J68" s="725"/>
      <c r="K68" s="726" t="str">
        <f t="shared" si="8"/>
        <v/>
      </c>
      <c r="L68" s="23"/>
    </row>
    <row r="69" spans="1:12" ht="19.5">
      <c r="A69">
        <v>12</v>
      </c>
      <c r="B69" s="79"/>
      <c r="C69" s="58" t="str">
        <f t="shared" si="7"/>
        <v/>
      </c>
      <c r="D69" s="723"/>
      <c r="E69" s="724"/>
      <c r="F69" s="725"/>
      <c r="G69" s="725"/>
      <c r="H69" s="725"/>
      <c r="I69" s="725"/>
      <c r="J69" s="725"/>
      <c r="K69" s="726" t="str">
        <f t="shared" si="8"/>
        <v/>
      </c>
      <c r="L69" s="24"/>
    </row>
    <row r="70" spans="1:12" ht="19.5">
      <c r="A70">
        <v>13</v>
      </c>
      <c r="B70" s="79"/>
      <c r="C70" s="58" t="str">
        <f t="shared" si="7"/>
        <v/>
      </c>
      <c r="D70" s="723"/>
      <c r="E70" s="724"/>
      <c r="F70" s="725"/>
      <c r="G70" s="725"/>
      <c r="H70" s="725"/>
      <c r="I70" s="725"/>
      <c r="J70" s="725"/>
      <c r="K70" s="726" t="str">
        <f t="shared" si="8"/>
        <v/>
      </c>
      <c r="L70" s="24"/>
    </row>
    <row r="71" spans="1:12" ht="19.5">
      <c r="A71">
        <v>14</v>
      </c>
      <c r="B71" s="79"/>
      <c r="C71" s="58" t="str">
        <f t="shared" si="7"/>
        <v/>
      </c>
      <c r="D71" s="723"/>
      <c r="E71" s="724"/>
      <c r="F71" s="725"/>
      <c r="G71" s="725"/>
      <c r="H71" s="725"/>
      <c r="I71" s="725"/>
      <c r="J71" s="725"/>
      <c r="K71" s="726" t="str">
        <f t="shared" si="8"/>
        <v/>
      </c>
      <c r="L71" s="23"/>
    </row>
    <row r="72" spans="1:12" ht="19.5">
      <c r="A72">
        <v>15</v>
      </c>
      <c r="B72" s="79"/>
      <c r="C72" s="58" t="str">
        <f t="shared" si="7"/>
        <v/>
      </c>
      <c r="D72" s="723"/>
      <c r="E72" s="724"/>
      <c r="F72" s="725"/>
      <c r="G72" s="725"/>
      <c r="H72" s="725"/>
      <c r="I72" s="725"/>
      <c r="J72" s="725"/>
      <c r="K72" s="726" t="str">
        <f t="shared" si="8"/>
        <v/>
      </c>
      <c r="L72" s="23"/>
    </row>
    <row r="73" spans="1:12" ht="19.5">
      <c r="A73">
        <v>16</v>
      </c>
      <c r="B73" s="79"/>
      <c r="C73" s="58" t="str">
        <f t="shared" si="7"/>
        <v/>
      </c>
      <c r="D73" s="723"/>
      <c r="E73" s="724"/>
      <c r="F73" s="725"/>
      <c r="G73" s="725"/>
      <c r="H73" s="725"/>
      <c r="I73" s="725"/>
      <c r="J73" s="725"/>
      <c r="K73" s="726" t="str">
        <f t="shared" si="8"/>
        <v/>
      </c>
      <c r="L73" s="23"/>
    </row>
    <row r="74" spans="1:12" ht="19.5">
      <c r="A74">
        <v>17</v>
      </c>
      <c r="B74" s="79"/>
      <c r="C74" s="58" t="str">
        <f t="shared" si="7"/>
        <v/>
      </c>
      <c r="D74" s="723"/>
      <c r="E74" s="724"/>
      <c r="F74" s="725"/>
      <c r="G74" s="725"/>
      <c r="H74" s="725"/>
      <c r="I74" s="725"/>
      <c r="J74" s="725"/>
      <c r="K74" s="726" t="str">
        <f t="shared" si="8"/>
        <v/>
      </c>
      <c r="L74" s="23"/>
    </row>
    <row r="75" spans="1:12" ht="19.5">
      <c r="A75">
        <v>18</v>
      </c>
      <c r="B75" s="79"/>
      <c r="C75" s="58" t="str">
        <f t="shared" si="7"/>
        <v/>
      </c>
      <c r="D75" s="723"/>
      <c r="E75" s="724"/>
      <c r="F75" s="725"/>
      <c r="G75" s="725"/>
      <c r="H75" s="725"/>
      <c r="I75" s="725"/>
      <c r="J75" s="725"/>
      <c r="K75" s="726" t="str">
        <f t="shared" si="8"/>
        <v/>
      </c>
      <c r="L75" s="23"/>
    </row>
    <row r="76" spans="1:12" ht="19.5">
      <c r="A76">
        <v>19</v>
      </c>
      <c r="B76" s="79"/>
      <c r="C76" s="58" t="str">
        <f t="shared" si="7"/>
        <v/>
      </c>
      <c r="D76" s="723"/>
      <c r="E76" s="724"/>
      <c r="F76" s="725"/>
      <c r="G76" s="725"/>
      <c r="H76" s="725"/>
      <c r="I76" s="725"/>
      <c r="J76" s="725"/>
      <c r="K76" s="726" t="str">
        <f t="shared" si="8"/>
        <v/>
      </c>
      <c r="L76" s="24"/>
    </row>
    <row r="77" spans="1:12" ht="20.25" thickBot="1">
      <c r="A77">
        <v>20</v>
      </c>
      <c r="B77" s="80"/>
      <c r="C77" s="59" t="str">
        <f t="shared" si="7"/>
        <v/>
      </c>
      <c r="D77" s="727"/>
      <c r="E77" s="728"/>
      <c r="F77" s="729"/>
      <c r="G77" s="729"/>
      <c r="H77" s="729"/>
      <c r="I77" s="729"/>
      <c r="J77" s="729"/>
      <c r="K77" s="730" t="str">
        <f t="shared" si="8"/>
        <v/>
      </c>
      <c r="L77" s="25"/>
    </row>
    <row r="78" spans="1:12" ht="24.75" thickBot="1">
      <c r="A78" s="45"/>
      <c r="B78" s="77"/>
      <c r="C78" s="53" t="s">
        <v>148</v>
      </c>
      <c r="D78" s="46" t="s">
        <v>154</v>
      </c>
      <c r="E78" s="48" t="s">
        <v>136</v>
      </c>
      <c r="F78" s="49" t="s">
        <v>119</v>
      </c>
      <c r="G78" s="50" t="s">
        <v>396</v>
      </c>
      <c r="H78" s="51" t="s">
        <v>398</v>
      </c>
      <c r="I78" s="50" t="s">
        <v>399</v>
      </c>
      <c r="J78" s="51" t="s">
        <v>397</v>
      </c>
      <c r="K78" s="49" t="s">
        <v>94</v>
      </c>
      <c r="L78" s="52" t="s">
        <v>147</v>
      </c>
    </row>
    <row r="79" spans="1:12" s="681" customFormat="1" ht="25.5">
      <c r="A79" s="352"/>
      <c r="B79" s="47" t="str">
        <f t="shared" ref="B79" si="9">IF($E$8=C79,$D$8,IF($E$9=C79,$D$9,IF($E$10=C79,$D$10,"")))</f>
        <v/>
      </c>
      <c r="C79" s="56" t="s">
        <v>212</v>
      </c>
      <c r="D79" s="716"/>
      <c r="E79" s="712"/>
      <c r="F79" s="714"/>
      <c r="G79" s="714"/>
      <c r="H79" s="714"/>
      <c r="I79" s="714"/>
      <c r="J79" s="714"/>
      <c r="K79" s="717"/>
      <c r="L79" s="54">
        <f>ROUNDDOWN((SUM(K80:K99)),-3)/1000</f>
        <v>0</v>
      </c>
    </row>
    <row r="80" spans="1:12" ht="19.5">
      <c r="A80">
        <v>1</v>
      </c>
      <c r="B80" s="79"/>
      <c r="C80" s="58" t="str">
        <f>IF(D80="","",".")</f>
        <v/>
      </c>
      <c r="D80" s="719"/>
      <c r="E80" s="720"/>
      <c r="F80" s="721"/>
      <c r="G80" s="721"/>
      <c r="H80" s="721"/>
      <c r="I80" s="721"/>
      <c r="J80" s="721"/>
      <c r="K80" s="722" t="str">
        <f>IF(ISNUMBER(F80),(PRODUCT(F80,G80,I80)),"")</f>
        <v/>
      </c>
      <c r="L80" s="23"/>
    </row>
    <row r="81" spans="1:12" ht="19.5">
      <c r="A81">
        <v>2</v>
      </c>
      <c r="B81" s="79"/>
      <c r="C81" s="58" t="str">
        <f t="shared" ref="C81:C99" si="10">IF(D81="","",".")</f>
        <v/>
      </c>
      <c r="D81" s="723"/>
      <c r="E81" s="731"/>
      <c r="F81" s="725"/>
      <c r="G81" s="725"/>
      <c r="H81" s="725"/>
      <c r="I81" s="725"/>
      <c r="J81" s="725"/>
      <c r="K81" s="726" t="str">
        <f t="shared" ref="K81:K99" si="11">IF(ISNUMBER(F81),(PRODUCT(F81,G81,I81)),"")</f>
        <v/>
      </c>
      <c r="L81" s="23"/>
    </row>
    <row r="82" spans="1:12" ht="19.5">
      <c r="A82">
        <v>3</v>
      </c>
      <c r="B82" s="79"/>
      <c r="C82" s="58" t="str">
        <f t="shared" si="10"/>
        <v/>
      </c>
      <c r="D82" s="723"/>
      <c r="E82" s="724"/>
      <c r="F82" s="725"/>
      <c r="G82" s="725"/>
      <c r="H82" s="725"/>
      <c r="I82" s="725"/>
      <c r="J82" s="725"/>
      <c r="K82" s="726" t="str">
        <f t="shared" si="11"/>
        <v/>
      </c>
      <c r="L82" s="23"/>
    </row>
    <row r="83" spans="1:12" ht="19.5">
      <c r="A83">
        <v>4</v>
      </c>
      <c r="B83" s="79"/>
      <c r="C83" s="58" t="str">
        <f t="shared" si="10"/>
        <v/>
      </c>
      <c r="D83" s="723"/>
      <c r="E83" s="724"/>
      <c r="F83" s="725"/>
      <c r="G83" s="725"/>
      <c r="H83" s="725"/>
      <c r="I83" s="725"/>
      <c r="J83" s="725"/>
      <c r="K83" s="726" t="str">
        <f t="shared" si="11"/>
        <v/>
      </c>
      <c r="L83" s="23"/>
    </row>
    <row r="84" spans="1:12" ht="19.5">
      <c r="A84">
        <v>5</v>
      </c>
      <c r="B84" s="79"/>
      <c r="C84" s="58" t="str">
        <f t="shared" si="10"/>
        <v/>
      </c>
      <c r="D84" s="723"/>
      <c r="E84" s="724"/>
      <c r="F84" s="725"/>
      <c r="G84" s="725"/>
      <c r="H84" s="725"/>
      <c r="I84" s="725"/>
      <c r="J84" s="725"/>
      <c r="K84" s="726" t="str">
        <f t="shared" si="11"/>
        <v/>
      </c>
      <c r="L84" s="23"/>
    </row>
    <row r="85" spans="1:12" ht="19.5">
      <c r="A85">
        <v>6</v>
      </c>
      <c r="B85" s="79"/>
      <c r="C85" s="58" t="str">
        <f t="shared" si="10"/>
        <v/>
      </c>
      <c r="D85" s="723"/>
      <c r="E85" s="724"/>
      <c r="F85" s="725"/>
      <c r="G85" s="725"/>
      <c r="H85" s="725"/>
      <c r="I85" s="725"/>
      <c r="J85" s="725"/>
      <c r="K85" s="726" t="str">
        <f t="shared" si="11"/>
        <v/>
      </c>
      <c r="L85" s="23"/>
    </row>
    <row r="86" spans="1:12" ht="19.5">
      <c r="A86">
        <v>7</v>
      </c>
      <c r="B86" s="79"/>
      <c r="C86" s="58" t="str">
        <f t="shared" si="10"/>
        <v/>
      </c>
      <c r="D86" s="723"/>
      <c r="E86" s="724"/>
      <c r="F86" s="725"/>
      <c r="G86" s="725"/>
      <c r="H86" s="725"/>
      <c r="I86" s="725"/>
      <c r="J86" s="725"/>
      <c r="K86" s="726" t="str">
        <f t="shared" si="11"/>
        <v/>
      </c>
      <c r="L86" s="23"/>
    </row>
    <row r="87" spans="1:12" ht="19.5">
      <c r="A87">
        <v>8</v>
      </c>
      <c r="B87" s="79"/>
      <c r="C87" s="58" t="str">
        <f t="shared" si="10"/>
        <v/>
      </c>
      <c r="D87" s="723"/>
      <c r="E87" s="724"/>
      <c r="F87" s="725"/>
      <c r="G87" s="725"/>
      <c r="H87" s="725"/>
      <c r="I87" s="725"/>
      <c r="J87" s="725"/>
      <c r="K87" s="726" t="str">
        <f t="shared" si="11"/>
        <v/>
      </c>
      <c r="L87" s="23"/>
    </row>
    <row r="88" spans="1:12" ht="19.5">
      <c r="A88">
        <v>9</v>
      </c>
      <c r="B88" s="79"/>
      <c r="C88" s="58" t="str">
        <f t="shared" si="10"/>
        <v/>
      </c>
      <c r="D88" s="723"/>
      <c r="E88" s="724"/>
      <c r="F88" s="725"/>
      <c r="G88" s="725"/>
      <c r="H88" s="725"/>
      <c r="I88" s="725"/>
      <c r="J88" s="725"/>
      <c r="K88" s="726" t="str">
        <f t="shared" si="11"/>
        <v/>
      </c>
      <c r="L88" s="23"/>
    </row>
    <row r="89" spans="1:12" ht="19.5">
      <c r="A89">
        <v>10</v>
      </c>
      <c r="B89" s="79"/>
      <c r="C89" s="58" t="str">
        <f t="shared" si="10"/>
        <v/>
      </c>
      <c r="D89" s="723"/>
      <c r="E89" s="724"/>
      <c r="F89" s="725"/>
      <c r="G89" s="725"/>
      <c r="H89" s="725"/>
      <c r="I89" s="725"/>
      <c r="J89" s="725"/>
      <c r="K89" s="726" t="str">
        <f t="shared" si="11"/>
        <v/>
      </c>
      <c r="L89" s="23"/>
    </row>
    <row r="90" spans="1:12" ht="19.5">
      <c r="A90">
        <v>11</v>
      </c>
      <c r="B90" s="79"/>
      <c r="C90" s="58" t="str">
        <f t="shared" si="10"/>
        <v/>
      </c>
      <c r="D90" s="723"/>
      <c r="E90" s="724"/>
      <c r="F90" s="725"/>
      <c r="G90" s="725"/>
      <c r="H90" s="725"/>
      <c r="I90" s="725"/>
      <c r="J90" s="725"/>
      <c r="K90" s="726" t="str">
        <f t="shared" si="11"/>
        <v/>
      </c>
      <c r="L90" s="23"/>
    </row>
    <row r="91" spans="1:12" ht="19.5">
      <c r="A91">
        <v>12</v>
      </c>
      <c r="B91" s="79"/>
      <c r="C91" s="58" t="str">
        <f t="shared" si="10"/>
        <v/>
      </c>
      <c r="D91" s="723"/>
      <c r="E91" s="724"/>
      <c r="F91" s="725"/>
      <c r="G91" s="725"/>
      <c r="H91" s="725"/>
      <c r="I91" s="725"/>
      <c r="J91" s="725"/>
      <c r="K91" s="726" t="str">
        <f t="shared" si="11"/>
        <v/>
      </c>
      <c r="L91" s="24"/>
    </row>
    <row r="92" spans="1:12" ht="19.5">
      <c r="A92">
        <v>13</v>
      </c>
      <c r="B92" s="79"/>
      <c r="C92" s="58" t="str">
        <f t="shared" si="10"/>
        <v/>
      </c>
      <c r="D92" s="723"/>
      <c r="E92" s="724"/>
      <c r="F92" s="725"/>
      <c r="G92" s="725"/>
      <c r="H92" s="725"/>
      <c r="I92" s="725"/>
      <c r="J92" s="725"/>
      <c r="K92" s="726" t="str">
        <f t="shared" si="11"/>
        <v/>
      </c>
      <c r="L92" s="24"/>
    </row>
    <row r="93" spans="1:12" ht="19.5">
      <c r="A93">
        <v>14</v>
      </c>
      <c r="B93" s="79"/>
      <c r="C93" s="58" t="str">
        <f t="shared" si="10"/>
        <v/>
      </c>
      <c r="D93" s="723"/>
      <c r="E93" s="724"/>
      <c r="F93" s="725"/>
      <c r="G93" s="725"/>
      <c r="H93" s="725"/>
      <c r="I93" s="725"/>
      <c r="J93" s="725"/>
      <c r="K93" s="726" t="str">
        <f t="shared" si="11"/>
        <v/>
      </c>
      <c r="L93" s="23"/>
    </row>
    <row r="94" spans="1:12" ht="19.5">
      <c r="A94">
        <v>15</v>
      </c>
      <c r="B94" s="79"/>
      <c r="C94" s="58" t="str">
        <f t="shared" si="10"/>
        <v/>
      </c>
      <c r="D94" s="723"/>
      <c r="E94" s="724"/>
      <c r="F94" s="725"/>
      <c r="G94" s="725"/>
      <c r="H94" s="725"/>
      <c r="I94" s="725"/>
      <c r="J94" s="725"/>
      <c r="K94" s="726" t="str">
        <f t="shared" si="11"/>
        <v/>
      </c>
      <c r="L94" s="23"/>
    </row>
    <row r="95" spans="1:12" ht="19.5">
      <c r="A95">
        <v>16</v>
      </c>
      <c r="B95" s="79"/>
      <c r="C95" s="58" t="str">
        <f t="shared" si="10"/>
        <v/>
      </c>
      <c r="D95" s="723"/>
      <c r="E95" s="724"/>
      <c r="F95" s="725"/>
      <c r="G95" s="725"/>
      <c r="H95" s="725"/>
      <c r="I95" s="725"/>
      <c r="J95" s="725"/>
      <c r="K95" s="726" t="str">
        <f t="shared" si="11"/>
        <v/>
      </c>
      <c r="L95" s="23"/>
    </row>
    <row r="96" spans="1:12" ht="19.5">
      <c r="A96">
        <v>17</v>
      </c>
      <c r="B96" s="79"/>
      <c r="C96" s="58" t="str">
        <f t="shared" si="10"/>
        <v/>
      </c>
      <c r="D96" s="723"/>
      <c r="E96" s="724"/>
      <c r="F96" s="725"/>
      <c r="G96" s="725"/>
      <c r="H96" s="725"/>
      <c r="I96" s="725"/>
      <c r="J96" s="725"/>
      <c r="K96" s="726" t="str">
        <f t="shared" si="11"/>
        <v/>
      </c>
      <c r="L96" s="23"/>
    </row>
    <row r="97" spans="1:12" ht="19.5">
      <c r="A97">
        <v>18</v>
      </c>
      <c r="B97" s="79"/>
      <c r="C97" s="58" t="str">
        <f t="shared" si="10"/>
        <v/>
      </c>
      <c r="D97" s="723"/>
      <c r="E97" s="724"/>
      <c r="F97" s="725"/>
      <c r="G97" s="725"/>
      <c r="H97" s="725"/>
      <c r="I97" s="725"/>
      <c r="J97" s="725"/>
      <c r="K97" s="726" t="str">
        <f t="shared" si="11"/>
        <v/>
      </c>
      <c r="L97" s="23"/>
    </row>
    <row r="98" spans="1:12" ht="19.5">
      <c r="A98">
        <v>19</v>
      </c>
      <c r="B98" s="79"/>
      <c r="C98" s="58" t="str">
        <f t="shared" si="10"/>
        <v/>
      </c>
      <c r="D98" s="723"/>
      <c r="E98" s="724"/>
      <c r="F98" s="725"/>
      <c r="G98" s="725"/>
      <c r="H98" s="725"/>
      <c r="I98" s="725"/>
      <c r="J98" s="725"/>
      <c r="K98" s="726" t="str">
        <f t="shared" si="11"/>
        <v/>
      </c>
      <c r="L98" s="24"/>
    </row>
    <row r="99" spans="1:12" ht="20.25" thickBot="1">
      <c r="A99">
        <v>20</v>
      </c>
      <c r="B99" s="80"/>
      <c r="C99" s="59" t="str">
        <f t="shared" si="10"/>
        <v/>
      </c>
      <c r="D99" s="727"/>
      <c r="E99" s="728"/>
      <c r="F99" s="729"/>
      <c r="G99" s="729"/>
      <c r="H99" s="729"/>
      <c r="I99" s="729"/>
      <c r="J99" s="729"/>
      <c r="K99" s="730" t="str">
        <f t="shared" si="11"/>
        <v/>
      </c>
      <c r="L99" s="25"/>
    </row>
    <row r="100" spans="1:12" ht="24.75" thickBot="1">
      <c r="A100" s="45"/>
      <c r="B100" s="77"/>
      <c r="C100" s="53" t="s">
        <v>148</v>
      </c>
      <c r="D100" s="46" t="s">
        <v>154</v>
      </c>
      <c r="E100" s="48" t="s">
        <v>136</v>
      </c>
      <c r="F100" s="49" t="s">
        <v>119</v>
      </c>
      <c r="G100" s="50" t="s">
        <v>396</v>
      </c>
      <c r="H100" s="51" t="s">
        <v>398</v>
      </c>
      <c r="I100" s="50" t="s">
        <v>399</v>
      </c>
      <c r="J100" s="51" t="s">
        <v>397</v>
      </c>
      <c r="K100" s="49" t="s">
        <v>94</v>
      </c>
      <c r="L100" s="52" t="s">
        <v>147</v>
      </c>
    </row>
    <row r="101" spans="1:12" s="681" customFormat="1" ht="25.5">
      <c r="A101" s="352"/>
      <c r="B101" s="47" t="str">
        <f t="shared" ref="B101" si="12">IF($E$8=C101,$D$8,IF($E$9=C101,$D$9,IF($E$10=C101,$D$10,"")))</f>
        <v/>
      </c>
      <c r="C101" s="56" t="s">
        <v>213</v>
      </c>
      <c r="D101" s="716"/>
      <c r="E101" s="712"/>
      <c r="F101" s="714"/>
      <c r="G101" s="714"/>
      <c r="H101" s="714"/>
      <c r="I101" s="714"/>
      <c r="J101" s="714"/>
      <c r="K101" s="715"/>
      <c r="L101" s="54">
        <f>ROUNDDOWN((SUM(K102:K121)),-3)/1000</f>
        <v>0</v>
      </c>
    </row>
    <row r="102" spans="1:12" ht="19.5">
      <c r="A102">
        <v>1</v>
      </c>
      <c r="B102" s="79"/>
      <c r="C102" s="60" t="str">
        <f>IF(D102="","",".")</f>
        <v/>
      </c>
      <c r="D102" s="719"/>
      <c r="E102" s="720"/>
      <c r="F102" s="721"/>
      <c r="G102" s="721"/>
      <c r="H102" s="721"/>
      <c r="I102" s="721"/>
      <c r="J102" s="721"/>
      <c r="K102" s="722" t="str">
        <f>IF(ISNUMBER(F102),(PRODUCT(F102,G102,I102)),"")</f>
        <v/>
      </c>
      <c r="L102" s="23"/>
    </row>
    <row r="103" spans="1:12" ht="19.5">
      <c r="A103">
        <v>2</v>
      </c>
      <c r="B103" s="79"/>
      <c r="C103" s="60" t="str">
        <f t="shared" ref="C103:C121" si="13">IF(D103="","",".")</f>
        <v/>
      </c>
      <c r="D103" s="723"/>
      <c r="E103" s="724"/>
      <c r="F103" s="725"/>
      <c r="G103" s="725"/>
      <c r="H103" s="725"/>
      <c r="I103" s="725"/>
      <c r="J103" s="725"/>
      <c r="K103" s="726" t="str">
        <f t="shared" ref="K103:K121" si="14">IF(ISNUMBER(F103),(PRODUCT(F103,G103,I103)),"")</f>
        <v/>
      </c>
      <c r="L103" s="23"/>
    </row>
    <row r="104" spans="1:12" ht="19.5">
      <c r="A104">
        <v>3</v>
      </c>
      <c r="B104" s="79"/>
      <c r="C104" s="60" t="str">
        <f t="shared" si="13"/>
        <v/>
      </c>
      <c r="D104" s="723"/>
      <c r="E104" s="724"/>
      <c r="F104" s="725"/>
      <c r="G104" s="725"/>
      <c r="H104" s="725"/>
      <c r="I104" s="725"/>
      <c r="J104" s="725"/>
      <c r="K104" s="726" t="str">
        <f t="shared" si="14"/>
        <v/>
      </c>
      <c r="L104" s="23"/>
    </row>
    <row r="105" spans="1:12" ht="19.5">
      <c r="A105">
        <v>4</v>
      </c>
      <c r="B105" s="79"/>
      <c r="C105" s="60" t="str">
        <f t="shared" si="13"/>
        <v/>
      </c>
      <c r="D105" s="723"/>
      <c r="E105" s="724"/>
      <c r="F105" s="725"/>
      <c r="G105" s="725"/>
      <c r="H105" s="725"/>
      <c r="I105" s="725"/>
      <c r="J105" s="725"/>
      <c r="K105" s="726" t="str">
        <f t="shared" si="14"/>
        <v/>
      </c>
      <c r="L105" s="23"/>
    </row>
    <row r="106" spans="1:12" ht="19.5">
      <c r="A106">
        <v>5</v>
      </c>
      <c r="B106" s="79"/>
      <c r="C106" s="60" t="str">
        <f t="shared" si="13"/>
        <v/>
      </c>
      <c r="D106" s="723"/>
      <c r="E106" s="724"/>
      <c r="F106" s="725"/>
      <c r="G106" s="725"/>
      <c r="H106" s="725"/>
      <c r="I106" s="725"/>
      <c r="J106" s="725"/>
      <c r="K106" s="726" t="str">
        <f t="shared" si="14"/>
        <v/>
      </c>
      <c r="L106" s="23"/>
    </row>
    <row r="107" spans="1:12" ht="19.5">
      <c r="A107">
        <v>6</v>
      </c>
      <c r="B107" s="79"/>
      <c r="C107" s="60" t="str">
        <f t="shared" si="13"/>
        <v/>
      </c>
      <c r="D107" s="723"/>
      <c r="E107" s="724"/>
      <c r="F107" s="725"/>
      <c r="G107" s="725"/>
      <c r="H107" s="725"/>
      <c r="I107" s="725"/>
      <c r="J107" s="725"/>
      <c r="K107" s="726" t="str">
        <f t="shared" si="14"/>
        <v/>
      </c>
      <c r="L107" s="23"/>
    </row>
    <row r="108" spans="1:12" ht="19.5">
      <c r="A108">
        <v>7</v>
      </c>
      <c r="B108" s="79"/>
      <c r="C108" s="60" t="str">
        <f t="shared" si="13"/>
        <v/>
      </c>
      <c r="D108" s="723"/>
      <c r="E108" s="724"/>
      <c r="F108" s="725"/>
      <c r="G108" s="725"/>
      <c r="H108" s="725"/>
      <c r="I108" s="725"/>
      <c r="J108" s="725"/>
      <c r="K108" s="726" t="str">
        <f t="shared" si="14"/>
        <v/>
      </c>
      <c r="L108" s="23"/>
    </row>
    <row r="109" spans="1:12" ht="19.5">
      <c r="A109">
        <v>8</v>
      </c>
      <c r="B109" s="79"/>
      <c r="C109" s="60" t="str">
        <f t="shared" si="13"/>
        <v/>
      </c>
      <c r="D109" s="723"/>
      <c r="E109" s="724"/>
      <c r="F109" s="725"/>
      <c r="G109" s="725"/>
      <c r="H109" s="725"/>
      <c r="I109" s="725"/>
      <c r="J109" s="725"/>
      <c r="K109" s="726" t="str">
        <f t="shared" si="14"/>
        <v/>
      </c>
      <c r="L109" s="23"/>
    </row>
    <row r="110" spans="1:12" ht="19.5">
      <c r="A110">
        <v>9</v>
      </c>
      <c r="B110" s="79"/>
      <c r="C110" s="60" t="str">
        <f t="shared" si="13"/>
        <v/>
      </c>
      <c r="D110" s="723"/>
      <c r="E110" s="724"/>
      <c r="F110" s="725"/>
      <c r="G110" s="725"/>
      <c r="H110" s="725"/>
      <c r="I110" s="725"/>
      <c r="J110" s="725"/>
      <c r="K110" s="726" t="str">
        <f t="shared" si="14"/>
        <v/>
      </c>
      <c r="L110" s="23"/>
    </row>
    <row r="111" spans="1:12" ht="19.5">
      <c r="A111">
        <v>10</v>
      </c>
      <c r="B111" s="79"/>
      <c r="C111" s="60" t="str">
        <f t="shared" si="13"/>
        <v/>
      </c>
      <c r="D111" s="723"/>
      <c r="E111" s="724"/>
      <c r="F111" s="725"/>
      <c r="G111" s="725"/>
      <c r="H111" s="725"/>
      <c r="I111" s="725"/>
      <c r="J111" s="725"/>
      <c r="K111" s="726" t="str">
        <f t="shared" si="14"/>
        <v/>
      </c>
      <c r="L111" s="23"/>
    </row>
    <row r="112" spans="1:12" ht="19.5">
      <c r="A112">
        <v>11</v>
      </c>
      <c r="B112" s="79"/>
      <c r="C112" s="60" t="str">
        <f t="shared" si="13"/>
        <v/>
      </c>
      <c r="D112" s="723"/>
      <c r="E112" s="724"/>
      <c r="F112" s="725"/>
      <c r="G112" s="725"/>
      <c r="H112" s="725"/>
      <c r="I112" s="725"/>
      <c r="J112" s="725"/>
      <c r="K112" s="726" t="str">
        <f t="shared" si="14"/>
        <v/>
      </c>
      <c r="L112" s="23"/>
    </row>
    <row r="113" spans="1:12" ht="19.5">
      <c r="A113">
        <v>12</v>
      </c>
      <c r="B113" s="79"/>
      <c r="C113" s="60" t="str">
        <f t="shared" si="13"/>
        <v/>
      </c>
      <c r="D113" s="723"/>
      <c r="E113" s="724"/>
      <c r="F113" s="725"/>
      <c r="G113" s="725"/>
      <c r="H113" s="725"/>
      <c r="I113" s="725"/>
      <c r="J113" s="725"/>
      <c r="K113" s="726" t="str">
        <f t="shared" si="14"/>
        <v/>
      </c>
      <c r="L113" s="24"/>
    </row>
    <row r="114" spans="1:12" ht="19.5">
      <c r="A114">
        <v>13</v>
      </c>
      <c r="B114" s="79"/>
      <c r="C114" s="60" t="str">
        <f t="shared" si="13"/>
        <v/>
      </c>
      <c r="D114" s="723"/>
      <c r="E114" s="724"/>
      <c r="F114" s="725"/>
      <c r="G114" s="725"/>
      <c r="H114" s="725"/>
      <c r="I114" s="725"/>
      <c r="J114" s="725"/>
      <c r="K114" s="726" t="str">
        <f t="shared" si="14"/>
        <v/>
      </c>
      <c r="L114" s="24"/>
    </row>
    <row r="115" spans="1:12" ht="19.5">
      <c r="A115">
        <v>14</v>
      </c>
      <c r="B115" s="79"/>
      <c r="C115" s="60" t="str">
        <f t="shared" si="13"/>
        <v/>
      </c>
      <c r="D115" s="723"/>
      <c r="E115" s="724"/>
      <c r="F115" s="725"/>
      <c r="G115" s="725"/>
      <c r="H115" s="725"/>
      <c r="I115" s="725"/>
      <c r="J115" s="725"/>
      <c r="K115" s="726" t="str">
        <f t="shared" si="14"/>
        <v/>
      </c>
      <c r="L115" s="23"/>
    </row>
    <row r="116" spans="1:12" ht="19.5">
      <c r="A116">
        <v>15</v>
      </c>
      <c r="B116" s="79"/>
      <c r="C116" s="60" t="str">
        <f t="shared" si="13"/>
        <v/>
      </c>
      <c r="D116" s="723"/>
      <c r="E116" s="724"/>
      <c r="F116" s="725"/>
      <c r="G116" s="725"/>
      <c r="H116" s="725"/>
      <c r="I116" s="725"/>
      <c r="J116" s="725"/>
      <c r="K116" s="726" t="str">
        <f t="shared" si="14"/>
        <v/>
      </c>
      <c r="L116" s="23"/>
    </row>
    <row r="117" spans="1:12" ht="19.5">
      <c r="A117">
        <v>16</v>
      </c>
      <c r="B117" s="79"/>
      <c r="C117" s="60" t="str">
        <f t="shared" si="13"/>
        <v/>
      </c>
      <c r="D117" s="723"/>
      <c r="E117" s="724"/>
      <c r="F117" s="725"/>
      <c r="G117" s="725"/>
      <c r="H117" s="725"/>
      <c r="I117" s="725"/>
      <c r="J117" s="725"/>
      <c r="K117" s="726" t="str">
        <f t="shared" si="14"/>
        <v/>
      </c>
      <c r="L117" s="23"/>
    </row>
    <row r="118" spans="1:12" ht="19.5">
      <c r="A118">
        <v>17</v>
      </c>
      <c r="B118" s="79"/>
      <c r="C118" s="60" t="str">
        <f t="shared" si="13"/>
        <v/>
      </c>
      <c r="D118" s="723"/>
      <c r="E118" s="724"/>
      <c r="F118" s="725"/>
      <c r="G118" s="725"/>
      <c r="H118" s="725"/>
      <c r="I118" s="725"/>
      <c r="J118" s="725"/>
      <c r="K118" s="726" t="str">
        <f t="shared" si="14"/>
        <v/>
      </c>
      <c r="L118" s="24"/>
    </row>
    <row r="119" spans="1:12" ht="19.5">
      <c r="A119">
        <v>18</v>
      </c>
      <c r="B119" s="79"/>
      <c r="C119" s="60" t="str">
        <f t="shared" si="13"/>
        <v/>
      </c>
      <c r="D119" s="723"/>
      <c r="E119" s="724"/>
      <c r="F119" s="725"/>
      <c r="G119" s="725"/>
      <c r="H119" s="725"/>
      <c r="I119" s="725"/>
      <c r="J119" s="725"/>
      <c r="K119" s="726" t="str">
        <f t="shared" si="14"/>
        <v/>
      </c>
      <c r="L119" s="24"/>
    </row>
    <row r="120" spans="1:12" ht="19.5">
      <c r="A120">
        <v>19</v>
      </c>
      <c r="B120" s="79"/>
      <c r="C120" s="60" t="str">
        <f t="shared" si="13"/>
        <v/>
      </c>
      <c r="D120" s="723"/>
      <c r="E120" s="724"/>
      <c r="F120" s="725"/>
      <c r="G120" s="725"/>
      <c r="H120" s="725"/>
      <c r="I120" s="725"/>
      <c r="J120" s="725"/>
      <c r="K120" s="726" t="str">
        <f t="shared" si="14"/>
        <v/>
      </c>
      <c r="L120" s="24"/>
    </row>
    <row r="121" spans="1:12" ht="20.25" thickBot="1">
      <c r="A121">
        <v>20</v>
      </c>
      <c r="B121" s="80"/>
      <c r="C121" s="61" t="str">
        <f t="shared" si="13"/>
        <v/>
      </c>
      <c r="D121" s="727"/>
      <c r="E121" s="728"/>
      <c r="F121" s="729"/>
      <c r="G121" s="729"/>
      <c r="H121" s="729"/>
      <c r="I121" s="729"/>
      <c r="J121" s="729"/>
      <c r="K121" s="730" t="str">
        <f t="shared" si="14"/>
        <v/>
      </c>
      <c r="L121" s="25"/>
    </row>
    <row r="122" spans="1:12" ht="24.75" thickBot="1">
      <c r="A122" s="45"/>
      <c r="B122" s="77"/>
      <c r="C122" s="53" t="s">
        <v>148</v>
      </c>
      <c r="D122" s="46" t="s">
        <v>154</v>
      </c>
      <c r="E122" s="48" t="s">
        <v>136</v>
      </c>
      <c r="F122" s="49" t="s">
        <v>119</v>
      </c>
      <c r="G122" s="50" t="s">
        <v>396</v>
      </c>
      <c r="H122" s="51" t="s">
        <v>398</v>
      </c>
      <c r="I122" s="50" t="s">
        <v>399</v>
      </c>
      <c r="J122" s="51" t="s">
        <v>397</v>
      </c>
      <c r="K122" s="49" t="s">
        <v>94</v>
      </c>
      <c r="L122" s="52" t="s">
        <v>147</v>
      </c>
    </row>
    <row r="123" spans="1:12" s="681" customFormat="1" ht="25.5">
      <c r="A123" s="352"/>
      <c r="B123" s="47" t="str">
        <f t="shared" ref="B123" si="15">IF($E$8=C123,$D$8,IF($E$9=C123,$D$9,IF($E$10=C123,$D$10,"")))</f>
        <v/>
      </c>
      <c r="C123" s="56" t="s">
        <v>68</v>
      </c>
      <c r="D123" s="716"/>
      <c r="E123" s="712"/>
      <c r="F123" s="714"/>
      <c r="G123" s="714"/>
      <c r="H123" s="714"/>
      <c r="I123" s="714"/>
      <c r="J123" s="714"/>
      <c r="K123" s="715"/>
      <c r="L123" s="54">
        <f>ROUNDDOWN((SUM(K124:K143)),-3)/1000</f>
        <v>0</v>
      </c>
    </row>
    <row r="124" spans="1:12" ht="19.5">
      <c r="A124">
        <v>1</v>
      </c>
      <c r="B124" s="79"/>
      <c r="C124" s="60" t="str">
        <f>IF(D124="","",".")</f>
        <v/>
      </c>
      <c r="D124" s="719"/>
      <c r="E124" s="720"/>
      <c r="F124" s="721"/>
      <c r="G124" s="721"/>
      <c r="H124" s="721"/>
      <c r="I124" s="721"/>
      <c r="J124" s="721"/>
      <c r="K124" s="722" t="str">
        <f>IF(ISNUMBER(F124),(PRODUCT(F124,G124,I124)),"")</f>
        <v/>
      </c>
      <c r="L124" s="23"/>
    </row>
    <row r="125" spans="1:12" ht="19.5">
      <c r="A125">
        <v>2</v>
      </c>
      <c r="B125" s="79"/>
      <c r="C125" s="60" t="str">
        <f t="shared" ref="C125:C143" si="16">IF(D125="","",".")</f>
        <v/>
      </c>
      <c r="D125" s="723"/>
      <c r="E125" s="724"/>
      <c r="F125" s="725"/>
      <c r="G125" s="725"/>
      <c r="H125" s="725"/>
      <c r="I125" s="725"/>
      <c r="J125" s="725"/>
      <c r="K125" s="726" t="str">
        <f t="shared" ref="K125:K143" si="17">IF(ISNUMBER(F125),(PRODUCT(F125,G125,I125)),"")</f>
        <v/>
      </c>
      <c r="L125" s="23"/>
    </row>
    <row r="126" spans="1:12" ht="19.5">
      <c r="A126">
        <v>3</v>
      </c>
      <c r="B126" s="79"/>
      <c r="C126" s="60" t="str">
        <f t="shared" si="16"/>
        <v/>
      </c>
      <c r="D126" s="723"/>
      <c r="E126" s="724"/>
      <c r="F126" s="725"/>
      <c r="G126" s="725"/>
      <c r="H126" s="725"/>
      <c r="I126" s="725"/>
      <c r="J126" s="725"/>
      <c r="K126" s="726" t="str">
        <f t="shared" si="17"/>
        <v/>
      </c>
      <c r="L126" s="23"/>
    </row>
    <row r="127" spans="1:12" ht="19.5">
      <c r="A127">
        <v>4</v>
      </c>
      <c r="B127" s="79"/>
      <c r="C127" s="60" t="str">
        <f t="shared" si="16"/>
        <v/>
      </c>
      <c r="D127" s="723"/>
      <c r="E127" s="724"/>
      <c r="F127" s="725"/>
      <c r="G127" s="725"/>
      <c r="H127" s="725"/>
      <c r="I127" s="725"/>
      <c r="J127" s="725"/>
      <c r="K127" s="726" t="str">
        <f t="shared" si="17"/>
        <v/>
      </c>
      <c r="L127" s="23"/>
    </row>
    <row r="128" spans="1:12" ht="19.5">
      <c r="A128">
        <v>5</v>
      </c>
      <c r="B128" s="79"/>
      <c r="C128" s="60" t="str">
        <f t="shared" si="16"/>
        <v/>
      </c>
      <c r="D128" s="723"/>
      <c r="E128" s="724"/>
      <c r="F128" s="725"/>
      <c r="G128" s="725"/>
      <c r="H128" s="725"/>
      <c r="I128" s="725"/>
      <c r="J128" s="725"/>
      <c r="K128" s="726" t="str">
        <f t="shared" si="17"/>
        <v/>
      </c>
      <c r="L128" s="23"/>
    </row>
    <row r="129" spans="1:12" ht="19.5">
      <c r="A129">
        <v>6</v>
      </c>
      <c r="B129" s="79"/>
      <c r="C129" s="60" t="str">
        <f t="shared" si="16"/>
        <v/>
      </c>
      <c r="D129" s="723"/>
      <c r="E129" s="724"/>
      <c r="F129" s="725"/>
      <c r="G129" s="725"/>
      <c r="H129" s="725"/>
      <c r="I129" s="725"/>
      <c r="J129" s="725"/>
      <c r="K129" s="726" t="str">
        <f t="shared" si="17"/>
        <v/>
      </c>
      <c r="L129" s="23"/>
    </row>
    <row r="130" spans="1:12" ht="19.5">
      <c r="A130">
        <v>7</v>
      </c>
      <c r="B130" s="79"/>
      <c r="C130" s="60" t="str">
        <f t="shared" si="16"/>
        <v/>
      </c>
      <c r="D130" s="723"/>
      <c r="E130" s="724"/>
      <c r="F130" s="725"/>
      <c r="G130" s="725"/>
      <c r="H130" s="725"/>
      <c r="I130" s="725"/>
      <c r="J130" s="725"/>
      <c r="K130" s="726" t="str">
        <f t="shared" si="17"/>
        <v/>
      </c>
      <c r="L130" s="23"/>
    </row>
    <row r="131" spans="1:12" ht="19.5">
      <c r="A131">
        <v>8</v>
      </c>
      <c r="B131" s="79"/>
      <c r="C131" s="60" t="str">
        <f t="shared" si="16"/>
        <v/>
      </c>
      <c r="D131" s="723"/>
      <c r="E131" s="724"/>
      <c r="F131" s="725"/>
      <c r="G131" s="725"/>
      <c r="H131" s="725"/>
      <c r="I131" s="725"/>
      <c r="J131" s="725"/>
      <c r="K131" s="726" t="str">
        <f t="shared" si="17"/>
        <v/>
      </c>
      <c r="L131" s="23"/>
    </row>
    <row r="132" spans="1:12" ht="19.5">
      <c r="A132">
        <v>9</v>
      </c>
      <c r="B132" s="79"/>
      <c r="C132" s="60" t="str">
        <f t="shared" si="16"/>
        <v/>
      </c>
      <c r="D132" s="723"/>
      <c r="E132" s="724"/>
      <c r="F132" s="725"/>
      <c r="G132" s="725"/>
      <c r="H132" s="725"/>
      <c r="I132" s="725"/>
      <c r="J132" s="725"/>
      <c r="K132" s="726" t="str">
        <f t="shared" si="17"/>
        <v/>
      </c>
      <c r="L132" s="23"/>
    </row>
    <row r="133" spans="1:12" ht="19.5">
      <c r="A133">
        <v>10</v>
      </c>
      <c r="B133" s="79"/>
      <c r="C133" s="60" t="str">
        <f t="shared" si="16"/>
        <v/>
      </c>
      <c r="D133" s="723"/>
      <c r="E133" s="724"/>
      <c r="F133" s="725"/>
      <c r="G133" s="725"/>
      <c r="H133" s="725"/>
      <c r="I133" s="725"/>
      <c r="J133" s="725"/>
      <c r="K133" s="726" t="str">
        <f t="shared" si="17"/>
        <v/>
      </c>
      <c r="L133" s="23"/>
    </row>
    <row r="134" spans="1:12" ht="19.5">
      <c r="A134">
        <v>11</v>
      </c>
      <c r="B134" s="79"/>
      <c r="C134" s="60" t="str">
        <f t="shared" si="16"/>
        <v/>
      </c>
      <c r="D134" s="723"/>
      <c r="E134" s="724"/>
      <c r="F134" s="725"/>
      <c r="G134" s="725"/>
      <c r="H134" s="725"/>
      <c r="I134" s="725"/>
      <c r="J134" s="725"/>
      <c r="K134" s="726" t="str">
        <f t="shared" si="17"/>
        <v/>
      </c>
      <c r="L134" s="23"/>
    </row>
    <row r="135" spans="1:12" ht="19.5">
      <c r="A135">
        <v>12</v>
      </c>
      <c r="B135" s="79"/>
      <c r="C135" s="60" t="str">
        <f t="shared" si="16"/>
        <v/>
      </c>
      <c r="D135" s="723"/>
      <c r="E135" s="724"/>
      <c r="F135" s="725"/>
      <c r="G135" s="725"/>
      <c r="H135" s="725"/>
      <c r="I135" s="725"/>
      <c r="J135" s="725"/>
      <c r="K135" s="726" t="str">
        <f t="shared" si="17"/>
        <v/>
      </c>
      <c r="L135" s="23"/>
    </row>
    <row r="136" spans="1:12" ht="19.5">
      <c r="A136">
        <v>13</v>
      </c>
      <c r="B136" s="79"/>
      <c r="C136" s="60" t="str">
        <f t="shared" si="16"/>
        <v/>
      </c>
      <c r="D136" s="723"/>
      <c r="E136" s="724"/>
      <c r="F136" s="725"/>
      <c r="G136" s="725"/>
      <c r="H136" s="725"/>
      <c r="I136" s="725"/>
      <c r="J136" s="725"/>
      <c r="K136" s="726" t="str">
        <f t="shared" si="17"/>
        <v/>
      </c>
      <c r="L136" s="23"/>
    </row>
    <row r="137" spans="1:12" ht="19.5">
      <c r="A137">
        <v>14</v>
      </c>
      <c r="B137" s="79"/>
      <c r="C137" s="60" t="str">
        <f t="shared" si="16"/>
        <v/>
      </c>
      <c r="D137" s="723"/>
      <c r="E137" s="724"/>
      <c r="F137" s="725"/>
      <c r="G137" s="725"/>
      <c r="H137" s="725"/>
      <c r="I137" s="725"/>
      <c r="J137" s="725"/>
      <c r="K137" s="726" t="str">
        <f t="shared" si="17"/>
        <v/>
      </c>
      <c r="L137" s="23"/>
    </row>
    <row r="138" spans="1:12" ht="19.5">
      <c r="A138">
        <v>15</v>
      </c>
      <c r="B138" s="79"/>
      <c r="C138" s="60" t="str">
        <f t="shared" si="16"/>
        <v/>
      </c>
      <c r="D138" s="723"/>
      <c r="E138" s="724"/>
      <c r="F138" s="725"/>
      <c r="G138" s="725"/>
      <c r="H138" s="725"/>
      <c r="I138" s="725"/>
      <c r="J138" s="725"/>
      <c r="K138" s="726" t="str">
        <f t="shared" si="17"/>
        <v/>
      </c>
      <c r="L138" s="23"/>
    </row>
    <row r="139" spans="1:12" ht="19.5">
      <c r="A139">
        <v>16</v>
      </c>
      <c r="B139" s="79"/>
      <c r="C139" s="60" t="str">
        <f t="shared" si="16"/>
        <v/>
      </c>
      <c r="D139" s="723"/>
      <c r="E139" s="724"/>
      <c r="F139" s="725"/>
      <c r="G139" s="725"/>
      <c r="H139" s="725"/>
      <c r="I139" s="725"/>
      <c r="J139" s="725"/>
      <c r="K139" s="726" t="str">
        <f t="shared" si="17"/>
        <v/>
      </c>
      <c r="L139" s="23"/>
    </row>
    <row r="140" spans="1:12" ht="19.5">
      <c r="A140">
        <v>17</v>
      </c>
      <c r="B140" s="79"/>
      <c r="C140" s="60" t="str">
        <f t="shared" si="16"/>
        <v/>
      </c>
      <c r="D140" s="723"/>
      <c r="E140" s="724"/>
      <c r="F140" s="725"/>
      <c r="G140" s="725"/>
      <c r="H140" s="725"/>
      <c r="I140" s="725"/>
      <c r="J140" s="725"/>
      <c r="K140" s="726" t="str">
        <f t="shared" si="17"/>
        <v/>
      </c>
      <c r="L140" s="24"/>
    </row>
    <row r="141" spans="1:12" ht="19.5">
      <c r="A141">
        <v>18</v>
      </c>
      <c r="B141" s="79"/>
      <c r="C141" s="60" t="str">
        <f t="shared" si="16"/>
        <v/>
      </c>
      <c r="D141" s="723"/>
      <c r="E141" s="724"/>
      <c r="F141" s="725"/>
      <c r="G141" s="725"/>
      <c r="H141" s="725"/>
      <c r="I141" s="725"/>
      <c r="J141" s="725"/>
      <c r="K141" s="726" t="str">
        <f t="shared" si="17"/>
        <v/>
      </c>
      <c r="L141" s="24"/>
    </row>
    <row r="142" spans="1:12" ht="19.5">
      <c r="A142">
        <v>19</v>
      </c>
      <c r="B142" s="79"/>
      <c r="C142" s="60" t="str">
        <f t="shared" si="16"/>
        <v/>
      </c>
      <c r="D142" s="723"/>
      <c r="E142" s="724"/>
      <c r="F142" s="725"/>
      <c r="G142" s="725"/>
      <c r="H142" s="725"/>
      <c r="I142" s="725"/>
      <c r="J142" s="725"/>
      <c r="K142" s="726" t="str">
        <f t="shared" si="17"/>
        <v/>
      </c>
      <c r="L142" s="24"/>
    </row>
    <row r="143" spans="1:12" ht="20.25" thickBot="1">
      <c r="A143">
        <v>20</v>
      </c>
      <c r="B143" s="80"/>
      <c r="C143" s="61" t="str">
        <f t="shared" si="16"/>
        <v/>
      </c>
      <c r="D143" s="727"/>
      <c r="E143" s="728"/>
      <c r="F143" s="729"/>
      <c r="G143" s="729"/>
      <c r="H143" s="729"/>
      <c r="I143" s="729"/>
      <c r="J143" s="729"/>
      <c r="K143" s="730" t="str">
        <f t="shared" si="17"/>
        <v/>
      </c>
      <c r="L143" s="25"/>
    </row>
    <row r="144" spans="1:12" ht="24.75" thickBot="1">
      <c r="A144" s="45"/>
      <c r="B144" s="77"/>
      <c r="C144" s="53" t="s">
        <v>148</v>
      </c>
      <c r="D144" s="46" t="s">
        <v>154</v>
      </c>
      <c r="E144" s="48" t="s">
        <v>136</v>
      </c>
      <c r="F144" s="49" t="s">
        <v>119</v>
      </c>
      <c r="G144" s="50" t="s">
        <v>396</v>
      </c>
      <c r="H144" s="51" t="s">
        <v>398</v>
      </c>
      <c r="I144" s="50" t="s">
        <v>399</v>
      </c>
      <c r="J144" s="51" t="s">
        <v>397</v>
      </c>
      <c r="K144" s="49" t="s">
        <v>94</v>
      </c>
      <c r="L144" s="52" t="s">
        <v>147</v>
      </c>
    </row>
    <row r="145" spans="1:12" s="681" customFormat="1" ht="25.5">
      <c r="A145" s="352"/>
      <c r="B145" s="47" t="str">
        <f t="shared" ref="B145" si="18">IF($E$8=C145,$D$8,IF($E$9=C145,$D$9,IF($E$10=C145,$D$10,"")))</f>
        <v/>
      </c>
      <c r="C145" s="55" t="s">
        <v>76</v>
      </c>
      <c r="D145" s="716"/>
      <c r="E145" s="712"/>
      <c r="F145" s="714"/>
      <c r="G145" s="714"/>
      <c r="H145" s="714"/>
      <c r="I145" s="714"/>
      <c r="J145" s="714"/>
      <c r="K145" s="717"/>
      <c r="L145" s="54">
        <f>ROUNDDOWN((SUM(K146:K165)),-3)/1000</f>
        <v>0</v>
      </c>
    </row>
    <row r="146" spans="1:12" ht="19.5">
      <c r="A146">
        <v>1</v>
      </c>
      <c r="B146" s="79"/>
      <c r="C146" s="62" t="str">
        <f>IF(D146="","",".")</f>
        <v/>
      </c>
      <c r="D146" s="719"/>
      <c r="E146" s="720"/>
      <c r="F146" s="721"/>
      <c r="G146" s="721"/>
      <c r="H146" s="721"/>
      <c r="I146" s="721"/>
      <c r="J146" s="721"/>
      <c r="K146" s="722" t="str">
        <f>IF(ISNUMBER(F146),(PRODUCT(F146,G146,I146)),"")</f>
        <v/>
      </c>
      <c r="L146" s="23"/>
    </row>
    <row r="147" spans="1:12" ht="19.5">
      <c r="A147">
        <v>2</v>
      </c>
      <c r="B147" s="79"/>
      <c r="C147" s="62" t="str">
        <f t="shared" ref="C147:C165" si="19">IF(D147="","",".")</f>
        <v/>
      </c>
      <c r="D147" s="723"/>
      <c r="E147" s="724"/>
      <c r="F147" s="725"/>
      <c r="G147" s="725"/>
      <c r="H147" s="725"/>
      <c r="I147" s="725"/>
      <c r="J147" s="725"/>
      <c r="K147" s="726" t="str">
        <f t="shared" ref="K147:K165" si="20">IF(ISNUMBER(F147),(PRODUCT(F147,G147,I147)),"")</f>
        <v/>
      </c>
      <c r="L147" s="23"/>
    </row>
    <row r="148" spans="1:12" ht="19.5">
      <c r="A148">
        <v>3</v>
      </c>
      <c r="B148" s="79"/>
      <c r="C148" s="62" t="str">
        <f t="shared" si="19"/>
        <v/>
      </c>
      <c r="D148" s="723"/>
      <c r="E148" s="724"/>
      <c r="F148" s="725"/>
      <c r="G148" s="725"/>
      <c r="H148" s="725"/>
      <c r="I148" s="725"/>
      <c r="J148" s="725"/>
      <c r="K148" s="726" t="str">
        <f t="shared" si="20"/>
        <v/>
      </c>
      <c r="L148" s="23"/>
    </row>
    <row r="149" spans="1:12" ht="19.5">
      <c r="A149">
        <v>4</v>
      </c>
      <c r="B149" s="79"/>
      <c r="C149" s="62" t="str">
        <f t="shared" si="19"/>
        <v/>
      </c>
      <c r="D149" s="723"/>
      <c r="E149" s="724"/>
      <c r="F149" s="725"/>
      <c r="G149" s="725"/>
      <c r="H149" s="725"/>
      <c r="I149" s="725"/>
      <c r="J149" s="725"/>
      <c r="K149" s="726" t="str">
        <f t="shared" si="20"/>
        <v/>
      </c>
      <c r="L149" s="23"/>
    </row>
    <row r="150" spans="1:12" ht="19.5">
      <c r="A150">
        <v>5</v>
      </c>
      <c r="B150" s="79"/>
      <c r="C150" s="62" t="str">
        <f t="shared" si="19"/>
        <v/>
      </c>
      <c r="D150" s="723"/>
      <c r="E150" s="724"/>
      <c r="F150" s="725"/>
      <c r="G150" s="725"/>
      <c r="H150" s="725"/>
      <c r="I150" s="725"/>
      <c r="J150" s="725"/>
      <c r="K150" s="726" t="str">
        <f t="shared" si="20"/>
        <v/>
      </c>
      <c r="L150" s="23"/>
    </row>
    <row r="151" spans="1:12" ht="19.5">
      <c r="A151">
        <v>6</v>
      </c>
      <c r="B151" s="79"/>
      <c r="C151" s="62" t="str">
        <f t="shared" si="19"/>
        <v/>
      </c>
      <c r="D151" s="723"/>
      <c r="E151" s="724"/>
      <c r="F151" s="725"/>
      <c r="G151" s="725"/>
      <c r="H151" s="725"/>
      <c r="I151" s="725"/>
      <c r="J151" s="725"/>
      <c r="K151" s="726" t="str">
        <f t="shared" si="20"/>
        <v/>
      </c>
      <c r="L151" s="23"/>
    </row>
    <row r="152" spans="1:12" ht="19.5">
      <c r="A152">
        <v>7</v>
      </c>
      <c r="B152" s="79"/>
      <c r="C152" s="62" t="str">
        <f t="shared" si="19"/>
        <v/>
      </c>
      <c r="D152" s="723"/>
      <c r="E152" s="724"/>
      <c r="F152" s="725"/>
      <c r="G152" s="725"/>
      <c r="H152" s="725"/>
      <c r="I152" s="725"/>
      <c r="J152" s="725"/>
      <c r="K152" s="726" t="str">
        <f t="shared" si="20"/>
        <v/>
      </c>
      <c r="L152" s="23"/>
    </row>
    <row r="153" spans="1:12" ht="19.5">
      <c r="A153">
        <v>8</v>
      </c>
      <c r="B153" s="79"/>
      <c r="C153" s="62" t="str">
        <f t="shared" si="19"/>
        <v/>
      </c>
      <c r="D153" s="723"/>
      <c r="E153" s="724"/>
      <c r="F153" s="725"/>
      <c r="G153" s="725"/>
      <c r="H153" s="725"/>
      <c r="I153" s="725"/>
      <c r="J153" s="725"/>
      <c r="K153" s="726" t="str">
        <f t="shared" si="20"/>
        <v/>
      </c>
      <c r="L153" s="23"/>
    </row>
    <row r="154" spans="1:12" ht="19.5">
      <c r="A154">
        <v>9</v>
      </c>
      <c r="B154" s="79"/>
      <c r="C154" s="62" t="str">
        <f t="shared" si="19"/>
        <v/>
      </c>
      <c r="D154" s="723"/>
      <c r="E154" s="724"/>
      <c r="F154" s="725"/>
      <c r="G154" s="725"/>
      <c r="H154" s="725"/>
      <c r="I154" s="725"/>
      <c r="J154" s="725"/>
      <c r="K154" s="726" t="str">
        <f t="shared" si="20"/>
        <v/>
      </c>
      <c r="L154" s="23"/>
    </row>
    <row r="155" spans="1:12" ht="19.5">
      <c r="A155">
        <v>10</v>
      </c>
      <c r="B155" s="79"/>
      <c r="C155" s="62" t="str">
        <f t="shared" si="19"/>
        <v/>
      </c>
      <c r="D155" s="723"/>
      <c r="E155" s="724"/>
      <c r="F155" s="725"/>
      <c r="G155" s="725"/>
      <c r="H155" s="725"/>
      <c r="I155" s="725"/>
      <c r="J155" s="725"/>
      <c r="K155" s="726" t="str">
        <f t="shared" si="20"/>
        <v/>
      </c>
      <c r="L155" s="23"/>
    </row>
    <row r="156" spans="1:12" ht="19.5">
      <c r="A156">
        <v>11</v>
      </c>
      <c r="B156" s="79"/>
      <c r="C156" s="62" t="str">
        <f t="shared" si="19"/>
        <v/>
      </c>
      <c r="D156" s="723"/>
      <c r="E156" s="724"/>
      <c r="F156" s="725"/>
      <c r="G156" s="725"/>
      <c r="H156" s="725"/>
      <c r="I156" s="725"/>
      <c r="J156" s="725"/>
      <c r="K156" s="726" t="str">
        <f t="shared" si="20"/>
        <v/>
      </c>
      <c r="L156" s="23"/>
    </row>
    <row r="157" spans="1:12" ht="19.5">
      <c r="A157">
        <v>12</v>
      </c>
      <c r="B157" s="79"/>
      <c r="C157" s="62" t="str">
        <f t="shared" si="19"/>
        <v/>
      </c>
      <c r="D157" s="723"/>
      <c r="E157" s="724"/>
      <c r="F157" s="725"/>
      <c r="G157" s="725"/>
      <c r="H157" s="725"/>
      <c r="I157" s="725"/>
      <c r="J157" s="725"/>
      <c r="K157" s="726" t="str">
        <f t="shared" si="20"/>
        <v/>
      </c>
      <c r="L157" s="24"/>
    </row>
    <row r="158" spans="1:12" ht="19.5">
      <c r="A158">
        <v>13</v>
      </c>
      <c r="B158" s="79"/>
      <c r="C158" s="62" t="str">
        <f t="shared" si="19"/>
        <v/>
      </c>
      <c r="D158" s="723"/>
      <c r="E158" s="724"/>
      <c r="F158" s="725"/>
      <c r="G158" s="725"/>
      <c r="H158" s="725"/>
      <c r="I158" s="725"/>
      <c r="J158" s="725"/>
      <c r="K158" s="726" t="str">
        <f t="shared" si="20"/>
        <v/>
      </c>
      <c r="L158" s="24"/>
    </row>
    <row r="159" spans="1:12" ht="19.5">
      <c r="A159">
        <v>14</v>
      </c>
      <c r="B159" s="79"/>
      <c r="C159" s="62" t="str">
        <f t="shared" si="19"/>
        <v/>
      </c>
      <c r="D159" s="723"/>
      <c r="E159" s="724"/>
      <c r="F159" s="725"/>
      <c r="G159" s="725"/>
      <c r="H159" s="725"/>
      <c r="I159" s="725"/>
      <c r="J159" s="725"/>
      <c r="K159" s="726" t="str">
        <f t="shared" si="20"/>
        <v/>
      </c>
      <c r="L159" s="24"/>
    </row>
    <row r="160" spans="1:12" ht="19.5">
      <c r="A160">
        <v>15</v>
      </c>
      <c r="B160" s="79"/>
      <c r="C160" s="62" t="str">
        <f t="shared" si="19"/>
        <v/>
      </c>
      <c r="D160" s="723"/>
      <c r="E160" s="724"/>
      <c r="F160" s="725"/>
      <c r="G160" s="725"/>
      <c r="H160" s="725"/>
      <c r="I160" s="725"/>
      <c r="J160" s="725"/>
      <c r="K160" s="726" t="str">
        <f t="shared" si="20"/>
        <v/>
      </c>
      <c r="L160" s="23"/>
    </row>
    <row r="161" spans="1:12" ht="19.5">
      <c r="A161">
        <v>16</v>
      </c>
      <c r="B161" s="79"/>
      <c r="C161" s="62" t="str">
        <f t="shared" si="19"/>
        <v/>
      </c>
      <c r="D161" s="723"/>
      <c r="E161" s="724"/>
      <c r="F161" s="725"/>
      <c r="G161" s="725"/>
      <c r="H161" s="725"/>
      <c r="I161" s="725"/>
      <c r="J161" s="725"/>
      <c r="K161" s="726" t="str">
        <f t="shared" si="20"/>
        <v/>
      </c>
      <c r="L161" s="23"/>
    </row>
    <row r="162" spans="1:12" ht="19.5">
      <c r="A162">
        <v>17</v>
      </c>
      <c r="B162" s="79"/>
      <c r="C162" s="62" t="str">
        <f t="shared" si="19"/>
        <v/>
      </c>
      <c r="D162" s="723"/>
      <c r="E162" s="724"/>
      <c r="F162" s="725"/>
      <c r="G162" s="725"/>
      <c r="H162" s="725"/>
      <c r="I162" s="725"/>
      <c r="J162" s="725"/>
      <c r="K162" s="726" t="str">
        <f t="shared" si="20"/>
        <v/>
      </c>
      <c r="L162" s="24"/>
    </row>
    <row r="163" spans="1:12" ht="19.5">
      <c r="A163">
        <v>18</v>
      </c>
      <c r="B163" s="79"/>
      <c r="C163" s="62" t="str">
        <f t="shared" si="19"/>
        <v/>
      </c>
      <c r="D163" s="723"/>
      <c r="E163" s="724"/>
      <c r="F163" s="725"/>
      <c r="G163" s="725"/>
      <c r="H163" s="725"/>
      <c r="I163" s="725"/>
      <c r="J163" s="725"/>
      <c r="K163" s="726" t="str">
        <f t="shared" si="20"/>
        <v/>
      </c>
      <c r="L163" s="24"/>
    </row>
    <row r="164" spans="1:12" ht="19.5">
      <c r="A164">
        <v>19</v>
      </c>
      <c r="B164" s="79"/>
      <c r="C164" s="62" t="str">
        <f t="shared" si="19"/>
        <v/>
      </c>
      <c r="D164" s="723"/>
      <c r="E164" s="724"/>
      <c r="F164" s="725"/>
      <c r="G164" s="725"/>
      <c r="H164" s="725"/>
      <c r="I164" s="725"/>
      <c r="J164" s="725"/>
      <c r="K164" s="726" t="str">
        <f t="shared" si="20"/>
        <v/>
      </c>
      <c r="L164" s="24"/>
    </row>
    <row r="165" spans="1:12" ht="20.25" thickBot="1">
      <c r="A165">
        <v>20</v>
      </c>
      <c r="B165" s="80"/>
      <c r="C165" s="63" t="str">
        <f t="shared" si="19"/>
        <v/>
      </c>
      <c r="D165" s="727"/>
      <c r="E165" s="724"/>
      <c r="F165" s="725"/>
      <c r="G165" s="729"/>
      <c r="H165" s="729"/>
      <c r="I165" s="729"/>
      <c r="J165" s="729"/>
      <c r="K165" s="730" t="str">
        <f t="shared" si="20"/>
        <v/>
      </c>
      <c r="L165" s="25"/>
    </row>
    <row r="166" spans="1:12" ht="24.75" thickBot="1">
      <c r="A166" s="45"/>
      <c r="B166" s="77"/>
      <c r="C166" s="53" t="s">
        <v>148</v>
      </c>
      <c r="D166" s="46" t="s">
        <v>154</v>
      </c>
      <c r="E166" s="48" t="s">
        <v>136</v>
      </c>
      <c r="F166" s="49" t="s">
        <v>119</v>
      </c>
      <c r="G166" s="50" t="s">
        <v>396</v>
      </c>
      <c r="H166" s="51" t="s">
        <v>398</v>
      </c>
      <c r="I166" s="50" t="s">
        <v>399</v>
      </c>
      <c r="J166" s="51" t="s">
        <v>397</v>
      </c>
      <c r="K166" s="49" t="s">
        <v>94</v>
      </c>
      <c r="L166" s="52" t="s">
        <v>147</v>
      </c>
    </row>
    <row r="167" spans="1:12" s="681" customFormat="1" ht="25.5">
      <c r="A167" s="352"/>
      <c r="B167" s="47" t="str">
        <f t="shared" ref="B167" si="21">IF($E$8=C167,$D$8,IF($E$9=C167,$D$9,IF($E$10=C167,$D$10,"")))</f>
        <v/>
      </c>
      <c r="C167" s="55" t="s">
        <v>214</v>
      </c>
      <c r="D167" s="716"/>
      <c r="E167" s="712"/>
      <c r="F167" s="714"/>
      <c r="G167" s="714"/>
      <c r="H167" s="714"/>
      <c r="I167" s="714"/>
      <c r="J167" s="714"/>
      <c r="K167" s="717"/>
      <c r="L167" s="54">
        <f>ROUNDDOWN((SUM(K168:K187)),-3)/1000</f>
        <v>0</v>
      </c>
    </row>
    <row r="168" spans="1:12" ht="19.5">
      <c r="A168">
        <v>1</v>
      </c>
      <c r="B168" s="79"/>
      <c r="C168" s="62" t="str">
        <f>IF(D168="","",".")</f>
        <v/>
      </c>
      <c r="D168" s="719"/>
      <c r="E168" s="720"/>
      <c r="F168" s="721"/>
      <c r="G168" s="721"/>
      <c r="H168" s="721"/>
      <c r="I168" s="721"/>
      <c r="J168" s="721"/>
      <c r="K168" s="722" t="str">
        <f>IF(ISNUMBER(F168),(PRODUCT(F168,G168,I168)),"")</f>
        <v/>
      </c>
      <c r="L168" s="23"/>
    </row>
    <row r="169" spans="1:12" ht="19.5">
      <c r="A169">
        <v>2</v>
      </c>
      <c r="B169" s="79"/>
      <c r="C169" s="62" t="str">
        <f>IF(D169="","",".")</f>
        <v/>
      </c>
      <c r="D169" s="723"/>
      <c r="E169" s="724"/>
      <c r="F169" s="725"/>
      <c r="G169" s="725"/>
      <c r="H169" s="725"/>
      <c r="I169" s="725"/>
      <c r="J169" s="725"/>
      <c r="K169" s="726" t="str">
        <f t="shared" ref="K169:K186" si="22">IF(ISNUMBER(F169),(PRODUCT(F169,G169,I169)),"")</f>
        <v/>
      </c>
      <c r="L169" s="23"/>
    </row>
    <row r="170" spans="1:12" ht="19.5">
      <c r="A170">
        <v>3</v>
      </c>
      <c r="B170" s="79"/>
      <c r="C170" s="62" t="str">
        <f t="shared" ref="C170:C187" si="23">IF(D170="","",".")</f>
        <v/>
      </c>
      <c r="D170" s="723"/>
      <c r="E170" s="724"/>
      <c r="F170" s="725"/>
      <c r="G170" s="725"/>
      <c r="H170" s="725"/>
      <c r="I170" s="725"/>
      <c r="J170" s="725"/>
      <c r="K170" s="726" t="str">
        <f t="shared" si="22"/>
        <v/>
      </c>
      <c r="L170" s="23"/>
    </row>
    <row r="171" spans="1:12" ht="19.5">
      <c r="A171">
        <v>4</v>
      </c>
      <c r="B171" s="79"/>
      <c r="C171" s="62" t="str">
        <f t="shared" si="23"/>
        <v/>
      </c>
      <c r="D171" s="723"/>
      <c r="E171" s="724"/>
      <c r="F171" s="725"/>
      <c r="G171" s="725"/>
      <c r="H171" s="725"/>
      <c r="I171" s="725"/>
      <c r="J171" s="725"/>
      <c r="K171" s="726" t="str">
        <f t="shared" si="22"/>
        <v/>
      </c>
      <c r="L171" s="23"/>
    </row>
    <row r="172" spans="1:12" ht="19.5">
      <c r="A172">
        <v>5</v>
      </c>
      <c r="B172" s="79"/>
      <c r="C172" s="62" t="str">
        <f t="shared" si="23"/>
        <v/>
      </c>
      <c r="D172" s="723"/>
      <c r="E172" s="724"/>
      <c r="F172" s="725"/>
      <c r="G172" s="725"/>
      <c r="H172" s="725"/>
      <c r="I172" s="725"/>
      <c r="J172" s="725"/>
      <c r="K172" s="726" t="str">
        <f t="shared" si="22"/>
        <v/>
      </c>
      <c r="L172" s="23"/>
    </row>
    <row r="173" spans="1:12" ht="19.5">
      <c r="A173">
        <v>6</v>
      </c>
      <c r="B173" s="79"/>
      <c r="C173" s="62" t="str">
        <f t="shared" si="23"/>
        <v/>
      </c>
      <c r="D173" s="723"/>
      <c r="E173" s="724"/>
      <c r="F173" s="725"/>
      <c r="G173" s="725"/>
      <c r="H173" s="725"/>
      <c r="I173" s="725"/>
      <c r="J173" s="725"/>
      <c r="K173" s="726" t="str">
        <f t="shared" si="22"/>
        <v/>
      </c>
      <c r="L173" s="23"/>
    </row>
    <row r="174" spans="1:12" ht="19.5">
      <c r="A174">
        <v>7</v>
      </c>
      <c r="B174" s="79"/>
      <c r="C174" s="62" t="str">
        <f t="shared" si="23"/>
        <v/>
      </c>
      <c r="D174" s="723"/>
      <c r="E174" s="724"/>
      <c r="F174" s="725"/>
      <c r="G174" s="725"/>
      <c r="H174" s="725"/>
      <c r="I174" s="725"/>
      <c r="J174" s="725"/>
      <c r="K174" s="726" t="str">
        <f t="shared" si="22"/>
        <v/>
      </c>
      <c r="L174" s="23"/>
    </row>
    <row r="175" spans="1:12" ht="19.5">
      <c r="A175">
        <v>8</v>
      </c>
      <c r="B175" s="79"/>
      <c r="C175" s="62" t="str">
        <f t="shared" si="23"/>
        <v/>
      </c>
      <c r="D175" s="723"/>
      <c r="E175" s="724"/>
      <c r="F175" s="725"/>
      <c r="G175" s="725"/>
      <c r="H175" s="725"/>
      <c r="I175" s="725"/>
      <c r="J175" s="725"/>
      <c r="K175" s="726" t="str">
        <f t="shared" si="22"/>
        <v/>
      </c>
      <c r="L175" s="23"/>
    </row>
    <row r="176" spans="1:12" ht="19.5">
      <c r="A176">
        <v>9</v>
      </c>
      <c r="B176" s="79"/>
      <c r="C176" s="62" t="str">
        <f t="shared" si="23"/>
        <v/>
      </c>
      <c r="D176" s="723"/>
      <c r="E176" s="724"/>
      <c r="F176" s="725"/>
      <c r="G176" s="725"/>
      <c r="H176" s="725"/>
      <c r="I176" s="725"/>
      <c r="J176" s="725"/>
      <c r="K176" s="726" t="str">
        <f t="shared" si="22"/>
        <v/>
      </c>
      <c r="L176" s="23"/>
    </row>
    <row r="177" spans="1:12" ht="19.5">
      <c r="A177">
        <v>10</v>
      </c>
      <c r="B177" s="79"/>
      <c r="C177" s="62" t="str">
        <f t="shared" si="23"/>
        <v/>
      </c>
      <c r="D177" s="723"/>
      <c r="E177" s="724"/>
      <c r="F177" s="725"/>
      <c r="G177" s="725"/>
      <c r="H177" s="725"/>
      <c r="I177" s="725"/>
      <c r="J177" s="725"/>
      <c r="K177" s="726" t="str">
        <f t="shared" si="22"/>
        <v/>
      </c>
      <c r="L177" s="23"/>
    </row>
    <row r="178" spans="1:12" ht="19.5">
      <c r="A178">
        <v>11</v>
      </c>
      <c r="B178" s="79"/>
      <c r="C178" s="62" t="str">
        <f t="shared" si="23"/>
        <v/>
      </c>
      <c r="D178" s="723"/>
      <c r="E178" s="724"/>
      <c r="F178" s="725"/>
      <c r="G178" s="725"/>
      <c r="H178" s="725"/>
      <c r="I178" s="725"/>
      <c r="J178" s="725"/>
      <c r="K178" s="726" t="str">
        <f t="shared" si="22"/>
        <v/>
      </c>
      <c r="L178" s="23"/>
    </row>
    <row r="179" spans="1:12" ht="19.5">
      <c r="A179">
        <v>12</v>
      </c>
      <c r="B179" s="79"/>
      <c r="C179" s="62" t="str">
        <f t="shared" si="23"/>
        <v/>
      </c>
      <c r="D179" s="723"/>
      <c r="E179" s="724"/>
      <c r="F179" s="725"/>
      <c r="G179" s="725"/>
      <c r="H179" s="725"/>
      <c r="I179" s="725"/>
      <c r="J179" s="725"/>
      <c r="K179" s="726" t="str">
        <f t="shared" si="22"/>
        <v/>
      </c>
      <c r="L179" s="23"/>
    </row>
    <row r="180" spans="1:12" ht="19.5">
      <c r="A180">
        <v>13</v>
      </c>
      <c r="B180" s="79"/>
      <c r="C180" s="62" t="str">
        <f t="shared" si="23"/>
        <v/>
      </c>
      <c r="D180" s="723"/>
      <c r="E180" s="724"/>
      <c r="F180" s="725"/>
      <c r="G180" s="725"/>
      <c r="H180" s="725"/>
      <c r="I180" s="725"/>
      <c r="J180" s="725"/>
      <c r="K180" s="726" t="str">
        <f t="shared" si="22"/>
        <v/>
      </c>
      <c r="L180" s="23"/>
    </row>
    <row r="181" spans="1:12" ht="19.5">
      <c r="A181">
        <v>14</v>
      </c>
      <c r="B181" s="79"/>
      <c r="C181" s="62" t="str">
        <f t="shared" si="23"/>
        <v/>
      </c>
      <c r="D181" s="723"/>
      <c r="E181" s="724"/>
      <c r="F181" s="725"/>
      <c r="G181" s="725"/>
      <c r="H181" s="725"/>
      <c r="I181" s="725"/>
      <c r="J181" s="725"/>
      <c r="K181" s="726" t="str">
        <f t="shared" si="22"/>
        <v/>
      </c>
      <c r="L181" s="23"/>
    </row>
    <row r="182" spans="1:12" ht="19.5">
      <c r="A182">
        <v>15</v>
      </c>
      <c r="B182" s="79"/>
      <c r="C182" s="62" t="str">
        <f t="shared" si="23"/>
        <v/>
      </c>
      <c r="D182" s="723"/>
      <c r="E182" s="724"/>
      <c r="F182" s="725"/>
      <c r="G182" s="725"/>
      <c r="H182" s="725"/>
      <c r="I182" s="725"/>
      <c r="J182" s="725"/>
      <c r="K182" s="726" t="str">
        <f t="shared" si="22"/>
        <v/>
      </c>
      <c r="L182" s="23"/>
    </row>
    <row r="183" spans="1:12" ht="19.5">
      <c r="A183">
        <v>16</v>
      </c>
      <c r="B183" s="79"/>
      <c r="C183" s="62" t="str">
        <f t="shared" si="23"/>
        <v/>
      </c>
      <c r="D183" s="723"/>
      <c r="E183" s="724"/>
      <c r="F183" s="725"/>
      <c r="G183" s="725"/>
      <c r="H183" s="725"/>
      <c r="I183" s="725"/>
      <c r="J183" s="725"/>
      <c r="K183" s="726" t="str">
        <f t="shared" si="22"/>
        <v/>
      </c>
      <c r="L183" s="23"/>
    </row>
    <row r="184" spans="1:12" ht="19.5">
      <c r="A184">
        <v>17</v>
      </c>
      <c r="B184" s="79"/>
      <c r="C184" s="62" t="str">
        <f t="shared" si="23"/>
        <v/>
      </c>
      <c r="D184" s="723"/>
      <c r="E184" s="724"/>
      <c r="F184" s="725"/>
      <c r="G184" s="725"/>
      <c r="H184" s="725"/>
      <c r="I184" s="725"/>
      <c r="J184" s="725"/>
      <c r="K184" s="726" t="str">
        <f t="shared" si="22"/>
        <v/>
      </c>
      <c r="L184" s="24"/>
    </row>
    <row r="185" spans="1:12" ht="19.5">
      <c r="A185">
        <v>18</v>
      </c>
      <c r="B185" s="79"/>
      <c r="C185" s="62" t="str">
        <f t="shared" si="23"/>
        <v/>
      </c>
      <c r="D185" s="723"/>
      <c r="E185" s="724"/>
      <c r="F185" s="725"/>
      <c r="G185" s="725"/>
      <c r="H185" s="725"/>
      <c r="I185" s="725"/>
      <c r="J185" s="725"/>
      <c r="K185" s="726" t="str">
        <f t="shared" si="22"/>
        <v/>
      </c>
      <c r="L185" s="24"/>
    </row>
    <row r="186" spans="1:12" ht="19.5">
      <c r="A186">
        <v>19</v>
      </c>
      <c r="B186" s="79"/>
      <c r="C186" s="62" t="str">
        <f t="shared" si="23"/>
        <v/>
      </c>
      <c r="D186" s="723"/>
      <c r="E186" s="724"/>
      <c r="F186" s="725"/>
      <c r="G186" s="725"/>
      <c r="H186" s="725"/>
      <c r="I186" s="725"/>
      <c r="J186" s="725"/>
      <c r="K186" s="726" t="str">
        <f t="shared" si="22"/>
        <v/>
      </c>
      <c r="L186" s="24"/>
    </row>
    <row r="187" spans="1:12" ht="20.25" thickBot="1">
      <c r="A187">
        <v>20</v>
      </c>
      <c r="B187" s="80"/>
      <c r="C187" s="63" t="str">
        <f t="shared" si="23"/>
        <v/>
      </c>
      <c r="D187" s="727"/>
      <c r="E187" s="728"/>
      <c r="F187" s="725"/>
      <c r="G187" s="729"/>
      <c r="H187" s="729"/>
      <c r="I187" s="729"/>
      <c r="J187" s="729"/>
      <c r="K187" s="730" t="str">
        <f>IF(ISNUMBER(F187),(PRODUCT(F187,G187,I187)),"")</f>
        <v/>
      </c>
      <c r="L187" s="25"/>
    </row>
    <row r="188" spans="1:12" ht="24.75" thickBot="1">
      <c r="A188" s="45"/>
      <c r="B188" s="77"/>
      <c r="C188" s="53" t="s">
        <v>148</v>
      </c>
      <c r="D188" s="46" t="s">
        <v>154</v>
      </c>
      <c r="E188" s="48" t="s">
        <v>136</v>
      </c>
      <c r="F188" s="49" t="s">
        <v>119</v>
      </c>
      <c r="G188" s="50" t="s">
        <v>396</v>
      </c>
      <c r="H188" s="51" t="s">
        <v>398</v>
      </c>
      <c r="I188" s="50" t="s">
        <v>399</v>
      </c>
      <c r="J188" s="51" t="s">
        <v>397</v>
      </c>
      <c r="K188" s="49" t="s">
        <v>94</v>
      </c>
      <c r="L188" s="52" t="s">
        <v>147</v>
      </c>
    </row>
    <row r="189" spans="1:12" s="681" customFormat="1" ht="25.5">
      <c r="A189" s="352"/>
      <c r="B189" s="47" t="str">
        <f t="shared" ref="B189" si="24">IF($E$8=C189,$D$8,IF($E$9=C189,$D$9,IF($E$10=C189,$D$10,"")))</f>
        <v/>
      </c>
      <c r="C189" s="55" t="s">
        <v>215</v>
      </c>
      <c r="D189" s="716"/>
      <c r="E189" s="712"/>
      <c r="F189" s="714"/>
      <c r="G189" s="714"/>
      <c r="H189" s="714"/>
      <c r="I189" s="714"/>
      <c r="J189" s="714"/>
      <c r="K189" s="717"/>
      <c r="L189" s="54">
        <f>ROUNDDOWN((SUM(K190:K209)),-3)/1000</f>
        <v>0</v>
      </c>
    </row>
    <row r="190" spans="1:12" ht="19.5">
      <c r="A190">
        <v>1</v>
      </c>
      <c r="B190" s="79"/>
      <c r="C190" s="62" t="str">
        <f>IF(D190="","",".")</f>
        <v/>
      </c>
      <c r="D190" s="719"/>
      <c r="E190" s="720"/>
      <c r="F190" s="721"/>
      <c r="G190" s="721"/>
      <c r="H190" s="721"/>
      <c r="I190" s="721"/>
      <c r="J190" s="721"/>
      <c r="K190" s="722" t="str">
        <f t="shared" ref="K190:K209" si="25">IF(ISNUMBER(F190),(PRODUCT(F190,G190,I190)),"")</f>
        <v/>
      </c>
      <c r="L190" s="23"/>
    </row>
    <row r="191" spans="1:12" ht="19.5">
      <c r="A191">
        <v>2</v>
      </c>
      <c r="B191" s="79"/>
      <c r="C191" s="62" t="str">
        <f t="shared" ref="C191:C209" si="26">IF(D191="","",".")</f>
        <v/>
      </c>
      <c r="D191" s="723"/>
      <c r="E191" s="724"/>
      <c r="F191" s="725"/>
      <c r="G191" s="725"/>
      <c r="H191" s="725"/>
      <c r="I191" s="725"/>
      <c r="J191" s="725"/>
      <c r="K191" s="726" t="str">
        <f t="shared" si="25"/>
        <v/>
      </c>
      <c r="L191" s="23"/>
    </row>
    <row r="192" spans="1:12" ht="19.5">
      <c r="A192">
        <v>3</v>
      </c>
      <c r="B192" s="79"/>
      <c r="C192" s="62" t="str">
        <f t="shared" si="26"/>
        <v/>
      </c>
      <c r="D192" s="723"/>
      <c r="E192" s="724"/>
      <c r="F192" s="725"/>
      <c r="G192" s="725"/>
      <c r="H192" s="725"/>
      <c r="I192" s="725"/>
      <c r="J192" s="725"/>
      <c r="K192" s="726" t="str">
        <f t="shared" si="25"/>
        <v/>
      </c>
      <c r="L192" s="23"/>
    </row>
    <row r="193" spans="1:12" ht="19.5">
      <c r="A193">
        <v>4</v>
      </c>
      <c r="B193" s="79"/>
      <c r="C193" s="62" t="str">
        <f t="shared" si="26"/>
        <v/>
      </c>
      <c r="D193" s="723"/>
      <c r="E193" s="724"/>
      <c r="F193" s="725"/>
      <c r="G193" s="725"/>
      <c r="H193" s="725"/>
      <c r="I193" s="725"/>
      <c r="J193" s="725"/>
      <c r="K193" s="726" t="str">
        <f t="shared" si="25"/>
        <v/>
      </c>
      <c r="L193" s="23"/>
    </row>
    <row r="194" spans="1:12" ht="19.5">
      <c r="A194">
        <v>5</v>
      </c>
      <c r="B194" s="79"/>
      <c r="C194" s="62" t="str">
        <f t="shared" si="26"/>
        <v/>
      </c>
      <c r="D194" s="723"/>
      <c r="E194" s="724"/>
      <c r="F194" s="725"/>
      <c r="G194" s="725"/>
      <c r="H194" s="725"/>
      <c r="I194" s="725"/>
      <c r="J194" s="725"/>
      <c r="K194" s="726" t="str">
        <f t="shared" si="25"/>
        <v/>
      </c>
      <c r="L194" s="23"/>
    </row>
    <row r="195" spans="1:12" ht="19.5">
      <c r="A195">
        <v>6</v>
      </c>
      <c r="B195" s="79"/>
      <c r="C195" s="62" t="str">
        <f t="shared" si="26"/>
        <v/>
      </c>
      <c r="D195" s="723"/>
      <c r="E195" s="724"/>
      <c r="F195" s="725"/>
      <c r="G195" s="725"/>
      <c r="H195" s="725"/>
      <c r="I195" s="725"/>
      <c r="J195" s="725"/>
      <c r="K195" s="726" t="str">
        <f t="shared" si="25"/>
        <v/>
      </c>
      <c r="L195" s="23"/>
    </row>
    <row r="196" spans="1:12" ht="19.5">
      <c r="A196">
        <v>7</v>
      </c>
      <c r="B196" s="79"/>
      <c r="C196" s="62" t="str">
        <f t="shared" si="26"/>
        <v/>
      </c>
      <c r="D196" s="723"/>
      <c r="E196" s="724"/>
      <c r="F196" s="725"/>
      <c r="G196" s="725"/>
      <c r="H196" s="725"/>
      <c r="I196" s="725"/>
      <c r="J196" s="725"/>
      <c r="K196" s="726" t="str">
        <f t="shared" si="25"/>
        <v/>
      </c>
      <c r="L196" s="23"/>
    </row>
    <row r="197" spans="1:12" ht="19.5">
      <c r="A197">
        <v>8</v>
      </c>
      <c r="B197" s="79"/>
      <c r="C197" s="62" t="str">
        <f t="shared" si="26"/>
        <v/>
      </c>
      <c r="D197" s="723"/>
      <c r="E197" s="724"/>
      <c r="F197" s="725"/>
      <c r="G197" s="725"/>
      <c r="H197" s="725"/>
      <c r="I197" s="725"/>
      <c r="J197" s="725"/>
      <c r="K197" s="726" t="str">
        <f t="shared" si="25"/>
        <v/>
      </c>
      <c r="L197" s="23"/>
    </row>
    <row r="198" spans="1:12" ht="19.5">
      <c r="A198">
        <v>9</v>
      </c>
      <c r="B198" s="79"/>
      <c r="C198" s="62" t="str">
        <f t="shared" si="26"/>
        <v/>
      </c>
      <c r="D198" s="723"/>
      <c r="E198" s="724"/>
      <c r="F198" s="725"/>
      <c r="G198" s="725"/>
      <c r="H198" s="725"/>
      <c r="I198" s="725"/>
      <c r="J198" s="725"/>
      <c r="K198" s="726" t="str">
        <f t="shared" si="25"/>
        <v/>
      </c>
      <c r="L198" s="23"/>
    </row>
    <row r="199" spans="1:12" ht="19.5">
      <c r="A199">
        <v>10</v>
      </c>
      <c r="B199" s="79"/>
      <c r="C199" s="62" t="str">
        <f t="shared" si="26"/>
        <v/>
      </c>
      <c r="D199" s="723"/>
      <c r="E199" s="724"/>
      <c r="F199" s="725"/>
      <c r="G199" s="725"/>
      <c r="H199" s="725"/>
      <c r="I199" s="725"/>
      <c r="J199" s="725"/>
      <c r="K199" s="726" t="str">
        <f t="shared" si="25"/>
        <v/>
      </c>
      <c r="L199" s="23"/>
    </row>
    <row r="200" spans="1:12" ht="19.5">
      <c r="A200">
        <v>11</v>
      </c>
      <c r="B200" s="79"/>
      <c r="C200" s="62" t="str">
        <f t="shared" si="26"/>
        <v/>
      </c>
      <c r="D200" s="723"/>
      <c r="E200" s="724"/>
      <c r="F200" s="725"/>
      <c r="G200" s="725"/>
      <c r="H200" s="725"/>
      <c r="I200" s="725"/>
      <c r="J200" s="725"/>
      <c r="K200" s="726" t="str">
        <f t="shared" si="25"/>
        <v/>
      </c>
      <c r="L200" s="23"/>
    </row>
    <row r="201" spans="1:12" ht="19.5">
      <c r="A201">
        <v>12</v>
      </c>
      <c r="B201" s="79"/>
      <c r="C201" s="62" t="str">
        <f t="shared" si="26"/>
        <v/>
      </c>
      <c r="D201" s="723"/>
      <c r="E201" s="724"/>
      <c r="F201" s="725"/>
      <c r="G201" s="725"/>
      <c r="H201" s="725"/>
      <c r="I201" s="725"/>
      <c r="J201" s="725"/>
      <c r="K201" s="726" t="str">
        <f t="shared" si="25"/>
        <v/>
      </c>
      <c r="L201" s="23"/>
    </row>
    <row r="202" spans="1:12" ht="19.5">
      <c r="A202">
        <v>13</v>
      </c>
      <c r="B202" s="79"/>
      <c r="C202" s="62" t="str">
        <f t="shared" si="26"/>
        <v/>
      </c>
      <c r="D202" s="723"/>
      <c r="E202" s="724"/>
      <c r="F202" s="725"/>
      <c r="G202" s="725"/>
      <c r="H202" s="725"/>
      <c r="I202" s="725"/>
      <c r="J202" s="725"/>
      <c r="K202" s="726" t="str">
        <f t="shared" si="25"/>
        <v/>
      </c>
      <c r="L202" s="23"/>
    </row>
    <row r="203" spans="1:12" ht="19.5">
      <c r="A203">
        <v>14</v>
      </c>
      <c r="B203" s="79"/>
      <c r="C203" s="62" t="str">
        <f t="shared" si="26"/>
        <v/>
      </c>
      <c r="D203" s="723"/>
      <c r="E203" s="724"/>
      <c r="F203" s="725"/>
      <c r="G203" s="725"/>
      <c r="H203" s="725"/>
      <c r="I203" s="725"/>
      <c r="J203" s="725"/>
      <c r="K203" s="726" t="str">
        <f t="shared" si="25"/>
        <v/>
      </c>
      <c r="L203" s="23"/>
    </row>
    <row r="204" spans="1:12" ht="19.5">
      <c r="A204">
        <v>15</v>
      </c>
      <c r="B204" s="79"/>
      <c r="C204" s="62" t="str">
        <f t="shared" si="26"/>
        <v/>
      </c>
      <c r="D204" s="723"/>
      <c r="E204" s="724"/>
      <c r="F204" s="725"/>
      <c r="G204" s="725"/>
      <c r="H204" s="725"/>
      <c r="I204" s="725"/>
      <c r="J204" s="725"/>
      <c r="K204" s="726" t="str">
        <f t="shared" si="25"/>
        <v/>
      </c>
      <c r="L204" s="23"/>
    </row>
    <row r="205" spans="1:12" ht="19.5">
      <c r="A205">
        <v>16</v>
      </c>
      <c r="B205" s="79"/>
      <c r="C205" s="62" t="str">
        <f t="shared" si="26"/>
        <v/>
      </c>
      <c r="D205" s="723"/>
      <c r="E205" s="724"/>
      <c r="F205" s="725"/>
      <c r="G205" s="725"/>
      <c r="H205" s="725"/>
      <c r="I205" s="725"/>
      <c r="J205" s="725"/>
      <c r="K205" s="726" t="str">
        <f t="shared" si="25"/>
        <v/>
      </c>
      <c r="L205" s="23"/>
    </row>
    <row r="206" spans="1:12" ht="19.5">
      <c r="A206">
        <v>17</v>
      </c>
      <c r="B206" s="79"/>
      <c r="C206" s="62" t="str">
        <f t="shared" si="26"/>
        <v/>
      </c>
      <c r="D206" s="723"/>
      <c r="E206" s="724"/>
      <c r="F206" s="725"/>
      <c r="G206" s="725"/>
      <c r="H206" s="725"/>
      <c r="I206" s="725"/>
      <c r="J206" s="725"/>
      <c r="K206" s="726" t="str">
        <f t="shared" si="25"/>
        <v/>
      </c>
      <c r="L206" s="24"/>
    </row>
    <row r="207" spans="1:12" ht="19.5">
      <c r="A207">
        <v>18</v>
      </c>
      <c r="B207" s="79"/>
      <c r="C207" s="62" t="str">
        <f t="shared" si="26"/>
        <v/>
      </c>
      <c r="D207" s="723"/>
      <c r="E207" s="724"/>
      <c r="F207" s="725"/>
      <c r="G207" s="725"/>
      <c r="H207" s="725"/>
      <c r="I207" s="725"/>
      <c r="J207" s="725"/>
      <c r="K207" s="726" t="str">
        <f t="shared" si="25"/>
        <v/>
      </c>
      <c r="L207" s="24"/>
    </row>
    <row r="208" spans="1:12" ht="19.5">
      <c r="A208">
        <v>19</v>
      </c>
      <c r="B208" s="79"/>
      <c r="C208" s="62" t="str">
        <f t="shared" si="26"/>
        <v/>
      </c>
      <c r="D208" s="723"/>
      <c r="E208" s="724"/>
      <c r="F208" s="725"/>
      <c r="G208" s="725"/>
      <c r="H208" s="725"/>
      <c r="I208" s="725"/>
      <c r="J208" s="725"/>
      <c r="K208" s="726" t="str">
        <f t="shared" si="25"/>
        <v/>
      </c>
      <c r="L208" s="24"/>
    </row>
    <row r="209" spans="1:12" ht="20.25" thickBot="1">
      <c r="A209">
        <v>20</v>
      </c>
      <c r="B209" s="80"/>
      <c r="C209" s="63" t="str">
        <f t="shared" si="26"/>
        <v/>
      </c>
      <c r="D209" s="727"/>
      <c r="E209" s="728"/>
      <c r="F209" s="729"/>
      <c r="G209" s="729"/>
      <c r="H209" s="729"/>
      <c r="I209" s="725"/>
      <c r="J209" s="725"/>
      <c r="K209" s="730" t="str">
        <f t="shared" si="25"/>
        <v/>
      </c>
      <c r="L209" s="25"/>
    </row>
    <row r="210" spans="1:12" ht="9.75" customHeight="1">
      <c r="B210" s="422"/>
      <c r="C210" s="423"/>
      <c r="D210" s="424"/>
      <c r="E210" s="425"/>
      <c r="F210" s="423"/>
      <c r="G210" s="423"/>
      <c r="H210" s="426"/>
      <c r="I210" s="426"/>
      <c r="J210" s="427"/>
      <c r="K210" s="426"/>
      <c r="L210" s="428"/>
    </row>
  </sheetData>
  <sheetProtection algorithmName="SHA-512" hashValue="VPpV+u7EGP0GzXnp0u3egI5jZoN/pammUqGY5TXefLQvApND0Rul4lYdJZQKCCtGUjOqRU9U4DVh22pP/E4C0Q==" saltValue="U5uB0tKN71cPPBqatzYBpg==" spinCount="100000" sheet="1" formatRows="0" autoFilter="0"/>
  <autoFilter ref="B12:L209" xr:uid="{00000000-0001-0000-0500-000000000000}"/>
  <sortState xmlns:xlrd2="http://schemas.microsoft.com/office/spreadsheetml/2017/richdata2" caseSensitive="1" ref="B223:L227">
    <sortCondition ref="C223:C227" customList="①,②,③,ー,／,　"/>
    <sortCondition ref="D223:D227" customList="出演費,音楽費,文芸費,舞台費,運搬費,謝金,旅費,通信費,宣伝費,印刷費,記録・配信費,感染症対策経費"/>
    <sortCondition ref="E223:E227" customList="指揮料,演奏料,ソリスト料,合唱料,出演料,作曲料,編曲料,作詞料,副指揮料,楽器借料,楽譜借料,写譜料,楽譜製作料,調律料,コレペティ料,音楽制作料,演出料,監修料,振付料,舞台監督料,演出等助手料,指導料,音響プラン料,照明プラン料,舞台美術・衣裳デザイン料,台本料,翻訳料,著作権使用料,企画制作料,大道具費,小道具費,衣裳費,床山・かつら費,履物費,メイク費,舞台スタッフ費,照明費,音響費,映像費,舞台美術費,機材借料,字幕費・音声ガイド費,道具運搬費,楽器運搬費,プログラム編集謝金,プログラム原稿執筆謝金,会場整理謝金,託児謝金,駐車場整理謝金,医師・看護師謝金,手話通訳謝金,要約筆記謝金,交通費,宿泊費,案内状送付料,出演者募集案内送付料,広告宣伝費,入場券販売手数料,立看板費,ウェブサイト作成料,チラシ印刷費,ポスター印刷費,プログラム印刷費,デザイン料,台本印刷費,楽譜印刷費,入場券印刷費,アンケート用紙印刷費,録画費,録音費,写真費,配信用録音録画・編集費,配信用機材借料,配信用サイト作成・利用料,感染症予防用品購入費,消毒関係消耗品購入費,消毒作業費,感染症対策機材購入・借用費,検査費"/>
  </sortState>
  <mergeCells count="13">
    <mergeCell ref="N7:W10"/>
    <mergeCell ref="N11:W33"/>
    <mergeCell ref="F10:G10"/>
    <mergeCell ref="F4:G4"/>
    <mergeCell ref="F5:G5"/>
    <mergeCell ref="F6:G6"/>
    <mergeCell ref="F7:G7"/>
    <mergeCell ref="F8:G8"/>
    <mergeCell ref="B2:D2"/>
    <mergeCell ref="B3:D3"/>
    <mergeCell ref="E2:L2"/>
    <mergeCell ref="E3:L3"/>
    <mergeCell ref="F9:G9"/>
  </mergeCells>
  <phoneticPr fontId="23"/>
  <dataValidations count="7">
    <dataValidation type="list" allowBlank="1" showInputMessage="1" showErrorMessage="1" sqref="E8:E10" xr:uid="{00000000-0002-0000-0500-000000000000}">
      <formula1>"出演費・作品料,音楽費,文芸費,会場費,舞台・設営・運搬費,謝金,旅費,宣伝・印刷費,記録・配信費"</formula1>
    </dataValidation>
    <dataValidation imeMode="halfAlpha" allowBlank="1" showInputMessage="1" showErrorMessage="1" sqref="K210:K65624 H210:I65624" xr:uid="{00000000-0002-0000-0500-000005000000}"/>
    <dataValidation type="textLength" operator="lessThanOrEqual" allowBlank="1" showInputMessage="1" showErrorMessage="1" errorTitle="文字数超過" error="30字以下で入力してください。" sqref="F210:G65624" xr:uid="{00000000-0002-0000-0500-000006000000}">
      <formula1>30</formula1>
    </dataValidation>
    <dataValidation type="custom" showInputMessage="1" showErrorMessage="1" errorTitle="細目未選択" error="細目を選択し入力してください。" sqref="E102:E122 E13:E34 E36:E56 E58:E78 E80:E100 E168:E188 E146:E166 E124:E144 E190:E209" xr:uid="{00000000-0002-0000-0500-000007000000}">
      <formula1>D13&lt;&gt;""</formula1>
    </dataValidation>
    <dataValidation type="custom" imeMode="halfAlpha" operator="greaterThanOrEqual" showInputMessage="1" showErrorMessage="1" errorTitle="細目未選択" error="細目を選択し入力してください。" sqref="F102:F122 F13:F34 F36:F56 F58:F78 F168:F188 F146:F166 F124:F144 F80:F100 F190:F209" xr:uid="{00000000-0002-0000-0500-000008000000}">
      <formula1>D13&lt;&gt;""</formula1>
    </dataValidation>
    <dataValidation type="custom" imeMode="halfAlpha" operator="greaterThanOrEqual" showInputMessage="1" showErrorMessage="1" errorTitle="単価未入力。" error="単価を入力してから記入してください。" sqref="G102:G122 G13:G34 G36:G56 G58:G78 G168:G188 G146:G166 G124:G144 G80:G100 G190:G209" xr:uid="{00000000-0002-0000-0500-000009000000}">
      <formula1>F13&lt;&gt;""</formula1>
    </dataValidation>
    <dataValidation type="custom" imeMode="halfAlpha" operator="greaterThanOrEqual" showInputMessage="1" showErrorMessage="1" errorTitle="単価未入力。" error="単価を入力してから記入してください。" sqref="I102:I122 I13:I34 I36:I56 I58:I78 I168:I188 I146:I166 I124:I144 I80:I100 I190:I209" xr:uid="{00000000-0002-0000-0500-00000A000000}">
      <formula1>F13&lt;&gt;""</formula1>
    </dataValidation>
  </dataValidations>
  <printOptions horizontalCentered="1"/>
  <pageMargins left="0.70866141732283472" right="0.70866141732283472" top="0.35433070866141736" bottom="0.15748031496062992" header="0.31496062992125984" footer="0.11811023622047245"/>
  <pageSetup paperSize="9" scale="19" orientation="portrait" r:id="rId1"/>
  <rowBreaks count="1" manualBreakCount="1">
    <brk id="77" min="1" max="11" man="1"/>
  </rowBreaks>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500-000001000000}">
          <x14:formula1>
            <xm:f>記載可能経費一覧!$B$38:$B$39</xm:f>
          </x14:formula1>
          <xm:sqref>D80:D99</xm:sqref>
        </x14:dataValidation>
        <x14:dataValidation type="list" allowBlank="1" showInputMessage="1" showErrorMessage="1" xr:uid="{00000000-0002-0000-0500-000002000000}">
          <x14:formula1>
            <xm:f>記載可能経費一覧!$B$72:$B$73</xm:f>
          </x14:formula1>
          <xm:sqref>D146:D165</xm:sqref>
        </x14:dataValidation>
        <x14:dataValidation type="list" allowBlank="1" showInputMessage="1" showErrorMessage="1" xr:uid="{00000000-0002-0000-0500-000003000000}">
          <x14:formula1>
            <xm:f>記載可能経費一覧!$B$88:$B$93</xm:f>
          </x14:formula1>
          <xm:sqref>D190:D209</xm:sqref>
        </x14:dataValidation>
        <x14:dataValidation type="list" allowBlank="1" showInputMessage="1" showErrorMessage="1" xr:uid="{00000000-0002-0000-0500-00000B000000}">
          <x14:formula1>
            <xm:f>記載可能経費一覧!$B$3:$B$11</xm:f>
          </x14:formula1>
          <xm:sqref>D14:D33</xm:sqref>
        </x14:dataValidation>
        <x14:dataValidation type="list" allowBlank="1" showInputMessage="1" showErrorMessage="1" xr:uid="{00000000-0002-0000-0500-00000E000000}">
          <x14:formula1>
            <xm:f>記載可能経費一覧!$B$40:$B$60</xm:f>
          </x14:formula1>
          <xm:sqref>D102:D121</xm:sqref>
        </x14:dataValidation>
        <x14:dataValidation type="list" allowBlank="1" showInputMessage="1" showErrorMessage="1" xr:uid="{00000000-0002-0000-0500-00000F000000}">
          <x14:formula1>
            <xm:f>記載可能経費一覧!$B$61:$B$71</xm:f>
          </x14:formula1>
          <xm:sqref>D124:D143</xm:sqref>
        </x14:dataValidation>
        <x14:dataValidation type="list" allowBlank="1" showInputMessage="1" showErrorMessage="1" xr:uid="{00000000-0002-0000-0500-000010000000}">
          <x14:formula1>
            <xm:f>記載可能経費一覧!$B$74:$B$87</xm:f>
          </x14:formula1>
          <xm:sqref>D168:D187</xm:sqref>
        </x14:dataValidation>
        <x14:dataValidation type="list" allowBlank="1" showInputMessage="1" showErrorMessage="1" xr:uid="{36358F84-9A30-48C8-853D-B8CC9FF2CFD3}">
          <x14:formula1>
            <xm:f>記載可能経費一覧!$B$12:$B$22</xm:f>
          </x14:formula1>
          <xm:sqref>D36:D55</xm:sqref>
        </x14:dataValidation>
        <x14:dataValidation type="list" allowBlank="1" showInputMessage="1" showErrorMessage="1" xr:uid="{263E6AD6-DB68-4D60-9406-3322069254F2}">
          <x14:formula1>
            <xm:f>記載可能経費一覧!$B$23:$B$37</xm:f>
          </x14:formula1>
          <xm:sqref>D58:D77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tabColor rgb="FFCCFFFF"/>
    <pageSetUpPr fitToPage="1"/>
  </sheetPr>
  <dimension ref="B1:U166"/>
  <sheetViews>
    <sheetView view="pageBreakPreview" zoomScale="85" zoomScaleNormal="70" zoomScaleSheetLayoutView="85" workbookViewId="0">
      <selection activeCell="D15" sqref="D15:H19"/>
    </sheetView>
  </sheetViews>
  <sheetFormatPr defaultColWidth="9" defaultRowHeight="25.5"/>
  <cols>
    <col min="1" max="1" width="2.875" style="304" customWidth="1"/>
    <col min="2" max="2" width="5.125" style="311" customWidth="1"/>
    <col min="3" max="3" width="12.125" style="304" customWidth="1"/>
    <col min="4" max="4" width="18.625" style="304" customWidth="1"/>
    <col min="5" max="6" width="20" style="304" customWidth="1"/>
    <col min="7" max="7" width="12.125" style="304" customWidth="1"/>
    <col min="8" max="8" width="17.625" style="304" customWidth="1"/>
    <col min="9" max="9" width="2.875" style="304" customWidth="1"/>
    <col min="10" max="10" width="1.875" style="304" customWidth="1"/>
    <col min="11" max="16384" width="9" style="304"/>
  </cols>
  <sheetData>
    <row r="1" spans="2:21" s="296" customFormat="1">
      <c r="B1" s="931" t="s">
        <v>429</v>
      </c>
      <c r="C1" s="931"/>
      <c r="D1" s="931"/>
      <c r="E1" s="931"/>
      <c r="F1" s="931"/>
      <c r="G1" s="931"/>
      <c r="H1" s="931"/>
      <c r="I1" s="601"/>
      <c r="J1" s="298"/>
    </row>
    <row r="2" spans="2:21" s="296" customFormat="1" ht="26.25" customHeight="1">
      <c r="B2" s="931" t="s">
        <v>260</v>
      </c>
      <c r="C2" s="931"/>
      <c r="D2" s="931"/>
      <c r="E2" s="931"/>
      <c r="F2" s="931"/>
      <c r="G2" s="931"/>
      <c r="H2" s="931"/>
      <c r="I2" s="601"/>
      <c r="J2" s="299"/>
      <c r="L2" s="667"/>
      <c r="M2" s="667"/>
      <c r="N2" s="667"/>
      <c r="O2" s="667"/>
      <c r="P2" s="667"/>
      <c r="Q2" s="667"/>
      <c r="R2" s="667"/>
      <c r="S2" s="667"/>
      <c r="T2" s="667"/>
      <c r="U2" s="667"/>
    </row>
    <row r="3" spans="2:21" s="296" customFormat="1" ht="6" customHeight="1">
      <c r="B3" s="602"/>
      <c r="C3" s="602"/>
      <c r="D3" s="602"/>
      <c r="E3" s="622"/>
      <c r="F3" s="623"/>
      <c r="G3" s="602"/>
      <c r="H3" s="602"/>
      <c r="I3" s="601"/>
      <c r="K3" s="667"/>
      <c r="L3" s="667"/>
      <c r="M3" s="667"/>
      <c r="N3" s="667"/>
      <c r="O3" s="667"/>
      <c r="P3" s="667"/>
      <c r="Q3" s="667"/>
      <c r="R3" s="667"/>
      <c r="S3" s="667"/>
      <c r="T3" s="667"/>
      <c r="U3" s="667"/>
    </row>
    <row r="4" spans="2:21" s="296" customFormat="1" ht="15" customHeight="1">
      <c r="B4" s="602"/>
      <c r="C4" s="602"/>
      <c r="D4" s="602"/>
      <c r="E4" s="602"/>
      <c r="F4" s="602"/>
      <c r="G4" s="602"/>
      <c r="H4" s="1143">
        <f>'1-1 総表'!C8</f>
        <v>0</v>
      </c>
      <c r="I4" s="1143"/>
      <c r="J4" s="300"/>
      <c r="K4" s="1141" t="s">
        <v>391</v>
      </c>
      <c r="L4" s="1141"/>
      <c r="M4" s="1141"/>
      <c r="N4" s="1141"/>
      <c r="O4" s="1141"/>
      <c r="P4" s="1141"/>
      <c r="Q4" s="1141"/>
      <c r="R4" s="1141"/>
      <c r="S4" s="1141"/>
      <c r="T4" s="1141"/>
      <c r="U4" s="1141"/>
    </row>
    <row r="5" spans="2:21" s="296" customFormat="1" ht="15" customHeight="1">
      <c r="B5" s="617" t="s">
        <v>261</v>
      </c>
      <c r="C5" s="602"/>
      <c r="D5" s="602"/>
      <c r="E5" s="602"/>
      <c r="F5" s="602"/>
      <c r="G5" s="602"/>
      <c r="H5" s="602"/>
      <c r="I5" s="602"/>
      <c r="K5" s="667"/>
      <c r="L5" s="667"/>
      <c r="M5" s="667"/>
      <c r="N5" s="667"/>
      <c r="O5" s="667"/>
      <c r="P5" s="667"/>
      <c r="Q5" s="667"/>
      <c r="R5" s="667"/>
      <c r="S5" s="667"/>
      <c r="T5" s="667"/>
      <c r="U5" s="667"/>
    </row>
    <row r="6" spans="2:21" s="296" customFormat="1" ht="15" customHeight="1">
      <c r="B6" s="602"/>
      <c r="C6" s="602"/>
      <c r="D6" s="602"/>
      <c r="E6" s="602"/>
      <c r="F6" s="602"/>
      <c r="G6" s="602"/>
      <c r="H6" s="602"/>
      <c r="I6" s="602"/>
      <c r="K6" s="667"/>
      <c r="L6" s="667"/>
      <c r="M6" s="667"/>
      <c r="N6" s="667"/>
      <c r="O6" s="667"/>
      <c r="P6" s="667"/>
      <c r="Q6" s="667"/>
      <c r="R6" s="667"/>
      <c r="S6" s="667"/>
      <c r="T6" s="667"/>
      <c r="U6" s="667"/>
    </row>
    <row r="7" spans="2:21" s="301" customFormat="1" ht="18" customHeight="1">
      <c r="B7" s="617"/>
      <c r="C7" s="617"/>
      <c r="D7" s="617"/>
      <c r="E7" s="807" t="s">
        <v>419</v>
      </c>
      <c r="F7" s="1142">
        <f>'1-1 総表'!C15</f>
        <v>0</v>
      </c>
      <c r="G7" s="1142"/>
      <c r="H7" s="1142"/>
      <c r="I7" s="1142"/>
      <c r="J7" s="300"/>
      <c r="K7" s="1141"/>
      <c r="L7" s="1141"/>
      <c r="M7" s="1141"/>
      <c r="N7" s="1141"/>
      <c r="O7" s="1141"/>
      <c r="P7" s="1141"/>
      <c r="Q7" s="1141"/>
      <c r="R7" s="1141"/>
      <c r="S7" s="1141"/>
      <c r="T7" s="1141"/>
      <c r="U7" s="1141"/>
    </row>
    <row r="8" spans="2:21" s="301" customFormat="1" ht="31.35" customHeight="1">
      <c r="B8" s="617"/>
      <c r="C8" s="617"/>
      <c r="D8" s="617"/>
      <c r="E8" s="807" t="s">
        <v>417</v>
      </c>
      <c r="F8" s="1142">
        <f>'1-1 総表'!C16</f>
        <v>0</v>
      </c>
      <c r="G8" s="1142"/>
      <c r="H8" s="1142"/>
      <c r="I8" s="1142"/>
      <c r="J8" s="300"/>
      <c r="K8" s="1141"/>
      <c r="L8" s="1141"/>
      <c r="M8" s="1141"/>
      <c r="N8" s="1141"/>
      <c r="O8" s="1141"/>
      <c r="P8" s="1141"/>
      <c r="Q8" s="1141"/>
      <c r="R8" s="1141"/>
      <c r="S8" s="1141"/>
      <c r="T8" s="1141"/>
      <c r="U8" s="1141"/>
    </row>
    <row r="9" spans="2:21" s="301" customFormat="1" ht="18" customHeight="1">
      <c r="B9" s="617"/>
      <c r="C9" s="617"/>
      <c r="D9" s="617"/>
      <c r="E9" s="807" t="s">
        <v>418</v>
      </c>
      <c r="F9" s="1142">
        <f>'1-1 総表'!C17</f>
        <v>0</v>
      </c>
      <c r="G9" s="1142"/>
      <c r="H9" s="1142"/>
      <c r="I9" s="1142"/>
      <c r="J9" s="300"/>
      <c r="K9" s="1141"/>
      <c r="L9" s="1141"/>
      <c r="M9" s="1141"/>
      <c r="N9" s="1141"/>
      <c r="O9" s="1141"/>
      <c r="P9" s="1141"/>
      <c r="Q9" s="1141"/>
      <c r="R9" s="1141"/>
      <c r="S9" s="1141"/>
      <c r="T9" s="1141"/>
      <c r="U9" s="1141"/>
    </row>
    <row r="10" spans="2:21" ht="7.35" customHeight="1">
      <c r="B10" s="618"/>
      <c r="C10" s="619"/>
      <c r="D10" s="619"/>
      <c r="E10" s="619"/>
      <c r="F10" s="619"/>
      <c r="G10" s="619"/>
      <c r="H10" s="620"/>
      <c r="I10" s="621"/>
      <c r="K10" s="1141"/>
      <c r="L10" s="1141"/>
      <c r="M10" s="1141"/>
      <c r="N10" s="1141"/>
      <c r="O10" s="1141"/>
      <c r="P10" s="1141"/>
      <c r="Q10" s="1141"/>
      <c r="R10" s="1141"/>
      <c r="S10" s="1141"/>
      <c r="T10" s="1141"/>
      <c r="U10" s="1141"/>
    </row>
    <row r="11" spans="2:21" ht="27" customHeight="1">
      <c r="B11" s="1144" t="s">
        <v>262</v>
      </c>
      <c r="C11" s="1144"/>
      <c r="D11" s="1150">
        <f>'1-1 総表'!C27</f>
        <v>0</v>
      </c>
      <c r="E11" s="1150"/>
      <c r="F11" s="1150"/>
      <c r="G11" s="1150"/>
      <c r="H11" s="1150"/>
      <c r="I11" s="1150"/>
      <c r="J11" s="300"/>
      <c r="K11" s="1141"/>
      <c r="L11" s="1141"/>
      <c r="M11" s="1141"/>
      <c r="N11" s="1141"/>
      <c r="O11" s="1141"/>
      <c r="P11" s="1141"/>
      <c r="Q11" s="1141"/>
      <c r="R11" s="1141"/>
      <c r="S11" s="1141"/>
      <c r="T11" s="1141"/>
      <c r="U11" s="1141"/>
    </row>
    <row r="12" spans="2:21" ht="7.35" customHeight="1">
      <c r="B12" s="1145"/>
      <c r="C12" s="1145"/>
      <c r="D12" s="1146"/>
      <c r="E12" s="1146"/>
      <c r="F12" s="1146"/>
      <c r="G12" s="1146"/>
      <c r="H12" s="1146"/>
      <c r="J12" s="300"/>
      <c r="K12" s="1140" t="s">
        <v>416</v>
      </c>
      <c r="L12" s="1140"/>
      <c r="M12" s="1140"/>
      <c r="N12" s="1140"/>
      <c r="O12" s="1140"/>
      <c r="P12" s="1140"/>
      <c r="Q12" s="1140"/>
      <c r="R12" s="1140"/>
      <c r="S12" s="1140"/>
      <c r="T12" s="1140"/>
      <c r="U12" s="1140"/>
    </row>
    <row r="13" spans="2:21" ht="6.6" customHeight="1">
      <c r="B13" s="302"/>
      <c r="C13" s="303"/>
      <c r="D13" s="303"/>
      <c r="E13" s="303"/>
      <c r="F13" s="303"/>
      <c r="G13" s="305"/>
      <c r="H13" s="303"/>
      <c r="K13" s="1140"/>
      <c r="L13" s="1140"/>
      <c r="M13" s="1140"/>
      <c r="N13" s="1140"/>
      <c r="O13" s="1140"/>
      <c r="P13" s="1140"/>
      <c r="Q13" s="1140"/>
      <c r="R13" s="1140"/>
      <c r="S13" s="1140"/>
      <c r="T13" s="1140"/>
      <c r="U13" s="1140"/>
    </row>
    <row r="14" spans="2:21" ht="27" customHeight="1">
      <c r="B14" s="1147">
        <v>1</v>
      </c>
      <c r="C14" s="306" t="s">
        <v>263</v>
      </c>
      <c r="D14" s="1148"/>
      <c r="E14" s="1148"/>
      <c r="F14" s="1148"/>
      <c r="G14" s="1148"/>
      <c r="H14" s="1148"/>
      <c r="J14" s="307"/>
      <c r="K14" s="1140"/>
      <c r="L14" s="1140"/>
      <c r="M14" s="1140"/>
      <c r="N14" s="1140"/>
      <c r="O14" s="1140"/>
      <c r="P14" s="1140"/>
      <c r="Q14" s="1140"/>
      <c r="R14" s="1140"/>
      <c r="S14" s="1140"/>
      <c r="T14" s="1140"/>
      <c r="U14" s="1140"/>
    </row>
    <row r="15" spans="2:21" ht="14.25" customHeight="1">
      <c r="B15" s="1147"/>
      <c r="C15" s="1149" t="s">
        <v>264</v>
      </c>
      <c r="D15" s="1148"/>
      <c r="E15" s="1148"/>
      <c r="F15" s="1148"/>
      <c r="G15" s="1148"/>
      <c r="H15" s="1148"/>
      <c r="J15" s="307"/>
      <c r="K15" s="1140"/>
      <c r="L15" s="1140"/>
      <c r="M15" s="1140"/>
      <c r="N15" s="1140"/>
      <c r="O15" s="1140"/>
      <c r="P15" s="1140"/>
      <c r="Q15" s="1140"/>
      <c r="R15" s="1140"/>
      <c r="S15" s="1140"/>
      <c r="T15" s="1140"/>
      <c r="U15" s="1140"/>
    </row>
    <row r="16" spans="2:21" ht="14.25" customHeight="1">
      <c r="B16" s="1147"/>
      <c r="C16" s="1149"/>
      <c r="D16" s="1148"/>
      <c r="E16" s="1148"/>
      <c r="F16" s="1148"/>
      <c r="G16" s="1148"/>
      <c r="H16" s="1148"/>
      <c r="J16" s="307"/>
      <c r="K16" s="1140"/>
      <c r="L16" s="1140"/>
      <c r="M16" s="1140"/>
      <c r="N16" s="1140"/>
      <c r="O16" s="1140"/>
      <c r="P16" s="1140"/>
      <c r="Q16" s="1140"/>
      <c r="R16" s="1140"/>
      <c r="S16" s="1140"/>
      <c r="T16" s="1140"/>
      <c r="U16" s="1140"/>
    </row>
    <row r="17" spans="2:21" ht="14.25" customHeight="1">
      <c r="B17" s="1147"/>
      <c r="C17" s="1149"/>
      <c r="D17" s="1148"/>
      <c r="E17" s="1148"/>
      <c r="F17" s="1148"/>
      <c r="G17" s="1148"/>
      <c r="H17" s="1148"/>
      <c r="J17" s="307"/>
      <c r="K17" s="1140"/>
      <c r="L17" s="1140"/>
      <c r="M17" s="1140"/>
      <c r="N17" s="1140"/>
      <c r="O17" s="1140"/>
      <c r="P17" s="1140"/>
      <c r="Q17" s="1140"/>
      <c r="R17" s="1140"/>
      <c r="S17" s="1140"/>
      <c r="T17" s="1140"/>
      <c r="U17" s="1140"/>
    </row>
    <row r="18" spans="2:21" ht="14.25" customHeight="1">
      <c r="B18" s="1147"/>
      <c r="C18" s="1149"/>
      <c r="D18" s="1148"/>
      <c r="E18" s="1148"/>
      <c r="F18" s="1148"/>
      <c r="G18" s="1148"/>
      <c r="H18" s="1148"/>
      <c r="J18" s="307"/>
      <c r="K18" s="1140"/>
      <c r="L18" s="1140"/>
      <c r="M18" s="1140"/>
      <c r="N18" s="1140"/>
      <c r="O18" s="1140"/>
      <c r="P18" s="1140"/>
      <c r="Q18" s="1140"/>
      <c r="R18" s="1140"/>
      <c r="S18" s="1140"/>
      <c r="T18" s="1140"/>
      <c r="U18" s="1140"/>
    </row>
    <row r="19" spans="2:21" ht="14.25" customHeight="1">
      <c r="B19" s="1147"/>
      <c r="C19" s="1149"/>
      <c r="D19" s="1148"/>
      <c r="E19" s="1148"/>
      <c r="F19" s="1148"/>
      <c r="G19" s="1148"/>
      <c r="H19" s="1148"/>
      <c r="J19" s="307"/>
      <c r="K19" s="1140"/>
      <c r="L19" s="1140"/>
      <c r="M19" s="1140"/>
      <c r="N19" s="1140"/>
      <c r="O19" s="1140"/>
      <c r="P19" s="1140"/>
      <c r="Q19" s="1140"/>
      <c r="R19" s="1140"/>
      <c r="S19" s="1140"/>
      <c r="T19" s="1140"/>
      <c r="U19" s="1140"/>
    </row>
    <row r="20" spans="2:21" ht="14.25" customHeight="1">
      <c r="B20" s="1147"/>
      <c r="C20" s="1149" t="s">
        <v>265</v>
      </c>
      <c r="D20" s="1148"/>
      <c r="E20" s="1148"/>
      <c r="F20" s="1148"/>
      <c r="G20" s="1148"/>
      <c r="H20" s="1148"/>
      <c r="J20" s="307"/>
      <c r="K20" s="1140"/>
      <c r="L20" s="1140"/>
      <c r="M20" s="1140"/>
      <c r="N20" s="1140"/>
      <c r="O20" s="1140"/>
      <c r="P20" s="1140"/>
      <c r="Q20" s="1140"/>
      <c r="R20" s="1140"/>
      <c r="S20" s="1140"/>
      <c r="T20" s="1140"/>
      <c r="U20" s="1140"/>
    </row>
    <row r="21" spans="2:21" ht="14.25" customHeight="1">
      <c r="B21" s="1147"/>
      <c r="C21" s="1149"/>
      <c r="D21" s="1148"/>
      <c r="E21" s="1148"/>
      <c r="F21" s="1148"/>
      <c r="G21" s="1148"/>
      <c r="H21" s="1148"/>
      <c r="J21" s="307"/>
      <c r="K21" s="1140"/>
      <c r="L21" s="1140"/>
      <c r="M21" s="1140"/>
      <c r="N21" s="1140"/>
      <c r="O21" s="1140"/>
      <c r="P21" s="1140"/>
      <c r="Q21" s="1140"/>
      <c r="R21" s="1140"/>
      <c r="S21" s="1140"/>
      <c r="T21" s="1140"/>
      <c r="U21" s="1140"/>
    </row>
    <row r="22" spans="2:21" ht="14.25" customHeight="1">
      <c r="B22" s="1147"/>
      <c r="C22" s="1149"/>
      <c r="D22" s="1148"/>
      <c r="E22" s="1148"/>
      <c r="F22" s="1148"/>
      <c r="G22" s="1148"/>
      <c r="H22" s="1148"/>
      <c r="J22" s="307"/>
      <c r="K22" s="1140"/>
      <c r="L22" s="1140"/>
      <c r="M22" s="1140"/>
      <c r="N22" s="1140"/>
      <c r="O22" s="1140"/>
      <c r="P22" s="1140"/>
      <c r="Q22" s="1140"/>
      <c r="R22" s="1140"/>
      <c r="S22" s="1140"/>
      <c r="T22" s="1140"/>
      <c r="U22" s="1140"/>
    </row>
    <row r="23" spans="2:21" ht="14.25" customHeight="1">
      <c r="B23" s="1147"/>
      <c r="C23" s="1149"/>
      <c r="D23" s="1148"/>
      <c r="E23" s="1148"/>
      <c r="F23" s="1148"/>
      <c r="G23" s="1148"/>
      <c r="H23" s="1148"/>
      <c r="J23" s="307"/>
      <c r="K23" s="1140"/>
      <c r="L23" s="1140"/>
      <c r="M23" s="1140"/>
      <c r="N23" s="1140"/>
      <c r="O23" s="1140"/>
      <c r="P23" s="1140"/>
      <c r="Q23" s="1140"/>
      <c r="R23" s="1140"/>
      <c r="S23" s="1140"/>
      <c r="T23" s="1140"/>
      <c r="U23" s="1140"/>
    </row>
    <row r="24" spans="2:21" ht="14.25" customHeight="1">
      <c r="B24" s="1147"/>
      <c r="C24" s="1149"/>
      <c r="D24" s="1148"/>
      <c r="E24" s="1148"/>
      <c r="F24" s="1148"/>
      <c r="G24" s="1148"/>
      <c r="H24" s="1148"/>
      <c r="J24" s="307"/>
      <c r="K24" s="1140"/>
      <c r="L24" s="1140"/>
      <c r="M24" s="1140"/>
      <c r="N24" s="1140"/>
      <c r="O24" s="1140"/>
      <c r="P24" s="1140"/>
      <c r="Q24" s="1140"/>
      <c r="R24" s="1140"/>
      <c r="S24" s="1140"/>
      <c r="T24" s="1140"/>
      <c r="U24" s="1140"/>
    </row>
    <row r="25" spans="2:21" ht="14.25" customHeight="1">
      <c r="B25" s="1147"/>
      <c r="C25" s="1149" t="s">
        <v>266</v>
      </c>
      <c r="D25" s="1148"/>
      <c r="E25" s="1148"/>
      <c r="F25" s="1148"/>
      <c r="G25" s="1148"/>
      <c r="H25" s="1148"/>
      <c r="J25" s="307"/>
      <c r="K25" s="1140"/>
      <c r="L25" s="1140"/>
      <c r="M25" s="1140"/>
      <c r="N25" s="1140"/>
      <c r="O25" s="1140"/>
      <c r="P25" s="1140"/>
      <c r="Q25" s="1140"/>
      <c r="R25" s="1140"/>
      <c r="S25" s="1140"/>
      <c r="T25" s="1140"/>
      <c r="U25" s="1140"/>
    </row>
    <row r="26" spans="2:21" ht="13.5" customHeight="1">
      <c r="B26" s="1147"/>
      <c r="C26" s="1149"/>
      <c r="D26" s="1148"/>
      <c r="E26" s="1148"/>
      <c r="F26" s="1148"/>
      <c r="G26" s="1148"/>
      <c r="H26" s="1148"/>
      <c r="J26" s="307"/>
      <c r="K26" s="1140"/>
      <c r="L26" s="1140"/>
      <c r="M26" s="1140"/>
      <c r="N26" s="1140"/>
      <c r="O26" s="1140"/>
      <c r="P26" s="1140"/>
      <c r="Q26" s="1140"/>
      <c r="R26" s="1140"/>
      <c r="S26" s="1140"/>
      <c r="T26" s="1140"/>
      <c r="U26" s="1140"/>
    </row>
    <row r="27" spans="2:21" ht="14.25" customHeight="1">
      <c r="B27" s="1147"/>
      <c r="C27" s="1149"/>
      <c r="D27" s="1148"/>
      <c r="E27" s="1148"/>
      <c r="F27" s="1148"/>
      <c r="G27" s="1148"/>
      <c r="H27" s="1148"/>
      <c r="J27" s="307"/>
      <c r="K27" s="1140"/>
      <c r="L27" s="1140"/>
      <c r="M27" s="1140"/>
      <c r="N27" s="1140"/>
      <c r="O27" s="1140"/>
      <c r="P27" s="1140"/>
      <c r="Q27" s="1140"/>
      <c r="R27" s="1140"/>
      <c r="S27" s="1140"/>
      <c r="T27" s="1140"/>
      <c r="U27" s="1140"/>
    </row>
    <row r="28" spans="2:21" ht="14.25" customHeight="1">
      <c r="B28" s="1147"/>
      <c r="C28" s="1149"/>
      <c r="D28" s="1148"/>
      <c r="E28" s="1148"/>
      <c r="F28" s="1148"/>
      <c r="G28" s="1148"/>
      <c r="H28" s="1148"/>
      <c r="J28" s="307"/>
      <c r="K28" s="1140"/>
      <c r="L28" s="1140"/>
      <c r="M28" s="1140"/>
      <c r="N28" s="1140"/>
      <c r="O28" s="1140"/>
      <c r="P28" s="1140"/>
      <c r="Q28" s="1140"/>
      <c r="R28" s="1140"/>
      <c r="S28" s="1140"/>
      <c r="T28" s="1140"/>
      <c r="U28" s="1140"/>
    </row>
    <row r="29" spans="2:21" ht="14.25" customHeight="1">
      <c r="B29" s="1147"/>
      <c r="C29" s="1149"/>
      <c r="D29" s="1148"/>
      <c r="E29" s="1148"/>
      <c r="F29" s="1148"/>
      <c r="G29" s="1148"/>
      <c r="H29" s="1148"/>
      <c r="J29" s="307"/>
      <c r="K29" s="1140"/>
      <c r="L29" s="1140"/>
      <c r="M29" s="1140"/>
      <c r="N29" s="1140"/>
      <c r="O29" s="1140"/>
      <c r="P29" s="1140"/>
      <c r="Q29" s="1140"/>
      <c r="R29" s="1140"/>
      <c r="S29" s="1140"/>
      <c r="T29" s="1140"/>
      <c r="U29" s="1140"/>
    </row>
    <row r="30" spans="2:21" ht="4.3499999999999996" customHeight="1">
      <c r="B30" s="308"/>
      <c r="C30" s="309"/>
      <c r="D30" s="310"/>
      <c r="E30" s="310"/>
      <c r="F30" s="310"/>
      <c r="G30" s="310"/>
      <c r="H30" s="310"/>
      <c r="K30" s="1140"/>
      <c r="L30" s="1140"/>
      <c r="M30" s="1140"/>
      <c r="N30" s="1140"/>
      <c r="O30" s="1140"/>
      <c r="P30" s="1140"/>
      <c r="Q30" s="1140"/>
      <c r="R30" s="1140"/>
      <c r="S30" s="1140"/>
      <c r="T30" s="1140"/>
      <c r="U30" s="1140"/>
    </row>
    <row r="31" spans="2:21" ht="27" customHeight="1">
      <c r="B31" s="1147">
        <v>2</v>
      </c>
      <c r="C31" s="306" t="s">
        <v>263</v>
      </c>
      <c r="D31" s="1148"/>
      <c r="E31" s="1148"/>
      <c r="F31" s="1148"/>
      <c r="G31" s="1148"/>
      <c r="H31" s="1148"/>
      <c r="K31" s="1140"/>
      <c r="L31" s="1140"/>
      <c r="M31" s="1140"/>
      <c r="N31" s="1140"/>
      <c r="O31" s="1140"/>
      <c r="P31" s="1140"/>
      <c r="Q31" s="1140"/>
      <c r="R31" s="1140"/>
      <c r="S31" s="1140"/>
      <c r="T31" s="1140"/>
      <c r="U31" s="1140"/>
    </row>
    <row r="32" spans="2:21" ht="14.25" customHeight="1">
      <c r="B32" s="1147"/>
      <c r="C32" s="1149" t="s">
        <v>264</v>
      </c>
      <c r="D32" s="1148"/>
      <c r="E32" s="1148"/>
      <c r="F32" s="1148"/>
      <c r="G32" s="1148"/>
      <c r="H32" s="1148"/>
      <c r="K32" s="1140"/>
      <c r="L32" s="1140"/>
      <c r="M32" s="1140"/>
      <c r="N32" s="1140"/>
      <c r="O32" s="1140"/>
      <c r="P32" s="1140"/>
      <c r="Q32" s="1140"/>
      <c r="R32" s="1140"/>
      <c r="S32" s="1140"/>
      <c r="T32" s="1140"/>
      <c r="U32" s="1140"/>
    </row>
    <row r="33" spans="2:21" ht="14.25" customHeight="1">
      <c r="B33" s="1147"/>
      <c r="C33" s="1149"/>
      <c r="D33" s="1148"/>
      <c r="E33" s="1148"/>
      <c r="F33" s="1148"/>
      <c r="G33" s="1148"/>
      <c r="H33" s="1148"/>
      <c r="K33" s="1140"/>
      <c r="L33" s="1140"/>
      <c r="M33" s="1140"/>
      <c r="N33" s="1140"/>
      <c r="O33" s="1140"/>
      <c r="P33" s="1140"/>
      <c r="Q33" s="1140"/>
      <c r="R33" s="1140"/>
      <c r="S33" s="1140"/>
      <c r="T33" s="1140"/>
      <c r="U33" s="1140"/>
    </row>
    <row r="34" spans="2:21" ht="14.25" customHeight="1">
      <c r="B34" s="1147"/>
      <c r="C34" s="1149"/>
      <c r="D34" s="1148"/>
      <c r="E34" s="1148"/>
      <c r="F34" s="1148"/>
      <c r="G34" s="1148"/>
      <c r="H34" s="1148"/>
      <c r="K34" s="1140"/>
      <c r="L34" s="1140"/>
      <c r="M34" s="1140"/>
      <c r="N34" s="1140"/>
      <c r="O34" s="1140"/>
      <c r="P34" s="1140"/>
      <c r="Q34" s="1140"/>
      <c r="R34" s="1140"/>
      <c r="S34" s="1140"/>
      <c r="T34" s="1140"/>
      <c r="U34" s="1140"/>
    </row>
    <row r="35" spans="2:21" ht="14.25" customHeight="1">
      <c r="B35" s="1147"/>
      <c r="C35" s="1149"/>
      <c r="D35" s="1148"/>
      <c r="E35" s="1148"/>
      <c r="F35" s="1148"/>
      <c r="G35" s="1148"/>
      <c r="H35" s="1148"/>
      <c r="K35" s="1140"/>
      <c r="L35" s="1140"/>
      <c r="M35" s="1140"/>
      <c r="N35" s="1140"/>
      <c r="O35" s="1140"/>
      <c r="P35" s="1140"/>
      <c r="Q35" s="1140"/>
      <c r="R35" s="1140"/>
      <c r="S35" s="1140"/>
      <c r="T35" s="1140"/>
      <c r="U35" s="1140"/>
    </row>
    <row r="36" spans="2:21" ht="14.25" customHeight="1">
      <c r="B36" s="1147"/>
      <c r="C36" s="1149"/>
      <c r="D36" s="1148"/>
      <c r="E36" s="1148"/>
      <c r="F36" s="1148"/>
      <c r="G36" s="1148"/>
      <c r="H36" s="1148"/>
      <c r="K36" s="1140"/>
      <c r="L36" s="1140"/>
      <c r="M36" s="1140"/>
      <c r="N36" s="1140"/>
      <c r="O36" s="1140"/>
      <c r="P36" s="1140"/>
      <c r="Q36" s="1140"/>
      <c r="R36" s="1140"/>
      <c r="S36" s="1140"/>
      <c r="T36" s="1140"/>
      <c r="U36" s="1140"/>
    </row>
    <row r="37" spans="2:21" ht="14.25" customHeight="1">
      <c r="B37" s="1147"/>
      <c r="C37" s="1149" t="s">
        <v>265</v>
      </c>
      <c r="D37" s="1148"/>
      <c r="E37" s="1148"/>
      <c r="F37" s="1148"/>
      <c r="G37" s="1148"/>
      <c r="H37" s="1148"/>
      <c r="K37" s="1140"/>
      <c r="L37" s="1140"/>
      <c r="M37" s="1140"/>
      <c r="N37" s="1140"/>
      <c r="O37" s="1140"/>
      <c r="P37" s="1140"/>
      <c r="Q37" s="1140"/>
      <c r="R37" s="1140"/>
      <c r="S37" s="1140"/>
      <c r="T37" s="1140"/>
      <c r="U37" s="1140"/>
    </row>
    <row r="38" spans="2:21" ht="14.25" customHeight="1">
      <c r="B38" s="1147"/>
      <c r="C38" s="1149"/>
      <c r="D38" s="1148"/>
      <c r="E38" s="1148"/>
      <c r="F38" s="1148"/>
      <c r="G38" s="1148"/>
      <c r="H38" s="1148"/>
      <c r="K38" s="1140"/>
      <c r="L38" s="1140"/>
      <c r="M38" s="1140"/>
      <c r="N38" s="1140"/>
      <c r="O38" s="1140"/>
      <c r="P38" s="1140"/>
      <c r="Q38" s="1140"/>
      <c r="R38" s="1140"/>
      <c r="S38" s="1140"/>
      <c r="T38" s="1140"/>
      <c r="U38" s="1140"/>
    </row>
    <row r="39" spans="2:21" ht="14.25" customHeight="1">
      <c r="B39" s="1147"/>
      <c r="C39" s="1149"/>
      <c r="D39" s="1148"/>
      <c r="E39" s="1148"/>
      <c r="F39" s="1148"/>
      <c r="G39" s="1148"/>
      <c r="H39" s="1148"/>
      <c r="K39" s="1140"/>
      <c r="L39" s="1140"/>
      <c r="M39" s="1140"/>
      <c r="N39" s="1140"/>
      <c r="O39" s="1140"/>
      <c r="P39" s="1140"/>
      <c r="Q39" s="1140"/>
      <c r="R39" s="1140"/>
      <c r="S39" s="1140"/>
      <c r="T39" s="1140"/>
      <c r="U39" s="1140"/>
    </row>
    <row r="40" spans="2:21" ht="14.25" customHeight="1">
      <c r="B40" s="1147"/>
      <c r="C40" s="1149"/>
      <c r="D40" s="1148"/>
      <c r="E40" s="1148"/>
      <c r="F40" s="1148"/>
      <c r="G40" s="1148"/>
      <c r="H40" s="1148"/>
      <c r="K40" s="1140"/>
      <c r="L40" s="1140"/>
      <c r="M40" s="1140"/>
      <c r="N40" s="1140"/>
      <c r="O40" s="1140"/>
      <c r="P40" s="1140"/>
      <c r="Q40" s="1140"/>
      <c r="R40" s="1140"/>
      <c r="S40" s="1140"/>
      <c r="T40" s="1140"/>
      <c r="U40" s="1140"/>
    </row>
    <row r="41" spans="2:21" ht="14.25" customHeight="1">
      <c r="B41" s="1147"/>
      <c r="C41" s="1149"/>
      <c r="D41" s="1148"/>
      <c r="E41" s="1148"/>
      <c r="F41" s="1148"/>
      <c r="G41" s="1148"/>
      <c r="H41" s="1148"/>
      <c r="K41" s="1140"/>
      <c r="L41" s="1140"/>
      <c r="M41" s="1140"/>
      <c r="N41" s="1140"/>
      <c r="O41" s="1140"/>
      <c r="P41" s="1140"/>
      <c r="Q41" s="1140"/>
      <c r="R41" s="1140"/>
      <c r="S41" s="1140"/>
      <c r="T41" s="1140"/>
      <c r="U41" s="1140"/>
    </row>
    <row r="42" spans="2:21" ht="14.25" customHeight="1">
      <c r="B42" s="1147"/>
      <c r="C42" s="1149" t="s">
        <v>266</v>
      </c>
      <c r="D42" s="1148"/>
      <c r="E42" s="1148"/>
      <c r="F42" s="1148"/>
      <c r="G42" s="1148"/>
      <c r="H42" s="1148"/>
    </row>
    <row r="43" spans="2:21" ht="14.25" customHeight="1">
      <c r="B43" s="1147"/>
      <c r="C43" s="1149"/>
      <c r="D43" s="1148"/>
      <c r="E43" s="1148"/>
      <c r="F43" s="1148"/>
      <c r="G43" s="1148"/>
      <c r="H43" s="1148"/>
    </row>
    <row r="44" spans="2:21" ht="14.25" customHeight="1">
      <c r="B44" s="1147"/>
      <c r="C44" s="1149"/>
      <c r="D44" s="1148"/>
      <c r="E44" s="1148"/>
      <c r="F44" s="1148"/>
      <c r="G44" s="1148"/>
      <c r="H44" s="1148"/>
    </row>
    <row r="45" spans="2:21" ht="14.25" customHeight="1">
      <c r="B45" s="1147"/>
      <c r="C45" s="1149"/>
      <c r="D45" s="1148"/>
      <c r="E45" s="1148"/>
      <c r="F45" s="1148"/>
      <c r="G45" s="1148"/>
      <c r="H45" s="1148"/>
    </row>
    <row r="46" spans="2:21" ht="14.25" customHeight="1">
      <c r="B46" s="1147"/>
      <c r="C46" s="1149"/>
      <c r="D46" s="1148"/>
      <c r="E46" s="1148"/>
      <c r="F46" s="1148"/>
      <c r="G46" s="1148"/>
      <c r="H46" s="1148"/>
    </row>
    <row r="47" spans="2:21" ht="4.3499999999999996" customHeight="1">
      <c r="B47" s="308"/>
      <c r="C47" s="309"/>
      <c r="D47" s="310"/>
      <c r="E47" s="310"/>
      <c r="F47" s="310"/>
      <c r="G47" s="310"/>
      <c r="H47" s="310"/>
    </row>
    <row r="48" spans="2:21" ht="27" customHeight="1">
      <c r="B48" s="1147">
        <v>3</v>
      </c>
      <c r="C48" s="306" t="s">
        <v>263</v>
      </c>
      <c r="D48" s="1148"/>
      <c r="E48" s="1148"/>
      <c r="F48" s="1148"/>
      <c r="G48" s="1148"/>
      <c r="H48" s="1148"/>
    </row>
    <row r="49" spans="2:8" ht="14.25" customHeight="1">
      <c r="B49" s="1147"/>
      <c r="C49" s="1149" t="s">
        <v>264</v>
      </c>
      <c r="D49" s="1148"/>
      <c r="E49" s="1148"/>
      <c r="F49" s="1148"/>
      <c r="G49" s="1148"/>
      <c r="H49" s="1148"/>
    </row>
    <row r="50" spans="2:8" ht="14.25" customHeight="1">
      <c r="B50" s="1147"/>
      <c r="C50" s="1149"/>
      <c r="D50" s="1148"/>
      <c r="E50" s="1148"/>
      <c r="F50" s="1148"/>
      <c r="G50" s="1148"/>
      <c r="H50" s="1148"/>
    </row>
    <row r="51" spans="2:8" ht="14.25" customHeight="1">
      <c r="B51" s="1147"/>
      <c r="C51" s="1149"/>
      <c r="D51" s="1148"/>
      <c r="E51" s="1148"/>
      <c r="F51" s="1148"/>
      <c r="G51" s="1148"/>
      <c r="H51" s="1148"/>
    </row>
    <row r="52" spans="2:8" ht="14.25" customHeight="1">
      <c r="B52" s="1147"/>
      <c r="C52" s="1149"/>
      <c r="D52" s="1148"/>
      <c r="E52" s="1148"/>
      <c r="F52" s="1148"/>
      <c r="G52" s="1148"/>
      <c r="H52" s="1148"/>
    </row>
    <row r="53" spans="2:8" ht="14.25" customHeight="1">
      <c r="B53" s="1147"/>
      <c r="C53" s="1149"/>
      <c r="D53" s="1148"/>
      <c r="E53" s="1148"/>
      <c r="F53" s="1148"/>
      <c r="G53" s="1148"/>
      <c r="H53" s="1148"/>
    </row>
    <row r="54" spans="2:8" ht="14.25" customHeight="1">
      <c r="B54" s="1147"/>
      <c r="C54" s="1149" t="s">
        <v>265</v>
      </c>
      <c r="D54" s="1148"/>
      <c r="E54" s="1148"/>
      <c r="F54" s="1148"/>
      <c r="G54" s="1148"/>
      <c r="H54" s="1148"/>
    </row>
    <row r="55" spans="2:8" ht="14.25" customHeight="1">
      <c r="B55" s="1147"/>
      <c r="C55" s="1149"/>
      <c r="D55" s="1148"/>
      <c r="E55" s="1148"/>
      <c r="F55" s="1148"/>
      <c r="G55" s="1148"/>
      <c r="H55" s="1148"/>
    </row>
    <row r="56" spans="2:8" ht="14.25" customHeight="1">
      <c r="B56" s="1147"/>
      <c r="C56" s="1149"/>
      <c r="D56" s="1148"/>
      <c r="E56" s="1148"/>
      <c r="F56" s="1148"/>
      <c r="G56" s="1148"/>
      <c r="H56" s="1148"/>
    </row>
    <row r="57" spans="2:8" ht="14.25" customHeight="1">
      <c r="B57" s="1147"/>
      <c r="C57" s="1149"/>
      <c r="D57" s="1148"/>
      <c r="E57" s="1148"/>
      <c r="F57" s="1148"/>
      <c r="G57" s="1148"/>
      <c r="H57" s="1148"/>
    </row>
    <row r="58" spans="2:8" ht="14.25" customHeight="1">
      <c r="B58" s="1147"/>
      <c r="C58" s="1149"/>
      <c r="D58" s="1148"/>
      <c r="E58" s="1148"/>
      <c r="F58" s="1148"/>
      <c r="G58" s="1148"/>
      <c r="H58" s="1148"/>
    </row>
    <row r="59" spans="2:8" ht="14.25" customHeight="1">
      <c r="B59" s="1147"/>
      <c r="C59" s="1149" t="s">
        <v>266</v>
      </c>
      <c r="D59" s="1148"/>
      <c r="E59" s="1148"/>
      <c r="F59" s="1148"/>
      <c r="G59" s="1148"/>
      <c r="H59" s="1148"/>
    </row>
    <row r="60" spans="2:8" ht="14.25" customHeight="1">
      <c r="B60" s="1147"/>
      <c r="C60" s="1149"/>
      <c r="D60" s="1148"/>
      <c r="E60" s="1148"/>
      <c r="F60" s="1148"/>
      <c r="G60" s="1148"/>
      <c r="H60" s="1148"/>
    </row>
    <row r="61" spans="2:8" ht="14.25" customHeight="1">
      <c r="B61" s="1147"/>
      <c r="C61" s="1149"/>
      <c r="D61" s="1148"/>
      <c r="E61" s="1148"/>
      <c r="F61" s="1148"/>
      <c r="G61" s="1148"/>
      <c r="H61" s="1148"/>
    </row>
    <row r="62" spans="2:8" ht="14.25" customHeight="1">
      <c r="B62" s="1147"/>
      <c r="C62" s="1149"/>
      <c r="D62" s="1148"/>
      <c r="E62" s="1148"/>
      <c r="F62" s="1148"/>
      <c r="G62" s="1148"/>
      <c r="H62" s="1148"/>
    </row>
    <row r="63" spans="2:8" ht="14.25" customHeight="1">
      <c r="B63" s="1147"/>
      <c r="C63" s="1149"/>
      <c r="D63" s="1148"/>
      <c r="E63" s="1148"/>
      <c r="F63" s="1148"/>
      <c r="G63" s="1148"/>
      <c r="H63" s="1148"/>
    </row>
    <row r="64" spans="2:8" ht="4.3499999999999996" customHeight="1">
      <c r="B64" s="308"/>
      <c r="C64" s="309"/>
      <c r="D64" s="310"/>
      <c r="E64" s="310"/>
      <c r="F64" s="310"/>
      <c r="G64" s="310"/>
      <c r="H64" s="310"/>
    </row>
    <row r="65" spans="2:8" ht="27" customHeight="1">
      <c r="B65" s="1147">
        <v>4</v>
      </c>
      <c r="C65" s="306" t="s">
        <v>263</v>
      </c>
      <c r="D65" s="1148"/>
      <c r="E65" s="1148"/>
      <c r="F65" s="1148"/>
      <c r="G65" s="1148"/>
      <c r="H65" s="1148"/>
    </row>
    <row r="66" spans="2:8" ht="14.25" customHeight="1">
      <c r="B66" s="1147"/>
      <c r="C66" s="1149" t="s">
        <v>264</v>
      </c>
      <c r="D66" s="1148"/>
      <c r="E66" s="1148"/>
      <c r="F66" s="1148"/>
      <c r="G66" s="1148"/>
      <c r="H66" s="1148"/>
    </row>
    <row r="67" spans="2:8" ht="14.25" customHeight="1">
      <c r="B67" s="1147"/>
      <c r="C67" s="1149"/>
      <c r="D67" s="1148"/>
      <c r="E67" s="1148"/>
      <c r="F67" s="1148"/>
      <c r="G67" s="1148"/>
      <c r="H67" s="1148"/>
    </row>
    <row r="68" spans="2:8" ht="14.25" customHeight="1">
      <c r="B68" s="1147"/>
      <c r="C68" s="1149"/>
      <c r="D68" s="1148"/>
      <c r="E68" s="1148"/>
      <c r="F68" s="1148"/>
      <c r="G68" s="1148"/>
      <c r="H68" s="1148"/>
    </row>
    <row r="69" spans="2:8" ht="14.25" customHeight="1">
      <c r="B69" s="1147"/>
      <c r="C69" s="1149"/>
      <c r="D69" s="1148"/>
      <c r="E69" s="1148"/>
      <c r="F69" s="1148"/>
      <c r="G69" s="1148"/>
      <c r="H69" s="1148"/>
    </row>
    <row r="70" spans="2:8" ht="14.25" customHeight="1">
      <c r="B70" s="1147"/>
      <c r="C70" s="1149"/>
      <c r="D70" s="1148"/>
      <c r="E70" s="1148"/>
      <c r="F70" s="1148"/>
      <c r="G70" s="1148"/>
      <c r="H70" s="1148"/>
    </row>
    <row r="71" spans="2:8" ht="14.25" customHeight="1">
      <c r="B71" s="1147"/>
      <c r="C71" s="1149" t="s">
        <v>265</v>
      </c>
      <c r="D71" s="1148"/>
      <c r="E71" s="1148"/>
      <c r="F71" s="1148"/>
      <c r="G71" s="1148"/>
      <c r="H71" s="1148"/>
    </row>
    <row r="72" spans="2:8" ht="14.25" customHeight="1">
      <c r="B72" s="1147"/>
      <c r="C72" s="1149"/>
      <c r="D72" s="1148"/>
      <c r="E72" s="1148"/>
      <c r="F72" s="1148"/>
      <c r="G72" s="1148"/>
      <c r="H72" s="1148"/>
    </row>
    <row r="73" spans="2:8" ht="14.25" customHeight="1">
      <c r="B73" s="1147"/>
      <c r="C73" s="1149"/>
      <c r="D73" s="1148"/>
      <c r="E73" s="1148"/>
      <c r="F73" s="1148"/>
      <c r="G73" s="1148"/>
      <c r="H73" s="1148"/>
    </row>
    <row r="74" spans="2:8" ht="14.25" customHeight="1">
      <c r="B74" s="1147"/>
      <c r="C74" s="1149"/>
      <c r="D74" s="1148"/>
      <c r="E74" s="1148"/>
      <c r="F74" s="1148"/>
      <c r="G74" s="1148"/>
      <c r="H74" s="1148"/>
    </row>
    <row r="75" spans="2:8" ht="14.25" customHeight="1">
      <c r="B75" s="1147"/>
      <c r="C75" s="1149"/>
      <c r="D75" s="1148"/>
      <c r="E75" s="1148"/>
      <c r="F75" s="1148"/>
      <c r="G75" s="1148"/>
      <c r="H75" s="1148"/>
    </row>
    <row r="76" spans="2:8" ht="14.25" customHeight="1">
      <c r="B76" s="1147"/>
      <c r="C76" s="1149" t="s">
        <v>266</v>
      </c>
      <c r="D76" s="1148"/>
      <c r="E76" s="1148"/>
      <c r="F76" s="1148"/>
      <c r="G76" s="1148"/>
      <c r="H76" s="1148"/>
    </row>
    <row r="77" spans="2:8" ht="14.25" customHeight="1">
      <c r="B77" s="1147"/>
      <c r="C77" s="1149"/>
      <c r="D77" s="1148"/>
      <c r="E77" s="1148"/>
      <c r="F77" s="1148"/>
      <c r="G77" s="1148"/>
      <c r="H77" s="1148"/>
    </row>
    <row r="78" spans="2:8" ht="14.25" customHeight="1">
      <c r="B78" s="1147"/>
      <c r="C78" s="1149"/>
      <c r="D78" s="1148"/>
      <c r="E78" s="1148"/>
      <c r="F78" s="1148"/>
      <c r="G78" s="1148"/>
      <c r="H78" s="1148"/>
    </row>
    <row r="79" spans="2:8" ht="14.25" customHeight="1">
      <c r="B79" s="1147"/>
      <c r="C79" s="1149"/>
      <c r="D79" s="1148"/>
      <c r="E79" s="1148"/>
      <c r="F79" s="1148"/>
      <c r="G79" s="1148"/>
      <c r="H79" s="1148"/>
    </row>
    <row r="80" spans="2:8" ht="14.1" customHeight="1">
      <c r="B80" s="1147"/>
      <c r="C80" s="1149"/>
      <c r="D80" s="1148"/>
      <c r="E80" s="1148"/>
      <c r="F80" s="1148"/>
      <c r="G80" s="1148"/>
      <c r="H80" s="1148"/>
    </row>
    <row r="81" spans="2:8" ht="4.3499999999999996" customHeight="1">
      <c r="B81" s="308"/>
      <c r="C81" s="309"/>
      <c r="D81" s="310"/>
      <c r="E81" s="310"/>
      <c r="F81" s="310"/>
      <c r="G81" s="310"/>
      <c r="H81" s="310"/>
    </row>
    <row r="82" spans="2:8" ht="27" customHeight="1">
      <c r="B82" s="1147">
        <v>5</v>
      </c>
      <c r="C82" s="306" t="s">
        <v>263</v>
      </c>
      <c r="D82" s="1148"/>
      <c r="E82" s="1148"/>
      <c r="F82" s="1148"/>
      <c r="G82" s="1148"/>
      <c r="H82" s="1148"/>
    </row>
    <row r="83" spans="2:8" ht="14.25" customHeight="1">
      <c r="B83" s="1147"/>
      <c r="C83" s="1149" t="s">
        <v>264</v>
      </c>
      <c r="D83" s="1148"/>
      <c r="E83" s="1148"/>
      <c r="F83" s="1148"/>
      <c r="G83" s="1148"/>
      <c r="H83" s="1148"/>
    </row>
    <row r="84" spans="2:8" ht="14.25" customHeight="1">
      <c r="B84" s="1147"/>
      <c r="C84" s="1149"/>
      <c r="D84" s="1148"/>
      <c r="E84" s="1148"/>
      <c r="F84" s="1148"/>
      <c r="G84" s="1148"/>
      <c r="H84" s="1148"/>
    </row>
    <row r="85" spans="2:8" ht="14.25" customHeight="1">
      <c r="B85" s="1147"/>
      <c r="C85" s="1149"/>
      <c r="D85" s="1148"/>
      <c r="E85" s="1148"/>
      <c r="F85" s="1148"/>
      <c r="G85" s="1148"/>
      <c r="H85" s="1148"/>
    </row>
    <row r="86" spans="2:8" ht="14.25" customHeight="1">
      <c r="B86" s="1147"/>
      <c r="C86" s="1149"/>
      <c r="D86" s="1148"/>
      <c r="E86" s="1148"/>
      <c r="F86" s="1148"/>
      <c r="G86" s="1148"/>
      <c r="H86" s="1148"/>
    </row>
    <row r="87" spans="2:8" ht="14.25" customHeight="1">
      <c r="B87" s="1147"/>
      <c r="C87" s="1149"/>
      <c r="D87" s="1148"/>
      <c r="E87" s="1148"/>
      <c r="F87" s="1148"/>
      <c r="G87" s="1148"/>
      <c r="H87" s="1148"/>
    </row>
    <row r="88" spans="2:8" ht="14.25" customHeight="1">
      <c r="B88" s="1147"/>
      <c r="C88" s="1149" t="s">
        <v>265</v>
      </c>
      <c r="D88" s="1148"/>
      <c r="E88" s="1148"/>
      <c r="F88" s="1148"/>
      <c r="G88" s="1148"/>
      <c r="H88" s="1148"/>
    </row>
    <row r="89" spans="2:8" ht="14.25" customHeight="1">
      <c r="B89" s="1147"/>
      <c r="C89" s="1149"/>
      <c r="D89" s="1148"/>
      <c r="E89" s="1148"/>
      <c r="F89" s="1148"/>
      <c r="G89" s="1148"/>
      <c r="H89" s="1148"/>
    </row>
    <row r="90" spans="2:8" ht="14.25" customHeight="1">
      <c r="B90" s="1147"/>
      <c r="C90" s="1149"/>
      <c r="D90" s="1148"/>
      <c r="E90" s="1148"/>
      <c r="F90" s="1148"/>
      <c r="G90" s="1148"/>
      <c r="H90" s="1148"/>
    </row>
    <row r="91" spans="2:8" ht="14.25" customHeight="1">
      <c r="B91" s="1147"/>
      <c r="C91" s="1149"/>
      <c r="D91" s="1148"/>
      <c r="E91" s="1148"/>
      <c r="F91" s="1148"/>
      <c r="G91" s="1148"/>
      <c r="H91" s="1148"/>
    </row>
    <row r="92" spans="2:8" ht="14.25" customHeight="1">
      <c r="B92" s="1147"/>
      <c r="C92" s="1149"/>
      <c r="D92" s="1148"/>
      <c r="E92" s="1148"/>
      <c r="F92" s="1148"/>
      <c r="G92" s="1148"/>
      <c r="H92" s="1148"/>
    </row>
    <row r="93" spans="2:8" ht="14.25" customHeight="1">
      <c r="B93" s="1147"/>
      <c r="C93" s="1149" t="s">
        <v>266</v>
      </c>
      <c r="D93" s="1148"/>
      <c r="E93" s="1148"/>
      <c r="F93" s="1148"/>
      <c r="G93" s="1148"/>
      <c r="H93" s="1148"/>
    </row>
    <row r="94" spans="2:8" ht="14.25" customHeight="1">
      <c r="B94" s="1147"/>
      <c r="C94" s="1149"/>
      <c r="D94" s="1148"/>
      <c r="E94" s="1148"/>
      <c r="F94" s="1148"/>
      <c r="G94" s="1148"/>
      <c r="H94" s="1148"/>
    </row>
    <row r="95" spans="2:8" ht="14.25" customHeight="1">
      <c r="B95" s="1147"/>
      <c r="C95" s="1149"/>
      <c r="D95" s="1148"/>
      <c r="E95" s="1148"/>
      <c r="F95" s="1148"/>
      <c r="G95" s="1148"/>
      <c r="H95" s="1148"/>
    </row>
    <row r="96" spans="2:8" ht="14.25" customHeight="1">
      <c r="B96" s="1147"/>
      <c r="C96" s="1149"/>
      <c r="D96" s="1148"/>
      <c r="E96" s="1148"/>
      <c r="F96" s="1148"/>
      <c r="G96" s="1148"/>
      <c r="H96" s="1148"/>
    </row>
    <row r="97" spans="2:8" ht="6.6" customHeight="1">
      <c r="B97" s="302"/>
      <c r="C97" s="313"/>
      <c r="D97" s="356"/>
      <c r="E97" s="356"/>
      <c r="F97" s="356"/>
      <c r="G97" s="356"/>
      <c r="H97" s="356"/>
    </row>
    <row r="98" spans="2:8" ht="27" customHeight="1">
      <c r="B98" s="1147">
        <v>6</v>
      </c>
      <c r="C98" s="306" t="s">
        <v>263</v>
      </c>
      <c r="D98" s="1148"/>
      <c r="E98" s="1148"/>
      <c r="F98" s="1148"/>
      <c r="G98" s="1148"/>
      <c r="H98" s="1148"/>
    </row>
    <row r="99" spans="2:8" ht="14.25" customHeight="1">
      <c r="B99" s="1147"/>
      <c r="C99" s="1149" t="s">
        <v>264</v>
      </c>
      <c r="D99" s="1148"/>
      <c r="E99" s="1148"/>
      <c r="F99" s="1148"/>
      <c r="G99" s="1148"/>
      <c r="H99" s="1148"/>
    </row>
    <row r="100" spans="2:8" ht="14.25" customHeight="1">
      <c r="B100" s="1147"/>
      <c r="C100" s="1149"/>
      <c r="D100" s="1148"/>
      <c r="E100" s="1148"/>
      <c r="F100" s="1148"/>
      <c r="G100" s="1148"/>
      <c r="H100" s="1148"/>
    </row>
    <row r="101" spans="2:8" ht="14.25" customHeight="1">
      <c r="B101" s="1147"/>
      <c r="C101" s="1149"/>
      <c r="D101" s="1148"/>
      <c r="E101" s="1148"/>
      <c r="F101" s="1148"/>
      <c r="G101" s="1148"/>
      <c r="H101" s="1148"/>
    </row>
    <row r="102" spans="2:8" ht="14.25" customHeight="1">
      <c r="B102" s="1147"/>
      <c r="C102" s="1149"/>
      <c r="D102" s="1148"/>
      <c r="E102" s="1148"/>
      <c r="F102" s="1148"/>
      <c r="G102" s="1148"/>
      <c r="H102" s="1148"/>
    </row>
    <row r="103" spans="2:8" ht="14.25" customHeight="1">
      <c r="B103" s="1147"/>
      <c r="C103" s="1149"/>
      <c r="D103" s="1148"/>
      <c r="E103" s="1148"/>
      <c r="F103" s="1148"/>
      <c r="G103" s="1148"/>
      <c r="H103" s="1148"/>
    </row>
    <row r="104" spans="2:8" ht="14.25" customHeight="1">
      <c r="B104" s="1147"/>
      <c r="C104" s="1149" t="s">
        <v>265</v>
      </c>
      <c r="D104" s="1148"/>
      <c r="E104" s="1148"/>
      <c r="F104" s="1148"/>
      <c r="G104" s="1148"/>
      <c r="H104" s="1148"/>
    </row>
    <row r="105" spans="2:8" ht="14.25" customHeight="1">
      <c r="B105" s="1147"/>
      <c r="C105" s="1149"/>
      <c r="D105" s="1148"/>
      <c r="E105" s="1148"/>
      <c r="F105" s="1148"/>
      <c r="G105" s="1148"/>
      <c r="H105" s="1148"/>
    </row>
    <row r="106" spans="2:8" ht="14.25" customHeight="1">
      <c r="B106" s="1147"/>
      <c r="C106" s="1149"/>
      <c r="D106" s="1148"/>
      <c r="E106" s="1148"/>
      <c r="F106" s="1148"/>
      <c r="G106" s="1148"/>
      <c r="H106" s="1148"/>
    </row>
    <row r="107" spans="2:8" ht="14.25" customHeight="1">
      <c r="B107" s="1147"/>
      <c r="C107" s="1149"/>
      <c r="D107" s="1148"/>
      <c r="E107" s="1148"/>
      <c r="F107" s="1148"/>
      <c r="G107" s="1148"/>
      <c r="H107" s="1148"/>
    </row>
    <row r="108" spans="2:8" ht="14.25" customHeight="1">
      <c r="B108" s="1147"/>
      <c r="C108" s="1149"/>
      <c r="D108" s="1148"/>
      <c r="E108" s="1148"/>
      <c r="F108" s="1148"/>
      <c r="G108" s="1148"/>
      <c r="H108" s="1148"/>
    </row>
    <row r="109" spans="2:8" ht="14.25" customHeight="1">
      <c r="B109" s="1147"/>
      <c r="C109" s="1149" t="s">
        <v>266</v>
      </c>
      <c r="D109" s="1148"/>
      <c r="E109" s="1148"/>
      <c r="F109" s="1148"/>
      <c r="G109" s="1148"/>
      <c r="H109" s="1148"/>
    </row>
    <row r="110" spans="2:8" ht="14.25" customHeight="1">
      <c r="B110" s="1147"/>
      <c r="C110" s="1149"/>
      <c r="D110" s="1148"/>
      <c r="E110" s="1148"/>
      <c r="F110" s="1148"/>
      <c r="G110" s="1148"/>
      <c r="H110" s="1148"/>
    </row>
    <row r="111" spans="2:8" ht="14.25" customHeight="1">
      <c r="B111" s="1147"/>
      <c r="C111" s="1149"/>
      <c r="D111" s="1148"/>
      <c r="E111" s="1148"/>
      <c r="F111" s="1148"/>
      <c r="G111" s="1148"/>
      <c r="H111" s="1148"/>
    </row>
    <row r="112" spans="2:8" ht="14.25" customHeight="1">
      <c r="B112" s="1147"/>
      <c r="C112" s="1149"/>
      <c r="D112" s="1148"/>
      <c r="E112" s="1148"/>
      <c r="F112" s="1148"/>
      <c r="G112" s="1148"/>
      <c r="H112" s="1148"/>
    </row>
    <row r="113" spans="2:8" ht="14.25" customHeight="1">
      <c r="B113" s="1147"/>
      <c r="C113" s="1149"/>
      <c r="D113" s="1148"/>
      <c r="E113" s="1148"/>
      <c r="F113" s="1148"/>
      <c r="G113" s="1148"/>
      <c r="H113" s="1148"/>
    </row>
    <row r="114" spans="2:8" ht="4.3499999999999996" customHeight="1">
      <c r="B114" s="308"/>
      <c r="C114" s="309"/>
      <c r="D114" s="310"/>
      <c r="E114" s="310"/>
      <c r="F114" s="310"/>
      <c r="G114" s="310"/>
      <c r="H114" s="310"/>
    </row>
    <row r="115" spans="2:8" ht="27" customHeight="1">
      <c r="B115" s="1147">
        <v>7</v>
      </c>
      <c r="C115" s="306" t="s">
        <v>263</v>
      </c>
      <c r="D115" s="1148"/>
      <c r="E115" s="1148"/>
      <c r="F115" s="1148"/>
      <c r="G115" s="1148"/>
      <c r="H115" s="1148"/>
    </row>
    <row r="116" spans="2:8" ht="14.25" customHeight="1">
      <c r="B116" s="1147"/>
      <c r="C116" s="1149" t="s">
        <v>264</v>
      </c>
      <c r="D116" s="1148"/>
      <c r="E116" s="1148"/>
      <c r="F116" s="1148"/>
      <c r="G116" s="1148"/>
      <c r="H116" s="1148"/>
    </row>
    <row r="117" spans="2:8" ht="14.25" customHeight="1">
      <c r="B117" s="1147"/>
      <c r="C117" s="1149"/>
      <c r="D117" s="1148"/>
      <c r="E117" s="1148"/>
      <c r="F117" s="1148"/>
      <c r="G117" s="1148"/>
      <c r="H117" s="1148"/>
    </row>
    <row r="118" spans="2:8" ht="14.25" customHeight="1">
      <c r="B118" s="1147"/>
      <c r="C118" s="1149"/>
      <c r="D118" s="1148"/>
      <c r="E118" s="1148"/>
      <c r="F118" s="1148"/>
      <c r="G118" s="1148"/>
      <c r="H118" s="1148"/>
    </row>
    <row r="119" spans="2:8" ht="14.25" customHeight="1">
      <c r="B119" s="1147"/>
      <c r="C119" s="1149"/>
      <c r="D119" s="1148"/>
      <c r="E119" s="1148"/>
      <c r="F119" s="1148"/>
      <c r="G119" s="1148"/>
      <c r="H119" s="1148"/>
    </row>
    <row r="120" spans="2:8" ht="14.25" customHeight="1">
      <c r="B120" s="1147"/>
      <c r="C120" s="1149"/>
      <c r="D120" s="1148"/>
      <c r="E120" s="1148"/>
      <c r="F120" s="1148"/>
      <c r="G120" s="1148"/>
      <c r="H120" s="1148"/>
    </row>
    <row r="121" spans="2:8" ht="14.25" customHeight="1">
      <c r="B121" s="1147"/>
      <c r="C121" s="1149" t="s">
        <v>265</v>
      </c>
      <c r="D121" s="1148"/>
      <c r="E121" s="1148"/>
      <c r="F121" s="1148"/>
      <c r="G121" s="1148"/>
      <c r="H121" s="1148"/>
    </row>
    <row r="122" spans="2:8" ht="14.25" customHeight="1">
      <c r="B122" s="1147"/>
      <c r="C122" s="1149"/>
      <c r="D122" s="1148"/>
      <c r="E122" s="1148"/>
      <c r="F122" s="1148"/>
      <c r="G122" s="1148"/>
      <c r="H122" s="1148"/>
    </row>
    <row r="123" spans="2:8" ht="14.25" customHeight="1">
      <c r="B123" s="1147"/>
      <c r="C123" s="1149"/>
      <c r="D123" s="1148"/>
      <c r="E123" s="1148"/>
      <c r="F123" s="1148"/>
      <c r="G123" s="1148"/>
      <c r="H123" s="1148"/>
    </row>
    <row r="124" spans="2:8" ht="14.25" customHeight="1">
      <c r="B124" s="1147"/>
      <c r="C124" s="1149"/>
      <c r="D124" s="1148"/>
      <c r="E124" s="1148"/>
      <c r="F124" s="1148"/>
      <c r="G124" s="1148"/>
      <c r="H124" s="1148"/>
    </row>
    <row r="125" spans="2:8" ht="14.25" customHeight="1">
      <c r="B125" s="1147"/>
      <c r="C125" s="1149"/>
      <c r="D125" s="1148"/>
      <c r="E125" s="1148"/>
      <c r="F125" s="1148"/>
      <c r="G125" s="1148"/>
      <c r="H125" s="1148"/>
    </row>
    <row r="126" spans="2:8" ht="14.25" customHeight="1">
      <c r="B126" s="1147"/>
      <c r="C126" s="1149" t="s">
        <v>266</v>
      </c>
      <c r="D126" s="1148"/>
      <c r="E126" s="1148"/>
      <c r="F126" s="1148"/>
      <c r="G126" s="1148"/>
      <c r="H126" s="1148"/>
    </row>
    <row r="127" spans="2:8" ht="14.25" customHeight="1">
      <c r="B127" s="1147"/>
      <c r="C127" s="1149"/>
      <c r="D127" s="1148"/>
      <c r="E127" s="1148"/>
      <c r="F127" s="1148"/>
      <c r="G127" s="1148"/>
      <c r="H127" s="1148"/>
    </row>
    <row r="128" spans="2:8" ht="14.25" customHeight="1">
      <c r="B128" s="1147"/>
      <c r="C128" s="1149"/>
      <c r="D128" s="1148"/>
      <c r="E128" s="1148"/>
      <c r="F128" s="1148"/>
      <c r="G128" s="1148"/>
      <c r="H128" s="1148"/>
    </row>
    <row r="129" spans="2:8" ht="14.25" customHeight="1">
      <c r="B129" s="1147"/>
      <c r="C129" s="1149"/>
      <c r="D129" s="1148"/>
      <c r="E129" s="1148"/>
      <c r="F129" s="1148"/>
      <c r="G129" s="1148"/>
      <c r="H129" s="1148"/>
    </row>
    <row r="130" spans="2:8" ht="14.25" customHeight="1">
      <c r="B130" s="1147"/>
      <c r="C130" s="1149"/>
      <c r="D130" s="1148"/>
      <c r="E130" s="1148"/>
      <c r="F130" s="1148"/>
      <c r="G130" s="1148"/>
      <c r="H130" s="1148"/>
    </row>
    <row r="131" spans="2:8" ht="4.3499999999999996" customHeight="1">
      <c r="B131" s="308"/>
      <c r="C131" s="309"/>
      <c r="D131" s="310"/>
      <c r="E131" s="310"/>
      <c r="F131" s="310"/>
      <c r="G131" s="310"/>
      <c r="H131" s="310"/>
    </row>
    <row r="132" spans="2:8">
      <c r="C132" s="312"/>
    </row>
    <row r="133" spans="2:8">
      <c r="C133" s="312"/>
    </row>
    <row r="134" spans="2:8">
      <c r="C134" s="312"/>
    </row>
    <row r="135" spans="2:8">
      <c r="C135" s="312"/>
    </row>
    <row r="136" spans="2:8">
      <c r="C136" s="312"/>
    </row>
    <row r="137" spans="2:8">
      <c r="C137" s="312"/>
    </row>
    <row r="138" spans="2:8">
      <c r="C138" s="312"/>
    </row>
    <row r="139" spans="2:8">
      <c r="C139" s="312"/>
    </row>
    <row r="140" spans="2:8">
      <c r="C140" s="312"/>
    </row>
    <row r="141" spans="2:8">
      <c r="C141" s="312"/>
    </row>
    <row r="142" spans="2:8">
      <c r="C142" s="312"/>
    </row>
    <row r="143" spans="2:8">
      <c r="C143" s="312"/>
    </row>
    <row r="144" spans="2:8">
      <c r="C144" s="312"/>
    </row>
    <row r="145" spans="3:3">
      <c r="C145" s="312"/>
    </row>
    <row r="146" spans="3:3">
      <c r="C146" s="312"/>
    </row>
    <row r="147" spans="3:3">
      <c r="C147" s="312"/>
    </row>
    <row r="148" spans="3:3">
      <c r="C148" s="312"/>
    </row>
    <row r="149" spans="3:3">
      <c r="C149" s="312"/>
    </row>
    <row r="150" spans="3:3">
      <c r="C150" s="312"/>
    </row>
    <row r="151" spans="3:3">
      <c r="C151" s="312"/>
    </row>
    <row r="152" spans="3:3">
      <c r="C152" s="312"/>
    </row>
    <row r="153" spans="3:3">
      <c r="C153" s="312"/>
    </row>
    <row r="154" spans="3:3">
      <c r="C154" s="312"/>
    </row>
    <row r="155" spans="3:3">
      <c r="C155" s="312"/>
    </row>
    <row r="156" spans="3:3">
      <c r="C156" s="312"/>
    </row>
    <row r="157" spans="3:3">
      <c r="C157" s="312"/>
    </row>
    <row r="158" spans="3:3">
      <c r="C158" s="312"/>
    </row>
    <row r="159" spans="3:3">
      <c r="C159" s="312"/>
    </row>
    <row r="160" spans="3:3">
      <c r="C160" s="312"/>
    </row>
    <row r="161" spans="3:3">
      <c r="C161" s="312"/>
    </row>
    <row r="162" spans="3:3">
      <c r="C162" s="312"/>
    </row>
    <row r="163" spans="3:3">
      <c r="C163" s="312"/>
    </row>
    <row r="164" spans="3:3">
      <c r="C164" s="312"/>
    </row>
    <row r="165" spans="3:3">
      <c r="C165" s="312"/>
    </row>
    <row r="166" spans="3:3">
      <c r="C166" s="312"/>
    </row>
  </sheetData>
  <sheetProtection algorithmName="SHA-512" hashValue="LdUaaoB2EeNZdtzhEVgDptZIHKvCzSGvs9izPo9okX7PbruQEYAWglB9y7288p9VC39YxdZqswhqjY+OEXZ7Ow==" saltValue="dHRtMzvy2udD+SfBFMNMgw==" spinCount="100000" sheet="1" formatRows="0" insertRows="0"/>
  <mergeCells count="69">
    <mergeCell ref="K4:U4"/>
    <mergeCell ref="B115:B130"/>
    <mergeCell ref="D115:H115"/>
    <mergeCell ref="C116:C120"/>
    <mergeCell ref="D116:H120"/>
    <mergeCell ref="C121:C125"/>
    <mergeCell ref="D121:H125"/>
    <mergeCell ref="C126:C130"/>
    <mergeCell ref="D126:H130"/>
    <mergeCell ref="D109:H113"/>
    <mergeCell ref="B82:B96"/>
    <mergeCell ref="D82:H82"/>
    <mergeCell ref="C83:C87"/>
    <mergeCell ref="D83:H87"/>
    <mergeCell ref="C88:C92"/>
    <mergeCell ref="D88:H92"/>
    <mergeCell ref="D93:H96"/>
    <mergeCell ref="C93:C96"/>
    <mergeCell ref="B98:B113"/>
    <mergeCell ref="D98:H98"/>
    <mergeCell ref="C99:C103"/>
    <mergeCell ref="D99:H103"/>
    <mergeCell ref="C104:C108"/>
    <mergeCell ref="D104:H108"/>
    <mergeCell ref="C109:C113"/>
    <mergeCell ref="B65:B80"/>
    <mergeCell ref="D65:H65"/>
    <mergeCell ref="C66:C70"/>
    <mergeCell ref="D66:H70"/>
    <mergeCell ref="C71:C75"/>
    <mergeCell ref="D71:H75"/>
    <mergeCell ref="C76:C80"/>
    <mergeCell ref="D76:H80"/>
    <mergeCell ref="B48:B63"/>
    <mergeCell ref="D48:H48"/>
    <mergeCell ref="C49:C53"/>
    <mergeCell ref="D49:H53"/>
    <mergeCell ref="C54:C58"/>
    <mergeCell ref="D54:H58"/>
    <mergeCell ref="C59:C63"/>
    <mergeCell ref="D59:H63"/>
    <mergeCell ref="D20:H24"/>
    <mergeCell ref="C25:C29"/>
    <mergeCell ref="D25:H29"/>
    <mergeCell ref="D11:I11"/>
    <mergeCell ref="B31:B46"/>
    <mergeCell ref="D31:H31"/>
    <mergeCell ref="C32:C36"/>
    <mergeCell ref="D32:H36"/>
    <mergeCell ref="C37:C41"/>
    <mergeCell ref="D37:H41"/>
    <mergeCell ref="C42:C46"/>
    <mergeCell ref="D42:H46"/>
    <mergeCell ref="K12:U41"/>
    <mergeCell ref="K7:U11"/>
    <mergeCell ref="F9:I9"/>
    <mergeCell ref="B1:H1"/>
    <mergeCell ref="B2:H2"/>
    <mergeCell ref="H4:I4"/>
    <mergeCell ref="F7:I7"/>
    <mergeCell ref="F8:I8"/>
    <mergeCell ref="B11:C11"/>
    <mergeCell ref="B12:C12"/>
    <mergeCell ref="D12:H12"/>
    <mergeCell ref="B14:B29"/>
    <mergeCell ref="D14:H14"/>
    <mergeCell ref="C15:C19"/>
    <mergeCell ref="D15:H19"/>
    <mergeCell ref="C20:C24"/>
  </mergeCells>
  <phoneticPr fontId="23"/>
  <printOptions horizontalCentered="1"/>
  <pageMargins left="0.70866141732283472" right="0.70866141732283472" top="0.35433070866141736" bottom="0.15748031496062992" header="0.31496062992125984" footer="0.11811023622047245"/>
  <pageSetup paperSize="9" scale="72" orientation="portrait" r:id="rId1"/>
  <rowBreaks count="1" manualBreakCount="1">
    <brk id="64" max="19"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CCFF99"/>
    <pageSetUpPr fitToPage="1"/>
  </sheetPr>
  <dimension ref="A1:Y36"/>
  <sheetViews>
    <sheetView view="pageBreakPreview" zoomScale="85" zoomScaleNormal="40" zoomScaleSheetLayoutView="85" workbookViewId="0">
      <selection activeCell="D15" sqref="D15:H19"/>
    </sheetView>
  </sheetViews>
  <sheetFormatPr defaultColWidth="9" defaultRowHeight="13.5"/>
  <cols>
    <col min="1" max="1" width="4.625" style="8" customWidth="1"/>
    <col min="2" max="2" width="6.5" style="8" customWidth="1"/>
    <col min="3" max="3" width="26" style="8" customWidth="1"/>
    <col min="4" max="4" width="19.5" style="8" customWidth="1"/>
    <col min="5" max="5" width="17.625" style="8" customWidth="1"/>
    <col min="6" max="6" width="1.875" style="8" customWidth="1"/>
    <col min="7" max="7" width="10.5" style="8" customWidth="1"/>
    <col min="8" max="8" width="5.5" style="8" customWidth="1"/>
    <col min="9" max="9" width="10.5" style="8" customWidth="1"/>
    <col min="10" max="10" width="16.375" style="8" customWidth="1"/>
    <col min="11" max="11" width="13.875" style="8" customWidth="1"/>
    <col min="12" max="12" width="7.5" style="8" customWidth="1"/>
    <col min="13" max="13" width="2.5" style="8" customWidth="1"/>
    <col min="14" max="14" width="16.625" style="8" customWidth="1"/>
    <col min="15" max="16384" width="9" style="8"/>
  </cols>
  <sheetData>
    <row r="1" spans="1:25" ht="36.75" customHeight="1">
      <c r="A1" s="1151" t="s">
        <v>267</v>
      </c>
      <c r="B1" s="1151"/>
      <c r="C1" s="1151"/>
      <c r="D1" s="1151"/>
      <c r="E1" s="1151"/>
      <c r="F1" s="314"/>
      <c r="G1" s="314"/>
      <c r="H1" s="314"/>
      <c r="I1" s="314"/>
      <c r="J1" s="314"/>
      <c r="K1" s="314"/>
      <c r="L1" s="314"/>
      <c r="M1" s="369"/>
      <c r="N1" s="1158" t="s">
        <v>342</v>
      </c>
      <c r="O1" s="1158"/>
      <c r="P1" s="1158"/>
      <c r="Q1" s="1158"/>
      <c r="R1" s="1158"/>
      <c r="S1" s="1158"/>
      <c r="T1" s="1158"/>
      <c r="U1" s="1158"/>
      <c r="V1" s="1158"/>
      <c r="W1" s="1158"/>
    </row>
    <row r="2" spans="1:25" ht="15.75" customHeight="1">
      <c r="A2" s="315"/>
      <c r="B2" s="315"/>
      <c r="C2" s="315"/>
      <c r="D2" s="315"/>
      <c r="E2" s="314"/>
      <c r="F2" s="314"/>
      <c r="G2" s="314"/>
      <c r="H2" s="314"/>
      <c r="I2" s="314"/>
      <c r="J2" s="314"/>
      <c r="K2" s="314"/>
      <c r="L2" s="314"/>
      <c r="M2" s="369"/>
      <c r="N2" s="1158"/>
      <c r="O2" s="1158"/>
      <c r="P2" s="1158"/>
      <c r="Q2" s="1158"/>
      <c r="R2" s="1158"/>
      <c r="S2" s="1158"/>
      <c r="T2" s="1158"/>
      <c r="U2" s="1158"/>
      <c r="V2" s="1158"/>
      <c r="W2" s="1158"/>
    </row>
    <row r="3" spans="1:25" ht="31.5" customHeight="1">
      <c r="A3" s="316"/>
      <c r="C3" s="1152" t="s">
        <v>433</v>
      </c>
      <c r="D3" s="1152"/>
      <c r="E3" s="1152"/>
      <c r="F3" s="1152"/>
      <c r="G3" s="1152"/>
      <c r="H3" s="1152"/>
      <c r="I3" s="1152"/>
      <c r="J3" s="1152"/>
      <c r="K3" s="317"/>
      <c r="L3" s="316"/>
      <c r="M3" s="369"/>
      <c r="N3" s="826" t="s">
        <v>424</v>
      </c>
      <c r="O3" s="826"/>
      <c r="P3" s="826"/>
      <c r="Q3" s="826"/>
      <c r="R3" s="826"/>
      <c r="S3" s="826"/>
      <c r="T3" s="826"/>
      <c r="U3" s="826"/>
    </row>
    <row r="4" spans="1:25" ht="31.5" customHeight="1">
      <c r="A4" s="318"/>
      <c r="C4" s="1153" t="s">
        <v>268</v>
      </c>
      <c r="D4" s="1153"/>
      <c r="E4" s="1153"/>
      <c r="F4" s="1153"/>
      <c r="G4" s="1153"/>
      <c r="H4" s="1153"/>
      <c r="I4" s="1153"/>
      <c r="J4" s="1153"/>
      <c r="K4" s="319"/>
      <c r="L4" s="318"/>
      <c r="M4" s="369"/>
      <c r="N4" s="826"/>
      <c r="O4" s="826"/>
      <c r="P4" s="826"/>
      <c r="Q4" s="826"/>
      <c r="R4" s="826"/>
      <c r="S4" s="826"/>
      <c r="T4" s="826"/>
      <c r="U4" s="826"/>
    </row>
    <row r="5" spans="1:25" ht="33" customHeight="1">
      <c r="A5" s="318"/>
      <c r="C5" s="1154" t="s">
        <v>287</v>
      </c>
      <c r="D5" s="1154"/>
      <c r="E5" s="1154"/>
      <c r="F5" s="1154"/>
      <c r="G5" s="1154"/>
      <c r="H5" s="1154"/>
      <c r="I5" s="1154"/>
      <c r="J5" s="1154"/>
      <c r="K5" s="320"/>
      <c r="L5" s="318"/>
      <c r="M5" s="369"/>
      <c r="N5" s="826"/>
      <c r="O5" s="826"/>
      <c r="P5" s="826"/>
      <c r="Q5" s="826"/>
      <c r="R5" s="826"/>
      <c r="S5" s="826"/>
      <c r="T5" s="826"/>
      <c r="U5" s="826"/>
    </row>
    <row r="6" spans="1:25" ht="22.5" customHeight="1">
      <c r="A6" s="318"/>
      <c r="B6" s="318"/>
      <c r="C6" s="318"/>
      <c r="D6" s="318"/>
      <c r="E6" s="318"/>
      <c r="F6" s="318"/>
      <c r="G6" s="318"/>
      <c r="H6" s="318"/>
      <c r="I6" s="1155"/>
      <c r="J6" s="1155"/>
      <c r="K6" s="1155"/>
      <c r="L6" s="318"/>
      <c r="M6" s="369"/>
      <c r="N6" s="826"/>
      <c r="O6" s="826"/>
      <c r="P6" s="826"/>
      <c r="Q6" s="826"/>
      <c r="R6" s="826"/>
      <c r="S6" s="826"/>
      <c r="T6" s="826"/>
      <c r="U6" s="826"/>
    </row>
    <row r="7" spans="1:25" ht="30.75" customHeight="1">
      <c r="A7" s="314"/>
      <c r="B7" s="321"/>
      <c r="C7" s="321"/>
      <c r="D7" s="321"/>
      <c r="E7" s="321"/>
      <c r="F7" s="321"/>
      <c r="G7" s="321"/>
      <c r="H7" s="321"/>
      <c r="I7" s="322"/>
      <c r="J7" s="1156"/>
      <c r="K7" s="1156"/>
      <c r="L7" s="321"/>
      <c r="M7" s="369"/>
      <c r="N7" s="826"/>
      <c r="O7" s="826"/>
      <c r="P7" s="826"/>
      <c r="Q7" s="826"/>
      <c r="R7" s="826"/>
      <c r="S7" s="826"/>
      <c r="T7" s="826"/>
      <c r="U7" s="826"/>
    </row>
    <row r="8" spans="1:25" ht="12.75" customHeight="1">
      <c r="A8" s="314"/>
      <c r="B8" s="321"/>
      <c r="C8" s="321"/>
      <c r="D8" s="321"/>
      <c r="E8" s="321"/>
      <c r="F8" s="321"/>
      <c r="G8" s="321"/>
      <c r="H8" s="321"/>
      <c r="I8" s="323"/>
      <c r="J8" s="323"/>
      <c r="K8" s="323"/>
      <c r="L8" s="321"/>
      <c r="M8" s="369"/>
      <c r="N8" s="826"/>
      <c r="O8" s="826"/>
      <c r="P8" s="826"/>
      <c r="Q8" s="826"/>
      <c r="R8" s="826"/>
      <c r="S8" s="826"/>
      <c r="T8" s="826"/>
      <c r="U8" s="826"/>
    </row>
    <row r="9" spans="1:25" ht="45" customHeight="1">
      <c r="A9" s="314"/>
      <c r="B9" s="1157" t="s">
        <v>269</v>
      </c>
      <c r="C9" s="1157"/>
      <c r="D9" s="1157"/>
      <c r="E9" s="1157"/>
      <c r="F9" s="1157"/>
      <c r="G9" s="1157"/>
      <c r="H9" s="1157"/>
      <c r="I9" s="1157"/>
      <c r="J9" s="1157"/>
      <c r="K9" s="1157"/>
      <c r="L9" s="321"/>
      <c r="M9" s="369"/>
      <c r="N9" s="826"/>
      <c r="O9" s="826"/>
      <c r="P9" s="826"/>
      <c r="Q9" s="826"/>
      <c r="R9" s="826"/>
      <c r="S9" s="826"/>
      <c r="T9" s="826"/>
      <c r="U9" s="826"/>
    </row>
    <row r="10" spans="1:25" ht="12.75" customHeight="1">
      <c r="A10" s="314"/>
      <c r="B10" s="314"/>
      <c r="C10" s="314"/>
      <c r="D10" s="314"/>
      <c r="E10" s="314"/>
      <c r="F10" s="314"/>
      <c r="G10" s="314"/>
      <c r="H10" s="314"/>
      <c r="I10" s="314"/>
      <c r="J10" s="321"/>
      <c r="K10" s="321"/>
      <c r="L10" s="321"/>
      <c r="M10" s="324"/>
      <c r="N10" s="826"/>
      <c r="O10" s="826"/>
      <c r="P10" s="826"/>
      <c r="Q10" s="826"/>
      <c r="R10" s="826"/>
      <c r="S10" s="826"/>
      <c r="T10" s="826"/>
      <c r="U10" s="826"/>
    </row>
    <row r="11" spans="1:25" ht="33.75" customHeight="1">
      <c r="A11" s="314"/>
      <c r="B11" s="314"/>
      <c r="C11" s="314"/>
      <c r="D11" s="314"/>
      <c r="E11" s="325" t="s">
        <v>270</v>
      </c>
      <c r="F11" s="326"/>
      <c r="G11" s="370">
        <f>'1-1 総表'!C11</f>
        <v>0</v>
      </c>
      <c r="H11" s="327" t="s">
        <v>271</v>
      </c>
      <c r="I11" s="371">
        <f>'1-1 総表'!E11</f>
        <v>0</v>
      </c>
      <c r="J11" s="327"/>
      <c r="K11" s="326"/>
      <c r="L11" s="327"/>
      <c r="N11" s="826"/>
      <c r="O11" s="826"/>
      <c r="P11" s="826"/>
      <c r="Q11" s="826"/>
      <c r="R11" s="826"/>
      <c r="S11" s="826"/>
      <c r="T11" s="826"/>
      <c r="U11" s="826"/>
      <c r="V11" s="362"/>
      <c r="W11" s="362"/>
      <c r="X11" s="362"/>
      <c r="Y11" s="362"/>
    </row>
    <row r="12" spans="1:25" ht="54.75" customHeight="1">
      <c r="A12" s="314"/>
      <c r="B12" s="314"/>
      <c r="C12" s="314"/>
      <c r="D12" s="314"/>
      <c r="E12" s="328" t="s">
        <v>272</v>
      </c>
      <c r="F12" s="326"/>
      <c r="G12" s="1160" t="str">
        <f>'1-1 総表'!C13&amp;'1-1 総表'!D13&amp;'1-1 総表'!F13</f>
        <v>選択してください。</v>
      </c>
      <c r="H12" s="1160"/>
      <c r="I12" s="1160"/>
      <c r="J12" s="1160"/>
      <c r="K12" s="1160"/>
      <c r="L12" s="1160"/>
      <c r="N12" s="362"/>
      <c r="O12" s="362"/>
      <c r="P12" s="362"/>
      <c r="Q12" s="362"/>
      <c r="R12" s="362"/>
      <c r="S12" s="362"/>
      <c r="T12" s="362"/>
      <c r="U12" s="362"/>
      <c r="V12" s="362"/>
      <c r="W12" s="362"/>
      <c r="X12" s="362"/>
      <c r="Y12" s="362"/>
    </row>
    <row r="13" spans="1:25" ht="54.75" customHeight="1">
      <c r="A13" s="314"/>
      <c r="B13" s="314"/>
      <c r="C13" s="314"/>
      <c r="D13" s="314"/>
      <c r="E13" s="328" t="s">
        <v>273</v>
      </c>
      <c r="F13" s="326"/>
      <c r="G13" s="1160">
        <f>'1-1 総表'!C15</f>
        <v>0</v>
      </c>
      <c r="H13" s="1160"/>
      <c r="I13" s="1160"/>
      <c r="J13" s="1160"/>
      <c r="K13" s="1160"/>
      <c r="L13" s="1160"/>
      <c r="N13" s="362"/>
      <c r="O13" s="362"/>
      <c r="P13" s="362"/>
      <c r="Q13" s="362"/>
      <c r="R13" s="362"/>
      <c r="S13" s="362"/>
      <c r="T13" s="362"/>
      <c r="U13" s="362"/>
      <c r="V13" s="362"/>
      <c r="W13" s="362"/>
      <c r="X13" s="362"/>
      <c r="Y13" s="362"/>
    </row>
    <row r="14" spans="1:25" ht="46.5" customHeight="1">
      <c r="A14" s="314"/>
      <c r="B14" s="314"/>
      <c r="C14" s="314"/>
      <c r="D14" s="314"/>
      <c r="E14" s="329" t="s">
        <v>159</v>
      </c>
      <c r="F14" s="326"/>
      <c r="G14" s="1160">
        <f>'1-1 総表'!C15</f>
        <v>0</v>
      </c>
      <c r="H14" s="1160"/>
      <c r="I14" s="1160"/>
      <c r="J14" s="1160"/>
      <c r="K14" s="1160"/>
      <c r="L14" s="1160"/>
      <c r="N14" s="362"/>
      <c r="O14" s="362"/>
      <c r="P14" s="362"/>
      <c r="Q14" s="362"/>
      <c r="R14" s="362"/>
      <c r="S14" s="362"/>
      <c r="T14" s="362"/>
      <c r="U14" s="362"/>
      <c r="V14" s="362"/>
      <c r="W14" s="362"/>
      <c r="X14" s="362"/>
      <c r="Y14" s="362"/>
    </row>
    <row r="15" spans="1:25" ht="46.5" customHeight="1">
      <c r="A15" s="314"/>
      <c r="B15" s="314"/>
      <c r="C15" s="314"/>
      <c r="D15" s="314"/>
      <c r="E15" s="329" t="s">
        <v>274</v>
      </c>
      <c r="F15" s="326"/>
      <c r="G15" s="1162">
        <f>'1-1 総表'!C17</f>
        <v>0</v>
      </c>
      <c r="H15" s="1162"/>
      <c r="I15" s="1162"/>
      <c r="J15" s="1162"/>
      <c r="K15" s="1162"/>
      <c r="L15" s="1162"/>
      <c r="N15" s="362"/>
      <c r="O15" s="362"/>
      <c r="P15" s="362"/>
      <c r="Q15" s="362"/>
      <c r="R15" s="362"/>
      <c r="S15" s="362"/>
      <c r="T15" s="362"/>
      <c r="U15" s="362"/>
      <c r="V15" s="362"/>
      <c r="W15" s="362"/>
      <c r="X15" s="362"/>
      <c r="Y15" s="362"/>
    </row>
    <row r="16" spans="1:25" ht="46.5" customHeight="1">
      <c r="A16" s="314"/>
      <c r="B16" s="314"/>
      <c r="C16" s="314"/>
      <c r="D16" s="314"/>
      <c r="E16" s="329"/>
      <c r="F16" s="326"/>
      <c r="G16" s="1160"/>
      <c r="H16" s="1160"/>
      <c r="I16" s="1160"/>
      <c r="J16" s="1160"/>
      <c r="K16" s="1160"/>
      <c r="L16" s="1160"/>
      <c r="N16" s="362"/>
      <c r="O16" s="362"/>
      <c r="P16" s="362"/>
      <c r="Q16" s="362"/>
      <c r="R16" s="362"/>
      <c r="S16" s="362"/>
      <c r="T16" s="362"/>
      <c r="U16" s="362"/>
      <c r="V16" s="362"/>
      <c r="W16" s="362"/>
      <c r="X16" s="362"/>
      <c r="Y16" s="362"/>
    </row>
    <row r="17" spans="1:25" ht="19.5" customHeight="1">
      <c r="A17" s="314"/>
      <c r="B17" s="314"/>
      <c r="C17" s="314"/>
      <c r="D17" s="314"/>
      <c r="E17" s="314"/>
      <c r="F17" s="314"/>
      <c r="G17" s="314"/>
      <c r="H17" s="314"/>
      <c r="I17" s="314"/>
      <c r="J17" s="321"/>
      <c r="K17" s="321"/>
      <c r="L17" s="321"/>
      <c r="N17" s="362"/>
      <c r="O17" s="362"/>
      <c r="P17" s="362"/>
      <c r="Q17" s="362"/>
      <c r="R17" s="362"/>
      <c r="S17" s="362"/>
      <c r="T17" s="362"/>
      <c r="U17" s="362"/>
      <c r="V17" s="362"/>
      <c r="W17" s="362"/>
      <c r="X17" s="362"/>
      <c r="Y17" s="362"/>
    </row>
    <row r="18" spans="1:25" ht="22.5" customHeight="1">
      <c r="A18" s="314"/>
      <c r="B18" s="330"/>
      <c r="C18" s="353">
        <f>'5-1 総表'!C11</f>
        <v>0</v>
      </c>
      <c r="D18" s="354">
        <f>'5-1 総表'!G11</f>
        <v>0</v>
      </c>
      <c r="E18" s="1157" t="s">
        <v>275</v>
      </c>
      <c r="F18" s="1157"/>
      <c r="G18" s="1157"/>
      <c r="H18" s="1157"/>
      <c r="I18" s="1157"/>
      <c r="J18" s="1157"/>
      <c r="K18" s="1157"/>
      <c r="L18" s="321"/>
      <c r="N18" s="362"/>
      <c r="O18" s="362"/>
      <c r="P18" s="362"/>
      <c r="Q18" s="362"/>
      <c r="R18" s="362"/>
      <c r="S18" s="362"/>
      <c r="T18" s="362"/>
      <c r="U18" s="362"/>
      <c r="V18" s="362"/>
      <c r="W18" s="362"/>
      <c r="X18" s="362"/>
      <c r="Y18" s="362"/>
    </row>
    <row r="19" spans="1:25" ht="42" customHeight="1">
      <c r="A19" s="314"/>
      <c r="B19" s="331"/>
      <c r="C19" s="1160" t="s">
        <v>276</v>
      </c>
      <c r="D19" s="1160"/>
      <c r="E19" s="1160"/>
      <c r="F19" s="1160"/>
      <c r="G19" s="1160"/>
      <c r="H19" s="1160"/>
      <c r="I19" s="1160"/>
      <c r="J19" s="1160"/>
      <c r="K19" s="1160"/>
      <c r="L19" s="321"/>
      <c r="N19" s="362"/>
      <c r="O19" s="362"/>
      <c r="P19" s="362"/>
      <c r="Q19" s="362"/>
      <c r="R19" s="362"/>
      <c r="S19" s="362"/>
      <c r="T19" s="362"/>
      <c r="U19" s="362"/>
      <c r="V19" s="362"/>
      <c r="W19" s="362"/>
      <c r="X19" s="362"/>
      <c r="Y19" s="362"/>
    </row>
    <row r="20" spans="1:25" ht="25.5" customHeight="1">
      <c r="A20" s="314"/>
      <c r="B20" s="331"/>
      <c r="C20" s="332"/>
      <c r="D20" s="331"/>
      <c r="E20" s="331"/>
      <c r="F20" s="331"/>
      <c r="G20" s="331"/>
      <c r="H20" s="331"/>
      <c r="I20" s="331"/>
      <c r="J20" s="331"/>
      <c r="K20" s="331"/>
      <c r="L20" s="321"/>
      <c r="N20" s="362"/>
      <c r="O20" s="362"/>
      <c r="P20" s="362"/>
      <c r="Q20" s="362"/>
      <c r="R20" s="362"/>
      <c r="S20" s="362"/>
      <c r="T20" s="362"/>
      <c r="U20" s="362"/>
      <c r="V20" s="362"/>
      <c r="W20" s="362"/>
      <c r="X20" s="362"/>
      <c r="Y20" s="362"/>
    </row>
    <row r="21" spans="1:25" ht="30.75" customHeight="1">
      <c r="A21" s="314"/>
      <c r="B21" s="1163" t="s">
        <v>277</v>
      </c>
      <c r="C21" s="1163"/>
      <c r="D21" s="1163"/>
      <c r="E21" s="1163"/>
      <c r="F21" s="1163"/>
      <c r="G21" s="1163"/>
      <c r="H21" s="1163"/>
      <c r="I21" s="1163"/>
      <c r="J21" s="1163"/>
      <c r="K21" s="1163"/>
      <c r="L21" s="321"/>
      <c r="N21" s="362"/>
      <c r="O21" s="362"/>
      <c r="P21" s="362"/>
      <c r="Q21" s="362"/>
      <c r="R21" s="362"/>
      <c r="S21" s="362"/>
      <c r="T21" s="362"/>
      <c r="U21" s="362"/>
      <c r="V21" s="362"/>
      <c r="W21" s="362"/>
      <c r="X21" s="362"/>
      <c r="Y21" s="362"/>
    </row>
    <row r="22" spans="1:25" ht="25.5" customHeight="1">
      <c r="A22" s="314"/>
      <c r="B22" s="333"/>
      <c r="C22" s="333"/>
      <c r="D22" s="333"/>
      <c r="E22" s="333"/>
      <c r="F22" s="333"/>
      <c r="G22" s="333"/>
      <c r="H22" s="333"/>
      <c r="I22" s="333"/>
      <c r="J22" s="333"/>
      <c r="K22" s="333"/>
      <c r="L22" s="321"/>
      <c r="N22" s="362"/>
      <c r="O22" s="362"/>
      <c r="P22" s="362"/>
      <c r="Q22" s="362"/>
      <c r="R22" s="362"/>
      <c r="S22" s="362"/>
      <c r="T22" s="362"/>
      <c r="U22" s="362"/>
      <c r="V22" s="362"/>
      <c r="W22" s="362"/>
      <c r="X22" s="362"/>
      <c r="Y22" s="362"/>
    </row>
    <row r="23" spans="1:25" ht="27" customHeight="1">
      <c r="A23" s="314"/>
      <c r="B23" s="1157" t="s">
        <v>278</v>
      </c>
      <c r="C23" s="1157"/>
      <c r="D23" s="1157"/>
      <c r="E23" s="1157"/>
      <c r="F23" s="314"/>
      <c r="G23" s="314"/>
      <c r="H23" s="314"/>
      <c r="I23" s="314"/>
      <c r="J23" s="314"/>
      <c r="K23" s="314"/>
      <c r="L23" s="314"/>
      <c r="N23" s="362"/>
      <c r="O23" s="362"/>
      <c r="P23" s="362"/>
      <c r="Q23" s="362"/>
      <c r="R23" s="362"/>
      <c r="S23" s="362"/>
      <c r="T23" s="362"/>
      <c r="U23" s="362"/>
      <c r="V23" s="362"/>
      <c r="W23" s="362"/>
      <c r="X23" s="362"/>
      <c r="Y23" s="362"/>
    </row>
    <row r="24" spans="1:25" ht="42.75" customHeight="1">
      <c r="B24" s="334" t="s">
        <v>279</v>
      </c>
      <c r="C24" s="1160">
        <f>'1-1 総表'!C27</f>
        <v>0</v>
      </c>
      <c r="D24" s="1160"/>
      <c r="E24" s="1160"/>
      <c r="F24" s="1160"/>
      <c r="G24" s="1160"/>
      <c r="H24" s="1160"/>
      <c r="I24" s="1160"/>
      <c r="J24" s="1160"/>
      <c r="K24" s="1160"/>
      <c r="N24" s="362"/>
      <c r="O24" s="362"/>
      <c r="P24" s="362"/>
      <c r="Q24" s="362"/>
      <c r="R24" s="362"/>
      <c r="S24" s="362"/>
      <c r="T24" s="362"/>
      <c r="U24" s="362"/>
      <c r="V24" s="362"/>
      <c r="W24" s="362"/>
      <c r="X24" s="362"/>
      <c r="Y24" s="362"/>
    </row>
    <row r="25" spans="1:25" ht="27" customHeight="1">
      <c r="B25" s="334"/>
      <c r="N25" s="362"/>
      <c r="O25" s="362"/>
      <c r="P25" s="362"/>
      <c r="Q25" s="362"/>
      <c r="R25" s="362"/>
      <c r="S25" s="362"/>
      <c r="T25" s="362"/>
      <c r="U25" s="362"/>
      <c r="V25" s="362"/>
      <c r="W25" s="362"/>
      <c r="X25" s="362"/>
      <c r="Y25" s="362"/>
    </row>
    <row r="26" spans="1:25" ht="27" customHeight="1">
      <c r="B26" s="332" t="s">
        <v>280</v>
      </c>
      <c r="C26" s="335"/>
      <c r="D26" s="335"/>
      <c r="E26" s="336"/>
      <c r="O26" s="362"/>
      <c r="P26" s="362"/>
      <c r="Q26" s="362"/>
      <c r="R26" s="362"/>
      <c r="S26" s="362"/>
      <c r="T26" s="362"/>
      <c r="U26" s="362"/>
    </row>
    <row r="27" spans="1:25" ht="42.75" customHeight="1">
      <c r="B27" s="334" t="s">
        <v>279</v>
      </c>
      <c r="C27" s="1161"/>
      <c r="D27" s="1161"/>
      <c r="E27" s="1161"/>
      <c r="N27" s="362"/>
      <c r="O27" s="362"/>
      <c r="P27" s="362"/>
      <c r="Q27" s="362"/>
      <c r="R27" s="362"/>
      <c r="S27" s="362"/>
      <c r="T27" s="362"/>
      <c r="U27" s="362"/>
    </row>
    <row r="28" spans="1:25" ht="27" customHeight="1">
      <c r="B28" s="334" t="s">
        <v>279</v>
      </c>
      <c r="N28" s="362"/>
      <c r="O28" s="362"/>
      <c r="P28" s="362"/>
      <c r="Q28" s="362"/>
      <c r="R28" s="362"/>
      <c r="S28" s="362"/>
      <c r="T28" s="362"/>
      <c r="U28" s="362"/>
    </row>
    <row r="29" spans="1:25" ht="27" customHeight="1">
      <c r="B29" s="332" t="s">
        <v>281</v>
      </c>
      <c r="C29" s="335"/>
      <c r="D29" s="335"/>
      <c r="E29" s="336"/>
    </row>
    <row r="30" spans="1:25" ht="30.75" customHeight="1">
      <c r="C30" s="1159"/>
      <c r="D30" s="1159"/>
      <c r="E30" s="1159"/>
      <c r="F30" s="1159"/>
      <c r="G30" s="1159"/>
      <c r="H30" s="1159"/>
      <c r="I30" s="1159"/>
      <c r="J30" s="1159"/>
      <c r="K30" s="1159"/>
      <c r="N30" s="368"/>
      <c r="O30" s="368"/>
      <c r="P30" s="368"/>
      <c r="Q30" s="368"/>
      <c r="R30" s="368"/>
      <c r="S30" s="368"/>
      <c r="T30" s="368"/>
      <c r="U30" s="368"/>
    </row>
    <row r="31" spans="1:25" ht="30.75" customHeight="1">
      <c r="C31" s="1159"/>
      <c r="D31" s="1159"/>
      <c r="E31" s="1159"/>
      <c r="F31" s="1159"/>
      <c r="G31" s="1159"/>
      <c r="H31" s="1159"/>
      <c r="I31" s="1159"/>
      <c r="J31" s="1159"/>
      <c r="K31" s="1159"/>
      <c r="N31" s="368"/>
      <c r="O31" s="368"/>
      <c r="P31" s="368"/>
      <c r="Q31" s="368"/>
      <c r="R31" s="368"/>
      <c r="S31" s="368"/>
      <c r="T31" s="368"/>
      <c r="U31" s="368"/>
    </row>
    <row r="32" spans="1:25" ht="30.75" customHeight="1">
      <c r="C32" s="1159"/>
      <c r="D32" s="1159"/>
      <c r="E32" s="1159"/>
      <c r="F32" s="1159"/>
      <c r="G32" s="1159"/>
      <c r="H32" s="1159"/>
      <c r="I32" s="1159"/>
      <c r="J32" s="1159"/>
      <c r="K32" s="1159"/>
      <c r="N32" s="368"/>
      <c r="O32" s="368"/>
      <c r="P32" s="368"/>
      <c r="Q32" s="368"/>
      <c r="R32" s="368"/>
      <c r="S32" s="368"/>
      <c r="T32" s="368"/>
      <c r="U32" s="368"/>
    </row>
    <row r="33" spans="3:21" ht="30.75" customHeight="1">
      <c r="C33" s="1159"/>
      <c r="D33" s="1159"/>
      <c r="E33" s="1159"/>
      <c r="F33" s="1159"/>
      <c r="G33" s="1159"/>
      <c r="H33" s="1159"/>
      <c r="I33" s="1159"/>
      <c r="J33" s="1159"/>
      <c r="K33" s="1159"/>
      <c r="N33" s="368"/>
      <c r="O33" s="368"/>
      <c r="P33" s="368"/>
      <c r="Q33" s="368"/>
      <c r="R33" s="368"/>
      <c r="S33" s="368"/>
      <c r="T33" s="368"/>
      <c r="U33" s="368"/>
    </row>
    <row r="34" spans="3:21" ht="30.75" customHeight="1">
      <c r="C34" s="1159"/>
      <c r="D34" s="1159"/>
      <c r="E34" s="1159"/>
      <c r="F34" s="1159"/>
      <c r="G34" s="1159"/>
      <c r="H34" s="1159"/>
      <c r="I34" s="1159"/>
      <c r="J34" s="1159"/>
      <c r="K34" s="1159"/>
      <c r="N34" s="368"/>
      <c r="O34" s="368"/>
      <c r="P34" s="368"/>
      <c r="Q34" s="368"/>
      <c r="R34" s="368"/>
      <c r="S34" s="368"/>
      <c r="T34" s="368"/>
      <c r="U34" s="368"/>
    </row>
    <row r="35" spans="3:21" ht="30.75" customHeight="1">
      <c r="C35" s="1159"/>
      <c r="D35" s="1159"/>
      <c r="E35" s="1159"/>
      <c r="F35" s="1159"/>
      <c r="G35" s="1159"/>
      <c r="H35" s="1159"/>
      <c r="I35" s="1159"/>
      <c r="J35" s="1159"/>
      <c r="K35" s="1159"/>
      <c r="N35" s="368"/>
      <c r="O35" s="368"/>
      <c r="P35" s="368"/>
      <c r="Q35" s="368"/>
      <c r="R35" s="368"/>
      <c r="S35" s="368"/>
      <c r="T35" s="368"/>
      <c r="U35" s="368"/>
    </row>
    <row r="36" spans="3:21" ht="30.75" customHeight="1">
      <c r="C36" s="1159"/>
      <c r="D36" s="1159"/>
      <c r="E36" s="1159"/>
      <c r="F36" s="1159"/>
      <c r="G36" s="1159"/>
      <c r="H36" s="1159"/>
      <c r="I36" s="1159"/>
      <c r="J36" s="1159"/>
      <c r="K36" s="1159"/>
      <c r="N36" s="368"/>
      <c r="O36" s="368"/>
      <c r="P36" s="368"/>
      <c r="Q36" s="368"/>
      <c r="R36" s="368"/>
      <c r="S36" s="368"/>
      <c r="T36" s="368"/>
      <c r="U36" s="368"/>
    </row>
  </sheetData>
  <sheetProtection algorithmName="SHA-512" hashValue="YRP9/AHa/wXQTS69REjsZp8SYddsiwlCENsYICJ7MRcA9kZGYxPxgBtEQkOmlrw0wKrnKHUssGWNJHLd0c4rKw==" saltValue="FofQepCNqfufzCHlWxCNXQ==" spinCount="100000" sheet="1" objects="1" scenarios="1"/>
  <mergeCells count="21">
    <mergeCell ref="C30:K36"/>
    <mergeCell ref="G12:L12"/>
    <mergeCell ref="G13:L13"/>
    <mergeCell ref="G14:L14"/>
    <mergeCell ref="B23:E23"/>
    <mergeCell ref="C24:K24"/>
    <mergeCell ref="C27:E27"/>
    <mergeCell ref="G15:L15"/>
    <mergeCell ref="G16:L16"/>
    <mergeCell ref="E18:K18"/>
    <mergeCell ref="C19:K19"/>
    <mergeCell ref="B21:K21"/>
    <mergeCell ref="N3:U11"/>
    <mergeCell ref="A1:E1"/>
    <mergeCell ref="C3:J3"/>
    <mergeCell ref="C4:J4"/>
    <mergeCell ref="C5:J5"/>
    <mergeCell ref="I6:K6"/>
    <mergeCell ref="J7:K7"/>
    <mergeCell ref="B9:K9"/>
    <mergeCell ref="N1:W2"/>
  </mergeCells>
  <phoneticPr fontId="23"/>
  <printOptions horizontalCentered="1"/>
  <pageMargins left="0.70866141732283472" right="0.70866141732283472" top="0.35433070866141736" bottom="0.15748031496062992" header="0.31496062992125984" footer="0.11811023622047245"/>
  <pageSetup paperSize="9" scale="57"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92D050"/>
    <pageSetUpPr fitToPage="1"/>
  </sheetPr>
  <dimension ref="A1:W36"/>
  <sheetViews>
    <sheetView view="pageBreakPreview" topLeftCell="A13" zoomScale="70" zoomScaleNormal="70" zoomScaleSheetLayoutView="70" workbookViewId="0">
      <selection activeCell="D15" sqref="D15:H19"/>
    </sheetView>
  </sheetViews>
  <sheetFormatPr defaultColWidth="9" defaultRowHeight="13.5"/>
  <cols>
    <col min="1" max="1" width="4.625" style="8" customWidth="1"/>
    <col min="2" max="2" width="6.5" style="8" customWidth="1"/>
    <col min="3" max="3" width="26" style="8" customWidth="1"/>
    <col min="4" max="4" width="19.5" style="8" customWidth="1"/>
    <col min="5" max="5" width="17.625" style="8" customWidth="1"/>
    <col min="6" max="6" width="1.875" style="8" customWidth="1"/>
    <col min="7" max="7" width="10.5" style="8" customWidth="1"/>
    <col min="8" max="8" width="5.5" style="8" customWidth="1"/>
    <col min="9" max="9" width="10.5" style="8" customWidth="1"/>
    <col min="10" max="10" width="16.375" style="8" customWidth="1"/>
    <col min="11" max="11" width="13.875" style="8" customWidth="1"/>
    <col min="12" max="12" width="7.5" style="8" customWidth="1"/>
    <col min="13" max="13" width="2.125" style="8" customWidth="1"/>
    <col min="14" max="14" width="8.875" style="8" customWidth="1"/>
    <col min="15" max="16384" width="9" style="8"/>
  </cols>
  <sheetData>
    <row r="1" spans="1:23" ht="36.75" customHeight="1">
      <c r="A1" s="1151" t="s">
        <v>282</v>
      </c>
      <c r="B1" s="1151"/>
      <c r="C1" s="1151"/>
      <c r="D1" s="1151"/>
      <c r="E1" s="1151"/>
      <c r="F1" s="314"/>
      <c r="G1" s="314"/>
      <c r="H1" s="314"/>
      <c r="I1" s="314"/>
      <c r="J1" s="314"/>
      <c r="K1" s="314"/>
      <c r="L1" s="314"/>
      <c r="M1" s="369"/>
      <c r="N1" s="1164" t="s">
        <v>342</v>
      </c>
      <c r="O1" s="1164"/>
      <c r="P1" s="1164"/>
      <c r="Q1" s="1164"/>
      <c r="R1" s="1164"/>
      <c r="S1" s="1164"/>
      <c r="T1" s="1164"/>
      <c r="U1" s="1164"/>
      <c r="V1" s="1164"/>
      <c r="W1" s="1164"/>
    </row>
    <row r="2" spans="1:23" ht="15.75" customHeight="1">
      <c r="A2" s="315"/>
      <c r="B2" s="315"/>
      <c r="C2" s="315"/>
      <c r="D2" s="315"/>
      <c r="E2" s="314"/>
      <c r="F2" s="314"/>
      <c r="G2" s="314"/>
      <c r="H2" s="314"/>
      <c r="I2" s="314"/>
      <c r="J2" s="314"/>
      <c r="K2" s="314"/>
      <c r="L2" s="314"/>
      <c r="M2" s="369"/>
      <c r="N2" s="1164"/>
      <c r="O2" s="1164"/>
      <c r="P2" s="1164"/>
      <c r="Q2" s="1164"/>
      <c r="R2" s="1164"/>
      <c r="S2" s="1164"/>
      <c r="T2" s="1164"/>
      <c r="U2" s="1164"/>
      <c r="V2" s="1164"/>
      <c r="W2" s="1164"/>
    </row>
    <row r="3" spans="1:23" ht="31.5" customHeight="1">
      <c r="A3" s="316"/>
      <c r="C3" s="1152" t="s">
        <v>433</v>
      </c>
      <c r="D3" s="1152"/>
      <c r="E3" s="1152"/>
      <c r="F3" s="1152"/>
      <c r="G3" s="1152"/>
      <c r="H3" s="1152"/>
      <c r="I3" s="1152"/>
      <c r="J3" s="1152"/>
      <c r="K3" s="317"/>
      <c r="L3" s="316"/>
      <c r="M3" s="369"/>
      <c r="N3" s="826" t="s">
        <v>383</v>
      </c>
      <c r="O3" s="826"/>
      <c r="P3" s="826"/>
      <c r="Q3" s="826"/>
      <c r="R3" s="826"/>
      <c r="S3" s="826"/>
      <c r="T3" s="826"/>
      <c r="U3" s="826"/>
      <c r="V3" s="421"/>
      <c r="W3" s="421"/>
    </row>
    <row r="4" spans="1:23" ht="31.5" customHeight="1">
      <c r="A4" s="318"/>
      <c r="C4" s="1153" t="s">
        <v>283</v>
      </c>
      <c r="D4" s="1153"/>
      <c r="E4" s="1153"/>
      <c r="F4" s="1153"/>
      <c r="G4" s="1153"/>
      <c r="H4" s="1153"/>
      <c r="I4" s="1153"/>
      <c r="J4" s="1153"/>
      <c r="K4" s="319"/>
      <c r="L4" s="318"/>
      <c r="M4" s="369"/>
      <c r="N4" s="826"/>
      <c r="O4" s="826"/>
      <c r="P4" s="826"/>
      <c r="Q4" s="826"/>
      <c r="R4" s="826"/>
      <c r="S4" s="826"/>
      <c r="T4" s="826"/>
      <c r="U4" s="826"/>
      <c r="V4" s="421"/>
      <c r="W4" s="421"/>
    </row>
    <row r="5" spans="1:23" ht="33" customHeight="1">
      <c r="A5" s="318"/>
      <c r="C5" s="1154" t="s">
        <v>287</v>
      </c>
      <c r="D5" s="1154"/>
      <c r="E5" s="1154"/>
      <c r="F5" s="1154"/>
      <c r="G5" s="1154"/>
      <c r="H5" s="1154"/>
      <c r="I5" s="1154"/>
      <c r="J5" s="1154"/>
      <c r="K5" s="320"/>
      <c r="L5" s="318"/>
      <c r="M5" s="369"/>
      <c r="N5" s="826"/>
      <c r="O5" s="826"/>
      <c r="P5" s="826"/>
      <c r="Q5" s="826"/>
      <c r="R5" s="826"/>
      <c r="S5" s="826"/>
      <c r="T5" s="826"/>
      <c r="U5" s="826"/>
      <c r="V5" s="421"/>
      <c r="W5" s="421"/>
    </row>
    <row r="6" spans="1:23" ht="22.5" customHeight="1">
      <c r="A6" s="318"/>
      <c r="B6" s="318"/>
      <c r="C6" s="318"/>
      <c r="D6" s="318"/>
      <c r="E6" s="318"/>
      <c r="F6" s="318"/>
      <c r="G6" s="318"/>
      <c r="H6" s="318"/>
      <c r="I6" s="1155"/>
      <c r="J6" s="1155"/>
      <c r="K6" s="1155"/>
      <c r="L6" s="318"/>
      <c r="M6" s="369"/>
      <c r="N6" s="826"/>
      <c r="O6" s="826"/>
      <c r="P6" s="826"/>
      <c r="Q6" s="826"/>
      <c r="R6" s="826"/>
      <c r="S6" s="826"/>
      <c r="T6" s="826"/>
      <c r="U6" s="826"/>
      <c r="V6" s="421"/>
      <c r="W6" s="421"/>
    </row>
    <row r="7" spans="1:23" ht="30.75" customHeight="1">
      <c r="A7" s="314"/>
      <c r="B7" s="321"/>
      <c r="C7" s="321"/>
      <c r="D7" s="321"/>
      <c r="E7" s="321"/>
      <c r="F7" s="321"/>
      <c r="G7" s="321"/>
      <c r="H7" s="321"/>
      <c r="I7" s="322"/>
      <c r="J7" s="1156"/>
      <c r="K7" s="1156"/>
      <c r="L7" s="321"/>
      <c r="M7" s="369"/>
      <c r="N7" s="826"/>
      <c r="O7" s="826"/>
      <c r="P7" s="826"/>
      <c r="Q7" s="826"/>
      <c r="R7" s="826"/>
      <c r="S7" s="826"/>
      <c r="T7" s="826"/>
      <c r="U7" s="826"/>
      <c r="V7" s="421"/>
      <c r="W7" s="421"/>
    </row>
    <row r="8" spans="1:23" ht="12.75" customHeight="1">
      <c r="A8" s="314"/>
      <c r="B8" s="321"/>
      <c r="C8" s="321"/>
      <c r="D8" s="321"/>
      <c r="E8" s="321"/>
      <c r="F8" s="321"/>
      <c r="G8" s="321"/>
      <c r="H8" s="321"/>
      <c r="I8" s="323"/>
      <c r="J8" s="323"/>
      <c r="K8" s="323"/>
      <c r="L8" s="321"/>
      <c r="M8" s="369"/>
      <c r="N8" s="826"/>
      <c r="O8" s="826"/>
      <c r="P8" s="826"/>
      <c r="Q8" s="826"/>
      <c r="R8" s="826"/>
      <c r="S8" s="826"/>
      <c r="T8" s="826"/>
      <c r="U8" s="826"/>
      <c r="V8" s="368"/>
      <c r="W8" s="368"/>
    </row>
    <row r="9" spans="1:23" ht="45" customHeight="1">
      <c r="A9" s="314"/>
      <c r="B9" s="1157" t="s">
        <v>269</v>
      </c>
      <c r="C9" s="1157"/>
      <c r="D9" s="1157"/>
      <c r="E9" s="1157"/>
      <c r="F9" s="1157"/>
      <c r="G9" s="1157"/>
      <c r="H9" s="1157"/>
      <c r="I9" s="1157"/>
      <c r="J9" s="1157"/>
      <c r="K9" s="1157"/>
      <c r="L9" s="321"/>
      <c r="M9" s="369"/>
      <c r="N9" s="368"/>
      <c r="O9" s="368"/>
      <c r="P9" s="368"/>
      <c r="Q9" s="368"/>
      <c r="R9" s="368"/>
      <c r="S9" s="368"/>
      <c r="T9" s="368"/>
      <c r="U9" s="368"/>
      <c r="V9" s="368"/>
      <c r="W9" s="368"/>
    </row>
    <row r="10" spans="1:23" ht="12.75" customHeight="1">
      <c r="A10" s="314"/>
      <c r="B10" s="314"/>
      <c r="C10" s="314"/>
      <c r="D10" s="314"/>
      <c r="E10" s="314"/>
      <c r="F10" s="314"/>
      <c r="G10" s="314"/>
      <c r="H10" s="314"/>
      <c r="I10" s="314"/>
      <c r="J10" s="321"/>
      <c r="K10" s="321"/>
      <c r="L10" s="321"/>
      <c r="M10" s="324"/>
      <c r="N10" s="324"/>
    </row>
    <row r="11" spans="1:23" ht="33.75" customHeight="1">
      <c r="A11" s="314"/>
      <c r="B11" s="314"/>
      <c r="C11" s="314"/>
      <c r="D11" s="314"/>
      <c r="E11" s="325" t="s">
        <v>270</v>
      </c>
      <c r="F11" s="326"/>
      <c r="G11" s="370">
        <f>'1-1 総表'!C11</f>
        <v>0</v>
      </c>
      <c r="H11" s="327" t="s">
        <v>271</v>
      </c>
      <c r="I11" s="371">
        <f>'1-1 総表'!E11</f>
        <v>0</v>
      </c>
      <c r="J11" s="327"/>
      <c r="K11" s="326"/>
      <c r="L11" s="327"/>
      <c r="N11" s="362"/>
      <c r="O11" s="362"/>
      <c r="P11" s="362"/>
      <c r="Q11" s="362"/>
      <c r="R11" s="362"/>
      <c r="S11" s="362"/>
      <c r="T11" s="362"/>
      <c r="U11" s="362"/>
      <c r="V11" s="443"/>
      <c r="W11" s="443"/>
    </row>
    <row r="12" spans="1:23" ht="54.75" customHeight="1">
      <c r="A12" s="314"/>
      <c r="B12" s="314"/>
      <c r="C12" s="314"/>
      <c r="D12" s="314"/>
      <c r="E12" s="328" t="s">
        <v>272</v>
      </c>
      <c r="F12" s="326"/>
      <c r="G12" s="1160" t="str">
        <f>'1-1 総表'!C13&amp;'1-1 総表'!D13&amp;'1-1 総表'!F13</f>
        <v>選択してください。</v>
      </c>
      <c r="H12" s="1160"/>
      <c r="I12" s="1160"/>
      <c r="J12" s="1160"/>
      <c r="K12" s="1160"/>
      <c r="L12" s="1160"/>
      <c r="N12" s="362"/>
      <c r="O12" s="362"/>
      <c r="P12" s="362"/>
      <c r="Q12" s="362"/>
      <c r="R12" s="362"/>
      <c r="S12" s="362"/>
      <c r="T12" s="362"/>
      <c r="U12" s="362"/>
      <c r="V12" s="443"/>
      <c r="W12" s="443"/>
    </row>
    <row r="13" spans="1:23" ht="54.75" customHeight="1">
      <c r="A13" s="314"/>
      <c r="B13" s="314"/>
      <c r="C13" s="314"/>
      <c r="D13" s="314"/>
      <c r="E13" s="328" t="s">
        <v>273</v>
      </c>
      <c r="F13" s="326"/>
      <c r="G13" s="1160">
        <f>'1-1 総表'!C15</f>
        <v>0</v>
      </c>
      <c r="H13" s="1160"/>
      <c r="I13" s="1160"/>
      <c r="J13" s="1160"/>
      <c r="K13" s="1160"/>
      <c r="L13" s="1160"/>
      <c r="N13" s="362"/>
      <c r="O13" s="362"/>
      <c r="P13" s="362"/>
      <c r="Q13" s="362"/>
      <c r="R13" s="362"/>
      <c r="S13" s="362"/>
      <c r="T13" s="362"/>
      <c r="U13" s="362"/>
      <c r="V13" s="443"/>
      <c r="W13" s="443"/>
    </row>
    <row r="14" spans="1:23" ht="46.5" customHeight="1">
      <c r="A14" s="314"/>
      <c r="B14" s="314"/>
      <c r="C14" s="314"/>
      <c r="D14" s="314"/>
      <c r="E14" s="329" t="s">
        <v>159</v>
      </c>
      <c r="F14" s="326"/>
      <c r="G14" s="1160">
        <f>'1-1 総表'!C15</f>
        <v>0</v>
      </c>
      <c r="H14" s="1160"/>
      <c r="I14" s="1160"/>
      <c r="J14" s="1160"/>
      <c r="K14" s="1160"/>
      <c r="L14" s="1160"/>
      <c r="N14" s="362"/>
      <c r="O14" s="362"/>
      <c r="P14" s="362"/>
      <c r="Q14" s="362"/>
      <c r="R14" s="362"/>
      <c r="S14" s="362"/>
      <c r="T14" s="362"/>
      <c r="U14" s="362"/>
      <c r="V14" s="443"/>
      <c r="W14" s="443"/>
    </row>
    <row r="15" spans="1:23" ht="46.5" customHeight="1">
      <c r="A15" s="314"/>
      <c r="B15" s="314"/>
      <c r="C15" s="314"/>
      <c r="D15" s="314"/>
      <c r="E15" s="329" t="s">
        <v>274</v>
      </c>
      <c r="F15" s="326"/>
      <c r="G15" s="1162">
        <f>'1-1 総表'!C17</f>
        <v>0</v>
      </c>
      <c r="H15" s="1162"/>
      <c r="I15" s="1162"/>
      <c r="J15" s="1162"/>
      <c r="K15" s="1162"/>
      <c r="L15" s="1162"/>
      <c r="N15" s="362"/>
      <c r="O15" s="362"/>
      <c r="P15" s="362"/>
      <c r="Q15" s="362"/>
      <c r="R15" s="362"/>
      <c r="S15" s="362"/>
      <c r="T15" s="362"/>
      <c r="U15" s="362"/>
    </row>
    <row r="16" spans="1:23" ht="46.5" customHeight="1">
      <c r="A16" s="314"/>
      <c r="B16" s="314"/>
      <c r="C16" s="314"/>
      <c r="D16" s="314"/>
      <c r="E16" s="329"/>
      <c r="F16" s="326"/>
      <c r="G16" s="1160"/>
      <c r="H16" s="1160"/>
      <c r="I16" s="1160"/>
      <c r="J16" s="1160"/>
      <c r="K16" s="1160"/>
      <c r="L16" s="1160"/>
    </row>
    <row r="17" spans="1:13" ht="19.5" customHeight="1">
      <c r="A17" s="314"/>
      <c r="B17" s="314"/>
      <c r="C17" s="314"/>
      <c r="D17" s="314"/>
      <c r="E17" s="314"/>
      <c r="F17" s="314"/>
      <c r="G17" s="314"/>
      <c r="H17" s="314"/>
      <c r="I17" s="314"/>
      <c r="J17" s="321"/>
      <c r="K17" s="321"/>
      <c r="L17" s="321"/>
    </row>
    <row r="18" spans="1:13" ht="22.5" customHeight="1">
      <c r="A18" s="314"/>
      <c r="B18" s="330"/>
      <c r="C18" s="353">
        <f>'5-1 総表'!C11</f>
        <v>0</v>
      </c>
      <c r="D18" s="354">
        <f>'5-1 総表'!G11</f>
        <v>0</v>
      </c>
      <c r="E18" s="1165" t="s">
        <v>382</v>
      </c>
      <c r="F18" s="1165"/>
      <c r="G18" s="1165"/>
      <c r="H18" s="1165"/>
      <c r="I18" s="1165"/>
      <c r="J18" s="1165"/>
      <c r="K18" s="1165"/>
      <c r="L18" s="321"/>
      <c r="M18" s="337"/>
    </row>
    <row r="19" spans="1:13" ht="41.25" customHeight="1">
      <c r="A19" s="314"/>
      <c r="B19" s="331"/>
      <c r="C19" s="1160" t="s">
        <v>284</v>
      </c>
      <c r="D19" s="1160"/>
      <c r="E19" s="1160"/>
      <c r="F19" s="1160"/>
      <c r="G19" s="1160"/>
      <c r="H19" s="1160"/>
      <c r="I19" s="1160"/>
      <c r="J19" s="1160"/>
      <c r="K19" s="1160"/>
      <c r="L19" s="321"/>
    </row>
    <row r="20" spans="1:13" ht="25.5" customHeight="1">
      <c r="A20" s="314"/>
      <c r="B20" s="331"/>
      <c r="C20" s="332"/>
      <c r="D20" s="331"/>
      <c r="E20" s="331"/>
      <c r="F20" s="331"/>
      <c r="G20" s="331"/>
      <c r="H20" s="331"/>
      <c r="I20" s="331"/>
      <c r="J20" s="331"/>
      <c r="K20" s="331"/>
      <c r="L20" s="321"/>
    </row>
    <row r="21" spans="1:13" ht="30.75" customHeight="1">
      <c r="A21" s="314"/>
      <c r="B21" s="1163" t="s">
        <v>277</v>
      </c>
      <c r="C21" s="1163"/>
      <c r="D21" s="1163"/>
      <c r="E21" s="1163"/>
      <c r="F21" s="1163"/>
      <c r="G21" s="1163"/>
      <c r="H21" s="1163"/>
      <c r="I21" s="1163"/>
      <c r="J21" s="1163"/>
      <c r="K21" s="1163"/>
      <c r="L21" s="321"/>
    </row>
    <row r="22" spans="1:13" ht="25.5" customHeight="1">
      <c r="A22" s="314"/>
      <c r="B22" s="333"/>
      <c r="C22" s="333"/>
      <c r="D22" s="333"/>
      <c r="E22" s="333"/>
      <c r="F22" s="333"/>
      <c r="G22" s="333"/>
      <c r="H22" s="333"/>
      <c r="I22" s="333"/>
      <c r="J22" s="333"/>
      <c r="K22" s="333"/>
      <c r="L22" s="321"/>
    </row>
    <row r="23" spans="1:13" ht="27" customHeight="1">
      <c r="A23" s="314"/>
      <c r="B23" s="1157" t="s">
        <v>278</v>
      </c>
      <c r="C23" s="1157"/>
      <c r="D23" s="1157"/>
      <c r="E23" s="1157"/>
      <c r="F23" s="314"/>
      <c r="G23" s="314"/>
      <c r="H23" s="314"/>
      <c r="I23" s="314"/>
      <c r="J23" s="314"/>
      <c r="K23" s="314"/>
      <c r="L23" s="314"/>
    </row>
    <row r="24" spans="1:13" ht="42.75" customHeight="1">
      <c r="B24" s="334" t="s">
        <v>279</v>
      </c>
      <c r="C24" s="1160">
        <f>'1-1 総表'!C27</f>
        <v>0</v>
      </c>
      <c r="D24" s="1160"/>
      <c r="E24" s="1160"/>
      <c r="F24" s="1160"/>
      <c r="G24" s="1160"/>
      <c r="H24" s="1160"/>
      <c r="I24" s="1160"/>
      <c r="J24" s="1160"/>
      <c r="K24" s="1160"/>
    </row>
    <row r="25" spans="1:13" ht="27" customHeight="1">
      <c r="B25" s="334"/>
    </row>
    <row r="26" spans="1:13" ht="27" customHeight="1">
      <c r="B26" s="332" t="s">
        <v>285</v>
      </c>
      <c r="C26" s="335"/>
      <c r="D26" s="335"/>
      <c r="E26" s="336"/>
    </row>
    <row r="27" spans="1:13" ht="82.5" customHeight="1">
      <c r="B27" s="334" t="s">
        <v>279</v>
      </c>
      <c r="C27" s="1159"/>
      <c r="D27" s="1159"/>
      <c r="E27" s="1159"/>
      <c r="F27" s="1159"/>
      <c r="G27" s="1159"/>
      <c r="H27" s="1159"/>
      <c r="I27" s="1159"/>
      <c r="J27" s="1159"/>
      <c r="K27" s="1159"/>
    </row>
    <row r="28" spans="1:13" ht="27" customHeight="1">
      <c r="B28" s="334" t="s">
        <v>279</v>
      </c>
    </row>
    <row r="29" spans="1:13" ht="27" customHeight="1">
      <c r="B29" s="332" t="s">
        <v>286</v>
      </c>
      <c r="C29" s="335"/>
      <c r="D29" s="335"/>
      <c r="E29" s="336"/>
    </row>
    <row r="30" spans="1:13" ht="30.75" customHeight="1">
      <c r="C30" s="1159"/>
      <c r="D30" s="1159"/>
      <c r="E30" s="1159"/>
      <c r="F30" s="1159"/>
      <c r="G30" s="1159"/>
      <c r="H30" s="1159"/>
      <c r="I30" s="1159"/>
      <c r="J30" s="1159"/>
      <c r="K30" s="1159"/>
    </row>
    <row r="31" spans="1:13" ht="30.75" customHeight="1">
      <c r="C31" s="1159"/>
      <c r="D31" s="1159"/>
      <c r="E31" s="1159"/>
      <c r="F31" s="1159"/>
      <c r="G31" s="1159"/>
      <c r="H31" s="1159"/>
      <c r="I31" s="1159"/>
      <c r="J31" s="1159"/>
      <c r="K31" s="1159"/>
    </row>
    <row r="32" spans="1:13" ht="30.75" customHeight="1">
      <c r="C32" s="1159"/>
      <c r="D32" s="1159"/>
      <c r="E32" s="1159"/>
      <c r="F32" s="1159"/>
      <c r="G32" s="1159"/>
      <c r="H32" s="1159"/>
      <c r="I32" s="1159"/>
      <c r="J32" s="1159"/>
      <c r="K32" s="1159"/>
    </row>
    <row r="33" spans="3:11" ht="30.75" customHeight="1">
      <c r="C33" s="1159"/>
      <c r="D33" s="1159"/>
      <c r="E33" s="1159"/>
      <c r="F33" s="1159"/>
      <c r="G33" s="1159"/>
      <c r="H33" s="1159"/>
      <c r="I33" s="1159"/>
      <c r="J33" s="1159"/>
      <c r="K33" s="1159"/>
    </row>
    <row r="34" spans="3:11" ht="30.75" customHeight="1">
      <c r="C34" s="1159"/>
      <c r="D34" s="1159"/>
      <c r="E34" s="1159"/>
      <c r="F34" s="1159"/>
      <c r="G34" s="1159"/>
      <c r="H34" s="1159"/>
      <c r="I34" s="1159"/>
      <c r="J34" s="1159"/>
      <c r="K34" s="1159"/>
    </row>
    <row r="35" spans="3:11" ht="30.75" customHeight="1">
      <c r="C35" s="1159"/>
      <c r="D35" s="1159"/>
      <c r="E35" s="1159"/>
      <c r="F35" s="1159"/>
      <c r="G35" s="1159"/>
      <c r="H35" s="1159"/>
      <c r="I35" s="1159"/>
      <c r="J35" s="1159"/>
      <c r="K35" s="1159"/>
    </row>
    <row r="36" spans="3:11" ht="30.75" customHeight="1">
      <c r="C36" s="1159"/>
      <c r="D36" s="1159"/>
      <c r="E36" s="1159"/>
      <c r="F36" s="1159"/>
      <c r="G36" s="1159"/>
      <c r="H36" s="1159"/>
      <c r="I36" s="1159"/>
      <c r="J36" s="1159"/>
      <c r="K36" s="1159"/>
    </row>
  </sheetData>
  <sheetProtection algorithmName="SHA-512" hashValue="7isuUkh99prp8Dep9mbcGcF7PBg9B36XqlS+27cpMAJwCHxfwSSUHnBsVxHU2t9WctTLjv0EQvw4U2Vh+Ar5Dw==" saltValue="Fy3ljCrv0XhHDwRz80bGog==" spinCount="100000" sheet="1" objects="1" scenarios="1"/>
  <mergeCells count="21">
    <mergeCell ref="C30:K36"/>
    <mergeCell ref="G12:L12"/>
    <mergeCell ref="G13:L13"/>
    <mergeCell ref="G14:L14"/>
    <mergeCell ref="G15:L15"/>
    <mergeCell ref="G16:L16"/>
    <mergeCell ref="E18:K18"/>
    <mergeCell ref="C19:K19"/>
    <mergeCell ref="B21:K21"/>
    <mergeCell ref="B23:E23"/>
    <mergeCell ref="C24:K24"/>
    <mergeCell ref="C27:K27"/>
    <mergeCell ref="I6:K6"/>
    <mergeCell ref="J7:K7"/>
    <mergeCell ref="B9:K9"/>
    <mergeCell ref="N3:U8"/>
    <mergeCell ref="N1:W2"/>
    <mergeCell ref="A1:E1"/>
    <mergeCell ref="C3:J3"/>
    <mergeCell ref="C4:J4"/>
    <mergeCell ref="C5:J5"/>
  </mergeCells>
  <phoneticPr fontId="23"/>
  <dataValidations count="1">
    <dataValidation type="list" allowBlank="1" showInputMessage="1" showErrorMessage="1" sqref="E18:K18" xr:uid="{00000000-0002-0000-1100-000000000000}">
      <formula1>"により交付決定の通知を受けた助成対象活動について、,助成金の交付申請を行った助成対象活動について、"</formula1>
    </dataValidation>
  </dataValidations>
  <printOptions horizontalCentered="1"/>
  <pageMargins left="0.70866141732283472" right="0.70866141732283472" top="0.35433070866141736" bottom="0.15748031496062992" header="0.31496062992125984" footer="0.11811023622047245"/>
  <pageSetup paperSize="9" scale="5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※初めにお読みください</vt:lpstr>
      <vt:lpstr>記載可能経費一覧</vt:lpstr>
      <vt:lpstr>1-1 総表</vt:lpstr>
      <vt:lpstr>1-2 個表</vt:lpstr>
      <vt:lpstr>1-3 収入</vt:lpstr>
      <vt:lpstr>1-4 支出</vt:lpstr>
      <vt:lpstr>1-5 変更理由書（申請）</vt:lpstr>
      <vt:lpstr>2-1 申請取下</vt:lpstr>
      <vt:lpstr>3-1 中止廃止</vt:lpstr>
      <vt:lpstr>4-1 総表</vt:lpstr>
      <vt:lpstr>4-3 収入</vt:lpstr>
      <vt:lpstr>4-4 支出</vt:lpstr>
      <vt:lpstr>5-1 総表</vt:lpstr>
      <vt:lpstr>5-2 個表</vt:lpstr>
      <vt:lpstr>5-3 収入</vt:lpstr>
      <vt:lpstr>5-4 支出</vt:lpstr>
      <vt:lpstr>5-5 変更理由書</vt:lpstr>
      <vt:lpstr>5-6 支払申請書</vt:lpstr>
      <vt:lpstr>'1-1 総表'!Print_Area</vt:lpstr>
      <vt:lpstr>'1-2 個表'!Print_Area</vt:lpstr>
      <vt:lpstr>'1-3 収入'!Print_Area</vt:lpstr>
      <vt:lpstr>'1-4 支出'!Print_Area</vt:lpstr>
      <vt:lpstr>'1-5 変更理由書（申請）'!Print_Area</vt:lpstr>
      <vt:lpstr>'2-1 申請取下'!Print_Area</vt:lpstr>
      <vt:lpstr>'3-1 中止廃止'!Print_Area</vt:lpstr>
      <vt:lpstr>'4-1 総表'!Print_Area</vt:lpstr>
      <vt:lpstr>'4-3 収入'!Print_Area</vt:lpstr>
      <vt:lpstr>'4-4 支出'!Print_Area</vt:lpstr>
      <vt:lpstr>'5-1 総表'!Print_Area</vt:lpstr>
      <vt:lpstr>'5-2 個表'!Print_Area</vt:lpstr>
      <vt:lpstr>'5-3 収入'!Print_Area</vt:lpstr>
      <vt:lpstr>'5-4 支出'!Print_Area</vt:lpstr>
      <vt:lpstr>'5-5 変更理由書'!Print_Area</vt:lpstr>
      <vt:lpstr>'5-6 支払申請書'!Print_Area</vt:lpstr>
      <vt:lpstr>記載可能経費一覧!Print_Area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kinoshita midori</cp:lastModifiedBy>
  <cp:lastPrinted>2024-10-25T08:30:10Z</cp:lastPrinted>
  <dcterms:created xsi:type="dcterms:W3CDTF">2020-08-12T01:57:30Z</dcterms:created>
  <dcterms:modified xsi:type="dcterms:W3CDTF">2025-04-02T01:57:11Z</dcterms:modified>
</cp:coreProperties>
</file>