
<file path=[Content_Types].xml><?xml version="1.0" encoding="utf-8"?>
<Types xmlns="http://schemas.openxmlformats.org/package/2006/content-types">
  <Default Extension="bin" ContentType="application/vnd.openxmlformats-officedocument.spreadsheetml.printerSettings"/>
  <Default Extension="jpg" ContentType="image/jpe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omments1.xml" ContentType="application/vnd.openxmlformats-officedocument.spreadsheetml.comments+xml"/>
  <Override PartName="/xl/drawings/drawing3.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827"/>
  <workbookPr codeName="ThisWorkbook"/>
  <mc:AlternateContent xmlns:mc="http://schemas.openxmlformats.org/markup-compatibility/2006">
    <mc:Choice Requires="x15">
      <x15ac:absPath xmlns:x15ac="http://schemas.microsoft.com/office/spreadsheetml/2010/11/ac" url="\\fs.ntj.jac.go.jp\share\本館サーバ\基金部\地域文化助成課\11．募集案内\R5年度募集\様式\"/>
    </mc:Choice>
  </mc:AlternateContent>
  <xr:revisionPtr revIDLastSave="0" documentId="13_ncr:1_{08005A21-92AA-4D6C-8B97-93848D269ABF}" xr6:coauthVersionLast="47" xr6:coauthVersionMax="47" xr10:uidLastSave="{00000000-0000-0000-0000-000000000000}"/>
  <workbookProtection workbookAlgorithmName="SHA-512" workbookHashValue="KEd3YzF0p3sPME6x6h6VqzSW87HqHZyaWiQzkPDkmAxo1CiiD1CjkZyh69bA+EGdiInAd87cu5vb92KWsBh3Tw==" workbookSaltValue="nr10gmLy3u2EYMh/t8ElxQ==" workbookSpinCount="100000" lockStructure="1"/>
  <bookViews>
    <workbookView xWindow="-110" yWindow="-110" windowWidth="19420" windowHeight="10420" tabRatio="774" firstSheet="2" activeTab="2" xr2:uid="{00000000-000D-0000-FFFF-FFFF00000000}"/>
  </bookViews>
  <sheets>
    <sheet name="datas" sheetId="48" state="hidden" r:id="rId1"/>
    <sheet name="チェック表" sheetId="49" state="hidden" r:id="rId2"/>
    <sheet name="※初めにお読みください" sheetId="50" r:id="rId3"/>
    <sheet name="記載可能経費一覧" sheetId="33" r:id="rId4"/>
    <sheet name="①総表" sheetId="12" r:id="rId5"/>
    <sheet name="②個表１" sheetId="51" r:id="rId6"/>
    <sheet name="③個表２" sheetId="45" r:id="rId7"/>
    <sheet name="④収入" sheetId="14" r:id="rId8"/>
    <sheet name="⑤支出" sheetId="43" r:id="rId9"/>
    <sheet name="⑥団体概要" sheetId="16" r:id="rId10"/>
    <sheet name="⑦実行委員会等概要" sheetId="17" r:id="rId11"/>
  </sheets>
  <externalReferences>
    <externalReference r:id="rId12"/>
    <externalReference r:id="rId13"/>
    <externalReference r:id="rId14"/>
  </externalReferences>
  <definedNames>
    <definedName name="_xlnm._FilterDatabase" localSheetId="7" hidden="1">④収入!$A$15:$I$133</definedName>
    <definedName name="_xlnm._FilterDatabase" localSheetId="8" hidden="1">⑤支出!$B$12:$L$231</definedName>
    <definedName name="_xlnm._FilterDatabase" localSheetId="3" hidden="1">記載可能経費一覧!$A$2:$C$98</definedName>
    <definedName name="_xlnm.Print_Area" localSheetId="2">※初めにお読みください!$A$1:$I$34</definedName>
    <definedName name="_xlnm.Print_Area" localSheetId="4">①総表!$A$1:$H$38</definedName>
    <definedName name="_xlnm.Print_Area" localSheetId="5">②個表１!$B$1:$N$42</definedName>
    <definedName name="_xlnm.Print_Area" localSheetId="6">③個表２!$B$1:$N$71</definedName>
    <definedName name="_xlnm.Print_Area" localSheetId="7">④収入!$A$1:$I$134</definedName>
    <definedName name="_xlnm.Print_Area" localSheetId="8">⑤支出!$B$1:$L$236</definedName>
    <definedName name="_xlnm.Print_Area" localSheetId="9">⑥団体概要!$A$1:$N$35</definedName>
    <definedName name="_xlnm.Print_Area" localSheetId="10">⑦実行委員会等概要!$A$1:$N$36</definedName>
    <definedName name="_xlnm.Print_Area" localSheetId="0">datas!$A$1:$D$109</definedName>
    <definedName name="_xlnm.Print_Area" localSheetId="1">チェック表!$A$1:$S$54</definedName>
    <definedName name="_xlnm.Print_Titles" localSheetId="1">チェック表!$2:$4</definedName>
    <definedName name="感染症対策経費">[1]④支出!$U$13:$U$17</definedName>
    <definedName name="記録費" localSheetId="2">#REF!</definedName>
    <definedName name="記録費">#REF!</definedName>
    <definedName name="謝金・旅費・宣伝費等" localSheetId="2">#REF!</definedName>
    <definedName name="謝金・旅費・宣伝費等">#REF!</definedName>
    <definedName name="出演費・音楽費・文芸費" localSheetId="2">#REF!</definedName>
    <definedName name="出演費・音楽費・文芸費">#REF!</definedName>
    <definedName name="多_音楽費">[2]《非表示》記載可能経費一覧!$B$60:$B$74</definedName>
    <definedName name="多_作品料">[2]《非表示》記載可能経費一覧!$B$249:$B$253</definedName>
    <definedName name="多_出演費">[2]《非表示》記載可能経費一覧!$B$15:$B$19</definedName>
    <definedName name="多_文芸費">[2]《非表示》記載可能経費一覧!$B$155:$B$188</definedName>
    <definedName name="不適合理由">'[3]チェック表(文化会館)'!$P$7:$P$24</definedName>
    <definedName name="舞台費・運搬費" localSheetId="2">#REF!</definedName>
    <definedName name="舞台費・運搬費">#REF!</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calcChain.xml><?xml version="1.0" encoding="utf-8"?>
<calcChain xmlns="http://schemas.openxmlformats.org/spreadsheetml/2006/main">
  <c r="E19" i="14" l="1"/>
  <c r="E7" i="16"/>
  <c r="C7" i="16"/>
  <c r="J5" i="16" l="1"/>
  <c r="K213" i="43"/>
  <c r="K214" i="43"/>
  <c r="K215" i="43"/>
  <c r="K216" i="43"/>
  <c r="K217" i="43"/>
  <c r="K218" i="43"/>
  <c r="K219" i="43"/>
  <c r="D2" i="45"/>
  <c r="D3" i="45"/>
  <c r="F115" i="14"/>
  <c r="F116" i="14"/>
  <c r="F117" i="14"/>
  <c r="F118" i="14"/>
  <c r="F119" i="14"/>
  <c r="F120" i="14"/>
  <c r="F121" i="14"/>
  <c r="F122" i="14"/>
  <c r="F113" i="14"/>
  <c r="F114" i="14"/>
  <c r="F98" i="14"/>
  <c r="F99" i="14"/>
  <c r="F100" i="14"/>
  <c r="F101" i="14"/>
  <c r="F102" i="14"/>
  <c r="F103" i="14"/>
  <c r="F104" i="14"/>
  <c r="F97" i="14"/>
  <c r="F26" i="14"/>
  <c r="F27" i="14"/>
  <c r="F28" i="14"/>
  <c r="F29" i="14"/>
  <c r="F30" i="14"/>
  <c r="F31" i="14"/>
  <c r="F32" i="14"/>
  <c r="F33" i="14"/>
  <c r="F34" i="14"/>
  <c r="F35" i="14"/>
  <c r="F36" i="14"/>
  <c r="F37" i="14"/>
  <c r="F38" i="14"/>
  <c r="G30" i="12" l="1"/>
  <c r="H99" i="14" l="1"/>
  <c r="H100" i="14"/>
  <c r="H101" i="14"/>
  <c r="H102" i="14"/>
  <c r="H103" i="14"/>
  <c r="H104" i="14"/>
  <c r="H98" i="14"/>
  <c r="H97" i="14"/>
  <c r="H113" i="14" l="1"/>
  <c r="I97" i="14"/>
  <c r="H115" i="14"/>
  <c r="H116" i="14"/>
  <c r="H117" i="14"/>
  <c r="H118" i="14"/>
  <c r="H119" i="14"/>
  <c r="H120" i="14"/>
  <c r="H121" i="14"/>
  <c r="H122" i="14"/>
  <c r="H114" i="14"/>
  <c r="H26" i="14" l="1"/>
  <c r="I26" i="14" s="1"/>
  <c r="B36" i="12" l="1"/>
  <c r="C5" i="16"/>
  <c r="C8" i="16"/>
  <c r="J6" i="16"/>
  <c r="H36" i="17"/>
  <c r="H35" i="17"/>
  <c r="H34" i="17"/>
  <c r="E3" i="51" l="1"/>
  <c r="E2" i="51"/>
  <c r="R1" i="49" l="1"/>
  <c r="E2" i="43" l="1"/>
  <c r="C2" i="14"/>
  <c r="K228" i="43" l="1"/>
  <c r="K220" i="43"/>
  <c r="K221" i="43"/>
  <c r="K222" i="43"/>
  <c r="K223" i="43"/>
  <c r="K224" i="43"/>
  <c r="K225" i="43"/>
  <c r="K226" i="43"/>
  <c r="K227" i="43"/>
  <c r="K229" i="43"/>
  <c r="K230" i="43"/>
  <c r="K231" i="43"/>
  <c r="K212" i="43"/>
  <c r="K191" i="43"/>
  <c r="K192" i="43"/>
  <c r="K193" i="43"/>
  <c r="K194" i="43"/>
  <c r="K195" i="43"/>
  <c r="K196" i="43"/>
  <c r="K197" i="43"/>
  <c r="K198" i="43"/>
  <c r="K199" i="43"/>
  <c r="K200" i="43"/>
  <c r="K201" i="43"/>
  <c r="K202" i="43"/>
  <c r="K203" i="43"/>
  <c r="K204" i="43"/>
  <c r="K205" i="43"/>
  <c r="K206" i="43"/>
  <c r="K207" i="43"/>
  <c r="K208" i="43"/>
  <c r="K209" i="43"/>
  <c r="K190" i="43"/>
  <c r="K187" i="43"/>
  <c r="K169" i="43"/>
  <c r="K170" i="43"/>
  <c r="K171" i="43"/>
  <c r="K172" i="43"/>
  <c r="K173" i="43"/>
  <c r="K174" i="43"/>
  <c r="K175" i="43"/>
  <c r="K176" i="43"/>
  <c r="K177" i="43"/>
  <c r="K178" i="43"/>
  <c r="K179" i="43"/>
  <c r="K180" i="43"/>
  <c r="K181" i="43"/>
  <c r="K182" i="43"/>
  <c r="K183" i="43"/>
  <c r="K184" i="43"/>
  <c r="K185" i="43"/>
  <c r="K186" i="43"/>
  <c r="K168" i="43"/>
  <c r="K147" i="43"/>
  <c r="K148" i="43"/>
  <c r="K149" i="43"/>
  <c r="K150" i="43"/>
  <c r="K151" i="43"/>
  <c r="K152" i="43"/>
  <c r="K153" i="43"/>
  <c r="K154" i="43"/>
  <c r="K155" i="43"/>
  <c r="K156" i="43"/>
  <c r="K157" i="43"/>
  <c r="K158" i="43"/>
  <c r="K159" i="43"/>
  <c r="K160" i="43"/>
  <c r="K161" i="43"/>
  <c r="K162" i="43"/>
  <c r="K163" i="43"/>
  <c r="K164" i="43"/>
  <c r="K165" i="43"/>
  <c r="K146" i="43"/>
  <c r="K125" i="43"/>
  <c r="K126" i="43"/>
  <c r="K127" i="43"/>
  <c r="K128" i="43"/>
  <c r="K129" i="43"/>
  <c r="K130" i="43"/>
  <c r="K131" i="43"/>
  <c r="K132" i="43"/>
  <c r="K133" i="43"/>
  <c r="K134" i="43"/>
  <c r="K135" i="43"/>
  <c r="K136" i="43"/>
  <c r="K137" i="43"/>
  <c r="K138" i="43"/>
  <c r="K139" i="43"/>
  <c r="K140" i="43"/>
  <c r="K141" i="43"/>
  <c r="K142" i="43"/>
  <c r="K143" i="43"/>
  <c r="K124" i="43"/>
  <c r="K103" i="43"/>
  <c r="K104" i="43"/>
  <c r="K105" i="43"/>
  <c r="K106" i="43"/>
  <c r="K107" i="43"/>
  <c r="K108" i="43"/>
  <c r="K109" i="43"/>
  <c r="K110" i="43"/>
  <c r="K111" i="43"/>
  <c r="K112" i="43"/>
  <c r="K113" i="43"/>
  <c r="K114" i="43"/>
  <c r="K115" i="43"/>
  <c r="K116" i="43"/>
  <c r="K117" i="43"/>
  <c r="K118" i="43"/>
  <c r="K119" i="43"/>
  <c r="K120" i="43"/>
  <c r="K121" i="43"/>
  <c r="K102" i="43"/>
  <c r="K81" i="43"/>
  <c r="K82" i="43"/>
  <c r="K83" i="43"/>
  <c r="K84" i="43"/>
  <c r="K85" i="43"/>
  <c r="K86" i="43"/>
  <c r="K87" i="43"/>
  <c r="K88" i="43"/>
  <c r="K89" i="43"/>
  <c r="K90" i="43"/>
  <c r="K91" i="43"/>
  <c r="K92" i="43"/>
  <c r="K93" i="43"/>
  <c r="K94" i="43"/>
  <c r="K95" i="43"/>
  <c r="K96" i="43"/>
  <c r="K97" i="43"/>
  <c r="K98" i="43"/>
  <c r="K99" i="43"/>
  <c r="K80" i="43"/>
  <c r="K59" i="43"/>
  <c r="K60" i="43"/>
  <c r="K61" i="43"/>
  <c r="K62" i="43"/>
  <c r="K63" i="43"/>
  <c r="K64" i="43"/>
  <c r="K65" i="43"/>
  <c r="K66" i="43"/>
  <c r="K67" i="43"/>
  <c r="K68" i="43"/>
  <c r="K69" i="43"/>
  <c r="K70" i="43"/>
  <c r="K71" i="43"/>
  <c r="K72" i="43"/>
  <c r="K73" i="43"/>
  <c r="K74" i="43"/>
  <c r="K75" i="43"/>
  <c r="K76" i="43"/>
  <c r="K77" i="43"/>
  <c r="K58" i="43"/>
  <c r="A1" i="49" l="1"/>
  <c r="D5" i="49"/>
  <c r="D4" i="49"/>
  <c r="D3" i="49"/>
  <c r="D105" i="49"/>
  <c r="D104" i="49"/>
  <c r="D103" i="49"/>
  <c r="D102" i="49"/>
  <c r="D101" i="49"/>
  <c r="D100" i="49"/>
  <c r="D99" i="49"/>
  <c r="D98" i="49"/>
  <c r="D97" i="49"/>
  <c r="D96" i="49"/>
  <c r="D95" i="49"/>
  <c r="D94" i="49"/>
  <c r="D93" i="49"/>
  <c r="D92" i="49"/>
  <c r="D91" i="49"/>
  <c r="D90" i="49"/>
  <c r="D89" i="49"/>
  <c r="D88" i="49"/>
  <c r="D87" i="49"/>
  <c r="D86" i="49"/>
  <c r="D85" i="49"/>
  <c r="D84" i="49"/>
  <c r="D83" i="49"/>
  <c r="D82" i="49"/>
  <c r="D81" i="49"/>
  <c r="D80" i="49"/>
  <c r="D79" i="49"/>
  <c r="D78" i="49"/>
  <c r="D77" i="49"/>
  <c r="D76" i="49"/>
  <c r="D75" i="49"/>
  <c r="D74" i="49"/>
  <c r="D73" i="49"/>
  <c r="D72" i="49"/>
  <c r="D71" i="49"/>
  <c r="D70" i="49"/>
  <c r="D69" i="49"/>
  <c r="D68" i="49"/>
  <c r="D67" i="49"/>
  <c r="D66" i="49"/>
  <c r="D65" i="49"/>
  <c r="D64" i="49"/>
  <c r="D63" i="49"/>
  <c r="D62" i="49"/>
  <c r="D61" i="49"/>
  <c r="D60" i="49"/>
  <c r="D59" i="49"/>
  <c r="D58" i="49"/>
  <c r="L213" i="43" l="1"/>
  <c r="F9" i="43"/>
  <c r="F10" i="43"/>
  <c r="A132" i="14" l="1"/>
  <c r="A67" i="14"/>
  <c r="A68" i="14"/>
  <c r="A69" i="14"/>
  <c r="A70" i="14"/>
  <c r="A71" i="14"/>
  <c r="A72" i="14"/>
  <c r="A75" i="14"/>
  <c r="A76" i="14"/>
  <c r="A77" i="14"/>
  <c r="A78" i="14"/>
  <c r="A79" i="14"/>
  <c r="A80" i="14"/>
  <c r="A81" i="14"/>
  <c r="A82" i="14"/>
  <c r="A83" i="14"/>
  <c r="A86" i="14"/>
  <c r="A87" i="14"/>
  <c r="A88" i="14"/>
  <c r="A89" i="14"/>
  <c r="A90" i="14"/>
  <c r="A91" i="14"/>
  <c r="A92" i="14"/>
  <c r="A93" i="14"/>
  <c r="A94" i="14"/>
  <c r="A98" i="14"/>
  <c r="A99" i="14"/>
  <c r="A100" i="14"/>
  <c r="A101" i="14"/>
  <c r="A102" i="14"/>
  <c r="A103" i="14"/>
  <c r="A104" i="14"/>
  <c r="A114" i="14"/>
  <c r="A115" i="14"/>
  <c r="A116" i="14"/>
  <c r="A117" i="14"/>
  <c r="A118" i="14"/>
  <c r="A119" i="14"/>
  <c r="A120" i="14"/>
  <c r="A121" i="14"/>
  <c r="A122" i="14"/>
  <c r="A125" i="14"/>
  <c r="A126" i="14"/>
  <c r="A127" i="14"/>
  <c r="A128" i="14"/>
  <c r="A129" i="14"/>
  <c r="A130" i="14"/>
  <c r="A131" i="14"/>
  <c r="A66" i="14"/>
  <c r="A46" i="14"/>
  <c r="A28" i="14"/>
  <c r="A29" i="14"/>
  <c r="A30" i="14"/>
  <c r="A31" i="14"/>
  <c r="A32" i="14"/>
  <c r="A33" i="14"/>
  <c r="A34" i="14"/>
  <c r="A35" i="14"/>
  <c r="A36" i="14"/>
  <c r="A37" i="14"/>
  <c r="A38" i="14"/>
  <c r="A39" i="14"/>
  <c r="A40" i="14"/>
  <c r="A41" i="14"/>
  <c r="A42" i="14"/>
  <c r="A43" i="14"/>
  <c r="A44" i="14"/>
  <c r="A45" i="14"/>
  <c r="A27" i="14"/>
  <c r="G47" i="14" l="1"/>
  <c r="E23" i="14" s="1"/>
  <c r="E20" i="14"/>
  <c r="F20" i="14"/>
  <c r="D20" i="14"/>
  <c r="E3" i="43" l="1"/>
  <c r="C3" i="14"/>
  <c r="D101" i="48" l="1" a="1"/>
  <c r="D101" i="48" s="1"/>
  <c r="D91" i="48" a="1"/>
  <c r="D91" i="48" s="1"/>
  <c r="D89" i="48" a="1"/>
  <c r="D89" i="48" s="1"/>
  <c r="D88" i="48" a="1"/>
  <c r="D88" i="48" s="1"/>
  <c r="D77" i="48" a="1"/>
  <c r="D77" i="48" s="1"/>
  <c r="D76" i="48" a="1"/>
  <c r="D76" i="48" s="1"/>
  <c r="D75" i="48" a="1"/>
  <c r="D75" i="48" s="1"/>
  <c r="D74" i="48" a="1"/>
  <c r="D74" i="48" s="1"/>
  <c r="D73" i="48" a="1"/>
  <c r="D73" i="48" s="1"/>
  <c r="D72" i="48" a="1"/>
  <c r="D72" i="48" s="1"/>
  <c r="D71" i="48" a="1"/>
  <c r="D71" i="48" s="1"/>
  <c r="D70" i="48" a="1"/>
  <c r="D70" i="48" s="1"/>
  <c r="D69" i="48" a="1"/>
  <c r="D69" i="48" s="1"/>
  <c r="D68" i="48" a="1"/>
  <c r="D68" i="48" s="1"/>
  <c r="D67" i="48" a="1"/>
  <c r="D67" i="48" s="1"/>
  <c r="D66" i="48" a="1"/>
  <c r="D66" i="48" s="1"/>
  <c r="D65" i="48" a="1"/>
  <c r="D65" i="48" s="1"/>
  <c r="D64" i="48" a="1"/>
  <c r="D64" i="48" s="1"/>
  <c r="D63" i="48" a="1"/>
  <c r="D63" i="48" s="1"/>
  <c r="D62" i="48" a="1"/>
  <c r="D62" i="48" s="1"/>
  <c r="D61" i="48" a="1"/>
  <c r="D61" i="48" s="1"/>
  <c r="D60" i="48" a="1"/>
  <c r="D60" i="48" s="1"/>
  <c r="D59" i="48" a="1"/>
  <c r="D59" i="48" s="1"/>
  <c r="D58" i="48" a="1"/>
  <c r="D58" i="48" s="1"/>
  <c r="D57" i="48" a="1"/>
  <c r="D57" i="48" s="1"/>
  <c r="D56" i="48" a="1"/>
  <c r="D56" i="48" s="1"/>
  <c r="D55" i="48" a="1"/>
  <c r="D55" i="48" s="1"/>
  <c r="D54" i="48" a="1"/>
  <c r="D54" i="48" s="1"/>
  <c r="D53" i="48" a="1"/>
  <c r="D53" i="48" s="1"/>
  <c r="D52" i="48" a="1"/>
  <c r="D52" i="48" s="1"/>
  <c r="D51" i="48" a="1"/>
  <c r="D51" i="48" s="1"/>
  <c r="D50" i="48" a="1"/>
  <c r="D50" i="48" s="1"/>
  <c r="D49" i="48" a="1"/>
  <c r="D49" i="48" s="1"/>
  <c r="D48" i="48" a="1"/>
  <c r="D48" i="48" s="1"/>
  <c r="D47" i="48" a="1"/>
  <c r="D47" i="48" s="1"/>
  <c r="D46" i="48" a="1"/>
  <c r="D46" i="48" s="1"/>
  <c r="D45" i="48" a="1"/>
  <c r="D45" i="48" s="1"/>
  <c r="D44" i="48" a="1"/>
  <c r="D44" i="48" s="1"/>
  <c r="D43" i="48" a="1"/>
  <c r="D43" i="48" s="1"/>
  <c r="D42" i="48" a="1"/>
  <c r="D42" i="48" s="1"/>
  <c r="D41" i="48" a="1"/>
  <c r="D41" i="48" s="1"/>
  <c r="D40" i="48" a="1"/>
  <c r="D40" i="48" s="1"/>
  <c r="D39" i="48" a="1"/>
  <c r="D39" i="48" s="1"/>
  <c r="D38" i="48" a="1"/>
  <c r="D38" i="48" s="1"/>
  <c r="D37" i="48" a="1"/>
  <c r="D37" i="48" s="1"/>
  <c r="D36" i="48" a="1"/>
  <c r="D36" i="48" s="1"/>
  <c r="D27" i="48" a="1"/>
  <c r="D27" i="48" s="1"/>
  <c r="D26" i="48" a="1"/>
  <c r="D26" i="48" s="1"/>
  <c r="D25" i="48" a="1"/>
  <c r="D25" i="48" s="1"/>
  <c r="D24" i="48" a="1"/>
  <c r="D24" i="48" s="1"/>
  <c r="D23" i="48" a="1"/>
  <c r="D23" i="48" s="1"/>
  <c r="D22" i="48" a="1"/>
  <c r="D22" i="48" s="1"/>
  <c r="D21" i="48" a="1"/>
  <c r="D21" i="48" s="1"/>
  <c r="D20" i="48" a="1"/>
  <c r="D20" i="48" s="1"/>
  <c r="D19" i="48" a="1"/>
  <c r="D19" i="48" s="1"/>
  <c r="D18" i="48" a="1"/>
  <c r="D18" i="48" s="1"/>
  <c r="D17" i="48" a="1"/>
  <c r="D17" i="48" s="1"/>
  <c r="D16" i="48" a="1"/>
  <c r="D16" i="48" s="1"/>
  <c r="D15" i="48" a="1"/>
  <c r="D15" i="48" s="1"/>
  <c r="D14" i="48" a="1"/>
  <c r="D14" i="48" s="1"/>
  <c r="D7" i="48" a="1"/>
  <c r="D7" i="48" s="1"/>
  <c r="D108" i="48" a="1"/>
  <c r="D93" i="48" a="1"/>
  <c r="D109" i="48" a="1"/>
  <c r="D13" i="48" a="1"/>
  <c r="D94" i="48" a="1"/>
  <c r="D96" i="48" a="1"/>
  <c r="D95" i="48" a="1"/>
  <c r="D92" i="48"/>
  <c r="D87" i="48" a="1"/>
  <c r="D104" i="48" a="1"/>
  <c r="D31" i="48" a="1"/>
  <c r="D32" i="48" a="1"/>
  <c r="D100" i="48" a="1"/>
  <c r="D105" i="48" a="1"/>
  <c r="D30" i="48" a="1"/>
  <c r="D79" i="48" a="1"/>
  <c r="D82" i="48" a="1"/>
  <c r="D29" i="48" a="1"/>
  <c r="D90" i="48" a="1"/>
  <c r="D98" i="48" a="1"/>
  <c r="D102" i="48" a="1"/>
  <c r="D33" i="48" a="1"/>
  <c r="D84" i="48" a="1"/>
  <c r="D99" i="48" a="1"/>
  <c r="D103" i="48" a="1"/>
  <c r="D28" i="48" a="1"/>
  <c r="D86" i="48" a="1"/>
  <c r="D78" i="48" a="1"/>
  <c r="D4" i="48" a="1"/>
  <c r="D97" i="48" a="1"/>
  <c r="D107" i="48" a="1"/>
  <c r="D35" i="48"/>
  <c r="D34" i="48" a="1"/>
  <c r="D81" i="48" a="1"/>
  <c r="D83" i="48" a="1"/>
  <c r="D85" i="48" a="1"/>
  <c r="D80" i="48" a="1"/>
  <c r="D13" i="48" l="1"/>
  <c r="D98" i="48"/>
  <c r="D78" i="48"/>
  <c r="D80" i="48"/>
  <c r="D82" i="48"/>
  <c r="D84" i="48"/>
  <c r="D86" i="48"/>
  <c r="D90" i="48"/>
  <c r="D29" i="48"/>
  <c r="D33" i="48"/>
  <c r="D96" i="48"/>
  <c r="D102" i="48"/>
  <c r="D104" i="48"/>
  <c r="D4" i="48"/>
  <c r="D28" i="48"/>
  <c r="D30" i="48"/>
  <c r="D32" i="48"/>
  <c r="D34" i="48"/>
  <c r="D93" i="48"/>
  <c r="D95" i="48"/>
  <c r="D97" i="48"/>
  <c r="D99" i="48"/>
  <c r="D103" i="48"/>
  <c r="D105" i="48"/>
  <c r="D107" i="48"/>
  <c r="D109" i="48"/>
  <c r="D31" i="48"/>
  <c r="D94" i="48"/>
  <c r="D100" i="48"/>
  <c r="D108" i="48"/>
  <c r="D79" i="48"/>
  <c r="D81" i="48"/>
  <c r="D83" i="48"/>
  <c r="D85" i="48"/>
  <c r="D87" i="48"/>
  <c r="C187" i="43"/>
  <c r="C186" i="43"/>
  <c r="C185" i="43"/>
  <c r="C184" i="43"/>
  <c r="C183" i="43"/>
  <c r="C182" i="43"/>
  <c r="C181" i="43"/>
  <c r="C180" i="43"/>
  <c r="C179" i="43"/>
  <c r="C178" i="43"/>
  <c r="C177" i="43"/>
  <c r="C176" i="43"/>
  <c r="C175" i="43"/>
  <c r="C174" i="43"/>
  <c r="C173" i="43"/>
  <c r="C172" i="43"/>
  <c r="C171" i="43"/>
  <c r="C170" i="43"/>
  <c r="C169" i="43"/>
  <c r="L167" i="43"/>
  <c r="C168" i="43"/>
  <c r="B167" i="43"/>
  <c r="J4" i="17" l="1"/>
  <c r="J3" i="17"/>
  <c r="C3" i="17" l="1"/>
  <c r="C6" i="17" l="1"/>
  <c r="E5" i="17"/>
  <c r="C5" i="17"/>
  <c r="I7" i="43" l="1"/>
  <c r="B38" i="12" s="1"/>
  <c r="I8" i="43" l="1"/>
  <c r="I1" i="16" l="1"/>
  <c r="C216" i="43" l="1"/>
  <c r="C217" i="43"/>
  <c r="C218" i="43"/>
  <c r="C219" i="43"/>
  <c r="C220" i="43"/>
  <c r="C221" i="43"/>
  <c r="C222" i="43"/>
  <c r="C223" i="43"/>
  <c r="C224" i="43"/>
  <c r="C225" i="43"/>
  <c r="C226" i="43"/>
  <c r="C227" i="43"/>
  <c r="C228" i="43"/>
  <c r="C229" i="43"/>
  <c r="C230" i="43"/>
  <c r="C191" i="43"/>
  <c r="C192" i="43"/>
  <c r="C193" i="43"/>
  <c r="C194" i="43"/>
  <c r="C195" i="43"/>
  <c r="C196" i="43"/>
  <c r="C197" i="43"/>
  <c r="C198" i="43"/>
  <c r="C199" i="43"/>
  <c r="C200" i="43"/>
  <c r="C201" i="43"/>
  <c r="C202" i="43"/>
  <c r="C203" i="43"/>
  <c r="C204" i="43"/>
  <c r="C205" i="43"/>
  <c r="C206" i="43"/>
  <c r="C207" i="43"/>
  <c r="C208" i="43"/>
  <c r="C209" i="43"/>
  <c r="C190" i="43"/>
  <c r="C147" i="43"/>
  <c r="C148" i="43"/>
  <c r="C149" i="43"/>
  <c r="C150" i="43"/>
  <c r="C151" i="43"/>
  <c r="C152" i="43"/>
  <c r="C153" i="43"/>
  <c r="C154" i="43"/>
  <c r="C155" i="43"/>
  <c r="C156" i="43"/>
  <c r="C157" i="43"/>
  <c r="C158" i="43"/>
  <c r="C159" i="43"/>
  <c r="C160" i="43"/>
  <c r="C161" i="43"/>
  <c r="C162" i="43"/>
  <c r="C163" i="43"/>
  <c r="C164" i="43"/>
  <c r="C165" i="43"/>
  <c r="C146" i="43"/>
  <c r="C125" i="43"/>
  <c r="C126" i="43"/>
  <c r="C127" i="43"/>
  <c r="C128" i="43"/>
  <c r="C129" i="43"/>
  <c r="C130" i="43"/>
  <c r="C131" i="43"/>
  <c r="C132" i="43"/>
  <c r="C133" i="43"/>
  <c r="C134" i="43"/>
  <c r="C135" i="43"/>
  <c r="C136" i="43"/>
  <c r="C137" i="43"/>
  <c r="C138" i="43"/>
  <c r="C139" i="43"/>
  <c r="C140" i="43"/>
  <c r="C141" i="43"/>
  <c r="C142" i="43"/>
  <c r="C143" i="43"/>
  <c r="C124" i="43"/>
  <c r="C103" i="43"/>
  <c r="C104" i="43"/>
  <c r="C105" i="43"/>
  <c r="C106" i="43"/>
  <c r="C107" i="43"/>
  <c r="C108" i="43"/>
  <c r="C109" i="43"/>
  <c r="C110" i="43"/>
  <c r="C111" i="43"/>
  <c r="C112" i="43"/>
  <c r="C113" i="43"/>
  <c r="C114" i="43"/>
  <c r="C115" i="43"/>
  <c r="C116" i="43"/>
  <c r="C117" i="43"/>
  <c r="C118" i="43"/>
  <c r="C119" i="43"/>
  <c r="C120" i="43"/>
  <c r="C121" i="43"/>
  <c r="C102" i="43"/>
  <c r="C81" i="43"/>
  <c r="C82" i="43"/>
  <c r="C83" i="43"/>
  <c r="C84" i="43"/>
  <c r="C85" i="43"/>
  <c r="C86" i="43"/>
  <c r="C87" i="43"/>
  <c r="C88" i="43"/>
  <c r="C89" i="43"/>
  <c r="C90" i="43"/>
  <c r="C91" i="43"/>
  <c r="C92" i="43"/>
  <c r="C93" i="43"/>
  <c r="C94" i="43"/>
  <c r="C95" i="43"/>
  <c r="C96" i="43"/>
  <c r="C97" i="43"/>
  <c r="C98" i="43"/>
  <c r="C99" i="43"/>
  <c r="C80" i="43"/>
  <c r="C59" i="43"/>
  <c r="C60" i="43"/>
  <c r="C61" i="43"/>
  <c r="C62" i="43"/>
  <c r="C63" i="43"/>
  <c r="C64" i="43"/>
  <c r="C65" i="43"/>
  <c r="C66" i="43"/>
  <c r="C67" i="43"/>
  <c r="C68" i="43"/>
  <c r="C69" i="43"/>
  <c r="C70" i="43"/>
  <c r="C71" i="43"/>
  <c r="C72" i="43"/>
  <c r="C73" i="43"/>
  <c r="C74" i="43"/>
  <c r="C75" i="43"/>
  <c r="C76" i="43"/>
  <c r="C77" i="43"/>
  <c r="C58" i="43"/>
  <c r="C37" i="43"/>
  <c r="C38" i="43"/>
  <c r="C39" i="43"/>
  <c r="C40" i="43"/>
  <c r="C41" i="43"/>
  <c r="C42" i="43"/>
  <c r="C43" i="43"/>
  <c r="C44" i="43"/>
  <c r="C45" i="43"/>
  <c r="C46" i="43"/>
  <c r="C47" i="43"/>
  <c r="C48" i="43"/>
  <c r="C49" i="43"/>
  <c r="C50" i="43"/>
  <c r="C51" i="43"/>
  <c r="C52" i="43"/>
  <c r="C53" i="43"/>
  <c r="C54" i="43"/>
  <c r="C55" i="43"/>
  <c r="C36" i="43"/>
  <c r="C15" i="43"/>
  <c r="C16" i="43"/>
  <c r="C17" i="43"/>
  <c r="C18" i="43"/>
  <c r="C19" i="43"/>
  <c r="C20" i="43"/>
  <c r="C21" i="43"/>
  <c r="C22" i="43"/>
  <c r="C23" i="43"/>
  <c r="C24" i="43"/>
  <c r="C25" i="43"/>
  <c r="C26" i="43"/>
  <c r="C27" i="43"/>
  <c r="C28" i="43"/>
  <c r="C29" i="43"/>
  <c r="C30" i="43"/>
  <c r="C31" i="43"/>
  <c r="C32" i="43"/>
  <c r="C33" i="43"/>
  <c r="C14" i="43"/>
  <c r="K51" i="43"/>
  <c r="K50" i="43"/>
  <c r="K49" i="43"/>
  <c r="K48" i="43"/>
  <c r="K47" i="43"/>
  <c r="K33" i="43"/>
  <c r="K20" i="43"/>
  <c r="K21" i="43"/>
  <c r="K22" i="43"/>
  <c r="K23" i="43"/>
  <c r="K24" i="43"/>
  <c r="K25" i="43"/>
  <c r="K26" i="43"/>
  <c r="K27" i="43"/>
  <c r="K28" i="43"/>
  <c r="K29" i="43"/>
  <c r="K30" i="43"/>
  <c r="K31" i="43"/>
  <c r="K32" i="43"/>
  <c r="B123" i="43"/>
  <c r="B35" i="43" l="1"/>
  <c r="K36" i="43"/>
  <c r="B13" i="43" l="1"/>
  <c r="G29" i="12" l="1"/>
  <c r="G28" i="12"/>
  <c r="B57" i="43"/>
  <c r="B79" i="43"/>
  <c r="B101" i="43"/>
  <c r="B145" i="43"/>
  <c r="B189" i="43"/>
  <c r="L145" i="43"/>
  <c r="L101" i="43"/>
  <c r="L79" i="43"/>
  <c r="K55" i="43"/>
  <c r="K54" i="43"/>
  <c r="K53" i="43"/>
  <c r="K52" i="43"/>
  <c r="K46" i="43"/>
  <c r="K45" i="43"/>
  <c r="K44" i="43"/>
  <c r="K43" i="43"/>
  <c r="K42" i="43"/>
  <c r="K41" i="43"/>
  <c r="K40" i="43"/>
  <c r="K39" i="43"/>
  <c r="K38" i="43"/>
  <c r="K37" i="43"/>
  <c r="K14" i="43"/>
  <c r="K15" i="43"/>
  <c r="K16" i="43"/>
  <c r="K17" i="43"/>
  <c r="K18" i="43"/>
  <c r="K19" i="43"/>
  <c r="D12" i="48"/>
  <c r="L189" i="43" l="1"/>
  <c r="L123" i="43"/>
  <c r="L57" i="43"/>
  <c r="L35" i="43"/>
  <c r="L13" i="43"/>
  <c r="F8" i="43" s="1"/>
  <c r="H30" i="12"/>
  <c r="L215" i="43" l="1"/>
  <c r="L211" i="43" s="1"/>
  <c r="F5" i="43" s="1"/>
  <c r="H32" i="12" s="1"/>
  <c r="D11" i="48" a="1"/>
  <c r="D11" i="48" l="1"/>
  <c r="H29" i="12"/>
  <c r="F6" i="43" l="1"/>
  <c r="H28" i="12"/>
  <c r="H31" i="12" s="1"/>
  <c r="D33" i="12" s="1"/>
  <c r="D10" i="48" a="1"/>
  <c r="B37" i="12" l="1"/>
  <c r="D10" i="48"/>
  <c r="D32" i="12"/>
  <c r="A35" i="12" l="1"/>
  <c r="H34" i="16"/>
  <c r="H35" i="16"/>
  <c r="H33" i="16"/>
  <c r="F39" i="14" l="1"/>
  <c r="F40" i="14"/>
  <c r="F41" i="14"/>
  <c r="F42" i="14"/>
  <c r="F43" i="14"/>
  <c r="F44" i="14"/>
  <c r="F45" i="14"/>
  <c r="F46" i="14"/>
  <c r="H46" i="14"/>
  <c r="H45" i="14"/>
  <c r="H44" i="14"/>
  <c r="H43" i="14"/>
  <c r="H42" i="14"/>
  <c r="H41" i="14"/>
  <c r="H40" i="14"/>
  <c r="H39" i="14"/>
  <c r="H38" i="14"/>
  <c r="H37" i="14"/>
  <c r="H36" i="14"/>
  <c r="H35" i="14"/>
  <c r="H34" i="14"/>
  <c r="H33" i="14"/>
  <c r="H32" i="14"/>
  <c r="H31" i="14"/>
  <c r="H30" i="14"/>
  <c r="H29" i="14"/>
  <c r="H28" i="14"/>
  <c r="H27" i="14"/>
  <c r="I113" i="14"/>
  <c r="E12" i="14" s="1"/>
  <c r="E11" i="14"/>
  <c r="I65" i="14"/>
  <c r="E8" i="14" s="1"/>
  <c r="I85" i="14"/>
  <c r="E10" i="14" s="1"/>
  <c r="I124" i="14"/>
  <c r="E13" i="14" s="1"/>
  <c r="I74" i="14"/>
  <c r="E9" i="14" s="1"/>
  <c r="I17" i="14" l="1"/>
  <c r="I16" i="14" s="1"/>
  <c r="D29" i="12"/>
  <c r="E7" i="14"/>
  <c r="E6" i="14" l="1"/>
  <c r="D28" i="12" s="1"/>
  <c r="E5" i="14" l="1"/>
  <c r="D5" i="48" a="1"/>
  <c r="D5" i="48" l="1"/>
  <c r="D30" i="12"/>
  <c r="D6" i="48" a="1"/>
  <c r="D6" i="48" l="1"/>
  <c r="D31" i="12"/>
  <c r="D8" i="48" a="1"/>
  <c r="D9" i="48" a="1"/>
  <c r="D9" i="48" l="1"/>
  <c r="D8" i="48"/>
</calcChain>
</file>

<file path=xl/comments1.xml><?xml version="1.0" encoding="utf-8"?>
<comments xmlns="http://schemas.openxmlformats.org/spreadsheetml/2006/main" xmlns:mc="http://schemas.openxmlformats.org/markup-compatibility/2006" xmlns:xr="http://schemas.microsoft.com/office/spreadsheetml/2014/revision" mc:Ignorable="xr">
  <authors>
    <author>日本芸術文化振興会</author>
  </authors>
  <commentList>
    <comment ref="H33" authorId="0" shapeId="0" xr:uid="{00000000-0006-0000-0400-000001000000}">
      <text>
        <r>
          <rPr>
            <sz val="12"/>
            <color indexed="81"/>
            <rFont val="MS P ゴシック"/>
            <family val="3"/>
            <charset val="128"/>
          </rPr>
          <t>【④支出】シートを入力後に
【助成金の額の区分】を参照の上、選択してください。
単位は【千円】です。ご注意ください。
200万円＝2,000千円　20万円＝200千円</t>
        </r>
      </text>
    </comment>
  </commentList>
</comments>
</file>

<file path=xl/sharedStrings.xml><?xml version="1.0" encoding="utf-8"?>
<sst xmlns="http://schemas.openxmlformats.org/spreadsheetml/2006/main" count="1180" uniqueCount="713">
  <si>
    <t>団体情報</t>
    <rPh sb="0" eb="2">
      <t>ダンタイ</t>
    </rPh>
    <rPh sb="2" eb="4">
      <t>ジョウホウ</t>
    </rPh>
    <phoneticPr fontId="8"/>
  </si>
  <si>
    <t>要望内容</t>
    <rPh sb="0" eb="2">
      <t>ヨウボウ</t>
    </rPh>
    <rPh sb="2" eb="4">
      <t>ナイヨウ</t>
    </rPh>
    <phoneticPr fontId="8"/>
  </si>
  <si>
    <t>活動名（フリガナ）</t>
    <rPh sb="0" eb="2">
      <t>カツドウ</t>
    </rPh>
    <rPh sb="2" eb="3">
      <t>メイ</t>
    </rPh>
    <phoneticPr fontId="8"/>
  </si>
  <si>
    <t>活動名</t>
    <rPh sb="0" eb="2">
      <t>カツドウ</t>
    </rPh>
    <rPh sb="2" eb="3">
      <t>メイ</t>
    </rPh>
    <phoneticPr fontId="8"/>
  </si>
  <si>
    <t>実施時期</t>
    <rPh sb="0" eb="2">
      <t>ジッシ</t>
    </rPh>
    <rPh sb="2" eb="4">
      <t>ジキ</t>
    </rPh>
    <phoneticPr fontId="8"/>
  </si>
  <si>
    <t>収支予算（千円）</t>
    <rPh sb="0" eb="2">
      <t>シュウシ</t>
    </rPh>
    <rPh sb="2" eb="4">
      <t>ヨサン</t>
    </rPh>
    <rPh sb="5" eb="7">
      <t>センエン</t>
    </rPh>
    <phoneticPr fontId="8"/>
  </si>
  <si>
    <t>共催者負担金</t>
    <phoneticPr fontId="8"/>
  </si>
  <si>
    <t>（イ） 収入小計</t>
    <rPh sb="4" eb="6">
      <t>シュウニュウ</t>
    </rPh>
    <phoneticPr fontId="8"/>
  </si>
  <si>
    <t>団体住所（所在地）〒</t>
  </si>
  <si>
    <t>-</t>
  </si>
  <si>
    <t>団体住所（所在地）</t>
  </si>
  <si>
    <t>代表者役職名</t>
  </si>
  <si>
    <t>代表者氏名</t>
  </si>
  <si>
    <t>入場料</t>
  </si>
  <si>
    <t>共催者負担金</t>
  </si>
  <si>
    <t>（ロ） 自己負担金</t>
  </si>
  <si>
    <t>収入総額（イ＋ロ）</t>
  </si>
  <si>
    <t>活動名</t>
  </si>
  <si>
    <t>区分</t>
    <rPh sb="0" eb="2">
      <t>クブン</t>
    </rPh>
    <phoneticPr fontId="8"/>
  </si>
  <si>
    <t>項目</t>
    <rPh sb="0" eb="2">
      <t>コウモク</t>
    </rPh>
    <phoneticPr fontId="8"/>
  </si>
  <si>
    <t>細目</t>
    <rPh sb="0" eb="2">
      <t>サイモク</t>
    </rPh>
    <phoneticPr fontId="8"/>
  </si>
  <si>
    <t>内訳</t>
    <rPh sb="0" eb="2">
      <t>ウチワケ</t>
    </rPh>
    <phoneticPr fontId="8"/>
  </si>
  <si>
    <t>内訳詳細</t>
    <rPh sb="0" eb="2">
      <t>ウチワケ</t>
    </rPh>
    <rPh sb="2" eb="4">
      <t>ショウサイ</t>
    </rPh>
    <phoneticPr fontId="8"/>
  </si>
  <si>
    <t>小計（千円）</t>
    <rPh sb="0" eb="2">
      <t>ショウケイ</t>
    </rPh>
    <rPh sb="3" eb="5">
      <t>センエン</t>
    </rPh>
    <phoneticPr fontId="8"/>
  </si>
  <si>
    <t>入場料収入</t>
    <phoneticPr fontId="8"/>
  </si>
  <si>
    <t>会場情報</t>
  </si>
  <si>
    <t>単価</t>
    <rPh sb="0" eb="2">
      <t>タンカ</t>
    </rPh>
    <phoneticPr fontId="8"/>
  </si>
  <si>
    <t>×</t>
    <phoneticPr fontId="8"/>
  </si>
  <si>
    <t>枚数</t>
    <rPh sb="0" eb="2">
      <t>マイスウ</t>
    </rPh>
    <phoneticPr fontId="8"/>
  </si>
  <si>
    <t>単価×枚数</t>
    <rPh sb="0" eb="2">
      <t>タンカ</t>
    </rPh>
    <rPh sb="3" eb="5">
      <t>マイスウ</t>
    </rPh>
    <phoneticPr fontId="8"/>
  </si>
  <si>
    <t>その他の収入</t>
    <rPh sb="2" eb="3">
      <t>タ</t>
    </rPh>
    <rPh sb="4" eb="6">
      <t>シュウニュウ</t>
    </rPh>
    <phoneticPr fontId="8"/>
  </si>
  <si>
    <t>共催者以外の補助金・助成金</t>
    <phoneticPr fontId="8"/>
  </si>
  <si>
    <t>寄付金・協賛金</t>
    <phoneticPr fontId="8"/>
  </si>
  <si>
    <t>参加費</t>
    <phoneticPr fontId="8"/>
  </si>
  <si>
    <t>広告料・その他の収入</t>
    <phoneticPr fontId="8"/>
  </si>
  <si>
    <t>指揮料</t>
  </si>
  <si>
    <t>演奏料</t>
  </si>
  <si>
    <t>ソリスト料</t>
  </si>
  <si>
    <t>合唱料</t>
  </si>
  <si>
    <t>出演料</t>
  </si>
  <si>
    <t>作曲料</t>
  </si>
  <si>
    <t>音楽費</t>
  </si>
  <si>
    <t>作詞料</t>
  </si>
  <si>
    <t>副指揮料</t>
  </si>
  <si>
    <t>楽器借料</t>
  </si>
  <si>
    <t>楽譜借料</t>
  </si>
  <si>
    <t>写譜料</t>
  </si>
  <si>
    <t>楽譜製作料</t>
  </si>
  <si>
    <t>調律料</t>
  </si>
  <si>
    <t>コレペティ料</t>
  </si>
  <si>
    <t>演出料</t>
  </si>
  <si>
    <t>文芸費</t>
  </si>
  <si>
    <t>監修料</t>
  </si>
  <si>
    <t>振付料</t>
  </si>
  <si>
    <t>舞台監督料</t>
  </si>
  <si>
    <t>音響プラン料</t>
  </si>
  <si>
    <t>照明プラン料</t>
  </si>
  <si>
    <t>台本料</t>
  </si>
  <si>
    <t>翻訳料</t>
  </si>
  <si>
    <t>著作権使用料</t>
  </si>
  <si>
    <t>大道具費</t>
  </si>
  <si>
    <t>小道具費</t>
  </si>
  <si>
    <t>衣裳費</t>
  </si>
  <si>
    <t>床山・かつら費</t>
  </si>
  <si>
    <t>履物費</t>
  </si>
  <si>
    <t>メイク費</t>
  </si>
  <si>
    <t>舞台スタッフ費</t>
  </si>
  <si>
    <t>照明費</t>
  </si>
  <si>
    <t>音響費</t>
  </si>
  <si>
    <t>舞台美術費</t>
  </si>
  <si>
    <t>機材借料</t>
  </si>
  <si>
    <t>道具運搬費</t>
  </si>
  <si>
    <t>楽器運搬費</t>
  </si>
  <si>
    <t>謝金</t>
  </si>
  <si>
    <t>会場整理謝金</t>
  </si>
  <si>
    <t>託児謝金</t>
  </si>
  <si>
    <t>駐車場整理謝金</t>
  </si>
  <si>
    <t>医師・看護師謝金</t>
  </si>
  <si>
    <t>手話通訳謝金</t>
  </si>
  <si>
    <t>要約筆記謝金</t>
  </si>
  <si>
    <t>交通費</t>
  </si>
  <si>
    <t>旅費</t>
  </si>
  <si>
    <t>宿泊費</t>
  </si>
  <si>
    <t>広告宣伝費</t>
  </si>
  <si>
    <t>入場券販売手数料</t>
  </si>
  <si>
    <t>立看板費</t>
  </si>
  <si>
    <t>ウェブサイト作成料</t>
  </si>
  <si>
    <t>チラシ印刷費</t>
  </si>
  <si>
    <t>ポスター印刷費</t>
  </si>
  <si>
    <t>プログラム印刷費</t>
  </si>
  <si>
    <t>台本印刷費</t>
  </si>
  <si>
    <t>楽譜印刷費</t>
  </si>
  <si>
    <t>入場券印刷費</t>
  </si>
  <si>
    <t>アンケート用紙印刷費</t>
  </si>
  <si>
    <t>録画費</t>
  </si>
  <si>
    <t>録音費</t>
  </si>
  <si>
    <t>写真費</t>
  </si>
  <si>
    <t>（団体概要）</t>
    <phoneticPr fontId="8"/>
  </si>
  <si>
    <t>団体名</t>
  </si>
  <si>
    <t>住所〒</t>
    <phoneticPr fontId="8"/>
  </si>
  <si>
    <t>住所</t>
    <rPh sb="0" eb="2">
      <t>ジュウショ</t>
    </rPh>
    <phoneticPr fontId="8"/>
  </si>
  <si>
    <t>組　織</t>
  </si>
  <si>
    <t>経理担当者</t>
  </si>
  <si>
    <t>監査担当者</t>
  </si>
  <si>
    <t>目　的</t>
  </si>
  <si>
    <t>沿　革</t>
  </si>
  <si>
    <t>年度</t>
  </si>
  <si>
    <t>回数
（回）</t>
    <rPh sb="4" eb="5">
      <t>カイ</t>
    </rPh>
    <phoneticPr fontId="8"/>
  </si>
  <si>
    <t>観客数
（人）</t>
    <rPh sb="5" eb="6">
      <t>ニン</t>
    </rPh>
    <phoneticPr fontId="8"/>
  </si>
  <si>
    <t>事業費
（千円）</t>
    <rPh sb="5" eb="7">
      <t>センエン</t>
    </rPh>
    <phoneticPr fontId="8"/>
  </si>
  <si>
    <t>助成金・補助金名</t>
    <rPh sb="7" eb="8">
      <t>メイ</t>
    </rPh>
    <phoneticPr fontId="8"/>
  </si>
  <si>
    <t>令和2年度</t>
    <phoneticPr fontId="8"/>
  </si>
  <si>
    <t>上記以外の助成金・補助金名</t>
    <phoneticPr fontId="8"/>
  </si>
  <si>
    <t>（実行委員会等概要）</t>
    <phoneticPr fontId="8"/>
  </si>
  <si>
    <t>役　　職　　員</t>
    <phoneticPr fontId="8"/>
  </si>
  <si>
    <t>団体構成員及び加入条件</t>
    <phoneticPr fontId="8"/>
  </si>
  <si>
    <t>〔中核団体名〕</t>
    <phoneticPr fontId="8"/>
  </si>
  <si>
    <t>〔実行委員会等構成団体名〕</t>
    <phoneticPr fontId="8"/>
  </si>
  <si>
    <t>〔加入条件〕</t>
    <phoneticPr fontId="8"/>
  </si>
  <si>
    <t>財務状況</t>
    <phoneticPr fontId="8"/>
  </si>
  <si>
    <t>人数または枚数</t>
    <rPh sb="0" eb="2">
      <t>ニンズウ</t>
    </rPh>
    <rPh sb="5" eb="7">
      <t>マイスウ</t>
    </rPh>
    <phoneticPr fontId="8"/>
  </si>
  <si>
    <t>回数または泊数</t>
    <rPh sb="0" eb="2">
      <t>カイスウ</t>
    </rPh>
    <rPh sb="5" eb="6">
      <t>ハク</t>
    </rPh>
    <rPh sb="6" eb="7">
      <t>スウ</t>
    </rPh>
    <phoneticPr fontId="8"/>
  </si>
  <si>
    <t>金額（円）</t>
    <rPh sb="3" eb="4">
      <t>エン</t>
    </rPh>
    <phoneticPr fontId="8"/>
  </si>
  <si>
    <t>編曲料</t>
  </si>
  <si>
    <t>上記以外の助成金・補助金（千円）</t>
    <phoneticPr fontId="8"/>
  </si>
  <si>
    <t>助成金・補助金
（千円）</t>
    <phoneticPr fontId="8"/>
  </si>
  <si>
    <t>金額（円）</t>
    <rPh sb="0" eb="2">
      <t>キンガク</t>
    </rPh>
    <rPh sb="3" eb="4">
      <t>エン</t>
    </rPh>
    <phoneticPr fontId="8"/>
  </si>
  <si>
    <t>～</t>
    <phoneticPr fontId="7"/>
  </si>
  <si>
    <t>収入総額</t>
    <rPh sb="2" eb="4">
      <t>ソウガク</t>
    </rPh>
    <phoneticPr fontId="8"/>
  </si>
  <si>
    <t>入場料無料の場合は必ず理由を記入</t>
  </si>
  <si>
    <t>記入要領</t>
    <phoneticPr fontId="7"/>
  </si>
  <si>
    <t>入場料収入</t>
    <phoneticPr fontId="7"/>
  </si>
  <si>
    <t>その他の収入</t>
    <rPh sb="2" eb="3">
      <t>タ</t>
    </rPh>
    <rPh sb="4" eb="6">
      <t>シュウニュウ</t>
    </rPh>
    <phoneticPr fontId="7"/>
  </si>
  <si>
    <t>共催者負担金</t>
    <rPh sb="0" eb="2">
      <t>キョウサイ</t>
    </rPh>
    <rPh sb="2" eb="3">
      <t>シャ</t>
    </rPh>
    <rPh sb="3" eb="6">
      <t>フタンキン</t>
    </rPh>
    <phoneticPr fontId="7"/>
  </si>
  <si>
    <t>共催者以外の補助金・助成金</t>
    <rPh sb="0" eb="2">
      <t>キョウサイ</t>
    </rPh>
    <rPh sb="2" eb="3">
      <t>シャ</t>
    </rPh>
    <rPh sb="3" eb="5">
      <t>イガイ</t>
    </rPh>
    <rPh sb="6" eb="9">
      <t>ホジョキン</t>
    </rPh>
    <rPh sb="10" eb="13">
      <t>ジョセイキン</t>
    </rPh>
    <phoneticPr fontId="7"/>
  </si>
  <si>
    <t>寄付金・協賛金</t>
    <rPh sb="0" eb="3">
      <t>キフキン</t>
    </rPh>
    <rPh sb="4" eb="7">
      <t>キョウサンキン</t>
    </rPh>
    <phoneticPr fontId="7"/>
  </si>
  <si>
    <t>参加費</t>
    <phoneticPr fontId="7"/>
  </si>
  <si>
    <t>広告料・その他の収入</t>
    <phoneticPr fontId="7"/>
  </si>
  <si>
    <t>都道府県</t>
    <rPh sb="0" eb="4">
      <t>トドウフケン</t>
    </rPh>
    <phoneticPr fontId="7"/>
  </si>
  <si>
    <t>左記以外</t>
    <rPh sb="0" eb="2">
      <t>サキ</t>
    </rPh>
    <rPh sb="2" eb="4">
      <t>イガイ</t>
    </rPh>
    <phoneticPr fontId="7"/>
  </si>
  <si>
    <t>定期的な練習は除く</t>
  </si>
  <si>
    <t>当該活動の成果として記録するものに限る</t>
  </si>
  <si>
    <t>細目</t>
    <rPh sb="0" eb="2">
      <t>サイモク</t>
    </rPh>
    <phoneticPr fontId="7"/>
  </si>
  <si>
    <t>席</t>
    <rPh sb="0" eb="1">
      <t>セキ</t>
    </rPh>
    <phoneticPr fontId="7"/>
  </si>
  <si>
    <t>招待がある場合は必ず理由を記入</t>
    <rPh sb="0" eb="2">
      <t>ショウタイ</t>
    </rPh>
    <rPh sb="5" eb="7">
      <t>バアイ</t>
    </rPh>
    <phoneticPr fontId="7"/>
  </si>
  <si>
    <t>（単位）</t>
    <rPh sb="1" eb="3">
      <t>タンイ</t>
    </rPh>
    <phoneticPr fontId="9"/>
  </si>
  <si>
    <t>（単位）</t>
    <phoneticPr fontId="9"/>
  </si>
  <si>
    <t>券種</t>
    <rPh sb="0" eb="1">
      <t>ケン</t>
    </rPh>
    <rPh sb="1" eb="2">
      <t>シュ</t>
    </rPh>
    <phoneticPr fontId="8"/>
  </si>
  <si>
    <t>単価等（円）</t>
    <rPh sb="0" eb="2">
      <t>タンカ</t>
    </rPh>
    <rPh sb="2" eb="3">
      <t>トウ</t>
    </rPh>
    <rPh sb="4" eb="5">
      <t>エン</t>
    </rPh>
    <phoneticPr fontId="8"/>
  </si>
  <si>
    <t>【注意】本シートを編集・削除しないでください。</t>
    <rPh sb="1" eb="3">
      <t>チュウイ</t>
    </rPh>
    <rPh sb="4" eb="5">
      <t>ホン</t>
    </rPh>
    <rPh sb="9" eb="11">
      <t>ヘンシュウ</t>
    </rPh>
    <rPh sb="12" eb="14">
      <t>サクジョ</t>
    </rPh>
    <phoneticPr fontId="24"/>
  </si>
  <si>
    <t>連携先</t>
    <rPh sb="0" eb="2">
      <t>レンケイ</t>
    </rPh>
    <rPh sb="2" eb="3">
      <t>サキ</t>
    </rPh>
    <phoneticPr fontId="24"/>
  </si>
  <si>
    <t>行</t>
    <rPh sb="0" eb="1">
      <t>ギョウ</t>
    </rPh>
    <phoneticPr fontId="24"/>
  </si>
  <si>
    <t>連携元</t>
    <rPh sb="0" eb="2">
      <t>レンケイ</t>
    </rPh>
    <rPh sb="2" eb="3">
      <t>モト</t>
    </rPh>
    <phoneticPr fontId="24"/>
  </si>
  <si>
    <t>連携内容</t>
    <rPh sb="0" eb="2">
      <t>レンケイ</t>
    </rPh>
    <rPh sb="2" eb="4">
      <t>ナイヨウ</t>
    </rPh>
    <phoneticPr fontId="24"/>
  </si>
  <si>
    <t>様式の種類</t>
    <rPh sb="0" eb="2">
      <t>ヨウシキ</t>
    </rPh>
    <rPh sb="3" eb="5">
      <t>シュルイ</t>
    </rPh>
    <phoneticPr fontId="24"/>
  </si>
  <si>
    <t>要望書登録/要望内容/活動名</t>
    <rPh sb="0" eb="3">
      <t>ヨウボウショ</t>
    </rPh>
    <rPh sb="3" eb="5">
      <t>トウロク</t>
    </rPh>
    <rPh sb="6" eb="8">
      <t>ヨウボウ</t>
    </rPh>
    <rPh sb="8" eb="10">
      <t>ナイヨウ</t>
    </rPh>
    <rPh sb="11" eb="13">
      <t>カツドウ</t>
    </rPh>
    <rPh sb="13" eb="14">
      <t>メイ</t>
    </rPh>
    <phoneticPr fontId="7"/>
  </si>
  <si>
    <t>要望書登録/要望内容/入場料</t>
    <rPh sb="0" eb="3">
      <t>ヨウボウショ</t>
    </rPh>
    <rPh sb="3" eb="5">
      <t>トウロク</t>
    </rPh>
    <rPh sb="6" eb="8">
      <t>ヨウボウ</t>
    </rPh>
    <rPh sb="8" eb="10">
      <t>ナイヨウ</t>
    </rPh>
    <rPh sb="11" eb="14">
      <t>ニュウジョウリョウ</t>
    </rPh>
    <phoneticPr fontId="7"/>
  </si>
  <si>
    <t>要望書登録/要望内容/共催者負担金</t>
    <rPh sb="0" eb="3">
      <t>ヨウボウショ</t>
    </rPh>
    <rPh sb="3" eb="5">
      <t>トウロク</t>
    </rPh>
    <rPh sb="6" eb="8">
      <t>ヨウボウ</t>
    </rPh>
    <rPh sb="8" eb="10">
      <t>ナイヨウ</t>
    </rPh>
    <rPh sb="11" eb="14">
      <t>キョウサイシャ</t>
    </rPh>
    <rPh sb="14" eb="17">
      <t>フタンキン</t>
    </rPh>
    <phoneticPr fontId="7"/>
  </si>
  <si>
    <t>要望書登録/要望内容/(ｲ)小計</t>
    <rPh sb="0" eb="3">
      <t>ヨウボウショ</t>
    </rPh>
    <rPh sb="3" eb="5">
      <t>トウロク</t>
    </rPh>
    <rPh sb="6" eb="8">
      <t>ヨウボウ</t>
    </rPh>
    <rPh sb="8" eb="10">
      <t>ナイヨウ</t>
    </rPh>
    <rPh sb="14" eb="16">
      <t>ショウケイ</t>
    </rPh>
    <phoneticPr fontId="7"/>
  </si>
  <si>
    <t>要望書登録/要望内容/(ﾛ)自己負担金</t>
    <rPh sb="0" eb="3">
      <t>ヨウボウショ</t>
    </rPh>
    <rPh sb="3" eb="5">
      <t>トウロク</t>
    </rPh>
    <rPh sb="6" eb="8">
      <t>ヨウボウ</t>
    </rPh>
    <rPh sb="8" eb="10">
      <t>ナイヨウ</t>
    </rPh>
    <rPh sb="14" eb="16">
      <t>ジコ</t>
    </rPh>
    <rPh sb="16" eb="18">
      <t>フタン</t>
    </rPh>
    <rPh sb="18" eb="19">
      <t>キン</t>
    </rPh>
    <phoneticPr fontId="7"/>
  </si>
  <si>
    <t>要望書登録/要望内容/要望額</t>
    <rPh sb="0" eb="3">
      <t>ヨウボウショ</t>
    </rPh>
    <rPh sb="3" eb="5">
      <t>トウロク</t>
    </rPh>
    <rPh sb="6" eb="8">
      <t>ヨウボウ</t>
    </rPh>
    <rPh sb="8" eb="10">
      <t>ナイヨウ</t>
    </rPh>
    <rPh sb="11" eb="13">
      <t>ヨウボウ</t>
    </rPh>
    <rPh sb="13" eb="14">
      <t>ガク</t>
    </rPh>
    <phoneticPr fontId="7"/>
  </si>
  <si>
    <t>要望書登録/要望内容/文化庁チェック</t>
    <rPh sb="0" eb="3">
      <t>ヨウボウショ</t>
    </rPh>
    <rPh sb="3" eb="5">
      <t>トウロク</t>
    </rPh>
    <rPh sb="6" eb="8">
      <t>ヨウボウ</t>
    </rPh>
    <rPh sb="8" eb="10">
      <t>ナイヨウ</t>
    </rPh>
    <rPh sb="11" eb="14">
      <t>ブンカチョウ</t>
    </rPh>
    <phoneticPr fontId="7"/>
  </si>
  <si>
    <t>-</t>
    <phoneticPr fontId="24"/>
  </si>
  <si>
    <t>要望書登録/映画製作/時間</t>
    <rPh sb="0" eb="3">
      <t>ヨウボウショ</t>
    </rPh>
    <rPh sb="3" eb="5">
      <t>トウロク</t>
    </rPh>
    <rPh sb="6" eb="8">
      <t>エイガ</t>
    </rPh>
    <rPh sb="8" eb="10">
      <t>セイサク</t>
    </rPh>
    <rPh sb="11" eb="13">
      <t>ジカン</t>
    </rPh>
    <phoneticPr fontId="7"/>
  </si>
  <si>
    <t>要望書登録/映画製作/製作期間（開始）</t>
    <rPh sb="0" eb="3">
      <t>ヨウボウショ</t>
    </rPh>
    <rPh sb="3" eb="5">
      <t>トウロク</t>
    </rPh>
    <rPh sb="6" eb="8">
      <t>エイガ</t>
    </rPh>
    <rPh sb="8" eb="10">
      <t>セイサク</t>
    </rPh>
    <rPh sb="11" eb="13">
      <t>セイサク</t>
    </rPh>
    <rPh sb="13" eb="15">
      <t>キカン</t>
    </rPh>
    <rPh sb="16" eb="18">
      <t>カイシ</t>
    </rPh>
    <phoneticPr fontId="7"/>
  </si>
  <si>
    <t>要望書登録/映画製作/製作期間（終了）</t>
    <rPh sb="0" eb="3">
      <t>ヨウボウショ</t>
    </rPh>
    <rPh sb="3" eb="5">
      <t>トウロク</t>
    </rPh>
    <rPh sb="6" eb="8">
      <t>エイガ</t>
    </rPh>
    <rPh sb="8" eb="10">
      <t>セイサク</t>
    </rPh>
    <rPh sb="11" eb="13">
      <t>セイサク</t>
    </rPh>
    <rPh sb="13" eb="15">
      <t>キカン</t>
    </rPh>
    <rPh sb="16" eb="18">
      <t>シュウリョウ</t>
    </rPh>
    <phoneticPr fontId="7"/>
  </si>
  <si>
    <t>要望書登録/映画製作/完成形態</t>
    <rPh sb="0" eb="3">
      <t>ヨウボウショ</t>
    </rPh>
    <rPh sb="3" eb="5">
      <t>トウロク</t>
    </rPh>
    <rPh sb="6" eb="8">
      <t>エイガ</t>
    </rPh>
    <rPh sb="8" eb="10">
      <t>セイサク</t>
    </rPh>
    <rPh sb="11" eb="13">
      <t>カンセイ</t>
    </rPh>
    <rPh sb="13" eb="15">
      <t>ケイタイ</t>
    </rPh>
    <phoneticPr fontId="7"/>
  </si>
  <si>
    <t>要望書登録/映画製作/監督</t>
    <rPh sb="0" eb="3">
      <t>ヨウボウショ</t>
    </rPh>
    <rPh sb="3" eb="5">
      <t>トウロク</t>
    </rPh>
    <rPh sb="6" eb="8">
      <t>エイガ</t>
    </rPh>
    <rPh sb="8" eb="10">
      <t>セイサク</t>
    </rPh>
    <rPh sb="11" eb="13">
      <t>カントク</t>
    </rPh>
    <phoneticPr fontId="7"/>
  </si>
  <si>
    <t>要望書登録/映画製作/脚本</t>
    <rPh sb="0" eb="3">
      <t>ヨウボウショ</t>
    </rPh>
    <rPh sb="3" eb="5">
      <t>トウロク</t>
    </rPh>
    <rPh sb="6" eb="8">
      <t>エイガ</t>
    </rPh>
    <rPh sb="8" eb="10">
      <t>セイサク</t>
    </rPh>
    <rPh sb="11" eb="13">
      <t>キャクホン</t>
    </rPh>
    <phoneticPr fontId="7"/>
  </si>
  <si>
    <t>要望書登録/映画製作/撮影</t>
    <rPh sb="0" eb="3">
      <t>ヨウボウショ</t>
    </rPh>
    <rPh sb="3" eb="5">
      <t>トウロク</t>
    </rPh>
    <rPh sb="6" eb="8">
      <t>エイガ</t>
    </rPh>
    <rPh sb="8" eb="10">
      <t>セイサク</t>
    </rPh>
    <rPh sb="11" eb="13">
      <t>サツエイ</t>
    </rPh>
    <phoneticPr fontId="7"/>
  </si>
  <si>
    <t>要望書登録/映画製作/出演者</t>
    <rPh sb="0" eb="3">
      <t>ヨウボウショ</t>
    </rPh>
    <rPh sb="3" eb="5">
      <t>トウロク</t>
    </rPh>
    <rPh sb="6" eb="8">
      <t>エイガ</t>
    </rPh>
    <rPh sb="8" eb="10">
      <t>セイサク</t>
    </rPh>
    <rPh sb="11" eb="14">
      <t>シュツエンシャ</t>
    </rPh>
    <phoneticPr fontId="7"/>
  </si>
  <si>
    <t>要望書登録/映画製作/配給会社</t>
    <rPh sb="0" eb="3">
      <t>ヨウボウショ</t>
    </rPh>
    <rPh sb="3" eb="5">
      <t>トウロク</t>
    </rPh>
    <rPh sb="6" eb="8">
      <t>エイガ</t>
    </rPh>
    <rPh sb="8" eb="10">
      <t>セイサク</t>
    </rPh>
    <rPh sb="11" eb="13">
      <t>ハイキュウ</t>
    </rPh>
    <rPh sb="13" eb="15">
      <t>ガイシャ</t>
    </rPh>
    <phoneticPr fontId="7"/>
  </si>
  <si>
    <t>要望書登録/映画製作/公開予定時期（開始）</t>
    <rPh sb="0" eb="3">
      <t>ヨウボウショ</t>
    </rPh>
    <rPh sb="3" eb="5">
      <t>トウロク</t>
    </rPh>
    <rPh sb="6" eb="8">
      <t>エイガ</t>
    </rPh>
    <rPh sb="8" eb="10">
      <t>セイサク</t>
    </rPh>
    <rPh sb="11" eb="13">
      <t>コウカイ</t>
    </rPh>
    <rPh sb="13" eb="15">
      <t>ヨテイ</t>
    </rPh>
    <rPh sb="15" eb="17">
      <t>ジキ</t>
    </rPh>
    <rPh sb="18" eb="20">
      <t>カイシ</t>
    </rPh>
    <phoneticPr fontId="7"/>
  </si>
  <si>
    <t>要望書登録/映画製作/公開予定時期（終了）</t>
    <rPh sb="0" eb="3">
      <t>ヨウボウショ</t>
    </rPh>
    <rPh sb="3" eb="5">
      <t>トウロク</t>
    </rPh>
    <rPh sb="6" eb="8">
      <t>エイガ</t>
    </rPh>
    <rPh sb="8" eb="10">
      <t>セイサク</t>
    </rPh>
    <rPh sb="11" eb="13">
      <t>コウカイ</t>
    </rPh>
    <rPh sb="13" eb="15">
      <t>ヨテイ</t>
    </rPh>
    <rPh sb="15" eb="17">
      <t>ジキ</t>
    </rPh>
    <rPh sb="18" eb="20">
      <t>シュウリョウ</t>
    </rPh>
    <phoneticPr fontId="7"/>
  </si>
  <si>
    <t>要望書登録/基金/県NO</t>
    <rPh sb="0" eb="3">
      <t>ヨウボウショ</t>
    </rPh>
    <rPh sb="3" eb="5">
      <t>トウロク</t>
    </rPh>
    <rPh sb="6" eb="8">
      <t>キキン</t>
    </rPh>
    <rPh sb="9" eb="10">
      <t>ケン</t>
    </rPh>
    <phoneticPr fontId="7"/>
  </si>
  <si>
    <t>要望書登録/補助金/単位</t>
    <rPh sb="0" eb="3">
      <t>ヨウボウショ</t>
    </rPh>
    <rPh sb="3" eb="5">
      <t>トウロク</t>
    </rPh>
    <rPh sb="6" eb="9">
      <t>ホジョキン</t>
    </rPh>
    <rPh sb="10" eb="12">
      <t>タンイ</t>
    </rPh>
    <phoneticPr fontId="7"/>
  </si>
  <si>
    <t>要望書登録/補助金/個表番号</t>
    <rPh sb="0" eb="3">
      <t>ヨウボウショ</t>
    </rPh>
    <rPh sb="3" eb="5">
      <t>トウロク</t>
    </rPh>
    <rPh sb="6" eb="9">
      <t>ホジョキン</t>
    </rPh>
    <rPh sb="10" eb="12">
      <t>コヒョウ</t>
    </rPh>
    <rPh sb="12" eb="14">
      <t>バンゴウ</t>
    </rPh>
    <phoneticPr fontId="7"/>
  </si>
  <si>
    <t>要望書登録/基金/募集分類
要望書登録/補助金/募集分類</t>
    <rPh sb="0" eb="3">
      <t>ヨウボウショ</t>
    </rPh>
    <rPh sb="3" eb="5">
      <t>トウロク</t>
    </rPh>
    <rPh sb="6" eb="8">
      <t>キキン</t>
    </rPh>
    <rPh sb="9" eb="11">
      <t>ボシュウ</t>
    </rPh>
    <rPh sb="11" eb="13">
      <t>ブンルイ</t>
    </rPh>
    <rPh sb="20" eb="23">
      <t>ホジョキン</t>
    </rPh>
    <phoneticPr fontId="7"/>
  </si>
  <si>
    <t>要望書登録/基金/分野
要望書登録/補助金/分野</t>
    <rPh sb="0" eb="3">
      <t>ヨウボウショ</t>
    </rPh>
    <rPh sb="3" eb="5">
      <t>トウロク</t>
    </rPh>
    <rPh sb="6" eb="8">
      <t>キキン</t>
    </rPh>
    <rPh sb="9" eb="11">
      <t>ブンヤ</t>
    </rPh>
    <rPh sb="18" eb="21">
      <t>ホジョキン</t>
    </rPh>
    <phoneticPr fontId="7"/>
  </si>
  <si>
    <t>要望書登録/基金/ジャンル
要望書登録/補助金/ジャンル</t>
    <phoneticPr fontId="24"/>
  </si>
  <si>
    <t>要望書登録/基金/提出日
要望書登録/補助金/提出日</t>
    <rPh sb="0" eb="3">
      <t>ヨウボウショ</t>
    </rPh>
    <rPh sb="3" eb="5">
      <t>トウロク</t>
    </rPh>
    <rPh sb="6" eb="8">
      <t>キキン</t>
    </rPh>
    <rPh sb="9" eb="11">
      <t>テイシュツ</t>
    </rPh>
    <rPh sb="11" eb="12">
      <t>ビ</t>
    </rPh>
    <phoneticPr fontId="7"/>
  </si>
  <si>
    <t>要望書登録/基金/文書番号
要望書登録/補助金/文書番号</t>
    <rPh sb="0" eb="3">
      <t>ヨウボウショ</t>
    </rPh>
    <rPh sb="3" eb="5">
      <t>トウロク</t>
    </rPh>
    <rPh sb="6" eb="8">
      <t>キキン</t>
    </rPh>
    <rPh sb="9" eb="11">
      <t>ブンショ</t>
    </rPh>
    <rPh sb="11" eb="13">
      <t>バンゴウ</t>
    </rPh>
    <rPh sb="24" eb="26">
      <t>ブンショ</t>
    </rPh>
    <rPh sb="26" eb="28">
      <t>バンゴウ</t>
    </rPh>
    <phoneticPr fontId="7"/>
  </si>
  <si>
    <t>要望書登録/活動場所/開始日</t>
    <rPh sb="0" eb="3">
      <t>ヨウボウショ</t>
    </rPh>
    <rPh sb="3" eb="5">
      <t>トウロク</t>
    </rPh>
    <rPh sb="6" eb="8">
      <t>カツドウ</t>
    </rPh>
    <rPh sb="8" eb="10">
      <t>バショ</t>
    </rPh>
    <rPh sb="11" eb="14">
      <t>カイシビ</t>
    </rPh>
    <phoneticPr fontId="7"/>
  </si>
  <si>
    <t>要望書登録/活動場所/終了日</t>
    <rPh sb="0" eb="3">
      <t>ヨウボウショ</t>
    </rPh>
    <rPh sb="3" eb="5">
      <t>トウロク</t>
    </rPh>
    <rPh sb="6" eb="8">
      <t>カツドウ</t>
    </rPh>
    <rPh sb="8" eb="10">
      <t>バショ</t>
    </rPh>
    <rPh sb="11" eb="13">
      <t>シュウリョウ</t>
    </rPh>
    <rPh sb="13" eb="14">
      <t>ヒ</t>
    </rPh>
    <phoneticPr fontId="7"/>
  </si>
  <si>
    <t>要望書登録/活動場所/活動場所</t>
    <rPh sb="0" eb="3">
      <t>ヨウボウショ</t>
    </rPh>
    <rPh sb="3" eb="5">
      <t>トウロク</t>
    </rPh>
    <rPh sb="6" eb="8">
      <t>カツドウ</t>
    </rPh>
    <rPh sb="8" eb="10">
      <t>バショ</t>
    </rPh>
    <rPh sb="11" eb="13">
      <t>カツドウ</t>
    </rPh>
    <rPh sb="13" eb="15">
      <t>バショ</t>
    </rPh>
    <phoneticPr fontId="7"/>
  </si>
  <si>
    <t>団体登録/団体基本情報/団体名</t>
    <rPh sb="12" eb="14">
      <t>ダンタイ</t>
    </rPh>
    <rPh sb="14" eb="15">
      <t>メイ</t>
    </rPh>
    <phoneticPr fontId="7"/>
  </si>
  <si>
    <t>団体登録/団体基本情報/ヨミガナ</t>
  </si>
  <si>
    <t>団体登録/団体基本情報/代表者氏名</t>
    <rPh sb="12" eb="15">
      <t>ダイヒョウシャ</t>
    </rPh>
    <rPh sb="15" eb="17">
      <t>シメイ</t>
    </rPh>
    <phoneticPr fontId="7"/>
  </si>
  <si>
    <t>団体登録/団体基本情報/代表者役職</t>
    <rPh sb="12" eb="15">
      <t>ダイヒョウシャ</t>
    </rPh>
    <rPh sb="15" eb="17">
      <t>ヤクショク</t>
    </rPh>
    <phoneticPr fontId="7"/>
  </si>
  <si>
    <t>団体登録/団体基本情報/郵便番号</t>
    <rPh sb="12" eb="16">
      <t>ユウビンバンゴウ</t>
    </rPh>
    <phoneticPr fontId="7"/>
  </si>
  <si>
    <t>団体登録/団体基本情報/都道府県</t>
    <rPh sb="12" eb="16">
      <t>トドウフケン</t>
    </rPh>
    <phoneticPr fontId="7"/>
  </si>
  <si>
    <t>団体登録/団体基本情報/住所1</t>
    <rPh sb="12" eb="14">
      <t>ジュウショ</t>
    </rPh>
    <phoneticPr fontId="7"/>
  </si>
  <si>
    <t>団体登録/団体基本情報/住所2</t>
    <rPh sb="12" eb="14">
      <t>ジュウショ</t>
    </rPh>
    <phoneticPr fontId="7"/>
  </si>
  <si>
    <t>団体登録/団体基本情報/電話番号</t>
    <rPh sb="12" eb="14">
      <t>デンワ</t>
    </rPh>
    <rPh sb="14" eb="16">
      <t>バンゴウ</t>
    </rPh>
    <phoneticPr fontId="7"/>
  </si>
  <si>
    <t>団体登録/団体基本情報/FAX番号</t>
    <rPh sb="15" eb="17">
      <t>バンゴウ</t>
    </rPh>
    <phoneticPr fontId="7"/>
  </si>
  <si>
    <t>団体登録/団体基本情報/ホームページ</t>
    <phoneticPr fontId="7"/>
  </si>
  <si>
    <t>団体登録/団体基本情報/創立年/月</t>
    <rPh sb="12" eb="14">
      <t>ソウリツ</t>
    </rPh>
    <rPh sb="14" eb="15">
      <t>ネン</t>
    </rPh>
    <rPh sb="16" eb="17">
      <t>ツキ</t>
    </rPh>
    <phoneticPr fontId="7"/>
  </si>
  <si>
    <t>団体登録/標準連絡先/団体名</t>
    <rPh sb="5" eb="7">
      <t>ヒョウジュン</t>
    </rPh>
    <rPh sb="7" eb="10">
      <t>レンラクサキ</t>
    </rPh>
    <rPh sb="11" eb="13">
      <t>ダンタイ</t>
    </rPh>
    <rPh sb="13" eb="14">
      <t>メイ</t>
    </rPh>
    <phoneticPr fontId="7"/>
  </si>
  <si>
    <t>団体登録/団体基本情報/団体種別</t>
    <rPh sb="12" eb="14">
      <t>ダンタイ</t>
    </rPh>
    <rPh sb="14" eb="16">
      <t>シュベツ</t>
    </rPh>
    <phoneticPr fontId="7"/>
  </si>
  <si>
    <t>施設登録/施設/施設名</t>
    <rPh sb="0" eb="2">
      <t>シセツ</t>
    </rPh>
    <rPh sb="2" eb="4">
      <t>トウロク</t>
    </rPh>
    <rPh sb="5" eb="7">
      <t>シセツ</t>
    </rPh>
    <rPh sb="8" eb="10">
      <t>シセツ</t>
    </rPh>
    <rPh sb="10" eb="11">
      <t>メイ</t>
    </rPh>
    <phoneticPr fontId="7"/>
  </si>
  <si>
    <t>施設登録/施設/郵便番号</t>
    <rPh sb="0" eb="2">
      <t>シセツ</t>
    </rPh>
    <rPh sb="2" eb="4">
      <t>トウロク</t>
    </rPh>
    <rPh sb="5" eb="7">
      <t>シセツ</t>
    </rPh>
    <rPh sb="8" eb="12">
      <t>ユウビンバンゴウ</t>
    </rPh>
    <phoneticPr fontId="7"/>
  </si>
  <si>
    <t>施設登録/施設/都道府県</t>
    <rPh sb="0" eb="2">
      <t>シセツ</t>
    </rPh>
    <rPh sb="2" eb="4">
      <t>トウロク</t>
    </rPh>
    <rPh sb="5" eb="7">
      <t>シセツ</t>
    </rPh>
    <rPh sb="8" eb="12">
      <t>トドウフケン</t>
    </rPh>
    <phoneticPr fontId="7"/>
  </si>
  <si>
    <t>施設登録/施設/住所1</t>
    <rPh sb="0" eb="2">
      <t>シセツ</t>
    </rPh>
    <rPh sb="2" eb="4">
      <t>トウロク</t>
    </rPh>
    <rPh sb="5" eb="7">
      <t>シセツ</t>
    </rPh>
    <rPh sb="8" eb="10">
      <t>ジュウショ</t>
    </rPh>
    <phoneticPr fontId="7"/>
  </si>
  <si>
    <t>施設登録/施設/住所2</t>
    <rPh sb="0" eb="2">
      <t>シセツ</t>
    </rPh>
    <rPh sb="2" eb="4">
      <t>トウロク</t>
    </rPh>
    <rPh sb="5" eb="7">
      <t>シセツ</t>
    </rPh>
    <rPh sb="8" eb="10">
      <t>ジュウショ</t>
    </rPh>
    <phoneticPr fontId="7"/>
  </si>
  <si>
    <t>要望書登録/要望内容/控除税額計（C）</t>
    <phoneticPr fontId="7"/>
  </si>
  <si>
    <t>要望書登録/要望内容/備考</t>
    <rPh sb="0" eb="3">
      <t>ヨウボウショ</t>
    </rPh>
    <rPh sb="3" eb="5">
      <t>トウロク</t>
    </rPh>
    <rPh sb="6" eb="8">
      <t>ヨウボウ</t>
    </rPh>
    <rPh sb="8" eb="10">
      <t>ナイヨウ</t>
    </rPh>
    <rPh sb="11" eb="13">
      <t>ビコウ</t>
    </rPh>
    <phoneticPr fontId="7"/>
  </si>
  <si>
    <t>No.</t>
    <phoneticPr fontId="26"/>
  </si>
  <si>
    <t>活動名：</t>
    <rPh sb="0" eb="2">
      <t>カツドウ</t>
    </rPh>
    <rPh sb="2" eb="3">
      <t>メイ</t>
    </rPh>
    <phoneticPr fontId="26"/>
  </si>
  <si>
    <t>団体名：</t>
    <rPh sb="0" eb="2">
      <t>ダンタイ</t>
    </rPh>
    <rPh sb="2" eb="3">
      <t>メイ</t>
    </rPh>
    <phoneticPr fontId="26"/>
  </si>
  <si>
    <t>①【必要書類の確認】</t>
    <rPh sb="2" eb="4">
      <t>ヒツヨウ</t>
    </rPh>
    <rPh sb="4" eb="6">
      <t>ショルイ</t>
    </rPh>
    <rPh sb="7" eb="9">
      <t>カクニン</t>
    </rPh>
    <phoneticPr fontId="26"/>
  </si>
  <si>
    <t>□</t>
    <phoneticPr fontId="26"/>
  </si>
  <si>
    <t>欠落なし</t>
    <rPh sb="0" eb="2">
      <t>ケツラク</t>
    </rPh>
    <phoneticPr fontId="26"/>
  </si>
  <si>
    <t>□</t>
  </si>
  <si>
    <t>適合</t>
    <rPh sb="0" eb="2">
      <t>テキゴウ</t>
    </rPh>
    <phoneticPr fontId="26"/>
  </si>
  <si>
    <t>不適合</t>
    <rPh sb="0" eb="1">
      <t>フ</t>
    </rPh>
    <rPh sb="1" eb="3">
      <t>テキゴウ</t>
    </rPh>
    <phoneticPr fontId="26"/>
  </si>
  <si>
    <t>不明</t>
    <rPh sb="0" eb="2">
      <t>フメイ</t>
    </rPh>
    <phoneticPr fontId="26"/>
  </si>
  <si>
    <t>②【応募履歴の確認】</t>
    <rPh sb="2" eb="4">
      <t>オウボ</t>
    </rPh>
    <rPh sb="4" eb="6">
      <t>リレキ</t>
    </rPh>
    <phoneticPr fontId="26"/>
  </si>
  <si>
    <t>④【連絡概要】</t>
    <rPh sb="2" eb="4">
      <t>レンラク</t>
    </rPh>
    <rPh sb="4" eb="6">
      <t>ガイヨウ</t>
    </rPh>
    <phoneticPr fontId="26"/>
  </si>
  <si>
    <t>※要望者に連絡した日時及び提出期限を記入し、連絡手段にチェック</t>
    <phoneticPr fontId="26"/>
  </si>
  <si>
    <t>《1回目》</t>
    <phoneticPr fontId="26"/>
  </si>
  <si>
    <t>連絡日時・手段</t>
    <rPh sb="0" eb="2">
      <t>レンラク</t>
    </rPh>
    <rPh sb="2" eb="4">
      <t>ニチジ</t>
    </rPh>
    <rPh sb="5" eb="7">
      <t>シュダン</t>
    </rPh>
    <phoneticPr fontId="26"/>
  </si>
  <si>
    <t>□電話 □メール</t>
    <phoneticPr fontId="26"/>
  </si>
  <si>
    <t>→</t>
    <phoneticPr fontId="26"/>
  </si>
  <si>
    <t>提出期限</t>
  </si>
  <si>
    <t>《2回目》</t>
    <phoneticPr fontId="26"/>
  </si>
  <si>
    <t>《結果》</t>
    <phoneticPr fontId="26"/>
  </si>
  <si>
    <t>要望者と連絡がとれた</t>
  </si>
  <si>
    <t>　　　</t>
    <phoneticPr fontId="26"/>
  </si>
  <si>
    <t>□ 期限までに提出あり　</t>
    <phoneticPr fontId="26"/>
  </si>
  <si>
    <t>　　　　</t>
    <phoneticPr fontId="26"/>
  </si>
  <si>
    <t>□ 期限までに提出なし</t>
    <phoneticPr fontId="26"/>
  </si>
  <si>
    <t>【最終判断】</t>
    <rPh sb="1" eb="3">
      <t>サイシュウ</t>
    </rPh>
    <rPh sb="3" eb="5">
      <t>ハンダン</t>
    </rPh>
    <phoneticPr fontId="26"/>
  </si>
  <si>
    <t>不適合</t>
    <phoneticPr fontId="26"/>
  </si>
  <si>
    <t>【特記事項】</t>
    <rPh sb="1" eb="3">
      <t>トッキ</t>
    </rPh>
    <rPh sb="3" eb="5">
      <t>ジコウ</t>
    </rPh>
    <phoneticPr fontId="26"/>
  </si>
  <si>
    <t>要望書の作成にあたっては、特に以下の点に注意して作成ください。</t>
    <rPh sb="13" eb="14">
      <t>トク</t>
    </rPh>
    <phoneticPr fontId="24"/>
  </si>
  <si>
    <t>【 要望書作成に際しての注意事項 】</t>
    <rPh sb="2" eb="5">
      <t>ヨウボウショ</t>
    </rPh>
    <rPh sb="5" eb="7">
      <t>サクセイ</t>
    </rPh>
    <rPh sb="8" eb="9">
      <t>サイ</t>
    </rPh>
    <rPh sb="12" eb="14">
      <t>チュウイ</t>
    </rPh>
    <rPh sb="14" eb="16">
      <t>ジコウ</t>
    </rPh>
    <phoneticPr fontId="24"/>
  </si>
  <si>
    <t>・応募する活動区分ごとに様式が異なりますので、要望書の作成前に必ず確認してください。</t>
    <rPh sb="1" eb="3">
      <t>オウボ</t>
    </rPh>
    <rPh sb="5" eb="7">
      <t>カツドウ</t>
    </rPh>
    <rPh sb="7" eb="9">
      <t>クブン</t>
    </rPh>
    <rPh sb="12" eb="14">
      <t>ヨウシキ</t>
    </rPh>
    <rPh sb="15" eb="16">
      <t>コト</t>
    </rPh>
    <rPh sb="23" eb="26">
      <t>ヨウボウショ</t>
    </rPh>
    <rPh sb="27" eb="29">
      <t>サクセイ</t>
    </rPh>
    <rPh sb="29" eb="30">
      <t>マエ</t>
    </rPh>
    <rPh sb="31" eb="32">
      <t>カナラ</t>
    </rPh>
    <rPh sb="33" eb="35">
      <t>カクニン</t>
    </rPh>
    <phoneticPr fontId="24"/>
  </si>
  <si>
    <t>・主催者の形態や活動内容によって必要な提出書類が異なります。募集案内「必要書類と記入上の</t>
    <rPh sb="1" eb="4">
      <t>シュサイシャ</t>
    </rPh>
    <rPh sb="5" eb="7">
      <t>ケイタイ</t>
    </rPh>
    <rPh sb="8" eb="10">
      <t>カツドウ</t>
    </rPh>
    <rPh sb="10" eb="12">
      <t>ナイヨウ</t>
    </rPh>
    <rPh sb="16" eb="18">
      <t>ヒツヨウ</t>
    </rPh>
    <rPh sb="19" eb="21">
      <t>テイシュツ</t>
    </rPh>
    <rPh sb="21" eb="23">
      <t>ショルイ</t>
    </rPh>
    <rPh sb="24" eb="25">
      <t>コト</t>
    </rPh>
    <rPh sb="30" eb="32">
      <t>ボシュウ</t>
    </rPh>
    <rPh sb="32" eb="34">
      <t>アンナイ</t>
    </rPh>
    <rPh sb="35" eb="37">
      <t>ヒツヨウ</t>
    </rPh>
    <rPh sb="37" eb="39">
      <t>ショルイ</t>
    </rPh>
    <rPh sb="40" eb="42">
      <t>キニュウ</t>
    </rPh>
    <rPh sb="42" eb="43">
      <t>ジョウ</t>
    </rPh>
    <phoneticPr fontId="24"/>
  </si>
  <si>
    <t>　注意事項」を必ず確認し、書類を作成してください。なお、提出の必要がない書類については、</t>
    <phoneticPr fontId="24"/>
  </si>
  <si>
    <t>　空欄のままご提出ください。</t>
    <phoneticPr fontId="24"/>
  </si>
  <si>
    <t>・本様式にはファイル保護のためのロックを施しており、文字の大きさや入力欄の調整など、</t>
    <rPh sb="1" eb="2">
      <t>ホン</t>
    </rPh>
    <rPh sb="2" eb="4">
      <t>ヨウシキ</t>
    </rPh>
    <rPh sb="10" eb="12">
      <t>ホゴ</t>
    </rPh>
    <rPh sb="20" eb="21">
      <t>ホドコ</t>
    </rPh>
    <rPh sb="29" eb="30">
      <t>オオ</t>
    </rPh>
    <rPh sb="33" eb="35">
      <t>ニュウリョク</t>
    </rPh>
    <rPh sb="35" eb="36">
      <t>ラン</t>
    </rPh>
    <rPh sb="37" eb="39">
      <t>チョウセイ</t>
    </rPh>
    <phoneticPr fontId="24"/>
  </si>
  <si>
    <r>
      <t>　様式の変更ができない仕様になっていますので、必ず</t>
    </r>
    <r>
      <rPr>
        <b/>
        <u/>
        <sz val="10"/>
        <color theme="1"/>
        <rFont val="游ゴシック"/>
        <family val="3"/>
        <charset val="128"/>
        <scheme val="minor"/>
      </rPr>
      <t>既定の文字数・行数以内</t>
    </r>
    <r>
      <rPr>
        <sz val="10"/>
        <color theme="1"/>
        <rFont val="游ゴシック"/>
        <family val="3"/>
        <charset val="128"/>
        <scheme val="minor"/>
      </rPr>
      <t>で記入してください。</t>
    </r>
    <phoneticPr fontId="24"/>
  </si>
  <si>
    <t>【 入力に際しての注意事項 】</t>
    <rPh sb="2" eb="4">
      <t>ニュウリョク</t>
    </rPh>
    <rPh sb="5" eb="6">
      <t>サイ</t>
    </rPh>
    <rPh sb="9" eb="11">
      <t>チュウイ</t>
    </rPh>
    <rPh sb="11" eb="13">
      <t>ジコウ</t>
    </rPh>
    <phoneticPr fontId="24"/>
  </si>
  <si>
    <t>【 よく使う操作について 】</t>
    <rPh sb="4" eb="5">
      <t>ツカ</t>
    </rPh>
    <rPh sb="6" eb="8">
      <t>ソウサ</t>
    </rPh>
    <phoneticPr fontId="24"/>
  </si>
  <si>
    <t>・改行</t>
    <rPh sb="1" eb="3">
      <t>カイギョウ</t>
    </rPh>
    <phoneticPr fontId="24"/>
  </si>
  <si>
    <t>[Alt] + [Enter]</t>
    <phoneticPr fontId="24"/>
  </si>
  <si>
    <t>・全角⇔半角　変換</t>
    <rPh sb="1" eb="3">
      <t>ゼンカク</t>
    </rPh>
    <rPh sb="4" eb="6">
      <t>ハンカク</t>
    </rPh>
    <rPh sb="7" eb="9">
      <t>ヘンカン</t>
    </rPh>
    <phoneticPr fontId="24"/>
  </si>
  <si>
    <t>[半角/全角]</t>
    <rPh sb="1" eb="3">
      <t>ハンカク</t>
    </rPh>
    <rPh sb="4" eb="6">
      <t>ゼンカク</t>
    </rPh>
    <phoneticPr fontId="24"/>
  </si>
  <si>
    <t>キーボードの左上にある【半角/全角】キーを押すたびに、「ひらがな」→「半角英数」→「ひらがな」の順に入力モードが切り替わります。</t>
    <phoneticPr fontId="24"/>
  </si>
  <si>
    <t>関係書類送付先〒</t>
    <rPh sb="0" eb="2">
      <t>カンケイ</t>
    </rPh>
    <rPh sb="2" eb="4">
      <t>ショルイ</t>
    </rPh>
    <rPh sb="4" eb="7">
      <t>ソウフサキ</t>
    </rPh>
    <phoneticPr fontId="7"/>
  </si>
  <si>
    <t>関係書類送付先住所</t>
    <rPh sb="0" eb="2">
      <t>カンケイ</t>
    </rPh>
    <rPh sb="2" eb="4">
      <t>ショルイ</t>
    </rPh>
    <rPh sb="4" eb="7">
      <t>ソウフサキ</t>
    </rPh>
    <rPh sb="7" eb="9">
      <t>ジュウショ</t>
    </rPh>
    <phoneticPr fontId="7"/>
  </si>
  <si>
    <t>担当者氏名</t>
    <phoneticPr fontId="7"/>
  </si>
  <si>
    <t>担当者電話番号</t>
    <phoneticPr fontId="24"/>
  </si>
  <si>
    <t>E-mail</t>
    <phoneticPr fontId="7"/>
  </si>
  <si>
    <t>収入</t>
    <phoneticPr fontId="8"/>
  </si>
  <si>
    <t>支出</t>
    <phoneticPr fontId="7"/>
  </si>
  <si>
    <t>支払先及び備考</t>
    <phoneticPr fontId="9"/>
  </si>
  <si>
    <t>金額</t>
    <rPh sb="0" eb="2">
      <t>キンガク</t>
    </rPh>
    <phoneticPr fontId="9"/>
  </si>
  <si>
    <t>団体名（主催者）</t>
    <phoneticPr fontId="7"/>
  </si>
  <si>
    <t>活動名：</t>
    <phoneticPr fontId="9"/>
  </si>
  <si>
    <t>①</t>
  </si>
  <si>
    <t>③</t>
  </si>
  <si>
    <t>経費　①</t>
    <phoneticPr fontId="8"/>
  </si>
  <si>
    <t>経費　②</t>
    <phoneticPr fontId="8"/>
  </si>
  <si>
    <t>経費　③</t>
    <phoneticPr fontId="8"/>
  </si>
  <si>
    <t>②</t>
    <phoneticPr fontId="24"/>
  </si>
  <si>
    <t>感染症予防用品購入費</t>
    <rPh sb="0" eb="3">
      <t>カンセンショウ</t>
    </rPh>
    <rPh sb="3" eb="6">
      <t>ヨボウヨウ</t>
    </rPh>
    <rPh sb="6" eb="7">
      <t>ヒン</t>
    </rPh>
    <rPh sb="7" eb="10">
      <t>コウニュウヒ</t>
    </rPh>
    <phoneticPr fontId="24"/>
  </si>
  <si>
    <t>単価10万円未満のものに限る</t>
    <rPh sb="0" eb="2">
      <t>タンカ</t>
    </rPh>
    <rPh sb="4" eb="6">
      <t>マンエン</t>
    </rPh>
    <rPh sb="6" eb="8">
      <t>ミマン</t>
    </rPh>
    <rPh sb="12" eb="13">
      <t>カギ</t>
    </rPh>
    <phoneticPr fontId="24"/>
  </si>
  <si>
    <t>消毒関係消耗品購入費</t>
    <rPh sb="0" eb="2">
      <t>ショウドク</t>
    </rPh>
    <rPh sb="2" eb="4">
      <t>カンケイ</t>
    </rPh>
    <rPh sb="4" eb="6">
      <t>ショウモウ</t>
    </rPh>
    <rPh sb="6" eb="7">
      <t>ヒン</t>
    </rPh>
    <rPh sb="7" eb="10">
      <t>コウニュウヒ</t>
    </rPh>
    <phoneticPr fontId="24"/>
  </si>
  <si>
    <t>消毒作業費</t>
    <rPh sb="0" eb="2">
      <t>ショウドク</t>
    </rPh>
    <rPh sb="2" eb="4">
      <t>サギョウ</t>
    </rPh>
    <rPh sb="4" eb="5">
      <t>ヒ</t>
    </rPh>
    <phoneticPr fontId="24"/>
  </si>
  <si>
    <t>外注費含む</t>
    <rPh sb="0" eb="2">
      <t>ガイチュウ</t>
    </rPh>
    <rPh sb="2" eb="3">
      <t>ヒ</t>
    </rPh>
    <rPh sb="3" eb="4">
      <t>フク</t>
    </rPh>
    <phoneticPr fontId="24"/>
  </si>
  <si>
    <t>感染症対策機材購入・借用費</t>
    <rPh sb="0" eb="3">
      <t>カンセンショウ</t>
    </rPh>
    <rPh sb="3" eb="5">
      <t>タイサク</t>
    </rPh>
    <rPh sb="5" eb="7">
      <t>キザイ</t>
    </rPh>
    <rPh sb="7" eb="9">
      <t>コウニュウ</t>
    </rPh>
    <rPh sb="10" eb="12">
      <t>シャクヨウ</t>
    </rPh>
    <rPh sb="12" eb="13">
      <t>ヒ</t>
    </rPh>
    <phoneticPr fontId="24"/>
  </si>
  <si>
    <t>購入の場合、単価10万円未満のものに限る</t>
    <rPh sb="0" eb="2">
      <t>コウニュウ</t>
    </rPh>
    <rPh sb="3" eb="5">
      <t>バアイ</t>
    </rPh>
    <phoneticPr fontId="24"/>
  </si>
  <si>
    <t>検査費</t>
    <rPh sb="0" eb="2">
      <t>ケンサ</t>
    </rPh>
    <rPh sb="2" eb="3">
      <t>ヒ</t>
    </rPh>
    <phoneticPr fontId="24"/>
  </si>
  <si>
    <t>出演者・スタッフのPCR検査、抗原検査費用</t>
    <rPh sb="0" eb="3">
      <t>シュツエンシャ</t>
    </rPh>
    <rPh sb="12" eb="14">
      <t>ケンサ</t>
    </rPh>
    <rPh sb="15" eb="17">
      <t>コウゲン</t>
    </rPh>
    <rPh sb="17" eb="19">
      <t>ケンサ</t>
    </rPh>
    <rPh sb="19" eb="21">
      <t>ヒヨウ</t>
    </rPh>
    <phoneticPr fontId="24"/>
  </si>
  <si>
    <t>担当部署名または役職名</t>
    <rPh sb="2" eb="4">
      <t>ブショ</t>
    </rPh>
    <rPh sb="4" eb="5">
      <t>メイ</t>
    </rPh>
    <rPh sb="8" eb="11">
      <t>ヤクショクメイ</t>
    </rPh>
    <phoneticPr fontId="7"/>
  </si>
  <si>
    <t>担当者情報</t>
    <rPh sb="0" eb="3">
      <t>タントウシャ</t>
    </rPh>
    <rPh sb="3" eb="5">
      <t>ジョウホウ</t>
    </rPh>
    <phoneticPr fontId="7"/>
  </si>
  <si>
    <t>←振興会使用欄</t>
    <rPh sb="1" eb="3">
      <t>シンコウ</t>
    </rPh>
    <rPh sb="3" eb="4">
      <t>カイ</t>
    </rPh>
    <rPh sb="4" eb="6">
      <t>シヨウ</t>
    </rPh>
    <rPh sb="6" eb="7">
      <t>ラン</t>
    </rPh>
    <phoneticPr fontId="7"/>
  </si>
  <si>
    <t>-</t>
    <phoneticPr fontId="7"/>
  </si>
  <si>
    <t>団体名（フリガナ）</t>
    <phoneticPr fontId="7"/>
  </si>
  <si>
    <t>小計（千円）</t>
    <rPh sb="0" eb="2">
      <t>ショウケイ</t>
    </rPh>
    <rPh sb="3" eb="4">
      <t>セン</t>
    </rPh>
    <rPh sb="4" eb="5">
      <t>エン</t>
    </rPh>
    <phoneticPr fontId="8"/>
  </si>
  <si>
    <t>項目</t>
    <phoneticPr fontId="24"/>
  </si>
  <si>
    <t>№</t>
    <phoneticPr fontId="9"/>
  </si>
  <si>
    <t>令和3年度</t>
    <phoneticPr fontId="8"/>
  </si>
  <si>
    <t>入力前にこちらを選択してください。実行委員会ですか？→</t>
    <rPh sb="0" eb="2">
      <t>ニュウリョク</t>
    </rPh>
    <rPh sb="2" eb="3">
      <t>マエ</t>
    </rPh>
    <rPh sb="8" eb="10">
      <t>センタク</t>
    </rPh>
    <rPh sb="17" eb="19">
      <t>ジッコウ</t>
    </rPh>
    <rPh sb="19" eb="22">
      <t>イインカイ</t>
    </rPh>
    <phoneticPr fontId="7"/>
  </si>
  <si>
    <t>神奈川県</t>
  </si>
  <si>
    <t>和歌山県</t>
  </si>
  <si>
    <t>.</t>
    <phoneticPr fontId="7"/>
  </si>
  <si>
    <t>R3</t>
    <phoneticPr fontId="24"/>
  </si>
  <si>
    <t>細目</t>
    <rPh sb="0" eb="2">
      <t>サイモク</t>
    </rPh>
    <phoneticPr fontId="9"/>
  </si>
  <si>
    <t>項目</t>
    <rPh sb="0" eb="2">
      <t>コウモク</t>
    </rPh>
    <phoneticPr fontId="7"/>
  </si>
  <si>
    <t>市町村または特別区</t>
    <rPh sb="0" eb="3">
      <t>シチョウソン</t>
    </rPh>
    <rPh sb="6" eb="9">
      <t>トクベツク</t>
    </rPh>
    <phoneticPr fontId="7"/>
  </si>
  <si>
    <t>東京都</t>
  </si>
  <si>
    <t>細目</t>
    <phoneticPr fontId="9"/>
  </si>
  <si>
    <r>
      <rPr>
        <sz val="14"/>
        <color rgb="FF969696"/>
        <rFont val="游ゴシック"/>
        <family val="3"/>
        <charset val="128"/>
        <scheme val="minor"/>
      </rPr>
      <t>.</t>
    </r>
    <r>
      <rPr>
        <sz val="14"/>
        <color theme="1"/>
        <rFont val="游ゴシック"/>
        <family val="3"/>
        <charset val="128"/>
        <scheme val="minor"/>
      </rPr>
      <t>項目</t>
    </r>
    <phoneticPr fontId="24"/>
  </si>
  <si>
    <t>上限額↓</t>
    <phoneticPr fontId="24"/>
  </si>
  <si>
    <t>.</t>
    <phoneticPr fontId="24"/>
  </si>
  <si>
    <r>
      <rPr>
        <u/>
        <sz val="14"/>
        <color rgb="FF969696"/>
        <rFont val="游ゴシック"/>
        <family val="3"/>
        <charset val="128"/>
        <scheme val="minor"/>
      </rPr>
      <t>.</t>
    </r>
    <r>
      <rPr>
        <u/>
        <sz val="14"/>
        <color theme="1"/>
        <rFont val="游ゴシック"/>
        <family val="3"/>
        <charset val="128"/>
        <scheme val="minor"/>
      </rPr>
      <t>項目</t>
    </r>
    <phoneticPr fontId="24"/>
  </si>
  <si>
    <t>R2</t>
    <phoneticPr fontId="24"/>
  </si>
  <si>
    <t>→提出日　 　　月　　  日</t>
    <phoneticPr fontId="26"/>
  </si>
  <si>
    <t>①総表!C10</t>
  </si>
  <si>
    <t>①総表!C12</t>
  </si>
  <si>
    <t>①総表!C11</t>
  </si>
  <si>
    <t>①総表!C6</t>
  </si>
  <si>
    <t>①総表!C8</t>
  </si>
  <si>
    <t>①総表!D8</t>
  </si>
  <si>
    <t>①総表!F8</t>
  </si>
  <si>
    <t>①総表!I1</t>
  </si>
  <si>
    <t>施設コード</t>
    <rPh sb="0" eb="2">
      <t>シセツ</t>
    </rPh>
    <phoneticPr fontId="24"/>
  </si>
  <si>
    <t>都道府県番号</t>
    <rPh sb="0" eb="4">
      <t>トドウフケン</t>
    </rPh>
    <rPh sb="4" eb="6">
      <t>バンゴウ</t>
    </rPh>
    <phoneticPr fontId="24"/>
  </si>
  <si>
    <t>北海道</t>
  </si>
  <si>
    <t>岩手県</t>
  </si>
  <si>
    <t>宮城県</t>
  </si>
  <si>
    <t>秋田県</t>
  </si>
  <si>
    <t>山形県</t>
  </si>
  <si>
    <t>福島県</t>
  </si>
  <si>
    <t>茨城県</t>
  </si>
  <si>
    <t>栃木県</t>
  </si>
  <si>
    <t> 10</t>
  </si>
  <si>
    <t>群馬県</t>
  </si>
  <si>
    <t> 11</t>
  </si>
  <si>
    <t>埼玉県</t>
  </si>
  <si>
    <t> 12</t>
  </si>
  <si>
    <t>千葉県</t>
  </si>
  <si>
    <t> 13</t>
  </si>
  <si>
    <t> 14</t>
  </si>
  <si>
    <t> 15</t>
  </si>
  <si>
    <t>新潟県</t>
  </si>
  <si>
    <t> 16</t>
  </si>
  <si>
    <t>富山県</t>
  </si>
  <si>
    <t> 17</t>
  </si>
  <si>
    <t>石川県</t>
  </si>
  <si>
    <t> 18</t>
  </si>
  <si>
    <t>福井県</t>
  </si>
  <si>
    <t> 19</t>
  </si>
  <si>
    <t>山梨県</t>
  </si>
  <si>
    <t> 20</t>
  </si>
  <si>
    <t>長野県</t>
  </si>
  <si>
    <t> 21</t>
  </si>
  <si>
    <t>岐阜県</t>
  </si>
  <si>
    <t> 22</t>
  </si>
  <si>
    <t>静岡県</t>
  </si>
  <si>
    <t> 23</t>
  </si>
  <si>
    <t>愛知県</t>
  </si>
  <si>
    <t> 24</t>
  </si>
  <si>
    <t>三重県</t>
  </si>
  <si>
    <t> 25</t>
  </si>
  <si>
    <t>滋賀県</t>
  </si>
  <si>
    <t> 26</t>
  </si>
  <si>
    <t>京都府</t>
  </si>
  <si>
    <t> 27</t>
  </si>
  <si>
    <t>大阪府</t>
  </si>
  <si>
    <t> 28</t>
  </si>
  <si>
    <t>兵庫県</t>
  </si>
  <si>
    <t> 29</t>
  </si>
  <si>
    <t>奈良県</t>
  </si>
  <si>
    <t> 30</t>
  </si>
  <si>
    <t> 31</t>
  </si>
  <si>
    <t>鳥取県</t>
  </si>
  <si>
    <t> 32</t>
  </si>
  <si>
    <t>島根県</t>
  </si>
  <si>
    <t> 33</t>
  </si>
  <si>
    <t>岡山県</t>
  </si>
  <si>
    <t> 34</t>
  </si>
  <si>
    <t>広島県</t>
  </si>
  <si>
    <t> 35</t>
  </si>
  <si>
    <t>山口県</t>
  </si>
  <si>
    <t> 36</t>
  </si>
  <si>
    <t>徳島県</t>
  </si>
  <si>
    <t> 37</t>
  </si>
  <si>
    <t>香川県</t>
  </si>
  <si>
    <t> 38</t>
  </si>
  <si>
    <t>愛媛県</t>
  </si>
  <si>
    <t> 39</t>
  </si>
  <si>
    <t>高知県</t>
  </si>
  <si>
    <t> 40</t>
  </si>
  <si>
    <t>福岡県</t>
  </si>
  <si>
    <t> 41</t>
  </si>
  <si>
    <t>佐賀県</t>
  </si>
  <si>
    <t> 42</t>
  </si>
  <si>
    <t>長崎県</t>
  </si>
  <si>
    <t> 43</t>
  </si>
  <si>
    <t>熊本県</t>
  </si>
  <si>
    <t> 44</t>
  </si>
  <si>
    <t>大分県</t>
  </si>
  <si>
    <t> 45</t>
  </si>
  <si>
    <t>宮崎県</t>
  </si>
  <si>
    <t> 46</t>
  </si>
  <si>
    <t> 47</t>
  </si>
  <si>
    <t>沖縄県</t>
  </si>
  <si>
    <t>青森県</t>
  </si>
  <si>
    <t>鹿児島県</t>
  </si>
  <si>
    <t>電話番号</t>
    <phoneticPr fontId="24"/>
  </si>
  <si>
    <t>法人設立年月</t>
    <phoneticPr fontId="7"/>
  </si>
  <si>
    <t>法 人 番 号</t>
    <phoneticPr fontId="7"/>
  </si>
  <si>
    <t>団体設立年月</t>
    <phoneticPr fontId="7"/>
  </si>
  <si>
    <t>代表者役職名</t>
    <phoneticPr fontId="7"/>
  </si>
  <si>
    <t>ﾎｰﾑﾍﾟｰｼﾞｱﾄﾞﾚｽ</t>
    <phoneticPr fontId="7"/>
  </si>
  <si>
    <t>.</t>
    <phoneticPr fontId="7"/>
  </si>
  <si>
    <t>舞台美術デザイン料</t>
  </si>
  <si>
    <t>衣裳デザイン料</t>
  </si>
  <si>
    <t>照明スタッフ費</t>
  </si>
  <si>
    <t>音響スタッフ費</t>
  </si>
  <si>
    <t>出演費・作品料</t>
    <rPh sb="4" eb="6">
      <t>サクヒン</t>
    </rPh>
    <rPh sb="6" eb="7">
      <t>リョウ</t>
    </rPh>
    <phoneticPr fontId="5"/>
  </si>
  <si>
    <t>出演費・作品料</t>
  </si>
  <si>
    <t>俳優、舞踊家、司会者、その他舞台上の出演者全般</t>
    <rPh sb="0" eb="2">
      <t>ハイユウ</t>
    </rPh>
    <rPh sb="3" eb="6">
      <t>ブヨウカ</t>
    </rPh>
    <rPh sb="7" eb="10">
      <t>シカイシャ</t>
    </rPh>
    <rPh sb="13" eb="14">
      <t>タ</t>
    </rPh>
    <rPh sb="14" eb="16">
      <t>ブタイ</t>
    </rPh>
    <rPh sb="16" eb="17">
      <t>ジョウ</t>
    </rPh>
    <rPh sb="18" eb="21">
      <t>シュツエンシャ</t>
    </rPh>
    <rPh sb="21" eb="23">
      <t>ゼンパン</t>
    </rPh>
    <phoneticPr fontId="4"/>
  </si>
  <si>
    <t>作品借料</t>
    <rPh sb="0" eb="2">
      <t>サクヒン</t>
    </rPh>
    <rPh sb="2" eb="4">
      <t>シャクリョウ</t>
    </rPh>
    <phoneticPr fontId="4"/>
  </si>
  <si>
    <t>作品保険料</t>
    <rPh sb="0" eb="2">
      <t>サクヒン</t>
    </rPh>
    <rPh sb="2" eb="5">
      <t>ホケンリョウ</t>
    </rPh>
    <phoneticPr fontId="4"/>
  </si>
  <si>
    <t>各種助手料</t>
    <rPh sb="0" eb="2">
      <t>カクシュ</t>
    </rPh>
    <phoneticPr fontId="4"/>
  </si>
  <si>
    <t>映像プラン料</t>
    <rPh sb="0" eb="2">
      <t>エイゾウ</t>
    </rPh>
    <phoneticPr fontId="4"/>
  </si>
  <si>
    <t>各種指導料</t>
    <rPh sb="0" eb="2">
      <t>カクシュ</t>
    </rPh>
    <phoneticPr fontId="4"/>
  </si>
  <si>
    <t>会場費</t>
    <rPh sb="0" eb="3">
      <t>カイジョウヒ</t>
    </rPh>
    <phoneticPr fontId="4"/>
  </si>
  <si>
    <t>会場使用料</t>
    <rPh sb="0" eb="2">
      <t>カイジョウ</t>
    </rPh>
    <rPh sb="2" eb="5">
      <t>シヨウリョウ</t>
    </rPh>
    <phoneticPr fontId="4"/>
  </si>
  <si>
    <t>仕込みからばらしまでの期間</t>
  </si>
  <si>
    <t>会場付帯設備使用料</t>
  </si>
  <si>
    <t>舞台・設営・運搬費</t>
    <rPh sb="3" eb="5">
      <t>セツエイ</t>
    </rPh>
    <rPh sb="6" eb="8">
      <t>ウンパン</t>
    </rPh>
    <rPh sb="8" eb="9">
      <t>ヒ</t>
    </rPh>
    <phoneticPr fontId="5"/>
  </si>
  <si>
    <t>映像費</t>
    <rPh sb="0" eb="2">
      <t>エイゾウ</t>
    </rPh>
    <phoneticPr fontId="4"/>
  </si>
  <si>
    <t>映像スタッフ費</t>
    <rPh sb="0" eb="2">
      <t>エイゾウ</t>
    </rPh>
    <phoneticPr fontId="4"/>
  </si>
  <si>
    <t>障害者対応に係る経費を含む</t>
    <rPh sb="0" eb="3">
      <t>ショウガイシャ</t>
    </rPh>
    <rPh sb="3" eb="5">
      <t>タイオウ</t>
    </rPh>
    <rPh sb="6" eb="7">
      <t>カカ</t>
    </rPh>
    <rPh sb="8" eb="10">
      <t>ケイヒ</t>
    </rPh>
    <rPh sb="11" eb="12">
      <t>フク</t>
    </rPh>
    <phoneticPr fontId="4"/>
  </si>
  <si>
    <t>字幕費・音声ガイド製作費</t>
    <rPh sb="9" eb="11">
      <t>セイサク</t>
    </rPh>
    <phoneticPr fontId="4"/>
  </si>
  <si>
    <t>会場設営費</t>
    <rPh sb="0" eb="2">
      <t>カイジョウ</t>
    </rPh>
    <rPh sb="2" eb="4">
      <t>セツエイ</t>
    </rPh>
    <rPh sb="4" eb="5">
      <t>ヒ</t>
    </rPh>
    <phoneticPr fontId="4"/>
  </si>
  <si>
    <t>会場撤去費</t>
    <rPh sb="0" eb="2">
      <t>カイジョウ</t>
    </rPh>
    <rPh sb="2" eb="4">
      <t>テッキョ</t>
    </rPh>
    <rPh sb="4" eb="5">
      <t>ヒ</t>
    </rPh>
    <phoneticPr fontId="4"/>
  </si>
  <si>
    <t>美術作品運搬費</t>
    <rPh sb="0" eb="2">
      <t>ビジュツ</t>
    </rPh>
    <rPh sb="2" eb="4">
      <t>サクヒン</t>
    </rPh>
    <rPh sb="4" eb="6">
      <t>ウンパン</t>
    </rPh>
    <rPh sb="6" eb="7">
      <t>ヒ</t>
    </rPh>
    <phoneticPr fontId="4"/>
  </si>
  <si>
    <t>（展示のみ）</t>
  </si>
  <si>
    <t>プログラム・図録編集謝金</t>
    <rPh sb="6" eb="8">
      <t>ズロク</t>
    </rPh>
    <phoneticPr fontId="4"/>
  </si>
  <si>
    <t>プログラム・図録原稿執筆謝金</t>
    <rPh sb="6" eb="8">
      <t>ズロク</t>
    </rPh>
    <phoneticPr fontId="4"/>
  </si>
  <si>
    <t>場内案内謝金</t>
    <rPh sb="0" eb="2">
      <t>ジョウナイ</t>
    </rPh>
    <rPh sb="2" eb="4">
      <t>アンナイ</t>
    </rPh>
    <rPh sb="4" eb="6">
      <t>シャキン</t>
    </rPh>
    <phoneticPr fontId="4"/>
  </si>
  <si>
    <t>会場監視員謝金</t>
    <rPh sb="0" eb="2">
      <t>カイジョウ</t>
    </rPh>
    <rPh sb="2" eb="4">
      <t>カンシ</t>
    </rPh>
    <rPh sb="4" eb="5">
      <t>イン</t>
    </rPh>
    <rPh sb="5" eb="7">
      <t>シャキン</t>
    </rPh>
    <phoneticPr fontId="4"/>
  </si>
  <si>
    <t>関連行事・ワークショップ講師謝金</t>
    <rPh sb="0" eb="2">
      <t>カンレン</t>
    </rPh>
    <rPh sb="2" eb="4">
      <t>ギョウジ</t>
    </rPh>
    <rPh sb="12" eb="14">
      <t>コウシ</t>
    </rPh>
    <rPh sb="14" eb="16">
      <t>シャキン</t>
    </rPh>
    <phoneticPr fontId="4"/>
  </si>
  <si>
    <t>仕込みからばらしまでの期間</t>
    <rPh sb="0" eb="2">
      <t>シコ</t>
    </rPh>
    <phoneticPr fontId="4"/>
  </si>
  <si>
    <t>仕込みからばらしまでの期間。食事代は除く</t>
    <rPh sb="0" eb="2">
      <t>シコ</t>
    </rPh>
    <rPh sb="14" eb="17">
      <t>ショクジダイ</t>
    </rPh>
    <rPh sb="18" eb="19">
      <t>ノゾ</t>
    </rPh>
    <phoneticPr fontId="4"/>
  </si>
  <si>
    <t>宣伝・印刷費</t>
    <rPh sb="3" eb="5">
      <t>インサツ</t>
    </rPh>
    <rPh sb="5" eb="6">
      <t>ヒ</t>
    </rPh>
    <phoneticPr fontId="5"/>
  </si>
  <si>
    <t>宣伝物送付料</t>
    <rPh sb="0" eb="2">
      <t>センデン</t>
    </rPh>
    <rPh sb="2" eb="3">
      <t>ブツ</t>
    </rPh>
    <rPh sb="3" eb="5">
      <t>ソウフ</t>
    </rPh>
    <rPh sb="5" eb="6">
      <t>リョウ</t>
    </rPh>
    <phoneticPr fontId="4"/>
  </si>
  <si>
    <t>チラシ、案内状、出演者・作品募集案内　等</t>
    <rPh sb="4" eb="7">
      <t>アンナイジョウ</t>
    </rPh>
    <rPh sb="8" eb="11">
      <t>シュツエンシャ</t>
    </rPh>
    <rPh sb="12" eb="14">
      <t>サクヒン</t>
    </rPh>
    <rPh sb="14" eb="16">
      <t>ボシュウ</t>
    </rPh>
    <rPh sb="16" eb="18">
      <t>アンナイ</t>
    </rPh>
    <rPh sb="19" eb="20">
      <t>ナド</t>
    </rPh>
    <phoneticPr fontId="4"/>
  </si>
  <si>
    <t>テレビ、ラジオ、新聞、雑誌、駅貼り、ウェブ広告　等</t>
    <rPh sb="8" eb="10">
      <t>シンブン</t>
    </rPh>
    <rPh sb="11" eb="13">
      <t>ザッシ</t>
    </rPh>
    <rPh sb="14" eb="15">
      <t>エキ</t>
    </rPh>
    <rPh sb="15" eb="16">
      <t>ハ</t>
    </rPh>
    <rPh sb="21" eb="23">
      <t>コウコク</t>
    </rPh>
    <rPh sb="24" eb="25">
      <t>トウ</t>
    </rPh>
    <phoneticPr fontId="4"/>
  </si>
  <si>
    <t>当該活動の広告用</t>
    <rPh sb="0" eb="2">
      <t>トウガイ</t>
    </rPh>
    <rPh sb="2" eb="4">
      <t>カツドウ</t>
    </rPh>
    <rPh sb="5" eb="8">
      <t>コウコクヨウ</t>
    </rPh>
    <phoneticPr fontId="4"/>
  </si>
  <si>
    <t>各種デザイン料</t>
    <rPh sb="0" eb="2">
      <t>カクシュ</t>
    </rPh>
    <phoneticPr fontId="4"/>
  </si>
  <si>
    <t>（展示のみ）会期後に製作する記録集に係る経費は除く</t>
    <rPh sb="6" eb="8">
      <t>カイキ</t>
    </rPh>
    <rPh sb="8" eb="9">
      <t>ゴ</t>
    </rPh>
    <rPh sb="10" eb="12">
      <t>セイサク</t>
    </rPh>
    <rPh sb="14" eb="16">
      <t>キロク</t>
    </rPh>
    <rPh sb="16" eb="17">
      <t>シュウ</t>
    </rPh>
    <rPh sb="18" eb="19">
      <t>カカ</t>
    </rPh>
    <rPh sb="20" eb="22">
      <t>ケイヒ</t>
    </rPh>
    <rPh sb="23" eb="24">
      <t>ノゾ</t>
    </rPh>
    <phoneticPr fontId="4"/>
  </si>
  <si>
    <t>記録・配信費</t>
    <rPh sb="0" eb="2">
      <t>キロク</t>
    </rPh>
    <rPh sb="3" eb="5">
      <t>ハイシン</t>
    </rPh>
    <rPh sb="5" eb="6">
      <t>ヒ</t>
    </rPh>
    <phoneticPr fontId="4"/>
  </si>
  <si>
    <t>配信用録音録画・編集費</t>
    <rPh sb="0" eb="2">
      <t>ハイシン</t>
    </rPh>
    <rPh sb="2" eb="3">
      <t>ヨウ</t>
    </rPh>
    <rPh sb="3" eb="5">
      <t>ロクオン</t>
    </rPh>
    <rPh sb="5" eb="7">
      <t>ロクガ</t>
    </rPh>
    <rPh sb="10" eb="11">
      <t>ヒ</t>
    </rPh>
    <phoneticPr fontId="4"/>
  </si>
  <si>
    <t>配信用機材借料</t>
    <rPh sb="0" eb="2">
      <t>ハイシン</t>
    </rPh>
    <rPh sb="2" eb="3">
      <t>ヨウ</t>
    </rPh>
    <rPh sb="3" eb="5">
      <t>キザイ</t>
    </rPh>
    <rPh sb="5" eb="7">
      <t>シャクリョウ</t>
    </rPh>
    <phoneticPr fontId="4"/>
  </si>
  <si>
    <t>配信用サイト作成・利用料</t>
    <rPh sb="2" eb="3">
      <t>ヨウ</t>
    </rPh>
    <rPh sb="6" eb="8">
      <t>サクセイ</t>
    </rPh>
    <rPh sb="9" eb="12">
      <t>リヨウリョウ</t>
    </rPh>
    <phoneticPr fontId="4"/>
  </si>
  <si>
    <t>活動名：</t>
    <phoneticPr fontId="7"/>
  </si>
  <si>
    <t>ゲネプロ</t>
    <phoneticPr fontId="7"/>
  </si>
  <si>
    <t>公演日</t>
    <rPh sb="0" eb="3">
      <t>コウエンビ</t>
    </rPh>
    <phoneticPr fontId="7"/>
  </si>
  <si>
    <t>実施会場（ホール）</t>
    <rPh sb="0" eb="2">
      <t>ジッシ</t>
    </rPh>
    <rPh sb="2" eb="4">
      <t>カイジョウ</t>
    </rPh>
    <phoneticPr fontId="24"/>
  </si>
  <si>
    <t>所在地</t>
    <rPh sb="0" eb="3">
      <t>ショザイチ</t>
    </rPh>
    <phoneticPr fontId="24"/>
  </si>
  <si>
    <t>活動区分</t>
  </si>
  <si>
    <t>アマチュア等の文化団体活動</t>
    <rPh sb="5" eb="6">
      <t>トウ</t>
    </rPh>
    <rPh sb="7" eb="9">
      <t>ブンカ</t>
    </rPh>
    <rPh sb="9" eb="11">
      <t>ダンタイ</t>
    </rPh>
    <rPh sb="11" eb="13">
      <t>カツドウ</t>
    </rPh>
    <phoneticPr fontId="7"/>
  </si>
  <si>
    <t>分野（ジャンル）</t>
    <rPh sb="0" eb="2">
      <t>ブンヤ</t>
    </rPh>
    <phoneticPr fontId="7"/>
  </si>
  <si>
    <t>ほか</t>
    <phoneticPr fontId="7"/>
  </si>
  <si>
    <t>個所</t>
    <rPh sb="0" eb="2">
      <t>カショ</t>
    </rPh>
    <phoneticPr fontId="7"/>
  </si>
  <si>
    <t>（展示の場合）図録等を無料配布する場合は必ず理由を記入</t>
    <rPh sb="1" eb="3">
      <t>テンジ</t>
    </rPh>
    <rPh sb="4" eb="6">
      <t>バアイ</t>
    </rPh>
    <rPh sb="7" eb="9">
      <t>ズロク</t>
    </rPh>
    <rPh sb="9" eb="10">
      <t>トウ</t>
    </rPh>
    <rPh sb="11" eb="13">
      <t>ムリョウ</t>
    </rPh>
    <rPh sb="13" eb="15">
      <t>ハイフ</t>
    </rPh>
    <rPh sb="17" eb="19">
      <t>バアイ</t>
    </rPh>
    <rPh sb="20" eb="21">
      <t>カナラ</t>
    </rPh>
    <rPh sb="22" eb="24">
      <t>リユウ</t>
    </rPh>
    <rPh sb="25" eb="27">
      <t>キニュウ</t>
    </rPh>
    <phoneticPr fontId="7"/>
  </si>
  <si>
    <t>目　的</t>
    <rPh sb="0" eb="1">
      <t>メ</t>
    </rPh>
    <rPh sb="2" eb="3">
      <t>マト</t>
    </rPh>
    <phoneticPr fontId="7"/>
  </si>
  <si>
    <t>役　　職　　員</t>
    <phoneticPr fontId="7"/>
  </si>
  <si>
    <t>団体構成員及び加入条件</t>
    <phoneticPr fontId="7"/>
  </si>
  <si>
    <t>〔団体構成員〕※構成員は公募等による一時的構成員を含まず、活動実績が一年以上の者が複数いること。</t>
    <rPh sb="1" eb="3">
      <t>ダンタイ</t>
    </rPh>
    <rPh sb="3" eb="5">
      <t>コウセイ</t>
    </rPh>
    <rPh sb="5" eb="6">
      <t>イン</t>
    </rPh>
    <phoneticPr fontId="7"/>
  </si>
  <si>
    <t>総構成員数</t>
    <rPh sb="0" eb="1">
      <t>ソウ</t>
    </rPh>
    <rPh sb="1" eb="4">
      <t>コウセイイン</t>
    </rPh>
    <rPh sb="4" eb="5">
      <t>スウ</t>
    </rPh>
    <phoneticPr fontId="7"/>
  </si>
  <si>
    <t>人</t>
    <rPh sb="0" eb="1">
      <t>ニン</t>
    </rPh>
    <phoneticPr fontId="7"/>
  </si>
  <si>
    <t>総団体数</t>
    <rPh sb="0" eb="1">
      <t>ソウ</t>
    </rPh>
    <phoneticPr fontId="7"/>
  </si>
  <si>
    <t>団体</t>
    <rPh sb="0" eb="2">
      <t>ダンタイ</t>
    </rPh>
    <phoneticPr fontId="7"/>
  </si>
  <si>
    <t>〔加入条件〕</t>
    <phoneticPr fontId="7"/>
  </si>
  <si>
    <t>財務状況</t>
    <phoneticPr fontId="7"/>
  </si>
  <si>
    <t>会場費</t>
  </si>
  <si>
    <t>舞台・設営・運搬費</t>
  </si>
  <si>
    <t>宣伝・印刷費</t>
  </si>
  <si>
    <t>記録・配信費</t>
    <phoneticPr fontId="24"/>
  </si>
  <si>
    <t>本活動へのアマチュア（青少年、市民等）の出演（出品）・参加状況</t>
    <rPh sb="0" eb="1">
      <t>ホン</t>
    </rPh>
    <rPh sb="1" eb="3">
      <t>カツドウ</t>
    </rPh>
    <rPh sb="11" eb="14">
      <t>セイショウネン</t>
    </rPh>
    <rPh sb="15" eb="17">
      <t>シミン</t>
    </rPh>
    <rPh sb="17" eb="18">
      <t>ナド</t>
    </rPh>
    <rPh sb="20" eb="22">
      <t>シュツエン</t>
    </rPh>
    <rPh sb="23" eb="25">
      <t>シュッピン</t>
    </rPh>
    <rPh sb="27" eb="29">
      <t>サンカ</t>
    </rPh>
    <rPh sb="29" eb="31">
      <t>ジョウキョウ</t>
    </rPh>
    <phoneticPr fontId="7"/>
  </si>
  <si>
    <t>助成金要望額</t>
    <rPh sb="0" eb="3">
      <t>ジョセイキン</t>
    </rPh>
    <rPh sb="3" eb="5">
      <t>ヨウボウ</t>
    </rPh>
    <rPh sb="5" eb="6">
      <t>ガク</t>
    </rPh>
    <phoneticPr fontId="7"/>
  </si>
  <si>
    <t>助成対象経費の総額</t>
    <rPh sb="0" eb="2">
      <t>ジョセイ</t>
    </rPh>
    <rPh sb="2" eb="4">
      <t>タイショウ</t>
    </rPh>
    <rPh sb="4" eb="6">
      <t>ケイヒ</t>
    </rPh>
    <rPh sb="7" eb="9">
      <t>ソウガク</t>
    </rPh>
    <phoneticPr fontId="7"/>
  </si>
  <si>
    <t>助成対象経費の総額</t>
    <phoneticPr fontId="7"/>
  </si>
  <si>
    <t>要望書登録/要望内容/対象経費（A）</t>
    <rPh sb="0" eb="3">
      <t>ヨウボウショ</t>
    </rPh>
    <rPh sb="3" eb="5">
      <t>トウロク</t>
    </rPh>
    <rPh sb="6" eb="8">
      <t>ヨウボウ</t>
    </rPh>
    <rPh sb="8" eb="10">
      <t>ナイヨウ</t>
    </rPh>
    <rPh sb="11" eb="13">
      <t>タイショウ</t>
    </rPh>
    <rPh sb="13" eb="15">
      <t>ケイヒ</t>
    </rPh>
    <phoneticPr fontId="7"/>
  </si>
  <si>
    <t>①総表!C5</t>
    <phoneticPr fontId="24"/>
  </si>
  <si>
    <t>①総表!C9</t>
  </si>
  <si>
    <t>①総表!C13</t>
  </si>
  <si>
    <t>①総表!C17</t>
    <phoneticPr fontId="24"/>
  </si>
  <si>
    <t>要望書登録/連絡先/郵便番号</t>
    <rPh sb="0" eb="3">
      <t>ヨウボウショ</t>
    </rPh>
    <rPh sb="3" eb="5">
      <t>トウロク</t>
    </rPh>
    <rPh sb="6" eb="9">
      <t>レンラクサキ</t>
    </rPh>
    <rPh sb="10" eb="14">
      <t>ユウビンバンゴウ</t>
    </rPh>
    <phoneticPr fontId="24"/>
  </si>
  <si>
    <t>要望書登録/連絡先/住所1</t>
    <rPh sb="0" eb="3">
      <t>ヨウボウショ</t>
    </rPh>
    <rPh sb="3" eb="5">
      <t>トウロク</t>
    </rPh>
    <rPh sb="6" eb="9">
      <t>レンラクサキ</t>
    </rPh>
    <rPh sb="10" eb="12">
      <t>ジュウショ</t>
    </rPh>
    <phoneticPr fontId="24"/>
  </si>
  <si>
    <t>要望書登録/連絡先/住所2</t>
    <rPh sb="0" eb="3">
      <t>ヨウボウショ</t>
    </rPh>
    <rPh sb="3" eb="5">
      <t>トウロク</t>
    </rPh>
    <rPh sb="6" eb="9">
      <t>レンラクサキ</t>
    </rPh>
    <rPh sb="10" eb="12">
      <t>ジュウショ</t>
    </rPh>
    <phoneticPr fontId="24"/>
  </si>
  <si>
    <t>要望書登録/連絡先/担当者</t>
    <rPh sb="0" eb="3">
      <t>ヨウボウショ</t>
    </rPh>
    <rPh sb="3" eb="5">
      <t>トウロク</t>
    </rPh>
    <rPh sb="6" eb="9">
      <t>レンラクサキ</t>
    </rPh>
    <rPh sb="10" eb="13">
      <t>タントウシャ</t>
    </rPh>
    <phoneticPr fontId="24"/>
  </si>
  <si>
    <t>要望書登録/連絡先/担当役職</t>
    <rPh sb="0" eb="3">
      <t>ヨウボウショ</t>
    </rPh>
    <rPh sb="3" eb="5">
      <t>トウロク</t>
    </rPh>
    <rPh sb="6" eb="9">
      <t>レンラクサキ</t>
    </rPh>
    <rPh sb="10" eb="12">
      <t>タントウ</t>
    </rPh>
    <rPh sb="12" eb="14">
      <t>ヤクショク</t>
    </rPh>
    <phoneticPr fontId="24"/>
  </si>
  <si>
    <t>要望書登録/連絡先/担当部署</t>
    <rPh sb="0" eb="3">
      <t>ヨウボウショ</t>
    </rPh>
    <rPh sb="3" eb="5">
      <t>トウロク</t>
    </rPh>
    <rPh sb="6" eb="9">
      <t>レンラクサキ</t>
    </rPh>
    <rPh sb="10" eb="12">
      <t>タントウ</t>
    </rPh>
    <rPh sb="12" eb="14">
      <t>ブショ</t>
    </rPh>
    <phoneticPr fontId="24"/>
  </si>
  <si>
    <t>要望書登録/連絡先/電話番号</t>
    <rPh sb="0" eb="3">
      <t>ヨウボウショ</t>
    </rPh>
    <rPh sb="3" eb="5">
      <t>トウロク</t>
    </rPh>
    <rPh sb="6" eb="9">
      <t>レンラクサキ</t>
    </rPh>
    <rPh sb="10" eb="12">
      <t>デンワ</t>
    </rPh>
    <rPh sb="12" eb="14">
      <t>バンゴウ</t>
    </rPh>
    <phoneticPr fontId="24"/>
  </si>
  <si>
    <t>要望書登録/連絡先/FAX</t>
    <rPh sb="0" eb="3">
      <t>ヨウボウショ</t>
    </rPh>
    <rPh sb="3" eb="5">
      <t>トウロク</t>
    </rPh>
    <rPh sb="6" eb="9">
      <t>レンラクサキ</t>
    </rPh>
    <phoneticPr fontId="24"/>
  </si>
  <si>
    <t>要望書登録/連絡先/メールアドレス</t>
    <rPh sb="0" eb="3">
      <t>ヨウボウショ</t>
    </rPh>
    <rPh sb="3" eb="5">
      <t>トウロク</t>
    </rPh>
    <rPh sb="6" eb="9">
      <t>レンラクサキ</t>
    </rPh>
    <phoneticPr fontId="24"/>
  </si>
  <si>
    <t>団体更新フラグ</t>
    <rPh sb="0" eb="2">
      <t>ダンタイ</t>
    </rPh>
    <rPh sb="2" eb="4">
      <t>コウシン</t>
    </rPh>
    <phoneticPr fontId="24"/>
  </si>
  <si>
    <t>団体コード</t>
    <rPh sb="0" eb="2">
      <t>ダンタイ</t>
    </rPh>
    <phoneticPr fontId="24"/>
  </si>
  <si>
    <t>施設更新フラグ</t>
    <rPh sb="0" eb="2">
      <t>シセツ</t>
    </rPh>
    <rPh sb="2" eb="4">
      <t>コウシン</t>
    </rPh>
    <phoneticPr fontId="24"/>
  </si>
  <si>
    <t>アマチュア等の文化団体活動</t>
  </si>
  <si>
    <t>①総表!C22</t>
    <phoneticPr fontId="24"/>
  </si>
  <si>
    <t>①総表!D28</t>
    <phoneticPr fontId="24"/>
  </si>
  <si>
    <t>①総表!D29</t>
    <phoneticPr fontId="24"/>
  </si>
  <si>
    <t>①総表!D30</t>
    <phoneticPr fontId="24"/>
  </si>
  <si>
    <t>①総表!D31</t>
    <phoneticPr fontId="24"/>
  </si>
  <si>
    <t>①総表!H31</t>
    <phoneticPr fontId="24"/>
  </si>
  <si>
    <t>①総表!H33</t>
    <phoneticPr fontId="24"/>
  </si>
  <si>
    <t>①総表!B4</t>
    <phoneticPr fontId="24"/>
  </si>
  <si>
    <t>①総表!C23</t>
    <phoneticPr fontId="24"/>
  </si>
  <si>
    <t>①総表!E23</t>
    <phoneticPr fontId="24"/>
  </si>
  <si>
    <t>①総表!C24</t>
    <phoneticPr fontId="24"/>
  </si>
  <si>
    <t>①総表!C14</t>
    <phoneticPr fontId="24"/>
  </si>
  <si>
    <t>①総表!C16</t>
    <phoneticPr fontId="24"/>
  </si>
  <si>
    <t>①総表!F16</t>
    <phoneticPr fontId="24"/>
  </si>
  <si>
    <t>①総表!C18</t>
    <phoneticPr fontId="24"/>
  </si>
  <si>
    <t>①総表!C19</t>
    <phoneticPr fontId="24"/>
  </si>
  <si>
    <t>①総表!C20</t>
    <phoneticPr fontId="24"/>
  </si>
  <si>
    <t>←複数会場の場合の計算式（0でも空白でも表示なし）</t>
    <rPh sb="1" eb="3">
      <t>フクスウ</t>
    </rPh>
    <rPh sb="3" eb="5">
      <t>カイジョウ</t>
    </rPh>
    <rPh sb="6" eb="8">
      <t>バアイ</t>
    </rPh>
    <rPh sb="9" eb="12">
      <t>ケイサンシキ</t>
    </rPh>
    <rPh sb="16" eb="18">
      <t>クウハク</t>
    </rPh>
    <rPh sb="20" eb="22">
      <t>ヒョウジ</t>
    </rPh>
    <phoneticPr fontId="24"/>
  </si>
  <si>
    <t>インスタレーション作品制作謝金</t>
    <rPh sb="9" eb="11">
      <t>サクヒン</t>
    </rPh>
    <rPh sb="11" eb="13">
      <t>セイサク</t>
    </rPh>
    <rPh sb="13" eb="15">
      <t>シャキン</t>
    </rPh>
    <phoneticPr fontId="3"/>
  </si>
  <si>
    <t>インスタレーション作品制作材料費</t>
    <rPh sb="9" eb="11">
      <t>サクヒン</t>
    </rPh>
    <rPh sb="11" eb="13">
      <t>セイサク</t>
    </rPh>
    <rPh sb="13" eb="16">
      <t>ザイリョウヒ</t>
    </rPh>
    <phoneticPr fontId="3"/>
  </si>
  <si>
    <t>本活動の企画意図</t>
    <rPh sb="0" eb="1">
      <t>ホン</t>
    </rPh>
    <rPh sb="1" eb="3">
      <t>カツドウ</t>
    </rPh>
    <rPh sb="4" eb="6">
      <t>キカク</t>
    </rPh>
    <rPh sb="6" eb="8">
      <t>イト</t>
    </rPh>
    <phoneticPr fontId="7"/>
  </si>
  <si>
    <t>搬入（仕込み）</t>
    <rPh sb="0" eb="2">
      <t>ハンニュウ</t>
    </rPh>
    <rPh sb="3" eb="5">
      <t>シコ</t>
    </rPh>
    <phoneticPr fontId="24"/>
  </si>
  <si>
    <t>開演～終演時間</t>
    <phoneticPr fontId="24"/>
  </si>
  <si>
    <t>搬出（ばらし）</t>
    <rPh sb="0" eb="2">
      <t>ハンシュツ</t>
    </rPh>
    <phoneticPr fontId="24"/>
  </si>
  <si>
    <t>会場名</t>
    <rPh sb="0" eb="2">
      <t>カイジョウ</t>
    </rPh>
    <rPh sb="2" eb="3">
      <t>メイ</t>
    </rPh>
    <phoneticPr fontId="7"/>
  </si>
  <si>
    <t>会場席数の合計　※複数公演の場合は合算</t>
    <rPh sb="0" eb="2">
      <t>カイジョウ</t>
    </rPh>
    <rPh sb="2" eb="4">
      <t>セキスウ</t>
    </rPh>
    <rPh sb="5" eb="7">
      <t>ゴウケイ</t>
    </rPh>
    <phoneticPr fontId="7"/>
  </si>
  <si>
    <t xml:space="preserve">【売止等使用しない席がある場合は理由を記入してください】
</t>
    <rPh sb="1" eb="2">
      <t>ウリ</t>
    </rPh>
    <rPh sb="2" eb="3">
      <t>ドメ</t>
    </rPh>
    <rPh sb="3" eb="4">
      <t>ナド</t>
    </rPh>
    <rPh sb="4" eb="6">
      <t>シヨウ</t>
    </rPh>
    <rPh sb="9" eb="10">
      <t>セキ</t>
    </rPh>
    <rPh sb="13" eb="15">
      <t>バアイ</t>
    </rPh>
    <rPh sb="16" eb="18">
      <t>リユウ</t>
    </rPh>
    <rPh sb="19" eb="21">
      <t>キニュウ</t>
    </rPh>
    <phoneticPr fontId="7"/>
  </si>
  <si>
    <t>★使用席数の合計　※複数公演の場合は合算</t>
    <rPh sb="1" eb="3">
      <t>シヨウ</t>
    </rPh>
    <rPh sb="3" eb="5">
      <t>セキスウ</t>
    </rPh>
    <rPh sb="6" eb="8">
      <t>ゴウケイ</t>
    </rPh>
    <rPh sb="10" eb="12">
      <t>フクスウ</t>
    </rPh>
    <rPh sb="12" eb="14">
      <t>コウエン</t>
    </rPh>
    <rPh sb="15" eb="17">
      <t>バアイ</t>
    </rPh>
    <rPh sb="18" eb="20">
      <t>ガッサン</t>
    </rPh>
    <phoneticPr fontId="7"/>
  </si>
  <si>
    <t>有料入場率</t>
    <rPh sb="0" eb="2">
      <t>ユウリョウ</t>
    </rPh>
    <rPh sb="2" eb="4">
      <t>ニュウジョウ</t>
    </rPh>
    <rPh sb="4" eb="5">
      <t>リツ</t>
    </rPh>
    <phoneticPr fontId="7"/>
  </si>
  <si>
    <t>（●有料チケット販売予定総数／★使用席数の合計）</t>
    <rPh sb="16" eb="18">
      <t>シヨウ</t>
    </rPh>
    <rPh sb="21" eb="23">
      <t>ゴウケイ</t>
    </rPh>
    <phoneticPr fontId="7"/>
  </si>
  <si>
    <t>会場席数</t>
    <rPh sb="0" eb="2">
      <t>カイジョウ</t>
    </rPh>
    <rPh sb="2" eb="3">
      <t>セキ</t>
    </rPh>
    <rPh sb="3" eb="4">
      <t>スウ</t>
    </rPh>
    <phoneticPr fontId="24"/>
  </si>
  <si>
    <t>招待者数合計</t>
    <rPh sb="0" eb="2">
      <t>ショウタイ</t>
    </rPh>
    <rPh sb="2" eb="3">
      <t>シャ</t>
    </rPh>
    <rPh sb="3" eb="4">
      <t>スウ</t>
    </rPh>
    <rPh sb="4" eb="6">
      <t>ゴウケイ</t>
    </rPh>
    <phoneticPr fontId="7"/>
  </si>
  <si>
    <t>名</t>
    <rPh sb="0" eb="1">
      <t>メイ</t>
    </rPh>
    <phoneticPr fontId="7"/>
  </si>
  <si>
    <t>感染症対策費</t>
    <phoneticPr fontId="7"/>
  </si>
  <si>
    <t>助成金算定基礎経費の合計額</t>
    <rPh sb="0" eb="3">
      <t>ジョセイキン</t>
    </rPh>
    <rPh sb="3" eb="5">
      <t>サンテイ</t>
    </rPh>
    <rPh sb="5" eb="7">
      <t>キソ</t>
    </rPh>
    <rPh sb="7" eb="9">
      <t>ケイヒ</t>
    </rPh>
    <rPh sb="10" eb="12">
      <t>ゴウケイ</t>
    </rPh>
    <rPh sb="12" eb="13">
      <t>ガク</t>
    </rPh>
    <phoneticPr fontId="7"/>
  </si>
  <si>
    <r>
      <t xml:space="preserve">感染症対策費 </t>
    </r>
    <r>
      <rPr>
        <sz val="16"/>
        <color theme="1"/>
        <rFont val="游ゴシック"/>
        <family val="3"/>
        <charset val="128"/>
        <scheme val="minor"/>
      </rPr>
      <t>（その他の助成対象経費の10%を上限に計上可能です。）</t>
    </r>
    <phoneticPr fontId="24"/>
  </si>
  <si>
    <t>感染症対策費計↓</t>
    <rPh sb="0" eb="3">
      <t>カンセンショウ</t>
    </rPh>
    <rPh sb="3" eb="5">
      <t>タイサク</t>
    </rPh>
    <rPh sb="5" eb="6">
      <t>ヒ</t>
    </rPh>
    <rPh sb="6" eb="7">
      <t>ケイ</t>
    </rPh>
    <phoneticPr fontId="24"/>
  </si>
  <si>
    <t>助成金算定基礎経費の合計額</t>
    <rPh sb="0" eb="3">
      <t>ジョセイキン</t>
    </rPh>
    <rPh sb="3" eb="5">
      <t>サンテイ</t>
    </rPh>
    <rPh sb="5" eb="7">
      <t>キソ</t>
    </rPh>
    <rPh sb="7" eb="9">
      <t>ケイヒ</t>
    </rPh>
    <rPh sb="10" eb="12">
      <t>ゴウケイ</t>
    </rPh>
    <rPh sb="12" eb="13">
      <t>ガク</t>
    </rPh>
    <phoneticPr fontId="24"/>
  </si>
  <si>
    <t>①総表!G28</t>
    <phoneticPr fontId="24"/>
  </si>
  <si>
    <t>助成金算定基礎経費の合計額</t>
    <rPh sb="12" eb="13">
      <t>ガク</t>
    </rPh>
    <phoneticPr fontId="7"/>
  </si>
  <si>
    <t>200千円(20万円)以上</t>
    <rPh sb="3" eb="5">
      <t>センエン</t>
    </rPh>
    <rPh sb="8" eb="10">
      <t>マンエン</t>
    </rPh>
    <rPh sb="11" eb="13">
      <t>イジョウ</t>
    </rPh>
    <phoneticPr fontId="7"/>
  </si>
  <si>
    <t>500千円(50万円)以上</t>
    <rPh sb="3" eb="5">
      <t>センエン</t>
    </rPh>
    <rPh sb="8" eb="10">
      <t>マンエン</t>
    </rPh>
    <rPh sb="11" eb="13">
      <t>イジョウ</t>
    </rPh>
    <phoneticPr fontId="7"/>
  </si>
  <si>
    <t>1,000千円(100万円)以上</t>
    <rPh sb="5" eb="7">
      <t>センエン</t>
    </rPh>
    <rPh sb="11" eb="13">
      <t>マンエン</t>
    </rPh>
    <rPh sb="14" eb="16">
      <t>イジョウ</t>
    </rPh>
    <phoneticPr fontId="7"/>
  </si>
  <si>
    <t>2,000千円(200万円)以上</t>
    <rPh sb="5" eb="7">
      <t>センエン</t>
    </rPh>
    <rPh sb="11" eb="13">
      <t>マンエン</t>
    </rPh>
    <rPh sb="14" eb="16">
      <t>イジョウ</t>
    </rPh>
    <phoneticPr fontId="7"/>
  </si>
  <si>
    <t>1,500千円(150万円)以上</t>
    <rPh sb="5" eb="6">
      <t>チ</t>
    </rPh>
    <rPh sb="6" eb="7">
      <t>エン</t>
    </rPh>
    <rPh sb="11" eb="13">
      <t>マンエン</t>
    </rPh>
    <rPh sb="14" eb="16">
      <t>イジョウ</t>
    </rPh>
    <phoneticPr fontId="7"/>
  </si>
  <si>
    <t>3,000千円(300万円)以上</t>
    <rPh sb="5" eb="7">
      <t>センエン</t>
    </rPh>
    <rPh sb="11" eb="13">
      <t>マンエン</t>
    </rPh>
    <rPh sb="14" eb="16">
      <t>イジョウ</t>
    </rPh>
    <phoneticPr fontId="7"/>
  </si>
  <si>
    <t>6,000千円(600万円)以上</t>
    <rPh sb="5" eb="7">
      <t>センエン</t>
    </rPh>
    <rPh sb="11" eb="13">
      <t>マンエン</t>
    </rPh>
    <rPh sb="14" eb="16">
      <t>イジョウ</t>
    </rPh>
    <phoneticPr fontId="7"/>
  </si>
  <si>
    <t>助成金要望額</t>
    <phoneticPr fontId="7"/>
  </si>
  <si>
    <t>200千円(20万円)</t>
    <rPh sb="3" eb="5">
      <t>センエン</t>
    </rPh>
    <rPh sb="8" eb="10">
      <t>マンエン</t>
    </rPh>
    <phoneticPr fontId="7"/>
  </si>
  <si>
    <t>500千円(50万円)</t>
    <rPh sb="3" eb="5">
      <t>センエン</t>
    </rPh>
    <rPh sb="8" eb="10">
      <t>マンエン</t>
    </rPh>
    <phoneticPr fontId="7"/>
  </si>
  <si>
    <t>1,000千円(100万円)</t>
    <rPh sb="5" eb="7">
      <t>センエン</t>
    </rPh>
    <rPh sb="11" eb="13">
      <t>マンエン</t>
    </rPh>
    <phoneticPr fontId="7"/>
  </si>
  <si>
    <t>2,000千円(200万円)</t>
    <rPh sb="5" eb="7">
      <t>センエン</t>
    </rPh>
    <rPh sb="11" eb="13">
      <t>マンエン</t>
    </rPh>
    <phoneticPr fontId="7"/>
  </si>
  <si>
    <t>　[感染症対策費]は、
　[感染症対策費計]または[上限額]のどちらか低い金額が自動入力されます。</t>
    <rPh sb="42" eb="44">
      <t>ニュウリョク</t>
    </rPh>
    <phoneticPr fontId="24"/>
  </si>
  <si>
    <t>選択してください。</t>
  </si>
  <si>
    <t>ー</t>
  </si>
  <si>
    <t>全国</t>
    <rPh sb="0" eb="2">
      <t>ゼンコク</t>
    </rPh>
    <phoneticPr fontId="24"/>
  </si>
  <si>
    <t>01</t>
    <phoneticPr fontId="24"/>
  </si>
  <si>
    <t>分野：</t>
    <rPh sb="0" eb="2">
      <t>ブンヤ</t>
    </rPh>
    <phoneticPr fontId="26"/>
  </si>
  <si>
    <t>A1のセルについて。施設の都道府県番号を表示している。大学と全国はドロップダウンリストで修正。会館と展示以外は団体の住所の都道府県番号。</t>
    <rPh sb="10" eb="12">
      <t>シセツ</t>
    </rPh>
    <rPh sb="13" eb="17">
      <t>トドウフケン</t>
    </rPh>
    <rPh sb="17" eb="19">
      <t>バンゴウ</t>
    </rPh>
    <rPh sb="20" eb="22">
      <t>ヒョウジ</t>
    </rPh>
    <rPh sb="27" eb="29">
      <t>ダイガク</t>
    </rPh>
    <rPh sb="30" eb="32">
      <t>ゼンコク</t>
    </rPh>
    <rPh sb="44" eb="46">
      <t>シュウセイ</t>
    </rPh>
    <rPh sb="47" eb="49">
      <t>カイカン</t>
    </rPh>
    <rPh sb="50" eb="52">
      <t>テンジ</t>
    </rPh>
    <rPh sb="52" eb="54">
      <t>イガイ</t>
    </rPh>
    <rPh sb="55" eb="57">
      <t>ダンタイ</t>
    </rPh>
    <rPh sb="58" eb="60">
      <t>ジュウショ</t>
    </rPh>
    <rPh sb="61" eb="65">
      <t>トドウフケン</t>
    </rPh>
    <rPh sb="65" eb="67">
      <t>バンゴウ</t>
    </rPh>
    <phoneticPr fontId="24"/>
  </si>
  <si>
    <t>NO,は総表のIJK1を参照。団体コード・施設コード・到達番号</t>
    <rPh sb="4" eb="6">
      <t>ソウヒョウ</t>
    </rPh>
    <rPh sb="12" eb="14">
      <t>サンショウ</t>
    </rPh>
    <rPh sb="15" eb="17">
      <t>ダンタイ</t>
    </rPh>
    <rPh sb="21" eb="23">
      <t>シセツ</t>
    </rPh>
    <rPh sb="27" eb="29">
      <t>トウタツ</t>
    </rPh>
    <rPh sb="29" eb="31">
      <t>バンゴウ</t>
    </rPh>
    <phoneticPr fontId="24"/>
  </si>
  <si>
    <t>欠落あり（提出なしまたは必須項目に漏れあり）</t>
    <rPh sb="0" eb="2">
      <t>ケツラク</t>
    </rPh>
    <rPh sb="5" eb="7">
      <t>テイシュツ</t>
    </rPh>
    <rPh sb="12" eb="14">
      <t>ヒッス</t>
    </rPh>
    <rPh sb="14" eb="16">
      <t>コウモク</t>
    </rPh>
    <rPh sb="17" eb="18">
      <t>モ</t>
    </rPh>
    <phoneticPr fontId="26"/>
  </si>
  <si>
    <r>
      <t>《提出のあった書類にチェック》</t>
    </r>
    <r>
      <rPr>
        <sz val="8"/>
        <rFont val="游ゴシック"/>
        <family val="3"/>
        <charset val="128"/>
        <scheme val="minor"/>
      </rPr>
      <t>※提出不要の場合は　</t>
    </r>
    <r>
      <rPr>
        <strike/>
        <sz val="8"/>
        <rFont val="游ゴシック"/>
        <family val="3"/>
        <charset val="128"/>
        <scheme val="minor"/>
      </rPr>
      <t>書類名</t>
    </r>
    <rPh sb="1" eb="3">
      <t>テイシュツ</t>
    </rPh>
    <rPh sb="7" eb="9">
      <t>ショルイ</t>
    </rPh>
    <rPh sb="16" eb="18">
      <t>テイシュツ</t>
    </rPh>
    <rPh sb="18" eb="20">
      <t>フヨウ</t>
    </rPh>
    <rPh sb="21" eb="23">
      <t>バアイ</t>
    </rPh>
    <rPh sb="25" eb="27">
      <t>ショルイ</t>
    </rPh>
    <rPh sb="27" eb="28">
      <t>メイ</t>
    </rPh>
    <phoneticPr fontId="26"/>
  </si>
  <si>
    <t>応募履歴有</t>
    <rPh sb="0" eb="2">
      <t>オウボ</t>
    </rPh>
    <rPh sb="2" eb="4">
      <t>リレキ</t>
    </rPh>
    <rPh sb="4" eb="5">
      <t>アリ</t>
    </rPh>
    <phoneticPr fontId="26"/>
  </si>
  <si>
    <t>□ 要望額</t>
    <rPh sb="2" eb="4">
      <t>ヨウボウ</t>
    </rPh>
    <rPh sb="4" eb="5">
      <t>ガク</t>
    </rPh>
    <phoneticPr fontId="26"/>
  </si>
  <si>
    <t>採択</t>
    <phoneticPr fontId="24"/>
  </si>
  <si>
    <t>不採択</t>
    <phoneticPr fontId="24"/>
  </si>
  <si>
    <t>応募なし</t>
    <rPh sb="0" eb="2">
      <t>オウボ</t>
    </rPh>
    <phoneticPr fontId="24"/>
  </si>
  <si>
    <t>※提出された書類の不足（あるいは必須項目の記入漏れ）により応募要件に適合するかどうかの判断ができない場合、要望者に連絡を行い、追加提出を求める。</t>
    <phoneticPr fontId="24"/>
  </si>
  <si>
    <t>不明の内容</t>
    <phoneticPr fontId="24"/>
  </si>
  <si>
    <t>新規（応募履歴なし）</t>
    <rPh sb="0" eb="2">
      <t>シンキ</t>
    </rPh>
    <rPh sb="3" eb="5">
      <t>オウボ</t>
    </rPh>
    <rPh sb="5" eb="7">
      <t>リレキ</t>
    </rPh>
    <phoneticPr fontId="26"/>
  </si>
  <si>
    <r>
      <t xml:space="preserve">連絡内容
</t>
    </r>
    <r>
      <rPr>
        <sz val="9"/>
        <rFont val="游ゴシック"/>
        <family val="3"/>
        <charset val="128"/>
        <scheme val="minor"/>
      </rPr>
      <t>（提出を求めた書類）</t>
    </r>
    <rPh sb="0" eb="2">
      <t>レンラク</t>
    </rPh>
    <rPh sb="2" eb="4">
      <t>ナイヨウ</t>
    </rPh>
    <rPh sb="6" eb="8">
      <t>テイシュツ</t>
    </rPh>
    <rPh sb="9" eb="10">
      <t>モト</t>
    </rPh>
    <rPh sb="12" eb="14">
      <t>ショルイ</t>
    </rPh>
    <phoneticPr fontId="26"/>
  </si>
  <si>
    <r>
      <rPr>
        <sz val="14"/>
        <rFont val="游ゴシック"/>
        <family val="3"/>
        <charset val="128"/>
        <scheme val="minor"/>
      </rPr>
      <t>□</t>
    </r>
    <r>
      <rPr>
        <sz val="11"/>
        <rFont val="游ゴシック"/>
        <family val="3"/>
        <charset val="128"/>
        <scheme val="minor"/>
      </rPr>
      <t>　</t>
    </r>
    <phoneticPr fontId="26"/>
  </si>
  <si>
    <t>《理由》</t>
  </si>
  <si>
    <t>02</t>
    <phoneticPr fontId="24"/>
  </si>
  <si>
    <t>03</t>
    <phoneticPr fontId="24"/>
  </si>
  <si>
    <t>04</t>
    <phoneticPr fontId="24"/>
  </si>
  <si>
    <t>05</t>
    <phoneticPr fontId="24"/>
  </si>
  <si>
    <t>06</t>
    <phoneticPr fontId="24"/>
  </si>
  <si>
    <t>07</t>
    <phoneticPr fontId="24"/>
  </si>
  <si>
    <t>08</t>
    <phoneticPr fontId="24"/>
  </si>
  <si>
    <t>09</t>
    <phoneticPr fontId="24"/>
  </si>
  <si>
    <t>団体名：</t>
    <rPh sb="0" eb="2">
      <t>ダンタイ</t>
    </rPh>
    <rPh sb="2" eb="3">
      <t>メイ</t>
    </rPh>
    <phoneticPr fontId="7"/>
  </si>
  <si>
    <t>団体名：</t>
    <phoneticPr fontId="9"/>
  </si>
  <si>
    <t>③【応募対象の確認】</t>
    <rPh sb="2" eb="4">
      <t>オウボ</t>
    </rPh>
    <rPh sb="4" eb="6">
      <t>タイショウ</t>
    </rPh>
    <rPh sb="7" eb="9">
      <t>カクニン</t>
    </rPh>
    <phoneticPr fontId="26"/>
  </si>
  <si>
    <t>□ 助成の対象となる者(主催者要件)　</t>
    <rPh sb="2" eb="4">
      <t>ジョセイ</t>
    </rPh>
    <rPh sb="5" eb="7">
      <t>タイショウ</t>
    </rPh>
    <rPh sb="10" eb="11">
      <t>モノ</t>
    </rPh>
    <rPh sb="12" eb="15">
      <t>シュサイシャ</t>
    </rPh>
    <rPh sb="15" eb="17">
      <t>ヨウケン</t>
    </rPh>
    <phoneticPr fontId="26"/>
  </si>
  <si>
    <t>1.社団・財団法人</t>
    <rPh sb="2" eb="4">
      <t>シャダン</t>
    </rPh>
    <rPh sb="5" eb="7">
      <t>ザイダン</t>
    </rPh>
    <rPh sb="7" eb="9">
      <t>ホウジン</t>
    </rPh>
    <phoneticPr fontId="24"/>
  </si>
  <si>
    <t>2.NPO法人</t>
    <rPh sb="5" eb="7">
      <t>ホウジン</t>
    </rPh>
    <phoneticPr fontId="24"/>
  </si>
  <si>
    <t>3.任意団体(規約・組織・経理・事務所・設立後1年以上)</t>
    <rPh sb="2" eb="4">
      <t>ニンイ</t>
    </rPh>
    <rPh sb="4" eb="6">
      <t>ダンタイ</t>
    </rPh>
    <rPh sb="7" eb="9">
      <t>キヤク</t>
    </rPh>
    <phoneticPr fontId="26"/>
  </si>
  <si>
    <t>4.実行委員会（複数団体で構成、中核団体が1～3に該当）</t>
    <rPh sb="8" eb="10">
      <t>フクスウ</t>
    </rPh>
    <rPh sb="10" eb="12">
      <t>ダンタイ</t>
    </rPh>
    <rPh sb="13" eb="15">
      <t>コウセイ</t>
    </rPh>
    <phoneticPr fontId="24"/>
  </si>
  <si>
    <t>いいえ</t>
  </si>
  <si>
    <t>□ 実績要件</t>
    <rPh sb="2" eb="4">
      <t>ジッセキ</t>
    </rPh>
    <rPh sb="4" eb="6">
      <t>ヨウケン</t>
    </rPh>
    <phoneticPr fontId="26"/>
  </si>
  <si>
    <t>□ 活動の対象となる活動(活動要件)</t>
    <rPh sb="2" eb="4">
      <t>カツドウ</t>
    </rPh>
    <rPh sb="5" eb="7">
      <t>タイショウ</t>
    </rPh>
    <rPh sb="10" eb="12">
      <t>カツドウ</t>
    </rPh>
    <rPh sb="13" eb="15">
      <t>カツドウ</t>
    </rPh>
    <rPh sb="15" eb="17">
      <t>ヨウケン</t>
    </rPh>
    <phoneticPr fontId="26"/>
  </si>
  <si>
    <t>年度内・1活動</t>
    <rPh sb="5" eb="7">
      <t>カツドウ</t>
    </rPh>
    <phoneticPr fontId="26"/>
  </si>
  <si>
    <t>自ら企画・制作・経費負担</t>
    <rPh sb="0" eb="1">
      <t>ミズカ</t>
    </rPh>
    <rPh sb="2" eb="4">
      <t>キカク</t>
    </rPh>
    <rPh sb="5" eb="7">
      <t>セイサク</t>
    </rPh>
    <rPh sb="8" eb="10">
      <t>ケイヒ</t>
    </rPh>
    <rPh sb="10" eb="12">
      <t>フタン</t>
    </rPh>
    <phoneticPr fontId="24"/>
  </si>
  <si>
    <t>その他  応募できない活動 にあたらない</t>
    <rPh sb="2" eb="3">
      <t>タ</t>
    </rPh>
    <phoneticPr fontId="26"/>
  </si>
  <si>
    <t>入会資格が限定/教室のおさらい会/コンクール・コンテスト/講演会のみ／販売・出版・資料収集/政治的・宗教的/寄付目的/名称冠公演/振興会と共催</t>
    <rPh sb="0" eb="2">
      <t>ニュウカイ</t>
    </rPh>
    <rPh sb="2" eb="4">
      <t>シカク</t>
    </rPh>
    <rPh sb="5" eb="7">
      <t>ゲンテイ</t>
    </rPh>
    <rPh sb="8" eb="10">
      <t>キョウシツ</t>
    </rPh>
    <rPh sb="15" eb="16">
      <t>カイ</t>
    </rPh>
    <rPh sb="35" eb="37">
      <t>ハンバイ</t>
    </rPh>
    <rPh sb="38" eb="40">
      <t>シュッパン</t>
    </rPh>
    <rPh sb="41" eb="43">
      <t>シリョウ</t>
    </rPh>
    <rPh sb="43" eb="45">
      <t>シュウシュウ</t>
    </rPh>
    <phoneticPr fontId="24"/>
  </si>
  <si>
    <t>助成金算定基礎経費の合計が200千円（20万円）以上</t>
    <rPh sb="0" eb="3">
      <t>ジョセイキン</t>
    </rPh>
    <rPh sb="3" eb="5">
      <t>サンテイ</t>
    </rPh>
    <rPh sb="5" eb="7">
      <t>キソ</t>
    </rPh>
    <rPh sb="7" eb="9">
      <t>ケイヒ</t>
    </rPh>
    <rPh sb="10" eb="12">
      <t>ゴウケイ</t>
    </rPh>
    <rPh sb="16" eb="17">
      <t>チ</t>
    </rPh>
    <rPh sb="17" eb="18">
      <t>エン</t>
    </rPh>
    <rPh sb="21" eb="23">
      <t>マンエン</t>
    </rPh>
    <rPh sb="24" eb="26">
      <t>イジョウ</t>
    </rPh>
    <phoneticPr fontId="26"/>
  </si>
  <si>
    <t>助成対象経費の総額500千円（50万円）以上</t>
    <rPh sb="17" eb="18">
      <t>マン</t>
    </rPh>
    <rPh sb="18" eb="19">
      <t>エン</t>
    </rPh>
    <phoneticPr fontId="26"/>
  </si>
  <si>
    <t>図録印刷費</t>
    <rPh sb="0" eb="2">
      <t>ズロク</t>
    </rPh>
    <rPh sb="2" eb="4">
      <t>インサツ</t>
    </rPh>
    <rPh sb="4" eb="5">
      <t>ヒ</t>
    </rPh>
    <phoneticPr fontId="4"/>
  </si>
  <si>
    <t>定期的な練習は除く</t>
    <phoneticPr fontId="24"/>
  </si>
  <si>
    <t>（展示のみ）</t>
    <phoneticPr fontId="24"/>
  </si>
  <si>
    <t>・活動に対する「助成金算定基礎経費の合計額」と「助成対象経費の総額」によって選択可能な</t>
    <rPh sb="1" eb="3">
      <t>カツドウ</t>
    </rPh>
    <rPh sb="4" eb="5">
      <t>タイ</t>
    </rPh>
    <rPh sb="8" eb="11">
      <t>ジョセイキン</t>
    </rPh>
    <rPh sb="11" eb="13">
      <t>サンテイ</t>
    </rPh>
    <rPh sb="13" eb="15">
      <t>キソ</t>
    </rPh>
    <rPh sb="15" eb="17">
      <t>ケイヒ</t>
    </rPh>
    <rPh sb="18" eb="20">
      <t>ゴウケイ</t>
    </rPh>
    <rPh sb="20" eb="21">
      <t>ガク</t>
    </rPh>
    <rPh sb="24" eb="26">
      <t>ジョセイ</t>
    </rPh>
    <rPh sb="26" eb="28">
      <t>タイショウ</t>
    </rPh>
    <rPh sb="28" eb="30">
      <t>ケイヒ</t>
    </rPh>
    <rPh sb="31" eb="33">
      <t>ソウガク</t>
    </rPh>
    <rPh sb="38" eb="40">
      <t>センタク</t>
    </rPh>
    <rPh sb="40" eb="42">
      <t>カノウ</t>
    </rPh>
    <phoneticPr fontId="24"/>
  </si>
  <si>
    <t>　助成金要望額が異なりますので、募集案内「助成金の額及び助成の仕組み」を必ず確認してください。</t>
    <rPh sb="16" eb="18">
      <t>ボシュウ</t>
    </rPh>
    <rPh sb="18" eb="20">
      <t>アンナイ</t>
    </rPh>
    <rPh sb="21" eb="24">
      <t>ジョセイキン</t>
    </rPh>
    <rPh sb="25" eb="26">
      <t>ガク</t>
    </rPh>
    <rPh sb="26" eb="27">
      <t>オヨ</t>
    </rPh>
    <rPh sb="28" eb="30">
      <t>ジョセイ</t>
    </rPh>
    <rPh sb="31" eb="33">
      <t>シク</t>
    </rPh>
    <rPh sb="36" eb="37">
      <t>カナラ</t>
    </rPh>
    <rPh sb="38" eb="40">
      <t>カクニン</t>
    </rPh>
    <phoneticPr fontId="24"/>
  </si>
  <si>
    <t>・団体情報や収入・支出の金額等、各シートの入力情報が別のシートに自動反映される箇所があります。</t>
    <rPh sb="1" eb="3">
      <t>ダンタイ</t>
    </rPh>
    <rPh sb="3" eb="5">
      <t>ジョウホウ</t>
    </rPh>
    <rPh sb="6" eb="8">
      <t>シュウニュウ</t>
    </rPh>
    <rPh sb="9" eb="11">
      <t>シシュツ</t>
    </rPh>
    <rPh sb="12" eb="14">
      <t>キンガク</t>
    </rPh>
    <rPh sb="14" eb="15">
      <t>ナド</t>
    </rPh>
    <rPh sb="16" eb="17">
      <t>カク</t>
    </rPh>
    <rPh sb="21" eb="23">
      <t>ニュウリョク</t>
    </rPh>
    <rPh sb="23" eb="25">
      <t>ジョウホウ</t>
    </rPh>
    <rPh sb="26" eb="27">
      <t>ベツ</t>
    </rPh>
    <rPh sb="32" eb="34">
      <t>ジドウ</t>
    </rPh>
    <rPh sb="34" eb="36">
      <t>ハンエイ</t>
    </rPh>
    <rPh sb="39" eb="41">
      <t>カショ</t>
    </rPh>
    <phoneticPr fontId="24"/>
  </si>
  <si>
    <r>
      <t>　特に①総表は収支予算が正しく反映されているか確認の上、</t>
    </r>
    <r>
      <rPr>
        <b/>
        <u/>
        <sz val="10"/>
        <color theme="1"/>
        <rFont val="游ゴシック"/>
        <family val="3"/>
        <charset val="128"/>
        <scheme val="minor"/>
      </rPr>
      <t>助成金要望額を必ず選択してください。</t>
    </r>
    <rPh sb="1" eb="2">
      <t>トク</t>
    </rPh>
    <rPh sb="4" eb="6">
      <t>ソウヒョウ</t>
    </rPh>
    <rPh sb="7" eb="9">
      <t>シュウシ</t>
    </rPh>
    <rPh sb="9" eb="11">
      <t>ヨサン</t>
    </rPh>
    <rPh sb="12" eb="13">
      <t>タダ</t>
    </rPh>
    <rPh sb="15" eb="17">
      <t>ハンエイ</t>
    </rPh>
    <rPh sb="23" eb="25">
      <t>カクニン</t>
    </rPh>
    <rPh sb="26" eb="27">
      <t>ウエ</t>
    </rPh>
    <rPh sb="28" eb="31">
      <t>ジョセイキン</t>
    </rPh>
    <rPh sb="31" eb="33">
      <t>ヨウボウ</t>
    </rPh>
    <rPh sb="33" eb="34">
      <t>ガク</t>
    </rPh>
    <rPh sb="35" eb="36">
      <t>カナラ</t>
    </rPh>
    <rPh sb="37" eb="39">
      <t>センタク</t>
    </rPh>
    <phoneticPr fontId="24"/>
  </si>
  <si>
    <t>・Wordやメモ帳など別のファイルからテキストをコピーして貼り付ける際には、入力するセルを</t>
    <rPh sb="8" eb="9">
      <t>チョウ</t>
    </rPh>
    <rPh sb="11" eb="12">
      <t>ベツ</t>
    </rPh>
    <rPh sb="29" eb="30">
      <t>ハ</t>
    </rPh>
    <rPh sb="31" eb="32">
      <t>ツ</t>
    </rPh>
    <rPh sb="34" eb="35">
      <t>サイ</t>
    </rPh>
    <rPh sb="38" eb="40">
      <t>ニュウリョク</t>
    </rPh>
    <phoneticPr fontId="24"/>
  </si>
  <si>
    <t>　ダブルクリックし、入力状態にしてから貼り付けてください。</t>
    <phoneticPr fontId="24"/>
  </si>
  <si>
    <r>
      <t>・</t>
    </r>
    <r>
      <rPr>
        <u/>
        <sz val="10"/>
        <color theme="1"/>
        <rFont val="游ゴシック"/>
        <family val="3"/>
        <charset val="128"/>
        <scheme val="minor"/>
      </rPr>
      <t>薄水色のセル</t>
    </r>
    <r>
      <rPr>
        <sz val="10"/>
        <color theme="1"/>
        <rFont val="游ゴシック"/>
        <family val="3"/>
        <charset val="128"/>
        <scheme val="minor"/>
      </rPr>
      <t>は選択式ですので、右下の</t>
    </r>
    <rPh sb="8" eb="10">
      <t>センタク</t>
    </rPh>
    <rPh sb="10" eb="11">
      <t>シキ</t>
    </rPh>
    <rPh sb="16" eb="18">
      <t>ミギシタ</t>
    </rPh>
    <phoneticPr fontId="24"/>
  </si>
  <si>
    <t>　をクリックして選択肢を開き、選択してください。</t>
    <rPh sb="8" eb="11">
      <t>センタクシ</t>
    </rPh>
    <rPh sb="12" eb="13">
      <t>ヒラ</t>
    </rPh>
    <rPh sb="15" eb="17">
      <t>センタク</t>
    </rPh>
    <phoneticPr fontId="24"/>
  </si>
  <si>
    <t>例）</t>
    <rPh sb="0" eb="1">
      <t>レイ</t>
    </rPh>
    <phoneticPr fontId="24"/>
  </si>
  <si>
    <t>選択してください。</t>
    <rPh sb="0" eb="2">
      <t>センタク</t>
    </rPh>
    <phoneticPr fontId="24"/>
  </si>
  <si>
    <t>・本応募様式は自動計算やセルの参照機能等を利用しており、「Microsoft Excel」以外の表計算ソフトで</t>
    <rPh sb="1" eb="2">
      <t>ホン</t>
    </rPh>
    <phoneticPr fontId="24"/>
  </si>
  <si>
    <r>
      <t>　作成すると不具合が発生する可能性があります。</t>
    </r>
    <r>
      <rPr>
        <b/>
        <u/>
        <sz val="10"/>
        <color theme="1"/>
        <rFont val="游ゴシック"/>
        <family val="3"/>
        <charset val="128"/>
        <scheme val="minor"/>
      </rPr>
      <t>必ず「Microsoft Excel」ソフトをご利用ください</t>
    </r>
    <r>
      <rPr>
        <sz val="10"/>
        <color theme="1"/>
        <rFont val="游ゴシック"/>
        <family val="3"/>
        <charset val="128"/>
        <scheme val="minor"/>
      </rPr>
      <t>。</t>
    </r>
    <phoneticPr fontId="24"/>
  </si>
  <si>
    <t>姓と名の間は1文字あけてください。</t>
    <phoneticPr fontId="7"/>
  </si>
  <si>
    <t>半角数字、012-3456-7890 形式で入力してください。</t>
    <phoneticPr fontId="7"/>
  </si>
  <si>
    <t>応募する活動区分に間違いないか確認してください。</t>
    <phoneticPr fontId="7"/>
  </si>
  <si>
    <t>[活動名]はチラシ等の広報に使用される具体的な活動名とフリガナを入力してください。
※セル内で改行される場合は、「Alt+Enter」キーで改行してください。
※「スペース」キーでの改行はしないでください。</t>
    <rPh sb="1" eb="3">
      <t>カツドウ</t>
    </rPh>
    <rPh sb="3" eb="4">
      <t>メイ</t>
    </rPh>
    <rPh sb="32" eb="34">
      <t>ニュウリョク</t>
    </rPh>
    <phoneticPr fontId="7"/>
  </si>
  <si>
    <t>【助成金の額の区分】※右に表が続きます</t>
    <rPh sb="1" eb="4">
      <t>ジョセイキン</t>
    </rPh>
    <rPh sb="5" eb="6">
      <t>ガク</t>
    </rPh>
    <rPh sb="7" eb="9">
      <t>クブン</t>
    </rPh>
    <phoneticPr fontId="7"/>
  </si>
  <si>
    <t>フリガナには法人格の入力は不要です。</t>
    <rPh sb="6" eb="8">
      <t>ホウジン</t>
    </rPh>
    <rPh sb="8" eb="9">
      <t>カク</t>
    </rPh>
    <rPh sb="10" eb="12">
      <t>ニュウリョク</t>
    </rPh>
    <phoneticPr fontId="7"/>
  </si>
  <si>
    <t>2,000字/30行以内
※セル内で改行される場合は、「Alt+Enter」キーで改行してください。
※「スペース」キーでの改行はしないでください。</t>
    <phoneticPr fontId="24"/>
  </si>
  <si>
    <t>300字/6行以内
※セル内で改行される場合は、「Alt+Enter」キーで改行してください。
※「スペース」キーでの改行はしないでください。</t>
    <phoneticPr fontId="7"/>
  </si>
  <si>
    <t>300字/6行以内</t>
    <phoneticPr fontId="7"/>
  </si>
  <si>
    <t>実施会場</t>
    <rPh sb="2" eb="4">
      <t>カイジョウ</t>
    </rPh>
    <phoneticPr fontId="7"/>
  </si>
  <si>
    <t>実施会場住所</t>
    <rPh sb="2" eb="4">
      <t>カイジョウ</t>
    </rPh>
    <rPh sb="4" eb="6">
      <t>ジュウショ</t>
    </rPh>
    <phoneticPr fontId="7"/>
  </si>
  <si>
    <t>[実施会場]が複数ある場合は、メイン会場以外は数で入力してください。</t>
    <rPh sb="1" eb="3">
      <t>ジッシ</t>
    </rPh>
    <rPh sb="3" eb="5">
      <t>カイジョウ</t>
    </rPh>
    <rPh sb="7" eb="9">
      <t>フクスウ</t>
    </rPh>
    <rPh sb="11" eb="13">
      <t>バアイ</t>
    </rPh>
    <rPh sb="18" eb="20">
      <t>カイジョウ</t>
    </rPh>
    <rPh sb="20" eb="22">
      <t>イガイ</t>
    </rPh>
    <rPh sb="23" eb="24">
      <t>カズ</t>
    </rPh>
    <rPh sb="25" eb="27">
      <t>ニュウリョク</t>
    </rPh>
    <phoneticPr fontId="7"/>
  </si>
  <si>
    <t>240字/5行以内
※セル内で改行される場合は、「Alt+Enter」キーで改行してください。
※「スペース」キーでの改行はしないでください。</t>
    <phoneticPr fontId="7"/>
  </si>
  <si>
    <t>[担当者情報]は採択通知等の送付先になります。
郵便物が確実に届くよう、マンション名や○○様方等も入力してください。
要望書提出後に住所変更があった場合は、必ずご連絡ください。</t>
    <phoneticPr fontId="7"/>
  </si>
  <si>
    <t>主 催 し た 主 な 公 演 ・ 展 示 実 績</t>
    <rPh sb="18" eb="19">
      <t>テン</t>
    </rPh>
    <rPh sb="20" eb="21">
      <t>ジ</t>
    </rPh>
    <rPh sb="22" eb="23">
      <t>ミノル</t>
    </rPh>
    <phoneticPr fontId="8"/>
  </si>
  <si>
    <t>主 な 公 演 ・ 展 示 実 績</t>
    <rPh sb="10" eb="11">
      <t>テン</t>
    </rPh>
    <rPh sb="12" eb="13">
      <t>ジ</t>
    </rPh>
    <rPh sb="14" eb="15">
      <t>ミノル</t>
    </rPh>
    <phoneticPr fontId="7"/>
  </si>
  <si>
    <r>
      <t>対象経費の入力後は、上表の助成金算定基礎経費を選択し、</t>
    </r>
    <r>
      <rPr>
        <b/>
        <u/>
        <sz val="16"/>
        <color theme="1"/>
        <rFont val="游ゴシック"/>
        <family val="3"/>
        <charset val="128"/>
        <scheme val="minor"/>
      </rPr>
      <t>①総表に戻って助成金要望額を必ず選択してください。</t>
    </r>
    <phoneticPr fontId="24"/>
  </si>
  <si>
    <t>要望者と連絡がとれなかった</t>
    <phoneticPr fontId="24"/>
  </si>
  <si>
    <t>令和5年度　芸術文化振興基金 助成金交付要望書</t>
    <phoneticPr fontId="7"/>
  </si>
  <si>
    <r>
      <rPr>
        <b/>
        <sz val="12"/>
        <rFont val="游ゴシック"/>
        <family val="3"/>
        <charset val="128"/>
        <scheme val="minor"/>
      </rPr>
      <t>令和5年度助成対象活動募集　地域の文化振興等の活動</t>
    </r>
    <r>
      <rPr>
        <sz val="12"/>
        <rFont val="游ゴシック"/>
        <family val="3"/>
        <charset val="128"/>
        <scheme val="minor"/>
      </rPr>
      <t xml:space="preserve">
助成金交付要望書の作成にあたっての注意事項</t>
    </r>
    <phoneticPr fontId="24"/>
  </si>
  <si>
    <t>【令和5年度　記載可能経費一覧（アマチュア等の文化団体活動）】</t>
    <phoneticPr fontId="24"/>
  </si>
  <si>
    <t>（令和4年11月1日現在）</t>
    <phoneticPr fontId="8"/>
  </si>
  <si>
    <t>助成を受けて充実させたい点、その他PR事項についてご記入ください。</t>
    <rPh sb="0" eb="2">
      <t>ジョセイ</t>
    </rPh>
    <rPh sb="3" eb="4">
      <t>ウ</t>
    </rPh>
    <rPh sb="6" eb="8">
      <t>ジュウジツ</t>
    </rPh>
    <rPh sb="12" eb="13">
      <t>テン</t>
    </rPh>
    <rPh sb="16" eb="17">
      <t>タ</t>
    </rPh>
    <rPh sb="19" eb="21">
      <t>ジコウ</t>
    </rPh>
    <rPh sb="26" eb="28">
      <t>キニュウ</t>
    </rPh>
    <phoneticPr fontId="7"/>
  </si>
  <si>
    <t>団体名：</t>
    <rPh sb="0" eb="2">
      <t>ダンタイ</t>
    </rPh>
    <phoneticPr fontId="7"/>
  </si>
  <si>
    <t>実施時期・実施会場</t>
    <rPh sb="0" eb="2">
      <t>ジッシ</t>
    </rPh>
    <rPh sb="2" eb="4">
      <t>ジキ</t>
    </rPh>
    <rPh sb="5" eb="7">
      <t>ジッシ</t>
    </rPh>
    <rPh sb="7" eb="9">
      <t>カイジョウ</t>
    </rPh>
    <phoneticPr fontId="7"/>
  </si>
  <si>
    <t>共催者名(役割)・後援者名(役割)・協賛者名(役割)・助成団体</t>
    <phoneticPr fontId="7"/>
  </si>
  <si>
    <t>主催団体が果たす役割</t>
    <rPh sb="0" eb="2">
      <t>シュサイ</t>
    </rPh>
    <rPh sb="2" eb="4">
      <t>ダンタイ</t>
    </rPh>
    <rPh sb="5" eb="6">
      <t>ハ</t>
    </rPh>
    <rPh sb="8" eb="10">
      <t>ヤクワリ</t>
    </rPh>
    <phoneticPr fontId="24"/>
  </si>
  <si>
    <t>主催団体構成員が主に企画・制作を行う。</t>
    <rPh sb="0" eb="2">
      <t>シュサイ</t>
    </rPh>
    <rPh sb="2" eb="4">
      <t>ダンタイ</t>
    </rPh>
    <rPh sb="4" eb="7">
      <t>コウセイイン</t>
    </rPh>
    <rPh sb="8" eb="9">
      <t>オモ</t>
    </rPh>
    <rPh sb="10" eb="12">
      <t>キカク</t>
    </rPh>
    <rPh sb="13" eb="15">
      <t>セイサク</t>
    </rPh>
    <rPh sb="16" eb="17">
      <t>オコナ</t>
    </rPh>
    <phoneticPr fontId="24"/>
  </si>
  <si>
    <t>主催団体構成員が主に出演（出品）する。</t>
    <rPh sb="0" eb="2">
      <t>シュサイ</t>
    </rPh>
    <rPh sb="2" eb="4">
      <t>ダンタイ</t>
    </rPh>
    <rPh sb="4" eb="7">
      <t>コウセイイン</t>
    </rPh>
    <rPh sb="8" eb="9">
      <t>オモ</t>
    </rPh>
    <rPh sb="10" eb="12">
      <t>シュツエン</t>
    </rPh>
    <rPh sb="13" eb="15">
      <t>シュッピン</t>
    </rPh>
    <phoneticPr fontId="24"/>
  </si>
  <si>
    <t>主催団体構成員が主に運営・設営その他スタッフを務める</t>
    <rPh sb="0" eb="2">
      <t>シュサイ</t>
    </rPh>
    <rPh sb="2" eb="4">
      <t>ダンタイ</t>
    </rPh>
    <rPh sb="4" eb="7">
      <t>コウセイイン</t>
    </rPh>
    <rPh sb="8" eb="9">
      <t>シュ</t>
    </rPh>
    <rPh sb="10" eb="12">
      <t>ウンエイ</t>
    </rPh>
    <rPh sb="13" eb="15">
      <t>セツエイ</t>
    </rPh>
    <rPh sb="17" eb="18">
      <t>タ</t>
    </rPh>
    <rPh sb="23" eb="24">
      <t>ツト</t>
    </rPh>
    <phoneticPr fontId="24"/>
  </si>
  <si>
    <t>その他</t>
    <rPh sb="2" eb="3">
      <t>タ</t>
    </rPh>
    <phoneticPr fontId="24"/>
  </si>
  <si>
    <t>令和4年度</t>
    <phoneticPr fontId="8"/>
  </si>
  <si>
    <t>令和2年度</t>
    <rPh sb="0" eb="2">
      <t>レイワ</t>
    </rPh>
    <phoneticPr fontId="8"/>
  </si>
  <si>
    <t>令和4年度　　　　※予算額</t>
    <rPh sb="10" eb="12">
      <t>ヨサン</t>
    </rPh>
    <rPh sb="12" eb="13">
      <t>ガク</t>
    </rPh>
    <phoneticPr fontId="8"/>
  </si>
  <si>
    <t>地域の振興に資する本活動の特色（地域の活動として特に強調したい点をご記入ください。）</t>
    <rPh sb="0" eb="2">
      <t>チイキ</t>
    </rPh>
    <rPh sb="3" eb="5">
      <t>シンコウ</t>
    </rPh>
    <rPh sb="6" eb="7">
      <t>シ</t>
    </rPh>
    <rPh sb="9" eb="12">
      <t>ホンカツドウ</t>
    </rPh>
    <rPh sb="13" eb="15">
      <t>トクショク</t>
    </rPh>
    <phoneticPr fontId="7"/>
  </si>
  <si>
    <t>プログラム・図録等売上収入</t>
    <rPh sb="6" eb="8">
      <t>ズロク</t>
    </rPh>
    <phoneticPr fontId="8"/>
  </si>
  <si>
    <t>プログラム・図録等売上収入</t>
    <rPh sb="6" eb="8">
      <t>ズロク</t>
    </rPh>
    <phoneticPr fontId="7"/>
  </si>
  <si>
    <t>本活動の内容（演目・曲目・あらすじ・主な出演者・主なスタッフ等）</t>
    <phoneticPr fontId="7"/>
  </si>
  <si>
    <t>内訳</t>
    <rPh sb="0" eb="2">
      <t>ウチワケ</t>
    </rPh>
    <phoneticPr fontId="7"/>
  </si>
  <si>
    <t>単価</t>
    <rPh sb="0" eb="2">
      <t>タンカ</t>
    </rPh>
    <phoneticPr fontId="7"/>
  </si>
  <si>
    <t>×</t>
    <phoneticPr fontId="7"/>
  </si>
  <si>
    <t>部数</t>
    <rPh sb="0" eb="2">
      <t>ブスウ</t>
    </rPh>
    <phoneticPr fontId="7"/>
  </si>
  <si>
    <t>単価×部数</t>
    <rPh sb="0" eb="2">
      <t>タンカ</t>
    </rPh>
    <rPh sb="3" eb="5">
      <t>ブスウ</t>
    </rPh>
    <phoneticPr fontId="7"/>
  </si>
  <si>
    <t>人数</t>
    <rPh sb="0" eb="2">
      <t>ニンズウ</t>
    </rPh>
    <phoneticPr fontId="8"/>
  </si>
  <si>
    <t>単価×人数</t>
    <rPh sb="0" eb="2">
      <t>タンカ</t>
    </rPh>
    <rPh sb="3" eb="5">
      <t>ニンズウ</t>
    </rPh>
    <phoneticPr fontId="8"/>
  </si>
  <si>
    <t>選択してください。</t>
    <phoneticPr fontId="7"/>
  </si>
  <si>
    <t>令和5年度芸術文化振興基金助成金交付要望書チェック表【アマチュア等の文化団体活動】</t>
    <rPh sb="0" eb="2">
      <t>レイワ</t>
    </rPh>
    <rPh sb="32" eb="33">
      <t>トウ</t>
    </rPh>
    <rPh sb="34" eb="36">
      <t>ブンカ</t>
    </rPh>
    <rPh sb="36" eb="38">
      <t>ダンタイ</t>
    </rPh>
    <rPh sb="38" eb="40">
      <t>カツドウ</t>
    </rPh>
    <phoneticPr fontId="26"/>
  </si>
  <si>
    <t>1.総表</t>
    <rPh sb="2" eb="4">
      <t>ソウヒョウ</t>
    </rPh>
    <phoneticPr fontId="26"/>
  </si>
  <si>
    <t>2.個表１</t>
    <rPh sb="2" eb="3">
      <t>コ</t>
    </rPh>
    <rPh sb="3" eb="4">
      <t>ヒョウ</t>
    </rPh>
    <phoneticPr fontId="26"/>
  </si>
  <si>
    <t>3.個表２</t>
    <rPh sb="2" eb="3">
      <t>コ</t>
    </rPh>
    <rPh sb="3" eb="4">
      <t>ヒョウ</t>
    </rPh>
    <phoneticPr fontId="26"/>
  </si>
  <si>
    <t>4.５活動の収支予算</t>
    <rPh sb="3" eb="5">
      <t>カツドウ</t>
    </rPh>
    <rPh sb="6" eb="8">
      <t>シュウシ</t>
    </rPh>
    <rPh sb="8" eb="10">
      <t>ヨサン</t>
    </rPh>
    <phoneticPr fontId="26"/>
  </si>
  <si>
    <t>6.団体概要</t>
    <rPh sb="2" eb="4">
      <t>ダンタイ</t>
    </rPh>
    <rPh sb="4" eb="6">
      <t>ガイヨウ</t>
    </rPh>
    <phoneticPr fontId="26"/>
  </si>
  <si>
    <t>7.実行委員会等概要</t>
    <rPh sb="2" eb="4">
      <t>ジッコウ</t>
    </rPh>
    <rPh sb="4" eb="7">
      <t>イインカイ</t>
    </rPh>
    <rPh sb="7" eb="8">
      <t>トウ</t>
    </rPh>
    <rPh sb="8" eb="10">
      <t>ガイヨウ</t>
    </rPh>
    <phoneticPr fontId="26"/>
  </si>
  <si>
    <r>
      <t xml:space="preserve">□ </t>
    </r>
    <r>
      <rPr>
        <sz val="11"/>
        <rFont val="游ゴシック"/>
        <family val="3"/>
        <charset val="128"/>
        <scheme val="minor"/>
      </rPr>
      <t>7-1.中核団体の規約</t>
    </r>
    <phoneticPr fontId="24"/>
  </si>
  <si>
    <t>8.規約等</t>
    <rPh sb="2" eb="4">
      <t>キヤク</t>
    </rPh>
    <rPh sb="4" eb="5">
      <t>トウ</t>
    </rPh>
    <phoneticPr fontId="26"/>
  </si>
  <si>
    <t>9.実績確認資料</t>
    <rPh sb="2" eb="4">
      <t>ジッセキ</t>
    </rPh>
    <rPh sb="4" eb="6">
      <t>カクニン</t>
    </rPh>
    <rPh sb="6" eb="8">
      <t>シリョウ</t>
    </rPh>
    <phoneticPr fontId="26"/>
  </si>
  <si>
    <r>
      <rPr>
        <sz val="14"/>
        <rFont val="游ゴシック"/>
        <family val="3"/>
        <charset val="128"/>
        <scheme val="minor"/>
      </rPr>
      <t>(</t>
    </r>
    <r>
      <rPr>
        <sz val="11"/>
        <rFont val="游ゴシック"/>
        <family val="3"/>
        <charset val="128"/>
        <scheme val="minor"/>
      </rPr>
      <t>□過去3年以内に助成実績あり不要)</t>
    </r>
    <rPh sb="2" eb="4">
      <t>カコ</t>
    </rPh>
    <phoneticPr fontId="24"/>
  </si>
  <si>
    <t>R4</t>
    <phoneticPr fontId="24"/>
  </si>
  <si>
    <t>　・過去（3年以上前）の応募・採択状況</t>
    <rPh sb="17" eb="19">
      <t>ジョウキョウ</t>
    </rPh>
    <phoneticPr fontId="24"/>
  </si>
  <si>
    <t>採択実績あり</t>
    <rPh sb="2" eb="4">
      <t>ジッセキ</t>
    </rPh>
    <phoneticPr fontId="24"/>
  </si>
  <si>
    <t>採択なし</t>
    <phoneticPr fontId="24"/>
  </si>
  <si>
    <t>　・3年以内の応募・採択状況</t>
    <rPh sb="12" eb="14">
      <t>ジョウキョウ</t>
    </rPh>
    <phoneticPr fontId="24"/>
  </si>
  <si>
    <t>関連行事　</t>
    <rPh sb="0" eb="2">
      <t>カンレン</t>
    </rPh>
    <rPh sb="2" eb="4">
      <t>ギョウジ</t>
    </rPh>
    <phoneticPr fontId="7"/>
  </si>
  <si>
    <t>公演期間中、実施文化施設内で本活動に関連する「講演会」、「シンポジウム」、「ワークショップ」等を行う場合は、日時・会場・内容等を記入してください。</t>
    <phoneticPr fontId="24"/>
  </si>
  <si>
    <t>募集案内の【記入例】と、
以下記載の【注意点】を参照の上、作成してください。</t>
    <rPh sb="15" eb="17">
      <t>キサイ</t>
    </rPh>
    <rPh sb="27" eb="28">
      <t>ウエ</t>
    </rPh>
    <phoneticPr fontId="24"/>
  </si>
  <si>
    <t>[公演日]は西暦も入力してください。（例:2023年4月1日）
複数回・複数会場ある場合は、時系列で入力してください。</t>
    <rPh sb="32" eb="34">
      <t>フクスウ</t>
    </rPh>
    <rPh sb="34" eb="35">
      <t>カイ</t>
    </rPh>
    <phoneticPr fontId="24"/>
  </si>
  <si>
    <t>300字/5行以内</t>
    <phoneticPr fontId="24"/>
  </si>
  <si>
    <t>募集案内の【記入例】と、
以下記載の【注意点】を参照の上、作成してください。</t>
    <phoneticPr fontId="24"/>
  </si>
  <si>
    <t>本活動に関連する「講演会」、「シンポジウム」、「ワークショップ」等を公演期間外に行う場合や、アウトリーチ活動、公演期間中ではあるが当該施設外で行う場合は、日時・会場・内容等を記入してください。公演の実施に向けての取組状況（準備や練習など）、その他特色のある取り組みなどについても記入できます。</t>
    <phoneticPr fontId="7"/>
  </si>
  <si>
    <t>300字/7行以内</t>
    <rPh sb="3" eb="4">
      <t>ジ</t>
    </rPh>
    <rPh sb="6" eb="7">
      <t>ギョウ</t>
    </rPh>
    <rPh sb="7" eb="9">
      <t>イナイ</t>
    </rPh>
    <phoneticPr fontId="7"/>
  </si>
  <si>
    <t>300字/7行以内</t>
    <phoneticPr fontId="7"/>
  </si>
  <si>
    <t>300字/7行以内</t>
    <rPh sb="3" eb="4">
      <t>ジ</t>
    </rPh>
    <phoneticPr fontId="7"/>
  </si>
  <si>
    <t>300字/7行以内
継続採択の場合には、これまでの成果と継続助成の必要性、
要改善の指摘を受けた場合には、改善の内容を具体的に記入してください。</t>
    <phoneticPr fontId="24"/>
  </si>
  <si>
    <t>①継続して本助成を
　受けている</t>
    <phoneticPr fontId="24"/>
  </si>
  <si>
    <t>②前回採択時に要改善の
　指摘を受けている</t>
    <phoneticPr fontId="24"/>
  </si>
  <si>
    <t>③左記のいずれにも
　当てはまらない</t>
    <rPh sb="1" eb="3">
      <t>サキ</t>
    </rPh>
    <rPh sb="11" eb="12">
      <t>ア</t>
    </rPh>
    <phoneticPr fontId="24"/>
  </si>
  <si>
    <t>[有料入場率]が100%を超えている場合は、
再度[★使用席数]と[ ●有料チケット販売予定総数]を確認してください。</t>
    <phoneticPr fontId="7"/>
  </si>
  <si>
    <t>　　助成対象経費の中から3つの経費項目を選択してください。
　　※同じ経費項目を複数選択しないようご注意ください。
　　※要望書提出後に3つの経費項目を変更することは認められません。</t>
    <rPh sb="6" eb="8">
      <t>ケイヒ</t>
    </rPh>
    <rPh sb="9" eb="10">
      <t>ナカ</t>
    </rPh>
    <rPh sb="15" eb="17">
      <t>ケイヒ</t>
    </rPh>
    <rPh sb="17" eb="19">
      <t>コウモク</t>
    </rPh>
    <rPh sb="20" eb="22">
      <t>センタク</t>
    </rPh>
    <rPh sb="33" eb="34">
      <t>オナ</t>
    </rPh>
    <rPh sb="35" eb="37">
      <t>ケイヒ</t>
    </rPh>
    <rPh sb="50" eb="52">
      <t>チュウイ</t>
    </rPh>
    <rPh sb="61" eb="64">
      <t>ヨウボウショ</t>
    </rPh>
    <rPh sb="64" eb="66">
      <t>テイシュツ</t>
    </rPh>
    <rPh sb="66" eb="67">
      <t>ゴ</t>
    </rPh>
    <rPh sb="71" eb="73">
      <t>ケイヒ</t>
    </rPh>
    <rPh sb="73" eb="75">
      <t>コウモク</t>
    </rPh>
    <rPh sb="76" eb="78">
      <t>ヘンコウ</t>
    </rPh>
    <rPh sb="83" eb="84">
      <t>ミト</t>
    </rPh>
    <phoneticPr fontId="24"/>
  </si>
  <si>
    <t>募集案内の【記入例】と、
以下記載の【注意点】を参照の上、作成してください。</t>
    <rPh sb="0" eb="2">
      <t>ボシュウ</t>
    </rPh>
    <rPh sb="2" eb="4">
      <t>アンナイ</t>
    </rPh>
    <rPh sb="6" eb="8">
      <t>キニュウ</t>
    </rPh>
    <rPh sb="8" eb="9">
      <t>レイ</t>
    </rPh>
    <rPh sb="13" eb="15">
      <t>イカ</t>
    </rPh>
    <rPh sb="15" eb="17">
      <t>キサイ</t>
    </rPh>
    <rPh sb="19" eb="22">
      <t>チュウイテン</t>
    </rPh>
    <rPh sb="24" eb="26">
      <t>サンショウ</t>
    </rPh>
    <rPh sb="27" eb="28">
      <t>ウエ</t>
    </rPh>
    <rPh sb="29" eb="31">
      <t>サクセイ</t>
    </rPh>
    <phoneticPr fontId="7"/>
  </si>
  <si>
    <t>募集案内の【記入例】を参照の上、
入力してください。</t>
    <phoneticPr fontId="7"/>
  </si>
  <si>
    <t>募集案内の【記入例】と、
以下記載の【注意点】を参照の上、作成してください。</t>
    <rPh sb="27" eb="28">
      <t>ウエ</t>
    </rPh>
    <phoneticPr fontId="24"/>
  </si>
  <si>
    <t>総収入（A）
（千円）</t>
    <rPh sb="8" eb="10">
      <t>センエン</t>
    </rPh>
    <phoneticPr fontId="8"/>
  </si>
  <si>
    <t>総支出（B）
（千円）</t>
    <phoneticPr fontId="8"/>
  </si>
  <si>
    <t>収支差（A-B）
（千円）</t>
    <rPh sb="2" eb="3">
      <t>サ</t>
    </rPh>
    <rPh sb="10" eb="12">
      <t>センエン</t>
    </rPh>
    <phoneticPr fontId="8"/>
  </si>
  <si>
    <t>上記以外の助成金・
補助金（千円）</t>
    <phoneticPr fontId="8"/>
  </si>
  <si>
    <t>練習・仕込み・ゲネプロ・ばらしの期間は記入せず、
公演期間を記入してください。(2023/4/1～2024/3/31）</t>
    <phoneticPr fontId="7"/>
  </si>
  <si>
    <t>[実施時期]が1日の場合は同じ日付を入力してください。（例:2023/4/1～2023/4/1）</t>
    <rPh sb="1" eb="3">
      <t>ジッシ</t>
    </rPh>
    <rPh sb="3" eb="5">
      <t>ジキ</t>
    </rPh>
    <rPh sb="7" eb="9">
      <t>イチニチ</t>
    </rPh>
    <rPh sb="10" eb="12">
      <t>バアイ</t>
    </rPh>
    <rPh sb="13" eb="14">
      <t>オナ</t>
    </rPh>
    <rPh sb="15" eb="17">
      <t>ヒヅケ</t>
    </rPh>
    <rPh sb="18" eb="20">
      <t>ニュウリョク</t>
    </rPh>
    <rPh sb="28" eb="29">
      <t>レイ</t>
    </rPh>
    <phoneticPr fontId="7"/>
  </si>
  <si>
    <t>【令和5年度　助成金交付要望書　②個表１（アマチュア等の文化団体活動）】</t>
    <rPh sb="26" eb="27">
      <t>トウ</t>
    </rPh>
    <rPh sb="28" eb="30">
      <t>ブンカ</t>
    </rPh>
    <rPh sb="30" eb="32">
      <t>ダンタイ</t>
    </rPh>
    <rPh sb="32" eb="34">
      <t>カツドウ</t>
    </rPh>
    <phoneticPr fontId="7"/>
  </si>
  <si>
    <r>
      <rPr>
        <b/>
        <sz val="18"/>
        <color theme="1"/>
        <rFont val="游ゴシック"/>
        <family val="3"/>
        <charset val="128"/>
        <scheme val="minor"/>
      </rPr>
      <t>【特記事項】</t>
    </r>
    <r>
      <rPr>
        <b/>
        <sz val="16"/>
        <color theme="1"/>
        <rFont val="游ゴシック"/>
        <family val="3"/>
        <charset val="128"/>
        <scheme val="minor"/>
      </rPr>
      <t xml:space="preserve">
</t>
    </r>
    <r>
      <rPr>
        <b/>
        <sz val="12"/>
        <color theme="1"/>
        <rFont val="游ゴシック"/>
        <family val="3"/>
        <charset val="128"/>
        <scheme val="minor"/>
      </rPr>
      <t>①②に該当があれば選択（○）、
該当しない場合には③当てはまらないを
選択（○）してください。</t>
    </r>
    <rPh sb="1" eb="3">
      <t>トッキ</t>
    </rPh>
    <rPh sb="3" eb="5">
      <t>ジコウ</t>
    </rPh>
    <phoneticPr fontId="24"/>
  </si>
  <si>
    <t>独立行政法人日本芸術文化振興会理事長　殿
　　　　　　　　　　下記の活動を行いたいので、芸術文化振興基金助成金交付要綱第3条の規定に基づき、助成金の交付を要望します。
　　　　　　　　　　　　　　　　　　　　　　　　　　　　　　　　　　　</t>
    <rPh sb="0" eb="2">
      <t>ドクリツ</t>
    </rPh>
    <rPh sb="2" eb="4">
      <t>ギョウセイ</t>
    </rPh>
    <rPh sb="4" eb="6">
      <t>ホウジン</t>
    </rPh>
    <rPh sb="6" eb="8">
      <t>ニホン</t>
    </rPh>
    <rPh sb="8" eb="10">
      <t>ゲイジュツ</t>
    </rPh>
    <rPh sb="10" eb="12">
      <t>ブンカ</t>
    </rPh>
    <rPh sb="12" eb="15">
      <t>シンコウカイ</t>
    </rPh>
    <rPh sb="15" eb="18">
      <t>リジチョウ</t>
    </rPh>
    <rPh sb="19" eb="20">
      <t>ドノ</t>
    </rPh>
    <rPh sb="31" eb="33">
      <t>カキ</t>
    </rPh>
    <rPh sb="34" eb="36">
      <t>カツドウ</t>
    </rPh>
    <rPh sb="37" eb="38">
      <t>オコナ</t>
    </rPh>
    <rPh sb="44" eb="46">
      <t>ゲイジュツ</t>
    </rPh>
    <rPh sb="46" eb="48">
      <t>ブンカ</t>
    </rPh>
    <rPh sb="48" eb="50">
      <t>シンコウ</t>
    </rPh>
    <rPh sb="50" eb="52">
      <t>キキン</t>
    </rPh>
    <rPh sb="52" eb="54">
      <t>ジョセイ</t>
    </rPh>
    <rPh sb="54" eb="55">
      <t>キン</t>
    </rPh>
    <rPh sb="55" eb="57">
      <t>コウフ</t>
    </rPh>
    <rPh sb="57" eb="59">
      <t>ヨウコウ</t>
    </rPh>
    <rPh sb="59" eb="60">
      <t>ダイ</t>
    </rPh>
    <rPh sb="61" eb="62">
      <t>ジョウ</t>
    </rPh>
    <rPh sb="63" eb="65">
      <t>キテイ</t>
    </rPh>
    <rPh sb="66" eb="67">
      <t>モト</t>
    </rPh>
    <rPh sb="70" eb="73">
      <t>ジョセイキン</t>
    </rPh>
    <rPh sb="74" eb="76">
      <t>コウフ</t>
    </rPh>
    <rPh sb="77" eb="79">
      <t>ヨウボウ</t>
    </rPh>
    <phoneticPr fontId="7"/>
  </si>
  <si>
    <t>【令和5年度　助成金交付要望書　③個表２（アマチュア等の文化団体活動）】</t>
    <phoneticPr fontId="7"/>
  </si>
  <si>
    <t>【令和5年度　助成金交付要望書　④収入（アマチュア等の文化団体活動）】</t>
    <phoneticPr fontId="7"/>
  </si>
  <si>
    <t>合唱指揮料</t>
    <rPh sb="0" eb="2">
      <t>ガッショウ</t>
    </rPh>
    <phoneticPr fontId="24"/>
  </si>
  <si>
    <t>ステージマネージャー料</t>
    <rPh sb="10" eb="11">
      <t>リョウ</t>
    </rPh>
    <phoneticPr fontId="4"/>
  </si>
  <si>
    <t>ネット配信を行う場合の使用料も含む</t>
    <rPh sb="3" eb="5">
      <t>ハイシン</t>
    </rPh>
    <rPh sb="6" eb="7">
      <t>オコナ</t>
    </rPh>
    <rPh sb="8" eb="10">
      <t>バアイ</t>
    </rPh>
    <rPh sb="11" eb="14">
      <t>シヨウリョウ</t>
    </rPh>
    <rPh sb="15" eb="16">
      <t>フク</t>
    </rPh>
    <phoneticPr fontId="24"/>
  </si>
  <si>
    <t>●有料チケット販売予定総数</t>
    <phoneticPr fontId="7"/>
  </si>
  <si>
    <t>（千円）</t>
    <phoneticPr fontId="24"/>
  </si>
  <si>
    <t>（千円）</t>
    <phoneticPr fontId="7"/>
  </si>
  <si>
    <t>収入総額</t>
    <rPh sb="0" eb="2">
      <t>シュウニュウ</t>
    </rPh>
    <phoneticPr fontId="7"/>
  </si>
  <si>
    <t>【令和5年度　助成金交付要望書　⑤支出（アマチュア等の文化団体活動）】</t>
    <phoneticPr fontId="24"/>
  </si>
  <si>
    <t>※実行委員会等の形式で応募する場合は、
【⑦実行委員会等概要】に実行委員会の概要を入力し、
【⑥団体概要】に中核団体の概要を入力してください。</t>
    <phoneticPr fontId="7"/>
  </si>
  <si>
    <t>【令和5年度　助成金交付要望書　⑥団体概要（アマチュア等の文化団体活動）】</t>
    <phoneticPr fontId="7"/>
  </si>
  <si>
    <t>【令和5年度　助成金交付要望書　⑦実行委員会等概要（アマチュア等の文化団体活動）】</t>
    <phoneticPr fontId="7"/>
  </si>
  <si>
    <t>　※公演期間中、当該施設内で実施されるもの（助成対象経費として計上できます。）</t>
    <phoneticPr fontId="24"/>
  </si>
  <si>
    <t>　※公演期間外もしくは当該施設以外の場所で実施されるもの（助成対象経費としては計上できません。）</t>
    <phoneticPr fontId="7"/>
  </si>
  <si>
    <t>・③個表２「本活動の内容」の入力に際して、画面がうまく表示されない場合は、数式バーを活用ください。</t>
    <rPh sb="2" eb="4">
      <t>コヒョウ</t>
    </rPh>
    <rPh sb="6" eb="7">
      <t>ホン</t>
    </rPh>
    <rPh sb="7" eb="9">
      <t>カツドウ</t>
    </rPh>
    <rPh sb="10" eb="12">
      <t>ナイヨウ</t>
    </rPh>
    <rPh sb="14" eb="16">
      <t>ニュウリョク</t>
    </rPh>
    <rPh sb="17" eb="18">
      <t>サイ</t>
    </rPh>
    <rPh sb="21" eb="23">
      <t>ガメン</t>
    </rPh>
    <rPh sb="27" eb="29">
      <t>ヒョウジ</t>
    </rPh>
    <rPh sb="33" eb="35">
      <t>バアイ</t>
    </rPh>
    <rPh sb="37" eb="39">
      <t>スウシキ</t>
    </rPh>
    <rPh sb="42" eb="44">
      <t>カツヨウ</t>
    </rPh>
    <phoneticPr fontId="24"/>
  </si>
  <si>
    <t>募集案内の「助成対象経費」「助成対象とならない経費」「経費計上の際の注意点」
を参照の上、細目ごとに適正な金額で計上してください。
※構成団体、構成員に対する支出は計上できません。
※金額の根拠が明確になるように、可能な限り単価や日数等を具体的に入力してください。
※積算根拠となる数量等は、個表の内容と齟齬がないように注意してください。
※消費税込で計上してください。（単価×数量で計上するものは税込単価にしてください）
※小数点以下は入力できません。</t>
    <rPh sb="0" eb="2">
      <t>ボシュウ</t>
    </rPh>
    <rPh sb="2" eb="4">
      <t>アンナイ</t>
    </rPh>
    <rPh sb="124" eb="126">
      <t>ニュウリョク</t>
    </rPh>
    <rPh sb="172" eb="175">
      <t>ショウヒゼイ</t>
    </rPh>
    <rPh sb="175" eb="176">
      <t>コ</t>
    </rPh>
    <rPh sb="177" eb="179">
      <t>ケイジョウ</t>
    </rPh>
    <rPh sb="187" eb="189">
      <t>タンカ</t>
    </rPh>
    <rPh sb="190" eb="192">
      <t>スウリョウ</t>
    </rPh>
    <rPh sb="193" eb="195">
      <t>ケイジョウ</t>
    </rPh>
    <rPh sb="200" eb="202">
      <t>ゼイコミ</t>
    </rPh>
    <rPh sb="202" eb="204">
      <t>タンカ</t>
    </rPh>
    <rPh sb="214" eb="217">
      <t>ショウスウテン</t>
    </rPh>
    <rPh sb="217" eb="219">
      <t>イカ</t>
    </rPh>
    <rPh sb="220" eb="222">
      <t>ニュウリョク</t>
    </rPh>
    <phoneticPr fontId="24"/>
  </si>
  <si>
    <t>様式第1号（第3条関係）
【①総表】</t>
    <phoneticPr fontId="7"/>
  </si>
  <si>
    <r>
      <t>募集案内の【記入例】と、
以下記載の【注意点】を参照の上、作成してください。</t>
    </r>
    <r>
      <rPr>
        <b/>
        <u/>
        <sz val="14"/>
        <color rgb="FF000066"/>
        <rFont val="游ゴシック"/>
        <family val="3"/>
        <charset val="128"/>
        <scheme val="minor"/>
      </rPr>
      <t xml:space="preserve">
</t>
    </r>
    <r>
      <rPr>
        <b/>
        <u/>
        <sz val="18"/>
        <color rgb="FF000066"/>
        <rFont val="游ゴシック"/>
        <family val="3"/>
        <charset val="128"/>
        <scheme val="minor"/>
      </rPr>
      <t>※消費税込で計上してください。（単価×数量で計上するものは税込単価にしてください）</t>
    </r>
    <rPh sb="15" eb="17">
      <t>キサイ</t>
    </rPh>
    <rPh sb="27" eb="28">
      <t>ウエ</t>
    </rPh>
    <phoneticPr fontId="7"/>
  </si>
  <si>
    <t xml:space="preserve">
本活動の共催者や後援者等の名称の後に、具体的な役割（名義使用・広報協力等）と
要望書提出時の状況（申請予定・申請中等）を括弧書きで記入してください。</t>
    <phoneticPr fontId="24"/>
  </si>
  <si>
    <t>令和4年度　　　　</t>
    <phoneticPr fontId="8"/>
  </si>
</sst>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12">
    <numFmt numFmtId="176" formatCode="#,##0_ "/>
    <numFmt numFmtId="177" formatCode="#,##0_);[Red]\(#,##0\)"/>
    <numFmt numFmtId="178" formatCode="#,##0_ ;[Red]\-#,##0\ "/>
    <numFmt numFmtId="179" formatCode="000"/>
    <numFmt numFmtId="180" formatCode="0000"/>
    <numFmt numFmtId="181" formatCode="#,##0;&quot;△ &quot;#,##0"/>
    <numFmt numFmtId="182" formatCode="&quot;〔&quot;@&quot;〕&quot;"/>
    <numFmt numFmtId="183" formatCode="m&quot;月&quot;d&quot;日&quot;;@"/>
    <numFmt numFmtId="184" formatCode="#,###"/>
    <numFmt numFmtId="185" formatCode="0_);[Red]\(0\)"/>
    <numFmt numFmtId="186" formatCode="yyyy&quot;年&quot;m&quot;月&quot;d&quot;日&quot;;@"/>
    <numFmt numFmtId="187" formatCode="#,###\ &quot;千&quot;&quot;円&quot;"/>
  </numFmts>
  <fonts count="94">
    <font>
      <sz val="11"/>
      <color theme="1"/>
      <name val="游ゴシック"/>
      <family val="3"/>
      <charset val="128"/>
      <scheme val="minor"/>
    </font>
    <font>
      <sz val="11"/>
      <color theme="1"/>
      <name val="游ゴシック"/>
      <family val="2"/>
      <charset val="128"/>
      <scheme val="minor"/>
    </font>
    <font>
      <sz val="11"/>
      <color theme="1"/>
      <name val="游ゴシック"/>
      <family val="2"/>
      <charset val="128"/>
      <scheme val="minor"/>
    </font>
    <font>
      <sz val="11"/>
      <color theme="1"/>
      <name val="游ゴシック"/>
      <family val="2"/>
      <charset val="128"/>
      <scheme val="minor"/>
    </font>
    <font>
      <sz val="11"/>
      <color theme="1"/>
      <name val="游ゴシック"/>
      <family val="2"/>
      <charset val="128"/>
      <scheme val="minor"/>
    </font>
    <font>
      <sz val="11"/>
      <color theme="1"/>
      <name val="游ゴシック"/>
      <family val="2"/>
      <charset val="128"/>
      <scheme val="minor"/>
    </font>
    <font>
      <sz val="11"/>
      <color theme="1"/>
      <name val="游ゴシック"/>
      <family val="2"/>
      <charset val="128"/>
      <scheme val="minor"/>
    </font>
    <font>
      <sz val="6"/>
      <name val="游ゴシック"/>
      <family val="3"/>
      <charset val="128"/>
    </font>
    <font>
      <sz val="6"/>
      <name val="游ゴシック"/>
      <family val="3"/>
      <charset val="128"/>
    </font>
    <font>
      <sz val="6"/>
      <name val="游ゴシック"/>
      <family val="3"/>
      <charset val="128"/>
    </font>
    <font>
      <sz val="11"/>
      <color theme="1"/>
      <name val="游ゴシック"/>
      <family val="3"/>
      <charset val="128"/>
      <scheme val="minor"/>
    </font>
    <font>
      <b/>
      <sz val="11"/>
      <color theme="1"/>
      <name val="游ゴシック"/>
      <family val="3"/>
      <charset val="128"/>
      <scheme val="minor"/>
    </font>
    <font>
      <sz val="14"/>
      <color theme="1"/>
      <name val="游ゴシック"/>
      <family val="3"/>
      <charset val="128"/>
      <scheme val="minor"/>
    </font>
    <font>
      <sz val="16"/>
      <color theme="1"/>
      <name val="游ゴシック"/>
      <family val="3"/>
      <charset val="128"/>
      <scheme val="minor"/>
    </font>
    <font>
      <sz val="10"/>
      <color theme="1"/>
      <name val="游ゴシック"/>
      <family val="3"/>
      <charset val="128"/>
      <scheme val="minor"/>
    </font>
    <font>
      <sz val="10"/>
      <color rgb="FF000000"/>
      <name val="游ゴシック"/>
      <family val="3"/>
      <charset val="128"/>
      <scheme val="minor"/>
    </font>
    <font>
      <sz val="18"/>
      <color theme="1"/>
      <name val="游ゴシック"/>
      <family val="3"/>
      <charset val="128"/>
      <scheme val="minor"/>
    </font>
    <font>
      <b/>
      <sz val="14"/>
      <color theme="1"/>
      <name val="游ゴシック"/>
      <family val="3"/>
      <charset val="128"/>
      <scheme val="minor"/>
    </font>
    <font>
      <sz val="9"/>
      <color theme="1"/>
      <name val="游ゴシック"/>
      <family val="3"/>
      <charset val="128"/>
      <scheme val="minor"/>
    </font>
    <font>
      <sz val="12"/>
      <color theme="1"/>
      <name val="游ゴシック"/>
      <family val="3"/>
      <charset val="128"/>
      <scheme val="minor"/>
    </font>
    <font>
      <sz val="22"/>
      <color theme="1"/>
      <name val="游ゴシック"/>
      <family val="3"/>
      <charset val="128"/>
      <scheme val="minor"/>
    </font>
    <font>
      <sz val="8"/>
      <color theme="1"/>
      <name val="游ゴシック"/>
      <family val="3"/>
      <charset val="128"/>
      <scheme val="minor"/>
    </font>
    <font>
      <b/>
      <sz val="11"/>
      <color rgb="FFFF0000"/>
      <name val="游ゴシック"/>
      <family val="3"/>
      <charset val="128"/>
      <scheme val="minor"/>
    </font>
    <font>
      <sz val="11"/>
      <name val="游ゴシック"/>
      <family val="3"/>
      <charset val="128"/>
      <scheme val="minor"/>
    </font>
    <font>
      <sz val="6"/>
      <name val="游ゴシック"/>
      <family val="3"/>
      <charset val="128"/>
      <scheme val="minor"/>
    </font>
    <font>
      <sz val="11"/>
      <color rgb="FFFF0000"/>
      <name val="游ゴシック"/>
      <family val="3"/>
      <charset val="128"/>
      <scheme val="minor"/>
    </font>
    <font>
      <sz val="6"/>
      <name val="游ゴシック"/>
      <family val="2"/>
      <charset val="128"/>
      <scheme val="minor"/>
    </font>
    <font>
      <b/>
      <sz val="28"/>
      <color theme="1"/>
      <name val="游ゴシック"/>
      <family val="3"/>
      <charset val="128"/>
      <scheme val="minor"/>
    </font>
    <font>
      <sz val="48"/>
      <color theme="1"/>
      <name val="HG行書体"/>
      <family val="4"/>
      <charset val="128"/>
    </font>
    <font>
      <b/>
      <u/>
      <sz val="10"/>
      <color theme="1"/>
      <name val="游ゴシック"/>
      <family val="3"/>
      <charset val="128"/>
      <scheme val="minor"/>
    </font>
    <font>
      <u/>
      <sz val="11"/>
      <color theme="1"/>
      <name val="游ゴシック"/>
      <family val="3"/>
      <charset val="128"/>
      <scheme val="minor"/>
    </font>
    <font>
      <sz val="10"/>
      <color rgb="FFFF0000"/>
      <name val="游ゴシック"/>
      <family val="3"/>
      <charset val="128"/>
      <scheme val="minor"/>
    </font>
    <font>
      <sz val="10"/>
      <color theme="0"/>
      <name val="游ゴシック"/>
      <family val="3"/>
      <charset val="128"/>
      <scheme val="minor"/>
    </font>
    <font>
      <b/>
      <sz val="10"/>
      <color theme="1"/>
      <name val="游ゴシック"/>
      <family val="3"/>
      <charset val="128"/>
      <scheme val="minor"/>
    </font>
    <font>
      <b/>
      <sz val="18"/>
      <color theme="1"/>
      <name val="游ゴシック"/>
      <family val="3"/>
      <charset val="128"/>
      <scheme val="minor"/>
    </font>
    <font>
      <sz val="14"/>
      <color rgb="FFFF0000"/>
      <name val="游ゴシック"/>
      <family val="3"/>
      <charset val="128"/>
      <scheme val="minor"/>
    </font>
    <font>
      <sz val="14"/>
      <name val="游ゴシック"/>
      <family val="3"/>
      <charset val="128"/>
      <scheme val="minor"/>
    </font>
    <font>
      <b/>
      <sz val="14"/>
      <color rgb="FFFF0000"/>
      <name val="游ゴシック"/>
      <family val="3"/>
      <charset val="128"/>
      <scheme val="minor"/>
    </font>
    <font>
      <b/>
      <sz val="16"/>
      <color theme="1"/>
      <name val="游ゴシック"/>
      <family val="3"/>
      <charset val="128"/>
      <scheme val="minor"/>
    </font>
    <font>
      <sz val="6"/>
      <color theme="0" tint="-0.14999847407452621"/>
      <name val="游ゴシック"/>
      <family val="3"/>
      <charset val="128"/>
      <scheme val="minor"/>
    </font>
    <font>
      <sz val="11"/>
      <color theme="0" tint="-0.14999847407452621"/>
      <name val="游ゴシック"/>
      <family val="3"/>
      <charset val="128"/>
      <scheme val="minor"/>
    </font>
    <font>
      <b/>
      <sz val="12"/>
      <color rgb="FFFF0000"/>
      <name val="游ゴシック"/>
      <family val="3"/>
      <charset val="128"/>
      <scheme val="minor"/>
    </font>
    <font>
      <sz val="6"/>
      <color theme="0" tint="-0.249977111117893"/>
      <name val="游ゴシック"/>
      <family val="3"/>
      <charset val="128"/>
      <scheme val="minor"/>
    </font>
    <font>
      <sz val="14"/>
      <color rgb="FF969696"/>
      <name val="游ゴシック"/>
      <family val="3"/>
      <charset val="128"/>
      <scheme val="minor"/>
    </font>
    <font>
      <sz val="10"/>
      <name val="游ゴシック"/>
      <family val="3"/>
      <charset val="128"/>
      <scheme val="minor"/>
    </font>
    <font>
      <u/>
      <sz val="14"/>
      <color theme="1"/>
      <name val="游ゴシック"/>
      <family val="3"/>
      <charset val="128"/>
      <scheme val="minor"/>
    </font>
    <font>
      <u/>
      <sz val="14"/>
      <color rgb="FF969696"/>
      <name val="游ゴシック"/>
      <family val="3"/>
      <charset val="128"/>
      <scheme val="minor"/>
    </font>
    <font>
      <sz val="12"/>
      <color theme="0"/>
      <name val="游ゴシック"/>
      <family val="3"/>
      <charset val="128"/>
      <scheme val="minor"/>
    </font>
    <font>
      <sz val="9"/>
      <name val="游ゴシック"/>
      <family val="3"/>
      <charset val="128"/>
      <scheme val="minor"/>
    </font>
    <font>
      <sz val="16"/>
      <name val="游ゴシック"/>
      <family val="3"/>
      <charset val="128"/>
      <scheme val="minor"/>
    </font>
    <font>
      <b/>
      <sz val="11"/>
      <name val="游ゴシック"/>
      <family val="3"/>
      <charset val="128"/>
      <scheme val="minor"/>
    </font>
    <font>
      <sz val="13"/>
      <color theme="1"/>
      <name val="游ゴシック"/>
      <family val="3"/>
      <charset val="128"/>
      <scheme val="minor"/>
    </font>
    <font>
      <b/>
      <u/>
      <sz val="15"/>
      <color rgb="FF000066"/>
      <name val="游ゴシック"/>
      <family val="3"/>
      <charset val="128"/>
      <scheme val="minor"/>
    </font>
    <font>
      <u/>
      <sz val="15"/>
      <color rgb="FF000066"/>
      <name val="游ゴシック"/>
      <family val="3"/>
      <charset val="128"/>
      <scheme val="minor"/>
    </font>
    <font>
      <b/>
      <sz val="11"/>
      <color rgb="FF000066"/>
      <name val="游ゴシック"/>
      <family val="3"/>
      <charset val="128"/>
      <scheme val="minor"/>
    </font>
    <font>
      <b/>
      <u/>
      <sz val="20"/>
      <color rgb="FF000066"/>
      <name val="游ゴシック"/>
      <family val="3"/>
      <charset val="128"/>
      <scheme val="minor"/>
    </font>
    <font>
      <b/>
      <sz val="14"/>
      <color rgb="FF000066"/>
      <name val="游ゴシック"/>
      <family val="3"/>
      <charset val="128"/>
      <scheme val="minor"/>
    </font>
    <font>
      <b/>
      <sz val="12"/>
      <color rgb="FF000066"/>
      <name val="游ゴシック"/>
      <family val="3"/>
      <charset val="128"/>
      <scheme val="minor"/>
    </font>
    <font>
      <sz val="12"/>
      <color indexed="81"/>
      <name val="MS P ゴシック"/>
      <family val="3"/>
      <charset val="128"/>
    </font>
    <font>
      <b/>
      <sz val="16"/>
      <color rgb="FF000066"/>
      <name val="游ゴシック"/>
      <family val="3"/>
      <charset val="128"/>
      <scheme val="minor"/>
    </font>
    <font>
      <b/>
      <sz val="15"/>
      <color rgb="FF000066"/>
      <name val="游ゴシック"/>
      <family val="3"/>
      <charset val="128"/>
      <scheme val="minor"/>
    </font>
    <font>
      <b/>
      <sz val="18"/>
      <name val="游ゴシック"/>
      <family val="3"/>
      <charset val="128"/>
      <scheme val="minor"/>
    </font>
    <font>
      <b/>
      <sz val="14"/>
      <name val="游ゴシック"/>
      <family val="3"/>
      <charset val="128"/>
      <scheme val="minor"/>
    </font>
    <font>
      <sz val="12"/>
      <name val="游ゴシック"/>
      <family val="3"/>
      <charset val="128"/>
      <scheme val="minor"/>
    </font>
    <font>
      <b/>
      <sz val="28"/>
      <name val="游ゴシック"/>
      <family val="3"/>
      <charset val="128"/>
      <scheme val="minor"/>
    </font>
    <font>
      <sz val="8"/>
      <name val="游ゴシック"/>
      <family val="3"/>
      <charset val="128"/>
      <scheme val="minor"/>
    </font>
    <font>
      <strike/>
      <sz val="8"/>
      <name val="游ゴシック"/>
      <family val="3"/>
      <charset val="128"/>
      <scheme val="minor"/>
    </font>
    <font>
      <sz val="7"/>
      <name val="游ゴシック"/>
      <family val="3"/>
      <charset val="128"/>
      <scheme val="minor"/>
    </font>
    <font>
      <u/>
      <sz val="10"/>
      <color theme="1"/>
      <name val="游ゴシック"/>
      <family val="3"/>
      <charset val="128"/>
      <scheme val="minor"/>
    </font>
    <font>
      <b/>
      <sz val="12"/>
      <name val="游ゴシック"/>
      <family val="3"/>
      <charset val="128"/>
      <scheme val="minor"/>
    </font>
    <font>
      <b/>
      <sz val="12"/>
      <color theme="1"/>
      <name val="游ゴシック"/>
      <family val="3"/>
      <charset val="128"/>
      <scheme val="minor"/>
    </font>
    <font>
      <sz val="20"/>
      <color theme="1"/>
      <name val="游ゴシック"/>
      <family val="3"/>
      <charset val="128"/>
      <scheme val="minor"/>
    </font>
    <font>
      <b/>
      <u/>
      <sz val="18"/>
      <color rgb="FF000066"/>
      <name val="游ゴシック"/>
      <family val="3"/>
      <charset val="128"/>
      <scheme val="minor"/>
    </font>
    <font>
      <u/>
      <sz val="20"/>
      <color theme="1"/>
      <name val="游ゴシック"/>
      <family val="3"/>
      <charset val="128"/>
      <scheme val="minor"/>
    </font>
    <font>
      <b/>
      <u/>
      <sz val="16"/>
      <color theme="1"/>
      <name val="游ゴシック"/>
      <family val="3"/>
      <charset val="128"/>
      <scheme val="minor"/>
    </font>
    <font>
      <b/>
      <sz val="13"/>
      <color rgb="FF000066"/>
      <name val="游ゴシック"/>
      <family val="3"/>
      <charset val="128"/>
      <scheme val="minor"/>
    </font>
    <font>
      <b/>
      <sz val="13"/>
      <color theme="1"/>
      <name val="游ゴシック"/>
      <family val="3"/>
      <charset val="128"/>
      <scheme val="minor"/>
    </font>
    <font>
      <sz val="13"/>
      <color rgb="FF000066"/>
      <name val="游ゴシック"/>
      <family val="3"/>
      <charset val="128"/>
      <scheme val="minor"/>
    </font>
    <font>
      <sz val="14"/>
      <color rgb="FF000000"/>
      <name val="游ゴシック"/>
      <family val="3"/>
      <charset val="128"/>
      <scheme val="minor"/>
    </font>
    <font>
      <sz val="11"/>
      <color theme="1"/>
      <name val="游ゴシック"/>
      <family val="2"/>
      <scheme val="minor"/>
    </font>
    <font>
      <sz val="16"/>
      <color rgb="FF000066"/>
      <name val="游ゴシック"/>
      <family val="3"/>
      <charset val="128"/>
      <scheme val="minor"/>
    </font>
    <font>
      <b/>
      <sz val="20"/>
      <color rgb="FF000066"/>
      <name val="游ゴシック"/>
      <family val="3"/>
      <charset val="128"/>
      <scheme val="minor"/>
    </font>
    <font>
      <b/>
      <u/>
      <sz val="24"/>
      <color rgb="FF000066"/>
      <name val="游ゴシック"/>
      <family val="3"/>
      <charset val="128"/>
      <scheme val="minor"/>
    </font>
    <font>
      <sz val="11"/>
      <color rgb="FF000000"/>
      <name val="游ゴシック"/>
      <family val="3"/>
      <charset val="128"/>
      <scheme val="minor"/>
    </font>
    <font>
      <u/>
      <sz val="16"/>
      <color theme="1"/>
      <name val="游ゴシック"/>
      <family val="3"/>
      <charset val="128"/>
      <scheme val="minor"/>
    </font>
    <font>
      <u/>
      <sz val="18"/>
      <color theme="1"/>
      <name val="游ゴシック"/>
      <family val="3"/>
      <charset val="128"/>
      <scheme val="minor"/>
    </font>
    <font>
      <sz val="20"/>
      <color rgb="FF000066"/>
      <name val="游ゴシック"/>
      <family val="3"/>
      <charset val="128"/>
      <scheme val="minor"/>
    </font>
    <font>
      <b/>
      <sz val="20"/>
      <color theme="1"/>
      <name val="游ゴシック"/>
      <family val="3"/>
      <charset val="128"/>
      <scheme val="minor"/>
    </font>
    <font>
      <u/>
      <sz val="12"/>
      <color theme="1"/>
      <name val="游ゴシック"/>
      <family val="3"/>
      <charset val="128"/>
      <scheme val="minor"/>
    </font>
    <font>
      <sz val="11"/>
      <color theme="0" tint="-0.249977111117893"/>
      <name val="游ゴシック"/>
      <family val="3"/>
      <charset val="128"/>
      <scheme val="minor"/>
    </font>
    <font>
      <sz val="14"/>
      <color rgb="FF000066"/>
      <name val="游ゴシック"/>
      <family val="3"/>
      <charset val="128"/>
      <scheme val="minor"/>
    </font>
    <font>
      <b/>
      <u/>
      <sz val="14"/>
      <color rgb="FF000066"/>
      <name val="游ゴシック"/>
      <family val="3"/>
      <charset val="128"/>
      <scheme val="minor"/>
    </font>
    <font>
      <b/>
      <sz val="16"/>
      <color rgb="FFFF0000"/>
      <name val="游ゴシック"/>
      <family val="3"/>
      <charset val="128"/>
      <scheme val="minor"/>
    </font>
    <font>
      <b/>
      <sz val="14.55"/>
      <color rgb="FFFF0000"/>
      <name val="游ゴシック"/>
      <family val="3"/>
      <charset val="128"/>
      <scheme val="minor"/>
    </font>
  </fonts>
  <fills count="16">
    <fill>
      <patternFill patternType="none"/>
    </fill>
    <fill>
      <patternFill patternType="gray125"/>
    </fill>
    <fill>
      <patternFill patternType="solid">
        <fgColor rgb="FFFFFFFF"/>
        <bgColor indexed="64"/>
      </patternFill>
    </fill>
    <fill>
      <patternFill patternType="solid">
        <fgColor rgb="FFC0C0C0"/>
        <bgColor indexed="64"/>
      </patternFill>
    </fill>
    <fill>
      <patternFill patternType="solid">
        <fgColor rgb="FF969696"/>
        <bgColor indexed="64"/>
      </patternFill>
    </fill>
    <fill>
      <patternFill patternType="solid">
        <fgColor rgb="FFCCFFFF"/>
        <bgColor indexed="64"/>
      </patternFill>
    </fill>
    <fill>
      <patternFill patternType="solid">
        <fgColor rgb="FFEAEAEA"/>
        <bgColor indexed="64"/>
      </patternFill>
    </fill>
    <fill>
      <patternFill patternType="solid">
        <fgColor rgb="FFFFFF00"/>
        <bgColor indexed="64"/>
      </patternFill>
    </fill>
    <fill>
      <patternFill patternType="solid">
        <fgColor theme="2"/>
        <bgColor indexed="64"/>
      </patternFill>
    </fill>
    <fill>
      <patternFill patternType="solid">
        <fgColor theme="7" tint="0.79998168889431442"/>
        <bgColor indexed="64"/>
      </patternFill>
    </fill>
    <fill>
      <patternFill patternType="solid">
        <fgColor theme="0" tint="-0.14999847407452621"/>
        <bgColor indexed="64"/>
      </patternFill>
    </fill>
    <fill>
      <patternFill patternType="solid">
        <fgColor theme="0" tint="-4.9989318521683403E-2"/>
        <bgColor indexed="64"/>
      </patternFill>
    </fill>
    <fill>
      <patternFill patternType="solid">
        <fgColor theme="0" tint="-0.249977111117893"/>
        <bgColor indexed="64"/>
      </patternFill>
    </fill>
    <fill>
      <patternFill patternType="solid">
        <fgColor theme="2" tint="-0.249977111117893"/>
        <bgColor indexed="64"/>
      </patternFill>
    </fill>
    <fill>
      <patternFill patternType="solid">
        <fgColor theme="8" tint="0.79998168889431442"/>
        <bgColor indexed="64"/>
      </patternFill>
    </fill>
    <fill>
      <patternFill patternType="solid">
        <fgColor rgb="FFF7C1D4"/>
        <bgColor indexed="64"/>
      </patternFill>
    </fill>
  </fills>
  <borders count="221">
    <border>
      <left/>
      <right/>
      <top/>
      <bottom/>
      <diagonal/>
    </border>
    <border>
      <left style="thin">
        <color indexed="64"/>
      </left>
      <right style="thin">
        <color indexed="64"/>
      </right>
      <top style="thin">
        <color indexed="64"/>
      </top>
      <bottom style="thin">
        <color indexed="64"/>
      </bottom>
      <diagonal/>
    </border>
    <border>
      <left style="thin">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hair">
        <color indexed="64"/>
      </left>
      <right style="thin">
        <color indexed="64"/>
      </right>
      <top style="thin">
        <color indexed="64"/>
      </top>
      <bottom style="hair">
        <color indexed="64"/>
      </bottom>
      <diagonal/>
    </border>
    <border>
      <left style="hair">
        <color indexed="64"/>
      </left>
      <right style="thin">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style="thin">
        <color indexed="64"/>
      </right>
      <top style="hair">
        <color indexed="64"/>
      </top>
      <bottom style="thin">
        <color indexed="64"/>
      </bottom>
      <diagonal/>
    </border>
    <border>
      <left style="hair">
        <color indexed="64"/>
      </left>
      <right/>
      <top style="thin">
        <color indexed="64"/>
      </top>
      <bottom style="hair">
        <color indexed="64"/>
      </bottom>
      <diagonal/>
    </border>
    <border>
      <left style="hair">
        <color indexed="64"/>
      </left>
      <right/>
      <top style="hair">
        <color indexed="64"/>
      </top>
      <bottom style="hair">
        <color indexed="64"/>
      </bottom>
      <diagonal/>
    </border>
    <border>
      <left style="hair">
        <color indexed="64"/>
      </left>
      <right/>
      <top style="hair">
        <color indexed="64"/>
      </top>
      <bottom style="thin">
        <color indexed="64"/>
      </bottom>
      <diagonal/>
    </border>
    <border>
      <left style="hair">
        <color indexed="64"/>
      </left>
      <right style="hair">
        <color indexed="64"/>
      </right>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style="hair">
        <color indexed="64"/>
      </right>
      <top style="hair">
        <color indexed="64"/>
      </top>
      <bottom style="thin">
        <color indexed="64"/>
      </bottom>
      <diagonal/>
    </border>
    <border>
      <left style="hair">
        <color indexed="64"/>
      </left>
      <right style="hair">
        <color indexed="64"/>
      </right>
      <top style="medium">
        <color indexed="64"/>
      </top>
      <bottom style="hair">
        <color indexed="64"/>
      </bottom>
      <diagonal/>
    </border>
    <border>
      <left/>
      <right/>
      <top style="thin">
        <color indexed="64"/>
      </top>
      <bottom/>
      <diagonal/>
    </border>
    <border>
      <left style="thin">
        <color indexed="64"/>
      </left>
      <right/>
      <top/>
      <bottom/>
      <diagonal/>
    </border>
    <border>
      <left style="thin">
        <color indexed="64"/>
      </left>
      <right/>
      <top/>
      <bottom style="thin">
        <color indexed="64"/>
      </bottom>
      <diagonal/>
    </border>
    <border>
      <left style="hair">
        <color indexed="64"/>
      </left>
      <right/>
      <top style="hair">
        <color indexed="64"/>
      </top>
      <bottom/>
      <diagonal/>
    </border>
    <border>
      <left style="thin">
        <color indexed="64"/>
      </left>
      <right style="hair">
        <color indexed="64"/>
      </right>
      <top style="hair">
        <color indexed="64"/>
      </top>
      <bottom style="hair">
        <color indexed="64"/>
      </bottom>
      <diagonal/>
    </border>
    <border>
      <left style="thin">
        <color indexed="64"/>
      </left>
      <right style="thin">
        <color indexed="64"/>
      </right>
      <top style="hair">
        <color indexed="64"/>
      </top>
      <bottom style="thin">
        <color indexed="64"/>
      </bottom>
      <diagonal/>
    </border>
    <border>
      <left style="hair">
        <color indexed="64"/>
      </left>
      <right style="medium">
        <color indexed="64"/>
      </right>
      <top/>
      <bottom style="hair">
        <color indexed="64"/>
      </bottom>
      <diagonal/>
    </border>
    <border>
      <left style="hair">
        <color indexed="64"/>
      </left>
      <right style="medium">
        <color indexed="64"/>
      </right>
      <top style="hair">
        <color indexed="64"/>
      </top>
      <bottom style="hair">
        <color indexed="64"/>
      </bottom>
      <diagonal/>
    </border>
    <border>
      <left style="hair">
        <color indexed="64"/>
      </left>
      <right style="medium">
        <color indexed="64"/>
      </right>
      <top style="hair">
        <color indexed="64"/>
      </top>
      <bottom style="thin">
        <color indexed="64"/>
      </bottom>
      <diagonal/>
    </border>
    <border>
      <left style="hair">
        <color indexed="64"/>
      </left>
      <right style="medium">
        <color indexed="64"/>
      </right>
      <top style="thin">
        <color indexed="64"/>
      </top>
      <bottom style="hair">
        <color indexed="64"/>
      </bottom>
      <diagonal/>
    </border>
    <border>
      <left style="hair">
        <color indexed="64"/>
      </left>
      <right style="medium">
        <color indexed="64"/>
      </right>
      <top style="thin">
        <color indexed="64"/>
      </top>
      <bottom style="thin">
        <color indexed="64"/>
      </bottom>
      <diagonal/>
    </border>
    <border>
      <left style="hair">
        <color indexed="64"/>
      </left>
      <right style="medium">
        <color indexed="64"/>
      </right>
      <top style="thin">
        <color indexed="64"/>
      </top>
      <bottom style="medium">
        <color indexed="64"/>
      </bottom>
      <diagonal/>
    </border>
    <border>
      <left style="thin">
        <color indexed="64"/>
      </left>
      <right style="hair">
        <color indexed="64"/>
      </right>
      <top style="hair">
        <color indexed="64"/>
      </top>
      <bottom/>
      <diagonal/>
    </border>
    <border>
      <left style="medium">
        <color indexed="64"/>
      </left>
      <right style="medium">
        <color indexed="64"/>
      </right>
      <top style="medium">
        <color indexed="64"/>
      </top>
      <bottom style="medium">
        <color indexed="64"/>
      </bottom>
      <diagonal/>
    </border>
    <border>
      <left style="thin">
        <color indexed="64"/>
      </left>
      <right style="thin">
        <color indexed="64"/>
      </right>
      <top/>
      <bottom/>
      <diagonal/>
    </border>
    <border>
      <left/>
      <right/>
      <top/>
      <bottom style="thin">
        <color indexed="64"/>
      </bottom>
      <diagonal/>
    </border>
    <border>
      <left style="hair">
        <color indexed="64"/>
      </left>
      <right style="hair">
        <color indexed="64"/>
      </right>
      <top style="medium">
        <color indexed="64"/>
      </top>
      <bottom style="medium">
        <color indexed="64"/>
      </bottom>
      <diagonal/>
    </border>
    <border>
      <left style="hair">
        <color indexed="64"/>
      </left>
      <right style="medium">
        <color indexed="64"/>
      </right>
      <top style="medium">
        <color indexed="64"/>
      </top>
      <bottom style="medium">
        <color indexed="64"/>
      </bottom>
      <diagonal/>
    </border>
    <border>
      <left style="medium">
        <color indexed="64"/>
      </left>
      <right/>
      <top style="medium">
        <color indexed="64"/>
      </top>
      <bottom/>
      <diagonal/>
    </border>
    <border>
      <left/>
      <right/>
      <top style="medium">
        <color indexed="64"/>
      </top>
      <bottom/>
      <diagonal/>
    </border>
    <border>
      <left style="medium">
        <color indexed="64"/>
      </left>
      <right/>
      <top/>
      <bottom/>
      <diagonal/>
    </border>
    <border>
      <left style="medium">
        <color indexed="64"/>
      </left>
      <right/>
      <top/>
      <bottom style="medium">
        <color indexed="64"/>
      </bottom>
      <diagonal/>
    </border>
    <border>
      <left/>
      <right style="medium">
        <color indexed="64"/>
      </right>
      <top style="thin">
        <color indexed="64"/>
      </top>
      <bottom/>
      <diagonal/>
    </border>
    <border>
      <left/>
      <right style="medium">
        <color indexed="64"/>
      </right>
      <top/>
      <bottom/>
      <diagonal/>
    </border>
    <border>
      <left style="thin">
        <color indexed="64"/>
      </left>
      <right/>
      <top/>
      <bottom style="medium">
        <color indexed="64"/>
      </bottom>
      <diagonal/>
    </border>
    <border>
      <left style="thin">
        <color indexed="64"/>
      </left>
      <right style="hair">
        <color indexed="64"/>
      </right>
      <top style="hair">
        <color indexed="64"/>
      </top>
      <bottom style="medium">
        <color indexed="64"/>
      </bottom>
      <diagonal/>
    </border>
    <border>
      <left style="hair">
        <color indexed="64"/>
      </left>
      <right style="thin">
        <color indexed="64"/>
      </right>
      <top style="hair">
        <color indexed="64"/>
      </top>
      <bottom style="medium">
        <color indexed="64"/>
      </bottom>
      <diagonal/>
    </border>
    <border>
      <left style="medium">
        <color indexed="64"/>
      </left>
      <right style="hair">
        <color indexed="64"/>
      </right>
      <top style="medium">
        <color indexed="64"/>
      </top>
      <bottom style="medium">
        <color indexed="64"/>
      </bottom>
      <diagonal/>
    </border>
    <border>
      <left style="thin">
        <color indexed="64"/>
      </left>
      <right/>
      <top style="thin">
        <color indexed="64"/>
      </top>
      <bottom/>
      <diagonal/>
    </border>
    <border>
      <left style="thin">
        <color indexed="64"/>
      </left>
      <right/>
      <top style="thin">
        <color indexed="64"/>
      </top>
      <bottom style="hair">
        <color indexed="64"/>
      </bottom>
      <diagonal/>
    </border>
    <border>
      <left/>
      <right style="medium">
        <color indexed="64"/>
      </right>
      <top style="thin">
        <color indexed="64"/>
      </top>
      <bottom style="hair">
        <color indexed="64"/>
      </bottom>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medium">
        <color indexed="64"/>
      </right>
      <top style="hair">
        <color indexed="64"/>
      </top>
      <bottom style="hair">
        <color indexed="64"/>
      </bottom>
      <diagonal/>
    </border>
    <border>
      <left/>
      <right style="medium">
        <color indexed="64"/>
      </right>
      <top/>
      <bottom style="thin">
        <color indexed="64"/>
      </bottom>
      <diagonal/>
    </border>
    <border>
      <left/>
      <right style="thin">
        <color indexed="64"/>
      </right>
      <top style="thin">
        <color indexed="64"/>
      </top>
      <bottom/>
      <diagonal/>
    </border>
    <border>
      <left/>
      <right style="thin">
        <color indexed="64"/>
      </right>
      <top/>
      <bottom/>
      <diagonal/>
    </border>
    <border>
      <left/>
      <right/>
      <top style="thin">
        <color indexed="64"/>
      </top>
      <bottom style="thin">
        <color indexed="64"/>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left style="thin">
        <color indexed="64"/>
      </left>
      <right style="hair">
        <color indexed="64"/>
      </right>
      <top style="thin">
        <color indexed="64"/>
      </top>
      <bottom/>
      <diagonal/>
    </border>
    <border>
      <left style="hair">
        <color indexed="64"/>
      </left>
      <right style="medium">
        <color indexed="64"/>
      </right>
      <top style="thin">
        <color indexed="64"/>
      </top>
      <bottom/>
      <diagonal/>
    </border>
    <border>
      <left style="thin">
        <color indexed="64"/>
      </left>
      <right style="hair">
        <color indexed="64"/>
      </right>
      <top style="thin">
        <color indexed="64"/>
      </top>
      <bottom style="medium">
        <color indexed="64"/>
      </bottom>
      <diagonal/>
    </border>
    <border>
      <left style="thin">
        <color indexed="64"/>
      </left>
      <right style="thin">
        <color indexed="64"/>
      </right>
      <top style="medium">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style="thin">
        <color indexed="64"/>
      </right>
      <top style="hair">
        <color indexed="64"/>
      </top>
      <bottom/>
      <diagonal/>
    </border>
    <border>
      <left style="thin">
        <color indexed="64"/>
      </left>
      <right style="thin">
        <color indexed="64"/>
      </right>
      <top style="thin">
        <color indexed="64"/>
      </top>
      <bottom style="hair">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hair">
        <color indexed="64"/>
      </left>
      <right style="medium">
        <color indexed="64"/>
      </right>
      <top style="medium">
        <color indexed="64"/>
      </top>
      <bottom style="thin">
        <color indexed="64"/>
      </bottom>
      <diagonal/>
    </border>
    <border>
      <left/>
      <right style="medium">
        <color indexed="64"/>
      </right>
      <top style="thin">
        <color indexed="64"/>
      </top>
      <bottom style="thin">
        <color indexed="64"/>
      </bottom>
      <diagonal/>
    </border>
    <border>
      <left/>
      <right style="medium">
        <color indexed="64"/>
      </right>
      <top/>
      <bottom style="medium">
        <color indexed="64"/>
      </bottom>
      <diagonal/>
    </border>
    <border>
      <left style="thin">
        <color indexed="64"/>
      </left>
      <right style="medium">
        <color indexed="64"/>
      </right>
      <top/>
      <bottom/>
      <diagonal/>
    </border>
    <border>
      <left style="thin">
        <color indexed="64"/>
      </left>
      <right style="medium">
        <color indexed="64"/>
      </right>
      <top/>
      <bottom style="thin">
        <color indexed="64"/>
      </bottom>
      <diagonal/>
    </border>
    <border>
      <left style="thin">
        <color indexed="64"/>
      </left>
      <right style="medium">
        <color indexed="64"/>
      </right>
      <top style="thin">
        <color indexed="64"/>
      </top>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hair">
        <color indexed="64"/>
      </left>
      <right style="medium">
        <color indexed="64"/>
      </right>
      <top style="medium">
        <color indexed="64"/>
      </top>
      <bottom style="hair">
        <color indexed="64"/>
      </bottom>
      <diagonal/>
    </border>
    <border>
      <left/>
      <right style="hair">
        <color indexed="64"/>
      </right>
      <top style="hair">
        <color indexed="64"/>
      </top>
      <bottom style="hair">
        <color indexed="64"/>
      </bottom>
      <diagonal/>
    </border>
    <border>
      <left style="thin">
        <color indexed="64"/>
      </left>
      <right style="hair">
        <color indexed="64"/>
      </right>
      <top style="medium">
        <color indexed="64"/>
      </top>
      <bottom style="hair">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hair">
        <color indexed="64"/>
      </top>
      <bottom style="medium">
        <color indexed="64"/>
      </bottom>
      <diagonal/>
    </border>
    <border>
      <left/>
      <right/>
      <top style="thin">
        <color indexed="64"/>
      </top>
      <bottom style="hair">
        <color indexed="64"/>
      </bottom>
      <diagonal/>
    </border>
    <border>
      <left/>
      <right style="hair">
        <color indexed="64"/>
      </right>
      <top style="thin">
        <color indexed="64"/>
      </top>
      <bottom style="hair">
        <color indexed="64"/>
      </bottom>
      <diagonal/>
    </border>
    <border>
      <left/>
      <right/>
      <top style="hair">
        <color indexed="64"/>
      </top>
      <bottom style="medium">
        <color indexed="64"/>
      </bottom>
      <diagonal/>
    </border>
    <border>
      <left/>
      <right style="medium">
        <color indexed="64"/>
      </right>
      <top style="hair">
        <color indexed="64"/>
      </top>
      <bottom style="medium">
        <color indexed="64"/>
      </bottom>
      <diagonal/>
    </border>
    <border>
      <left style="hair">
        <color indexed="64"/>
      </left>
      <right/>
      <top style="thin">
        <color indexed="64"/>
      </top>
      <bottom style="thin">
        <color indexed="64"/>
      </bottom>
      <diagonal/>
    </border>
    <border>
      <left style="thin">
        <color indexed="64"/>
      </left>
      <right/>
      <top style="hair">
        <color indexed="64"/>
      </top>
      <bottom/>
      <diagonal/>
    </border>
    <border>
      <left/>
      <right/>
      <top style="hair">
        <color indexed="64"/>
      </top>
      <bottom/>
      <diagonal/>
    </border>
    <border>
      <left/>
      <right style="medium">
        <color indexed="64"/>
      </right>
      <top style="hair">
        <color indexed="64"/>
      </top>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medium">
        <color indexed="64"/>
      </left>
      <right style="thin">
        <color indexed="64"/>
      </right>
      <top style="medium">
        <color indexed="64"/>
      </top>
      <bottom/>
      <diagonal/>
    </border>
    <border>
      <left style="medium">
        <color indexed="64"/>
      </left>
      <right style="thin">
        <color indexed="64"/>
      </right>
      <top/>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style="medium">
        <color indexed="64"/>
      </left>
      <right/>
      <top style="thin">
        <color indexed="64"/>
      </top>
      <bottom/>
      <diagonal/>
    </border>
    <border>
      <left style="medium">
        <color indexed="64"/>
      </left>
      <right/>
      <top/>
      <bottom style="thin">
        <color indexed="64"/>
      </bottom>
      <diagonal/>
    </border>
    <border>
      <left/>
      <right style="thin">
        <color indexed="64"/>
      </right>
      <top/>
      <bottom style="thin">
        <color indexed="64"/>
      </bottom>
      <diagonal/>
    </border>
    <border>
      <left style="hair">
        <color indexed="64"/>
      </left>
      <right style="hair">
        <color indexed="64"/>
      </right>
      <top style="hair">
        <color indexed="64"/>
      </top>
      <bottom style="medium">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medium">
        <color indexed="64"/>
      </right>
      <top style="hair">
        <color indexed="64"/>
      </top>
      <bottom style="thin">
        <color indexed="64"/>
      </bottom>
      <diagonal/>
    </border>
    <border>
      <left style="thin">
        <color indexed="64"/>
      </left>
      <right style="medium">
        <color indexed="64"/>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hair">
        <color indexed="64"/>
      </bottom>
      <diagonal/>
    </border>
    <border>
      <left style="thin">
        <color indexed="64"/>
      </left>
      <right style="hair">
        <color indexed="64"/>
      </right>
      <top style="medium">
        <color indexed="64"/>
      </top>
      <bottom style="thin">
        <color indexed="64"/>
      </bottom>
      <diagonal/>
    </border>
    <border>
      <left style="hair">
        <color indexed="64"/>
      </left>
      <right/>
      <top style="medium">
        <color indexed="64"/>
      </top>
      <bottom style="thin">
        <color indexed="64"/>
      </bottom>
      <diagonal/>
    </border>
    <border>
      <left style="thin">
        <color indexed="64"/>
      </left>
      <right style="hair">
        <color indexed="64"/>
      </right>
      <top style="medium">
        <color indexed="64"/>
      </top>
      <bottom/>
      <diagonal/>
    </border>
    <border>
      <left style="hair">
        <color indexed="64"/>
      </left>
      <right style="hair">
        <color indexed="64"/>
      </right>
      <top style="medium">
        <color indexed="64"/>
      </top>
      <bottom/>
      <diagonal/>
    </border>
    <border>
      <left style="hair">
        <color indexed="64"/>
      </left>
      <right style="medium">
        <color indexed="64"/>
      </right>
      <top style="medium">
        <color indexed="64"/>
      </top>
      <bottom/>
      <diagonal/>
    </border>
    <border>
      <left style="thin">
        <color indexed="64"/>
      </left>
      <right style="hair">
        <color indexed="64"/>
      </right>
      <top/>
      <bottom style="thin">
        <color indexed="64"/>
      </bottom>
      <diagonal/>
    </border>
    <border>
      <left style="hair">
        <color indexed="64"/>
      </left>
      <right style="hair">
        <color indexed="64"/>
      </right>
      <top/>
      <bottom style="thin">
        <color indexed="64"/>
      </bottom>
      <diagonal/>
    </border>
    <border>
      <left style="hair">
        <color indexed="64"/>
      </left>
      <right style="medium">
        <color indexed="64"/>
      </right>
      <top/>
      <bottom style="thin">
        <color indexed="64"/>
      </bottom>
      <diagonal/>
    </border>
    <border>
      <left style="medium">
        <color indexed="64"/>
      </left>
      <right/>
      <top style="hair">
        <color indexed="64"/>
      </top>
      <bottom/>
      <diagonal/>
    </border>
    <border>
      <left style="medium">
        <color indexed="64"/>
      </left>
      <right style="hair">
        <color indexed="64"/>
      </right>
      <top style="thin">
        <color indexed="64"/>
      </top>
      <bottom style="hair">
        <color indexed="64"/>
      </bottom>
      <diagonal/>
    </border>
    <border>
      <left/>
      <right style="thin">
        <color indexed="64"/>
      </right>
      <top style="hair">
        <color indexed="64"/>
      </top>
      <bottom/>
      <diagonal/>
    </border>
    <border>
      <left style="medium">
        <color indexed="64"/>
      </left>
      <right/>
      <top style="thin">
        <color indexed="64"/>
      </top>
      <bottom style="thin">
        <color indexed="64"/>
      </bottom>
      <diagonal/>
    </border>
    <border>
      <left/>
      <right style="hair">
        <color indexed="64"/>
      </right>
      <top style="thin">
        <color indexed="64"/>
      </top>
      <bottom style="thin">
        <color indexed="64"/>
      </bottom>
      <diagonal/>
    </border>
    <border>
      <left style="hair">
        <color indexed="64"/>
      </left>
      <right/>
      <top/>
      <bottom style="thin">
        <color indexed="64"/>
      </bottom>
      <diagonal/>
    </border>
    <border>
      <left/>
      <right style="thin">
        <color indexed="64"/>
      </right>
      <top style="hair">
        <color indexed="64"/>
      </top>
      <bottom style="thin">
        <color indexed="64"/>
      </bottom>
      <diagonal/>
    </border>
    <border>
      <left/>
      <right style="thin">
        <color indexed="64"/>
      </right>
      <top style="thin">
        <color indexed="64"/>
      </top>
      <bottom style="hair">
        <color indexed="64"/>
      </bottom>
      <diagonal/>
    </border>
    <border>
      <left/>
      <right style="hair">
        <color indexed="64"/>
      </right>
      <top/>
      <bottom style="thin">
        <color indexed="64"/>
      </bottom>
      <diagonal/>
    </border>
    <border>
      <left style="thin">
        <color indexed="64"/>
      </left>
      <right style="hair">
        <color indexed="64"/>
      </right>
      <top/>
      <bottom style="hair">
        <color indexed="64"/>
      </bottom>
      <diagonal/>
    </border>
    <border>
      <left style="medium">
        <color indexed="64"/>
      </left>
      <right style="hair">
        <color indexed="64"/>
      </right>
      <top style="hair">
        <color indexed="64"/>
      </top>
      <bottom style="hair">
        <color indexed="64"/>
      </bottom>
      <diagonal/>
    </border>
    <border>
      <left style="medium">
        <color indexed="64"/>
      </left>
      <right style="hair">
        <color indexed="64"/>
      </right>
      <top style="hair">
        <color indexed="64"/>
      </top>
      <bottom style="medium">
        <color indexed="64"/>
      </bottom>
      <diagonal/>
    </border>
    <border>
      <left style="hair">
        <color indexed="64"/>
      </left>
      <right/>
      <top style="hair">
        <color indexed="64"/>
      </top>
      <bottom style="medium">
        <color indexed="64"/>
      </bottom>
      <diagonal/>
    </border>
    <border>
      <left style="hair">
        <color indexed="64"/>
      </left>
      <right/>
      <top style="thin">
        <color indexed="64"/>
      </top>
      <bottom style="medium">
        <color indexed="64"/>
      </bottom>
      <diagonal/>
    </border>
    <border>
      <left/>
      <right style="hair">
        <color indexed="64"/>
      </right>
      <top style="thin">
        <color indexed="64"/>
      </top>
      <bottom style="medium">
        <color indexed="64"/>
      </bottom>
      <diagonal/>
    </border>
    <border>
      <left style="hair">
        <color indexed="64"/>
      </left>
      <right/>
      <top style="medium">
        <color indexed="64"/>
      </top>
      <bottom style="medium">
        <color indexed="64"/>
      </bottom>
      <diagonal/>
    </border>
    <border>
      <left style="thin">
        <color indexed="64"/>
      </left>
      <right style="hair">
        <color indexed="64"/>
      </right>
      <top style="medium">
        <color indexed="64"/>
      </top>
      <bottom style="medium">
        <color indexed="64"/>
      </bottom>
      <diagonal/>
    </border>
    <border>
      <left/>
      <right style="medium">
        <color indexed="64"/>
      </right>
      <top style="medium">
        <color indexed="64"/>
      </top>
      <bottom/>
      <diagonal/>
    </border>
    <border>
      <left style="hair">
        <color indexed="64"/>
      </left>
      <right style="medium">
        <color indexed="64"/>
      </right>
      <top style="hair">
        <color indexed="64"/>
      </top>
      <bottom style="medium">
        <color indexed="64"/>
      </bottom>
      <diagonal/>
    </border>
    <border>
      <left/>
      <right/>
      <top/>
      <bottom style="medium">
        <color indexed="64"/>
      </bottom>
      <diagonal/>
    </border>
    <border>
      <left style="thin">
        <color indexed="64"/>
      </left>
      <right style="thin">
        <color indexed="64"/>
      </right>
      <top style="medium">
        <color indexed="64"/>
      </top>
      <bottom/>
      <diagonal/>
    </border>
    <border>
      <left/>
      <right style="hair">
        <color indexed="64"/>
      </right>
      <top style="medium">
        <color indexed="64"/>
      </top>
      <bottom/>
      <diagonal/>
    </border>
    <border>
      <left/>
      <right style="hair">
        <color indexed="64"/>
      </right>
      <top style="hair">
        <color indexed="64"/>
      </top>
      <bottom style="thin">
        <color indexed="64"/>
      </bottom>
      <diagonal/>
    </border>
    <border>
      <left style="thin">
        <color indexed="64"/>
      </left>
      <right style="thin">
        <color indexed="64"/>
      </right>
      <top/>
      <bottom style="medium">
        <color indexed="64"/>
      </bottom>
      <diagonal/>
    </border>
    <border>
      <left/>
      <right style="thin">
        <color indexed="64"/>
      </right>
      <top style="medium">
        <color indexed="64"/>
      </top>
      <bottom/>
      <diagonal/>
    </border>
    <border>
      <left style="thin">
        <color indexed="64"/>
      </left>
      <right/>
      <top style="medium">
        <color indexed="64"/>
      </top>
      <bottom/>
      <diagonal/>
    </border>
    <border>
      <left style="thin">
        <color indexed="64"/>
      </left>
      <right/>
      <top/>
      <bottom style="hair">
        <color indexed="64"/>
      </bottom>
      <diagonal/>
    </border>
    <border>
      <left/>
      <right/>
      <top/>
      <bottom style="hair">
        <color indexed="64"/>
      </bottom>
      <diagonal/>
    </border>
    <border>
      <left style="hair">
        <color indexed="64"/>
      </left>
      <right/>
      <top/>
      <bottom style="hair">
        <color indexed="64"/>
      </bottom>
      <diagonal/>
    </border>
    <border>
      <left/>
      <right style="hair">
        <color indexed="64"/>
      </right>
      <top style="hair">
        <color indexed="64"/>
      </top>
      <bottom style="medium">
        <color indexed="64"/>
      </bottom>
      <diagonal/>
    </border>
    <border>
      <left/>
      <right style="hair">
        <color indexed="64"/>
      </right>
      <top/>
      <bottom/>
      <diagonal/>
    </border>
    <border>
      <left style="hair">
        <color indexed="64"/>
      </left>
      <right style="hair">
        <color indexed="64"/>
      </right>
      <top/>
      <bottom/>
      <diagonal/>
    </border>
    <border>
      <left/>
      <right style="thin">
        <color indexed="64"/>
      </right>
      <top/>
      <bottom style="hair">
        <color indexed="64"/>
      </bottom>
      <diagonal/>
    </border>
    <border>
      <left/>
      <right style="medium">
        <color indexed="64"/>
      </right>
      <top style="thin">
        <color indexed="64"/>
      </top>
      <bottom style="medium">
        <color indexed="64"/>
      </bottom>
      <diagonal/>
    </border>
    <border>
      <left style="medium">
        <color indexed="64"/>
      </left>
      <right style="thin">
        <color indexed="64"/>
      </right>
      <top/>
      <bottom style="medium">
        <color indexed="64"/>
      </bottom>
      <diagonal/>
    </border>
    <border>
      <left/>
      <right style="thin">
        <color indexed="64"/>
      </right>
      <top style="hair">
        <color indexed="64"/>
      </top>
      <bottom style="hair">
        <color indexed="64"/>
      </bottom>
      <diagonal/>
    </border>
    <border>
      <left style="hair">
        <color indexed="64"/>
      </left>
      <right style="hair">
        <color indexed="64"/>
      </right>
      <top style="medium">
        <color indexed="64"/>
      </top>
      <bottom style="thin">
        <color indexed="64"/>
      </bottom>
      <diagonal/>
    </border>
    <border>
      <left style="hair">
        <color indexed="64"/>
      </left>
      <right style="thin">
        <color indexed="64"/>
      </right>
      <top/>
      <bottom style="hair">
        <color indexed="64"/>
      </bottom>
      <diagonal/>
    </border>
    <border>
      <left style="hair">
        <color indexed="64"/>
      </left>
      <right/>
      <top style="medium">
        <color indexed="64"/>
      </top>
      <bottom/>
      <diagonal/>
    </border>
    <border>
      <left style="hair">
        <color indexed="64"/>
      </left>
      <right/>
      <top style="medium">
        <color indexed="64"/>
      </top>
      <bottom style="hair">
        <color indexed="64"/>
      </bottom>
      <diagonal/>
    </border>
    <border>
      <left style="hair">
        <color indexed="64"/>
      </left>
      <right style="medium">
        <color indexed="64"/>
      </right>
      <top style="hair">
        <color indexed="64"/>
      </top>
      <bottom/>
      <diagonal/>
    </border>
    <border>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diagonal/>
    </border>
    <border>
      <left style="hair">
        <color indexed="64"/>
      </left>
      <right style="thin">
        <color indexed="64"/>
      </right>
      <top style="medium">
        <color indexed="64"/>
      </top>
      <bottom/>
      <diagonal/>
    </border>
    <border>
      <left/>
      <right/>
      <top style="medium">
        <color indexed="64"/>
      </top>
      <bottom style="thin">
        <color indexed="64"/>
      </bottom>
      <diagonal/>
    </border>
    <border>
      <left style="thin">
        <color indexed="64"/>
      </left>
      <right style="thin">
        <color indexed="64"/>
      </right>
      <top style="medium">
        <color indexed="64"/>
      </top>
      <bottom style="medium">
        <color indexed="64"/>
      </bottom>
      <diagonal/>
    </border>
    <border>
      <left/>
      <right style="medium">
        <color indexed="64"/>
      </right>
      <top style="medium">
        <color indexed="64"/>
      </top>
      <bottom style="hair">
        <color indexed="64"/>
      </bottom>
      <diagonal/>
    </border>
    <border>
      <left style="thin">
        <color indexed="64"/>
      </left>
      <right style="medium">
        <color indexed="64"/>
      </right>
      <top style="hair">
        <color indexed="64"/>
      </top>
      <bottom/>
      <diagonal/>
    </border>
    <border>
      <left style="thin">
        <color indexed="64"/>
      </left>
      <right style="medium">
        <color indexed="64"/>
      </right>
      <top/>
      <bottom style="hair">
        <color indexed="64"/>
      </bottom>
      <diagonal/>
    </border>
    <border>
      <left style="thin">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style="medium">
        <color indexed="64"/>
      </top>
      <bottom style="hair">
        <color indexed="64"/>
      </bottom>
      <diagonal/>
    </border>
    <border>
      <left style="medium">
        <color indexed="64"/>
      </left>
      <right/>
      <top style="hair">
        <color indexed="64"/>
      </top>
      <bottom style="hair">
        <color indexed="64"/>
      </bottom>
      <diagonal/>
    </border>
    <border>
      <left style="medium">
        <color indexed="64"/>
      </left>
      <right style="thin">
        <color indexed="64"/>
      </right>
      <top style="medium">
        <color indexed="64"/>
      </top>
      <bottom style="medium">
        <color indexed="64"/>
      </bottom>
      <diagonal/>
    </border>
    <border diagonalUp="1">
      <left style="thin">
        <color indexed="64"/>
      </left>
      <right style="thin">
        <color indexed="64"/>
      </right>
      <top style="medium">
        <color indexed="64"/>
      </top>
      <bottom style="medium">
        <color indexed="64"/>
      </bottom>
      <diagonal style="thin">
        <color indexed="64"/>
      </diagonal>
    </border>
    <border>
      <left style="thin">
        <color indexed="64"/>
      </left>
      <right style="medium">
        <color indexed="64"/>
      </right>
      <top style="medium">
        <color indexed="64"/>
      </top>
      <bottom style="medium">
        <color indexed="64"/>
      </bottom>
      <diagonal/>
    </border>
    <border>
      <left style="thin">
        <color indexed="64"/>
      </left>
      <right style="thin">
        <color indexed="64"/>
      </right>
      <top/>
      <bottom style="hair">
        <color indexed="64"/>
      </bottom>
      <diagonal/>
    </border>
    <border diagonalUp="1">
      <left style="thin">
        <color indexed="64"/>
      </left>
      <right style="thin">
        <color indexed="64"/>
      </right>
      <top/>
      <bottom style="hair">
        <color indexed="64"/>
      </bottom>
      <diagonal style="thin">
        <color indexed="64"/>
      </diagonal>
    </border>
    <border diagonalUp="1">
      <left style="thin">
        <color indexed="64"/>
      </left>
      <right style="thin">
        <color indexed="64"/>
      </right>
      <top style="hair">
        <color indexed="64"/>
      </top>
      <bottom style="hair">
        <color indexed="64"/>
      </bottom>
      <diagonal style="thin">
        <color indexed="64"/>
      </diagonal>
    </border>
    <border diagonalUp="1">
      <left style="thin">
        <color indexed="64"/>
      </left>
      <right style="thin">
        <color indexed="64"/>
      </right>
      <top style="hair">
        <color indexed="64"/>
      </top>
      <bottom style="thin">
        <color indexed="64"/>
      </bottom>
      <diagonal style="thin">
        <color indexed="64"/>
      </diagonal>
    </border>
    <border diagonalUp="1">
      <left style="thin">
        <color indexed="64"/>
      </left>
      <right style="thin">
        <color indexed="64"/>
      </right>
      <top style="thin">
        <color indexed="64"/>
      </top>
      <bottom style="hair">
        <color indexed="64"/>
      </bottom>
      <diagonal style="thin">
        <color indexed="64"/>
      </diagonal>
    </border>
    <border diagonalUp="1">
      <left style="thin">
        <color indexed="64"/>
      </left>
      <right style="thin">
        <color indexed="64"/>
      </right>
      <top style="hair">
        <color indexed="64"/>
      </top>
      <bottom/>
      <diagonal style="thin">
        <color indexed="64"/>
      </diagonal>
    </border>
    <border diagonalUp="1">
      <left style="thin">
        <color indexed="64"/>
      </left>
      <right style="thin">
        <color indexed="64"/>
      </right>
      <top style="hair">
        <color indexed="64"/>
      </top>
      <bottom style="medium">
        <color indexed="64"/>
      </bottom>
      <diagonal style="thin">
        <color indexed="64"/>
      </diagonal>
    </border>
    <border>
      <left style="medium">
        <color indexed="64"/>
      </left>
      <right style="thin">
        <color indexed="64"/>
      </right>
      <top style="medium">
        <color indexed="64"/>
      </top>
      <bottom style="hair">
        <color indexed="64"/>
      </bottom>
      <diagonal/>
    </border>
    <border diagonalUp="1">
      <left style="thin">
        <color indexed="64"/>
      </left>
      <right style="thin">
        <color indexed="64"/>
      </right>
      <top style="medium">
        <color indexed="64"/>
      </top>
      <bottom style="hair">
        <color indexed="64"/>
      </bottom>
      <diagonal style="thin">
        <color indexed="64"/>
      </diagonal>
    </border>
    <border>
      <left style="thin">
        <color indexed="64"/>
      </left>
      <right style="medium">
        <color indexed="64"/>
      </right>
      <top style="medium">
        <color indexed="64"/>
      </top>
      <bottom style="hair">
        <color indexed="64"/>
      </bottom>
      <diagonal/>
    </border>
    <border>
      <left style="medium">
        <color indexed="64"/>
      </left>
      <right style="thin">
        <color indexed="64"/>
      </right>
      <top style="hair">
        <color indexed="64"/>
      </top>
      <bottom style="hair">
        <color indexed="64"/>
      </bottom>
      <diagonal/>
    </border>
    <border>
      <left style="thin">
        <color indexed="64"/>
      </left>
      <right style="medium">
        <color indexed="64"/>
      </right>
      <top style="hair">
        <color indexed="64"/>
      </top>
      <bottom style="hair">
        <color indexed="64"/>
      </bottom>
      <diagonal/>
    </border>
    <border>
      <left style="medium">
        <color indexed="64"/>
      </left>
      <right style="thin">
        <color indexed="64"/>
      </right>
      <top style="hair">
        <color indexed="64"/>
      </top>
      <bottom style="medium">
        <color indexed="64"/>
      </bottom>
      <diagonal/>
    </border>
    <border>
      <left style="thin">
        <color indexed="64"/>
      </left>
      <right style="medium">
        <color indexed="64"/>
      </right>
      <top style="hair">
        <color indexed="64"/>
      </top>
      <bottom style="medium">
        <color indexed="64"/>
      </bottom>
      <diagonal/>
    </border>
    <border>
      <left style="thin">
        <color theme="0"/>
      </left>
      <right/>
      <top style="thin">
        <color theme="0"/>
      </top>
      <bottom style="thin">
        <color theme="0"/>
      </bottom>
      <diagonal/>
    </border>
    <border>
      <left/>
      <right style="thin">
        <color theme="0"/>
      </right>
      <top style="thin">
        <color theme="0"/>
      </top>
      <bottom style="thin">
        <color theme="0"/>
      </bottom>
      <diagonal/>
    </border>
    <border diagonalUp="1">
      <left style="thin">
        <color theme="0"/>
      </left>
      <right style="thin">
        <color theme="0"/>
      </right>
      <top style="thin">
        <color theme="0"/>
      </top>
      <bottom style="thin">
        <color theme="0"/>
      </bottom>
      <diagonal style="thin">
        <color theme="0"/>
      </diagonal>
    </border>
    <border>
      <left style="hair">
        <color indexed="64"/>
      </left>
      <right style="hair">
        <color indexed="64"/>
      </right>
      <top style="thin">
        <color indexed="64"/>
      </top>
      <bottom/>
      <diagonal/>
    </border>
    <border>
      <left style="thin">
        <color indexed="64"/>
      </left>
      <right style="hair">
        <color indexed="64"/>
      </right>
      <top/>
      <bottom/>
      <diagonal/>
    </border>
    <border>
      <left style="hair">
        <color indexed="64"/>
      </left>
      <right style="hair">
        <color indexed="64"/>
      </right>
      <top style="hair">
        <color indexed="64"/>
      </top>
      <bottom/>
      <diagonal/>
    </border>
    <border>
      <left style="hair">
        <color indexed="64"/>
      </left>
      <right style="thin">
        <color indexed="64"/>
      </right>
      <top style="thin">
        <color indexed="64"/>
      </top>
      <bottom style="thin">
        <color indexed="64"/>
      </bottom>
      <diagonal/>
    </border>
    <border>
      <left style="medium">
        <color rgb="FF000066"/>
      </left>
      <right style="medium">
        <color rgb="FF000066"/>
      </right>
      <top style="medium">
        <color rgb="FF000066"/>
      </top>
      <bottom style="medium">
        <color rgb="FF000066"/>
      </bottom>
      <diagonal/>
    </border>
    <border>
      <left/>
      <right/>
      <top style="double">
        <color rgb="FF000066"/>
      </top>
      <bottom/>
      <diagonal/>
    </border>
    <border>
      <left style="double">
        <color rgb="FF000066"/>
      </left>
      <right/>
      <top style="double">
        <color rgb="FF000066"/>
      </top>
      <bottom/>
      <diagonal/>
    </border>
    <border>
      <left style="double">
        <color rgb="FF000066"/>
      </left>
      <right/>
      <top/>
      <bottom/>
      <diagonal/>
    </border>
    <border>
      <left style="double">
        <color rgb="FF000066"/>
      </left>
      <right/>
      <top/>
      <bottom style="double">
        <color rgb="FF000066"/>
      </bottom>
      <diagonal/>
    </border>
    <border>
      <left/>
      <right/>
      <top/>
      <bottom style="double">
        <color rgb="FF000066"/>
      </bottom>
      <diagonal/>
    </border>
    <border>
      <left/>
      <right style="hair">
        <color indexed="64"/>
      </right>
      <top style="hair">
        <color indexed="64"/>
      </top>
      <bottom/>
      <diagonal/>
    </border>
    <border>
      <left/>
      <right/>
      <top style="medium">
        <color rgb="FF000066"/>
      </top>
      <bottom/>
      <diagonal/>
    </border>
    <border>
      <left/>
      <right/>
      <top/>
      <bottom style="medium">
        <color rgb="FF000066"/>
      </bottom>
      <diagonal/>
    </border>
    <border>
      <left/>
      <right style="medium">
        <color rgb="FF000066"/>
      </right>
      <top/>
      <bottom style="medium">
        <color rgb="FF000066"/>
      </bottom>
      <diagonal/>
    </border>
    <border>
      <left/>
      <right/>
      <top/>
      <bottom style="thin">
        <color rgb="FF000066"/>
      </bottom>
      <diagonal/>
    </border>
    <border>
      <left style="medium">
        <color indexed="64"/>
      </left>
      <right/>
      <top style="thin">
        <color rgb="FF000066"/>
      </top>
      <bottom style="thin">
        <color rgb="FF000066"/>
      </bottom>
      <diagonal/>
    </border>
    <border>
      <left/>
      <right/>
      <top style="thin">
        <color rgb="FF000066"/>
      </top>
      <bottom style="thin">
        <color rgb="FF000066"/>
      </bottom>
      <diagonal/>
    </border>
    <border>
      <left style="medium">
        <color indexed="64"/>
      </left>
      <right/>
      <top/>
      <bottom style="thin">
        <color rgb="FF000066"/>
      </bottom>
      <diagonal/>
    </border>
    <border>
      <left style="medium">
        <color indexed="64"/>
      </left>
      <right/>
      <top style="medium">
        <color rgb="FF000066"/>
      </top>
      <bottom/>
      <diagonal/>
    </border>
    <border>
      <left style="medium">
        <color indexed="64"/>
      </left>
      <right/>
      <top style="medium">
        <color rgb="FF000066"/>
      </top>
      <bottom style="medium">
        <color rgb="FF000066"/>
      </bottom>
      <diagonal/>
    </border>
    <border>
      <left style="medium">
        <color indexed="64"/>
      </left>
      <right/>
      <top/>
      <bottom style="medium">
        <color rgb="FF000066"/>
      </bottom>
      <diagonal/>
    </border>
    <border>
      <left/>
      <right/>
      <top style="medium">
        <color rgb="FF000066"/>
      </top>
      <bottom style="medium">
        <color rgb="FF000066"/>
      </bottom>
      <diagonal/>
    </border>
    <border>
      <left/>
      <right style="medium">
        <color rgb="FF000066"/>
      </right>
      <top style="medium">
        <color rgb="FF000066"/>
      </top>
      <bottom style="medium">
        <color rgb="FF000066"/>
      </bottom>
      <diagonal/>
    </border>
    <border>
      <left style="medium">
        <color indexed="64"/>
      </left>
      <right/>
      <top style="thin">
        <color rgb="FF000066"/>
      </top>
      <bottom/>
      <diagonal/>
    </border>
    <border>
      <left/>
      <right style="double">
        <color rgb="FF000066"/>
      </right>
      <top style="double">
        <color rgb="FF000066"/>
      </top>
      <bottom/>
      <diagonal/>
    </border>
    <border>
      <left/>
      <right style="double">
        <color rgb="FF000066"/>
      </right>
      <top/>
      <bottom/>
      <diagonal/>
    </border>
    <border>
      <left/>
      <right style="double">
        <color rgb="FF000066"/>
      </right>
      <top/>
      <bottom style="double">
        <color rgb="FF000066"/>
      </bottom>
      <diagonal/>
    </border>
    <border>
      <left style="thin">
        <color indexed="64"/>
      </left>
      <right/>
      <top style="medium">
        <color indexed="64"/>
      </top>
      <bottom style="hair">
        <color indexed="64"/>
      </bottom>
      <diagonal/>
    </border>
    <border>
      <left/>
      <right style="hair">
        <color indexed="64"/>
      </right>
      <top/>
      <bottom style="hair">
        <color indexed="64"/>
      </bottom>
      <diagonal/>
    </border>
    <border>
      <left style="medium">
        <color indexed="64"/>
      </left>
      <right/>
      <top style="medium">
        <color indexed="64"/>
      </top>
      <bottom style="thin">
        <color indexed="64"/>
      </bottom>
      <diagonal/>
    </border>
    <border>
      <left style="medium">
        <color indexed="64"/>
      </left>
      <right/>
      <top/>
      <bottom style="hair">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medium">
        <color indexed="64"/>
      </left>
      <right style="hair">
        <color indexed="64"/>
      </right>
      <top style="hair">
        <color indexed="64"/>
      </top>
      <bottom/>
      <diagonal/>
    </border>
    <border>
      <left style="medium">
        <color indexed="64"/>
      </left>
      <right/>
      <top style="thin">
        <color indexed="64"/>
      </top>
      <bottom style="hair">
        <color indexed="64"/>
      </bottom>
      <diagonal/>
    </border>
    <border>
      <left/>
      <right/>
      <top style="thin">
        <color rgb="FF000066"/>
      </top>
      <bottom/>
      <diagonal/>
    </border>
    <border>
      <left style="medium">
        <color indexed="64"/>
      </left>
      <right/>
      <top style="hair">
        <color indexed="64"/>
      </top>
      <bottom style="medium">
        <color indexed="64"/>
      </bottom>
      <diagonal/>
    </border>
  </borders>
  <cellStyleXfs count="11">
    <xf numFmtId="0" fontId="0" fillId="0" borderId="0">
      <alignment vertical="center"/>
    </xf>
    <xf numFmtId="9" fontId="10" fillId="0" borderId="0" applyFont="0" applyFill="0" applyBorder="0" applyAlignment="0" applyProtection="0">
      <alignment vertical="center"/>
    </xf>
    <xf numFmtId="38" fontId="10" fillId="0" borderId="0" applyFont="0" applyFill="0" applyBorder="0" applyAlignment="0" applyProtection="0">
      <alignment vertical="center"/>
    </xf>
    <xf numFmtId="0" fontId="10" fillId="0" borderId="0">
      <alignment vertical="center"/>
    </xf>
    <xf numFmtId="38" fontId="10" fillId="0" borderId="0" applyFont="0" applyFill="0" applyBorder="0" applyAlignment="0" applyProtection="0">
      <alignment vertical="center"/>
    </xf>
    <xf numFmtId="0" fontId="6" fillId="0" borderId="0">
      <alignment vertical="center"/>
    </xf>
    <xf numFmtId="0" fontId="2" fillId="0" borderId="0">
      <alignment vertical="center"/>
    </xf>
    <xf numFmtId="0" fontId="1" fillId="0" borderId="0">
      <alignment vertical="center"/>
    </xf>
    <xf numFmtId="0" fontId="79" fillId="0" borderId="0"/>
    <xf numFmtId="0" fontId="1" fillId="0" borderId="0">
      <alignment vertical="center"/>
    </xf>
    <xf numFmtId="0" fontId="1" fillId="0" borderId="0">
      <alignment vertical="center"/>
    </xf>
  </cellStyleXfs>
  <cellXfs count="1247">
    <xf numFmtId="0" fontId="0" fillId="0" borderId="0" xfId="0">
      <alignment vertical="center"/>
    </xf>
    <xf numFmtId="0" fontId="14" fillId="0" borderId="0" xfId="3" applyFont="1">
      <alignment vertical="center"/>
    </xf>
    <xf numFmtId="0" fontId="15" fillId="0" borderId="0" xfId="3" applyFont="1" applyAlignment="1">
      <alignment horizontal="left" vertical="center" indent="1"/>
    </xf>
    <xf numFmtId="0" fontId="14" fillId="0" borderId="0" xfId="3" applyFont="1" applyAlignment="1">
      <alignment horizontal="justify" vertical="center"/>
    </xf>
    <xf numFmtId="0" fontId="0" fillId="6" borderId="141" xfId="0" applyFill="1" applyBorder="1" applyAlignment="1">
      <alignment horizontal="center" vertical="center"/>
    </xf>
    <xf numFmtId="0" fontId="22" fillId="0" borderId="0" xfId="0" applyFont="1">
      <alignment vertical="center"/>
    </xf>
    <xf numFmtId="0" fontId="14" fillId="0" borderId="0" xfId="0" applyFont="1">
      <alignment vertical="center"/>
    </xf>
    <xf numFmtId="0" fontId="28" fillId="0" borderId="0" xfId="0" applyFont="1">
      <alignment vertical="center"/>
    </xf>
    <xf numFmtId="0" fontId="29" fillId="0" borderId="0" xfId="0" applyFont="1">
      <alignment vertical="center"/>
    </xf>
    <xf numFmtId="0" fontId="14" fillId="0" borderId="16" xfId="0" applyFont="1" applyBorder="1">
      <alignment vertical="center"/>
    </xf>
    <xf numFmtId="0" fontId="14" fillId="0" borderId="51" xfId="0" applyFont="1" applyBorder="1">
      <alignment vertical="center"/>
    </xf>
    <xf numFmtId="0" fontId="14" fillId="0" borderId="44" xfId="0" applyFont="1" applyBorder="1">
      <alignment vertical="center"/>
    </xf>
    <xf numFmtId="0" fontId="14" fillId="0" borderId="77" xfId="0" applyFont="1" applyBorder="1">
      <alignment vertical="center"/>
    </xf>
    <xf numFmtId="0" fontId="14" fillId="0" borderId="117" xfId="0" applyFont="1" applyBorder="1">
      <alignment vertical="center"/>
    </xf>
    <xf numFmtId="0" fontId="14" fillId="0" borderId="16" xfId="0" applyFont="1" applyBorder="1" applyAlignment="1">
      <alignment vertical="center" wrapText="1"/>
    </xf>
    <xf numFmtId="0" fontId="14" fillId="0" borderId="17" xfId="0" applyFont="1" applyBorder="1" applyAlignment="1">
      <alignment vertical="center" wrapText="1"/>
    </xf>
    <xf numFmtId="0" fontId="0" fillId="0" borderId="0" xfId="0" applyAlignment="1"/>
    <xf numFmtId="178" fontId="11" fillId="0" borderId="0" xfId="2" applyNumberFormat="1" applyFont="1" applyFill="1" applyBorder="1" applyProtection="1">
      <alignment vertical="center"/>
    </xf>
    <xf numFmtId="177" fontId="0" fillId="0" borderId="0" xfId="0" applyNumberFormat="1">
      <alignment vertical="center"/>
    </xf>
    <xf numFmtId="177" fontId="0" fillId="0" borderId="0" xfId="0" applyNumberFormat="1" applyAlignment="1">
      <alignment horizontal="right" vertical="center"/>
    </xf>
    <xf numFmtId="0" fontId="0" fillId="0" borderId="0" xfId="0" applyAlignment="1">
      <alignment horizontal="center" vertical="center"/>
    </xf>
    <xf numFmtId="184" fontId="0" fillId="0" borderId="0" xfId="0" applyNumberFormat="1" applyAlignment="1">
      <alignment horizontal="center" vertical="center"/>
    </xf>
    <xf numFmtId="0" fontId="0" fillId="0" borderId="0" xfId="0" applyAlignment="1">
      <alignment vertical="center" wrapText="1" shrinkToFit="1"/>
    </xf>
    <xf numFmtId="0" fontId="0" fillId="0" borderId="0" xfId="0" applyAlignment="1">
      <alignment horizontal="right" vertical="top"/>
    </xf>
    <xf numFmtId="177" fontId="0" fillId="10" borderId="67" xfId="0" applyNumberFormat="1" applyFill="1" applyBorder="1" applyAlignment="1">
      <alignment vertical="top"/>
    </xf>
    <xf numFmtId="0" fontId="0" fillId="10" borderId="67" xfId="0" applyFill="1" applyBorder="1" applyAlignment="1">
      <alignment vertical="top"/>
    </xf>
    <xf numFmtId="0" fontId="0" fillId="10" borderId="99" xfId="0" applyFill="1" applyBorder="1" applyAlignment="1">
      <alignment vertical="top"/>
    </xf>
    <xf numFmtId="0" fontId="10" fillId="0" borderId="0" xfId="3">
      <alignment vertical="center"/>
    </xf>
    <xf numFmtId="0" fontId="10" fillId="0" borderId="0" xfId="3" applyAlignment="1">
      <alignment horizontal="left" vertical="center"/>
    </xf>
    <xf numFmtId="0" fontId="25" fillId="0" borderId="0" xfId="3" applyFont="1" applyAlignment="1">
      <alignment horizontal="center" vertical="center" wrapText="1"/>
    </xf>
    <xf numFmtId="177" fontId="10" fillId="0" borderId="0" xfId="2" applyNumberFormat="1" applyFont="1" applyFill="1" applyBorder="1" applyAlignment="1" applyProtection="1">
      <alignment horizontal="left" vertical="top"/>
    </xf>
    <xf numFmtId="177" fontId="10" fillId="0" borderId="0" xfId="2" applyNumberFormat="1" applyFont="1" applyFill="1" applyBorder="1" applyAlignment="1" applyProtection="1">
      <alignment horizontal="right" vertical="top"/>
    </xf>
    <xf numFmtId="0" fontId="22" fillId="0" borderId="0" xfId="0" applyFont="1" applyAlignment="1">
      <alignment horizontal="right" vertical="top"/>
    </xf>
    <xf numFmtId="0" fontId="10" fillId="0" borderId="0" xfId="0" applyFont="1">
      <alignment vertical="center"/>
    </xf>
    <xf numFmtId="178" fontId="12" fillId="0" borderId="0" xfId="2" applyNumberFormat="1" applyFont="1" applyFill="1" applyBorder="1" applyProtection="1">
      <alignment vertical="center"/>
    </xf>
    <xf numFmtId="0" fontId="12" fillId="0" borderId="0" xfId="3" applyFont="1">
      <alignment vertical="center"/>
    </xf>
    <xf numFmtId="0" fontId="12" fillId="0" borderId="0" xfId="0" applyFont="1">
      <alignment vertical="center"/>
    </xf>
    <xf numFmtId="0" fontId="17" fillId="11" borderId="43" xfId="3" applyFont="1" applyFill="1" applyBorder="1" applyAlignment="1">
      <alignment horizontal="left" vertical="center"/>
    </xf>
    <xf numFmtId="0" fontId="12" fillId="11" borderId="15" xfId="3" applyFont="1" applyFill="1" applyBorder="1" applyAlignment="1">
      <alignment horizontal="left" vertical="center"/>
    </xf>
    <xf numFmtId="0" fontId="37" fillId="0" borderId="0" xfId="3" applyFont="1">
      <alignment vertical="center"/>
    </xf>
    <xf numFmtId="0" fontId="12" fillId="11" borderId="16" xfId="3" applyFont="1" applyFill="1" applyBorder="1" applyAlignment="1">
      <alignment horizontal="left" vertical="center"/>
    </xf>
    <xf numFmtId="0" fontId="35" fillId="0" borderId="0" xfId="0" applyFont="1" applyAlignment="1">
      <alignment vertical="center" wrapText="1" shrinkToFit="1"/>
    </xf>
    <xf numFmtId="0" fontId="12" fillId="11" borderId="16" xfId="3" applyFont="1" applyFill="1" applyBorder="1">
      <alignment vertical="center"/>
    </xf>
    <xf numFmtId="0" fontId="35" fillId="0" borderId="0" xfId="0" applyFont="1">
      <alignment vertical="center"/>
    </xf>
    <xf numFmtId="177" fontId="12" fillId="0" borderId="0" xfId="2" applyNumberFormat="1" applyFont="1" applyBorder="1" applyAlignment="1" applyProtection="1">
      <alignment vertical="top" wrapText="1" shrinkToFit="1"/>
    </xf>
    <xf numFmtId="177" fontId="12" fillId="0" borderId="0" xfId="2" applyNumberFormat="1" applyFont="1" applyBorder="1" applyAlignment="1" applyProtection="1">
      <alignment horizontal="right" vertical="top" wrapText="1" shrinkToFit="1"/>
    </xf>
    <xf numFmtId="0" fontId="12" fillId="0" borderId="0" xfId="0" applyFont="1" applyAlignment="1">
      <alignment horizontal="center" vertical="center"/>
    </xf>
    <xf numFmtId="0" fontId="12" fillId="3" borderId="152" xfId="0" applyFont="1" applyFill="1" applyBorder="1" applyAlignment="1">
      <alignment horizontal="center" vertical="center" shrinkToFit="1"/>
    </xf>
    <xf numFmtId="184" fontId="13" fillId="3" borderId="87" xfId="0" applyNumberFormat="1" applyFont="1" applyFill="1" applyBorder="1" applyAlignment="1">
      <alignment horizontal="center" vertical="center" shrinkToFit="1"/>
    </xf>
    <xf numFmtId="0" fontId="34" fillId="11" borderId="16" xfId="0" applyFont="1" applyFill="1" applyBorder="1">
      <alignment vertical="center"/>
    </xf>
    <xf numFmtId="177" fontId="0" fillId="11" borderId="30" xfId="0" applyNumberFormat="1" applyFill="1" applyBorder="1" applyAlignment="1">
      <alignment horizontal="right" vertical="center" shrinkToFit="1"/>
    </xf>
    <xf numFmtId="0" fontId="12" fillId="3" borderId="130" xfId="0" applyFont="1" applyFill="1" applyBorder="1" applyAlignment="1">
      <alignment horizontal="center" vertical="center" shrinkToFit="1"/>
    </xf>
    <xf numFmtId="177" fontId="12" fillId="3" borderId="130" xfId="0" applyNumberFormat="1" applyFont="1" applyFill="1" applyBorder="1" applyAlignment="1">
      <alignment horizontal="center" vertical="center" shrinkToFit="1"/>
    </xf>
    <xf numFmtId="177" fontId="12" fillId="3" borderId="104" xfId="0" applyNumberFormat="1" applyFont="1" applyFill="1" applyBorder="1" applyAlignment="1">
      <alignment horizontal="center" vertical="center" shrinkToFit="1"/>
    </xf>
    <xf numFmtId="177" fontId="12" fillId="3" borderId="154" xfId="0" applyNumberFormat="1" applyFont="1" applyFill="1" applyBorder="1" applyAlignment="1">
      <alignment horizontal="center" vertical="center" shrinkToFit="1"/>
    </xf>
    <xf numFmtId="177" fontId="12" fillId="3" borderId="153" xfId="0" applyNumberFormat="1" applyFont="1" applyFill="1" applyBorder="1" applyAlignment="1">
      <alignment horizontal="center" vertical="center" shrinkToFit="1"/>
    </xf>
    <xf numFmtId="0" fontId="0" fillId="11" borderId="155" xfId="0" applyFill="1" applyBorder="1" applyAlignment="1">
      <alignment vertical="center" shrinkToFit="1"/>
    </xf>
    <xf numFmtId="0" fontId="0" fillId="11" borderId="155" xfId="0" applyFill="1" applyBorder="1" applyAlignment="1">
      <alignment horizontal="left" vertical="center" wrapText="1"/>
    </xf>
    <xf numFmtId="177" fontId="0" fillId="11" borderId="155" xfId="0" applyNumberFormat="1" applyFill="1" applyBorder="1" applyAlignment="1">
      <alignment horizontal="right" vertical="center" shrinkToFit="1"/>
    </xf>
    <xf numFmtId="177" fontId="0" fillId="11" borderId="155" xfId="0" applyNumberFormat="1" applyFill="1" applyBorder="1">
      <alignment vertical="center"/>
    </xf>
    <xf numFmtId="0" fontId="0" fillId="11" borderId="103" xfId="0" applyFill="1" applyBorder="1" applyAlignment="1">
      <alignment vertical="center" shrinkToFit="1"/>
    </xf>
    <xf numFmtId="177" fontId="0" fillId="11" borderId="151" xfId="0" applyNumberFormat="1" applyFill="1" applyBorder="1">
      <alignment vertical="center"/>
    </xf>
    <xf numFmtId="0" fontId="34" fillId="11" borderId="34" xfId="0" applyFont="1" applyFill="1" applyBorder="1" applyAlignment="1">
      <alignment horizontal="left" vertical="center"/>
    </xf>
    <xf numFmtId="0" fontId="12" fillId="3" borderId="134" xfId="0" applyFont="1" applyFill="1" applyBorder="1" applyAlignment="1">
      <alignment vertical="center" shrinkToFit="1"/>
    </xf>
    <xf numFmtId="177" fontId="13" fillId="10" borderId="153" xfId="0" applyNumberFormat="1" applyFont="1" applyFill="1" applyBorder="1" applyAlignment="1">
      <alignment vertical="top"/>
    </xf>
    <xf numFmtId="0" fontId="38" fillId="11" borderId="135" xfId="0" applyFont="1" applyFill="1" applyBorder="1" applyAlignment="1">
      <alignment horizontal="left" vertical="center"/>
    </xf>
    <xf numFmtId="0" fontId="38" fillId="11" borderId="135" xfId="0" applyFont="1" applyFill="1" applyBorder="1">
      <alignment vertical="center"/>
    </xf>
    <xf numFmtId="0" fontId="38" fillId="11" borderId="104" xfId="0" applyFont="1" applyFill="1" applyBorder="1">
      <alignment vertical="center"/>
    </xf>
    <xf numFmtId="0" fontId="39" fillId="11" borderId="29" xfId="0" applyFont="1" applyFill="1" applyBorder="1" applyAlignment="1">
      <alignment vertical="center" shrinkToFit="1"/>
    </xf>
    <xf numFmtId="0" fontId="39" fillId="11" borderId="133" xfId="0" applyFont="1" applyFill="1" applyBorder="1" applyAlignment="1">
      <alignment vertical="center" shrinkToFit="1"/>
    </xf>
    <xf numFmtId="0" fontId="39" fillId="11" borderId="29" xfId="0" applyFont="1" applyFill="1" applyBorder="1">
      <alignment vertical="center"/>
    </xf>
    <xf numFmtId="0" fontId="39" fillId="11" borderId="133" xfId="0" applyFont="1" applyFill="1" applyBorder="1">
      <alignment vertical="center"/>
    </xf>
    <xf numFmtId="0" fontId="39" fillId="11" borderId="29" xfId="0" applyFont="1" applyFill="1" applyBorder="1" applyAlignment="1">
      <alignment horizontal="left" vertical="center"/>
    </xf>
    <xf numFmtId="0" fontId="39" fillId="11" borderId="133" xfId="0" applyFont="1" applyFill="1" applyBorder="1" applyAlignment="1">
      <alignment horizontal="left" vertical="center"/>
    </xf>
    <xf numFmtId="0" fontId="39" fillId="11" borderId="51" xfId="0" applyFont="1" applyFill="1" applyBorder="1" applyAlignment="1">
      <alignment horizontal="left" vertical="center"/>
    </xf>
    <xf numFmtId="0" fontId="40" fillId="11" borderId="51" xfId="0" applyFont="1" applyFill="1" applyBorder="1" applyAlignment="1">
      <alignment horizontal="left" vertical="center"/>
    </xf>
    <xf numFmtId="0" fontId="19" fillId="0" borderId="0" xfId="3" applyFont="1">
      <alignment vertical="center"/>
    </xf>
    <xf numFmtId="0" fontId="30" fillId="0" borderId="0" xfId="0" applyFont="1" applyAlignment="1">
      <alignment vertical="center" shrinkToFit="1"/>
    </xf>
    <xf numFmtId="0" fontId="15" fillId="0" borderId="0" xfId="3" applyFont="1">
      <alignment vertical="center"/>
    </xf>
    <xf numFmtId="0" fontId="17" fillId="13" borderId="34" xfId="3" applyFont="1" applyFill="1" applyBorder="1" applyAlignment="1">
      <alignment horizontal="left" vertical="center"/>
    </xf>
    <xf numFmtId="0" fontId="12" fillId="13" borderId="34" xfId="3" applyFont="1" applyFill="1" applyBorder="1" applyAlignment="1">
      <alignment horizontal="left" vertical="center"/>
    </xf>
    <xf numFmtId="0" fontId="12" fillId="3" borderId="54" xfId="3" applyFont="1" applyFill="1" applyBorder="1" applyAlignment="1">
      <alignment horizontal="center" vertical="center"/>
    </xf>
    <xf numFmtId="0" fontId="12" fillId="11" borderId="39" xfId="3" applyFont="1" applyFill="1" applyBorder="1">
      <alignment vertical="center"/>
    </xf>
    <xf numFmtId="0" fontId="44" fillId="0" borderId="0" xfId="0" applyFont="1" applyAlignment="1">
      <alignment vertical="center" shrinkToFit="1"/>
    </xf>
    <xf numFmtId="0" fontId="0" fillId="12" borderId="88" xfId="0" applyFill="1" applyBorder="1" applyAlignment="1">
      <alignment horizontal="left" vertical="center"/>
    </xf>
    <xf numFmtId="0" fontId="0" fillId="12" borderId="144" xfId="0" applyFill="1" applyBorder="1" applyAlignment="1">
      <alignment horizontal="left" vertical="center"/>
    </xf>
    <xf numFmtId="177" fontId="0" fillId="10" borderId="159" xfId="0" applyNumberFormat="1" applyFill="1" applyBorder="1" applyAlignment="1">
      <alignment vertical="top"/>
    </xf>
    <xf numFmtId="177" fontId="0" fillId="10" borderId="159" xfId="0" applyNumberFormat="1" applyFill="1" applyBorder="1" applyAlignment="1">
      <alignment horizontal="right" vertical="top"/>
    </xf>
    <xf numFmtId="0" fontId="0" fillId="0" borderId="0" xfId="3" applyFont="1">
      <alignment vertical="center"/>
    </xf>
    <xf numFmtId="0" fontId="11" fillId="13" borderId="35" xfId="3" applyFont="1" applyFill="1" applyBorder="1" applyAlignment="1">
      <alignment horizontal="left" vertical="center"/>
    </xf>
    <xf numFmtId="0" fontId="0" fillId="13" borderId="35" xfId="3" applyFont="1" applyFill="1" applyBorder="1" applyAlignment="1">
      <alignment horizontal="left" vertical="center"/>
    </xf>
    <xf numFmtId="0" fontId="0" fillId="13" borderId="35" xfId="3" applyFont="1" applyFill="1" applyBorder="1">
      <alignment vertical="center"/>
    </xf>
    <xf numFmtId="0" fontId="0" fillId="13" borderId="36" xfId="3" applyFont="1" applyFill="1" applyBorder="1">
      <alignment vertical="center"/>
    </xf>
    <xf numFmtId="184" fontId="0" fillId="0" borderId="0" xfId="3" applyNumberFormat="1" applyFont="1" applyAlignment="1">
      <alignment horizontal="center" vertical="center"/>
    </xf>
    <xf numFmtId="184" fontId="0" fillId="3" borderId="87" xfId="0" applyNumberFormat="1" applyFill="1" applyBorder="1" applyAlignment="1">
      <alignment horizontal="center" vertical="top" shrinkToFit="1"/>
    </xf>
    <xf numFmtId="184" fontId="0" fillId="3" borderId="87" xfId="0" applyNumberFormat="1" applyFill="1" applyBorder="1" applyAlignment="1">
      <alignment horizontal="center" vertical="center" shrinkToFit="1"/>
    </xf>
    <xf numFmtId="184" fontId="0" fillId="3" borderId="88" xfId="0" applyNumberFormat="1" applyFill="1" applyBorder="1" applyAlignment="1">
      <alignment horizontal="center" vertical="center" shrinkToFit="1"/>
    </xf>
    <xf numFmtId="184" fontId="0" fillId="3" borderId="144" xfId="0" applyNumberFormat="1" applyFill="1" applyBorder="1" applyAlignment="1">
      <alignment horizontal="center" vertical="center" shrinkToFit="1"/>
    </xf>
    <xf numFmtId="0" fontId="0" fillId="3" borderId="33" xfId="0" applyFill="1" applyBorder="1" applyAlignment="1">
      <alignment vertical="center" shrinkToFit="1"/>
    </xf>
    <xf numFmtId="0" fontId="38" fillId="12" borderId="87" xfId="0" applyFont="1" applyFill="1" applyBorder="1" applyAlignment="1">
      <alignment horizontal="left" vertical="center"/>
    </xf>
    <xf numFmtId="0" fontId="12" fillId="3" borderId="156" xfId="0" applyFont="1" applyFill="1" applyBorder="1" applyAlignment="1">
      <alignment horizontal="center" vertical="center" shrinkToFit="1"/>
    </xf>
    <xf numFmtId="177" fontId="12" fillId="3" borderId="156" xfId="0" applyNumberFormat="1" applyFont="1" applyFill="1" applyBorder="1" applyAlignment="1">
      <alignment horizontal="center" vertical="center" shrinkToFit="1"/>
    </xf>
    <xf numFmtId="177" fontId="12" fillId="3" borderId="126" xfId="0" applyNumberFormat="1" applyFont="1" applyFill="1" applyBorder="1" applyAlignment="1">
      <alignment horizontal="center" vertical="center" shrinkToFit="1"/>
    </xf>
    <xf numFmtId="0" fontId="45" fillId="3" borderId="156" xfId="0" applyFont="1" applyFill="1" applyBorder="1" applyAlignment="1">
      <alignment horizontal="center" vertical="center" shrinkToFit="1"/>
    </xf>
    <xf numFmtId="0" fontId="0" fillId="0" borderId="0" xfId="0" applyAlignment="1">
      <alignment vertical="center" shrinkToFit="1"/>
    </xf>
    <xf numFmtId="0" fontId="14" fillId="0" borderId="0" xfId="3" applyFont="1" applyAlignment="1">
      <alignment vertical="center" shrinkToFit="1"/>
    </xf>
    <xf numFmtId="0" fontId="12" fillId="13" borderId="34" xfId="3" applyFont="1" applyFill="1" applyBorder="1" applyAlignment="1">
      <alignment horizontal="left" vertical="center" shrinkToFit="1"/>
    </xf>
    <xf numFmtId="0" fontId="12" fillId="11" borderId="15" xfId="3" applyFont="1" applyFill="1" applyBorder="1" applyAlignment="1">
      <alignment horizontal="left" vertical="center" shrinkToFit="1"/>
    </xf>
    <xf numFmtId="0" fontId="12" fillId="3" borderId="62" xfId="3" applyFont="1" applyFill="1" applyBorder="1" applyAlignment="1">
      <alignment vertical="center" shrinkToFit="1"/>
    </xf>
    <xf numFmtId="184" fontId="12" fillId="10" borderId="44" xfId="3" applyNumberFormat="1" applyFont="1" applyFill="1" applyBorder="1" applyAlignment="1">
      <alignment horizontal="center" vertical="center" shrinkToFit="1"/>
    </xf>
    <xf numFmtId="184" fontId="12" fillId="10" borderId="16" xfId="3" applyNumberFormat="1" applyFont="1" applyFill="1" applyBorder="1" applyAlignment="1">
      <alignment horizontal="center" vertical="center" shrinkToFit="1"/>
    </xf>
    <xf numFmtId="184" fontId="12" fillId="10" borderId="40" xfId="3" applyNumberFormat="1" applyFont="1" applyFill="1" applyBorder="1" applyAlignment="1">
      <alignment horizontal="center" vertical="center" shrinkToFit="1"/>
    </xf>
    <xf numFmtId="0" fontId="10" fillId="0" borderId="0" xfId="3" applyAlignment="1">
      <alignment horizontal="left" vertical="center" shrinkToFit="1"/>
    </xf>
    <xf numFmtId="0" fontId="23" fillId="11" borderId="30" xfId="0" applyFont="1" applyFill="1" applyBorder="1" applyAlignment="1">
      <alignment vertical="center" shrinkToFit="1"/>
    </xf>
    <xf numFmtId="0" fontId="41" fillId="0" borderId="0" xfId="3" applyFont="1" applyAlignment="1">
      <alignment horizontal="right" vertical="center"/>
    </xf>
    <xf numFmtId="0" fontId="41" fillId="0" borderId="0" xfId="3" applyFont="1" applyAlignment="1">
      <alignment horizontal="left" vertical="center" shrinkToFit="1"/>
    </xf>
    <xf numFmtId="0" fontId="41" fillId="0" borderId="0" xfId="3" applyFont="1" applyAlignment="1" applyProtection="1">
      <alignment horizontal="center" vertical="center"/>
      <protection locked="0" hidden="1"/>
    </xf>
    <xf numFmtId="0" fontId="14" fillId="6" borderId="44" xfId="3" applyFont="1" applyFill="1" applyBorder="1">
      <alignment vertical="center"/>
    </xf>
    <xf numFmtId="0" fontId="14" fillId="6" borderId="15" xfId="3" applyFont="1" applyFill="1" applyBorder="1">
      <alignment vertical="center"/>
    </xf>
    <xf numFmtId="0" fontId="14" fillId="6" borderId="45" xfId="3" applyFont="1" applyFill="1" applyBorder="1">
      <alignment vertical="center"/>
    </xf>
    <xf numFmtId="0" fontId="14" fillId="6" borderId="16" xfId="3" applyFont="1" applyFill="1" applyBorder="1" applyAlignment="1">
      <alignment vertical="top"/>
    </xf>
    <xf numFmtId="0" fontId="14" fillId="6" borderId="83" xfId="3" applyFont="1" applyFill="1" applyBorder="1" applyAlignment="1">
      <alignment vertical="top"/>
    </xf>
    <xf numFmtId="0" fontId="14" fillId="6" borderId="38" xfId="3" applyFont="1" applyFill="1" applyBorder="1" applyAlignment="1">
      <alignment vertical="top"/>
    </xf>
    <xf numFmtId="0" fontId="14" fillId="6" borderId="136" xfId="3" applyFont="1" applyFill="1" applyBorder="1" applyAlignment="1">
      <alignment horizontal="left" vertical="center"/>
    </xf>
    <xf numFmtId="0" fontId="14" fillId="6" borderId="30" xfId="3" applyFont="1" applyFill="1" applyBorder="1">
      <alignment vertical="center"/>
    </xf>
    <xf numFmtId="0" fontId="14" fillId="6" borderId="49" xfId="3" applyFont="1" applyFill="1" applyBorder="1">
      <alignment vertical="center"/>
    </xf>
    <xf numFmtId="0" fontId="0" fillId="6" borderId="85" xfId="0" applyFill="1" applyBorder="1">
      <alignment vertical="center"/>
    </xf>
    <xf numFmtId="0" fontId="0" fillId="6" borderId="85" xfId="0" applyFill="1" applyBorder="1" applyAlignment="1">
      <alignment vertical="center" shrinkToFit="1"/>
    </xf>
    <xf numFmtId="0" fontId="0" fillId="0" borderId="16" xfId="0" applyBorder="1">
      <alignment vertical="center"/>
    </xf>
    <xf numFmtId="0" fontId="0" fillId="0" borderId="164" xfId="0" applyBorder="1" applyAlignment="1">
      <alignment vertical="center" shrinkToFit="1"/>
    </xf>
    <xf numFmtId="0" fontId="0" fillId="0" borderId="165" xfId="0" applyBorder="1" applyAlignment="1">
      <alignment vertical="center" shrinkToFit="1"/>
    </xf>
    <xf numFmtId="0" fontId="0" fillId="14" borderId="166" xfId="0" applyFill="1" applyBorder="1">
      <alignment vertical="center"/>
    </xf>
    <xf numFmtId="0" fontId="0" fillId="0" borderId="0" xfId="0" applyAlignment="1">
      <alignment horizontal="right" vertical="center"/>
    </xf>
    <xf numFmtId="0" fontId="23" fillId="0" borderId="167" xfId="0" applyFont="1" applyBorder="1" applyAlignment="1">
      <alignment vertical="center" shrinkToFit="1"/>
    </xf>
    <xf numFmtId="0" fontId="23" fillId="0" borderId="168" xfId="0" applyFont="1" applyBorder="1" applyAlignment="1">
      <alignment vertical="center" shrinkToFit="1"/>
    </xf>
    <xf numFmtId="0" fontId="23" fillId="14" borderId="167" xfId="0" applyFont="1" applyFill="1" applyBorder="1" applyAlignment="1">
      <alignment vertical="center" shrinkToFit="1"/>
    </xf>
    <xf numFmtId="0" fontId="0" fillId="0" borderId="167" xfId="0" applyBorder="1">
      <alignment vertical="center"/>
    </xf>
    <xf numFmtId="0" fontId="23" fillId="0" borderId="59" xfId="0" applyFont="1" applyBorder="1" applyAlignment="1">
      <alignment vertical="center" shrinkToFit="1"/>
    </xf>
    <xf numFmtId="0" fontId="23" fillId="0" borderId="169" xfId="0" applyFont="1" applyBorder="1" applyAlignment="1">
      <alignment vertical="center" shrinkToFit="1"/>
    </xf>
    <xf numFmtId="0" fontId="23" fillId="14" borderId="59" xfId="0" applyFont="1" applyFill="1" applyBorder="1" applyAlignment="1">
      <alignment vertical="center" shrinkToFit="1"/>
    </xf>
    <xf numFmtId="0" fontId="0" fillId="0" borderId="59" xfId="0" applyBorder="1">
      <alignment vertical="center"/>
    </xf>
    <xf numFmtId="0" fontId="23" fillId="14" borderId="59" xfId="0" applyFont="1" applyFill="1" applyBorder="1" applyAlignment="1">
      <alignment horizontal="center" vertical="center" shrinkToFit="1"/>
    </xf>
    <xf numFmtId="0" fontId="23" fillId="0" borderId="20" xfId="0" applyFont="1" applyBorder="1" applyAlignment="1">
      <alignment vertical="center" shrinkToFit="1"/>
    </xf>
    <xf numFmtId="0" fontId="23" fillId="0" borderId="170" xfId="0" applyFont="1" applyBorder="1" applyAlignment="1">
      <alignment vertical="center" shrinkToFit="1"/>
    </xf>
    <xf numFmtId="0" fontId="0" fillId="7" borderId="20" xfId="0" applyFill="1" applyBorder="1">
      <alignment vertical="center"/>
    </xf>
    <xf numFmtId="0" fontId="0" fillId="0" borderId="61" xfId="0" applyBorder="1">
      <alignment vertical="center"/>
    </xf>
    <xf numFmtId="0" fontId="0" fillId="0" borderId="171" xfId="0" applyBorder="1">
      <alignment vertical="center"/>
    </xf>
    <xf numFmtId="0" fontId="23" fillId="14" borderId="61" xfId="0" applyFont="1" applyFill="1" applyBorder="1" applyAlignment="1">
      <alignment horizontal="center" vertical="center" shrinkToFit="1"/>
    </xf>
    <xf numFmtId="0" fontId="0" fillId="0" borderId="169" xfId="0" applyBorder="1">
      <alignment vertical="center"/>
    </xf>
    <xf numFmtId="14" fontId="0" fillId="0" borderId="59" xfId="0" applyNumberFormat="1" applyBorder="1">
      <alignment vertical="center"/>
    </xf>
    <xf numFmtId="0" fontId="11" fillId="0" borderId="0" xfId="0" applyFont="1">
      <alignment vertical="center"/>
    </xf>
    <xf numFmtId="0" fontId="0" fillId="0" borderId="20" xfId="0" applyBorder="1">
      <alignment vertical="center"/>
    </xf>
    <xf numFmtId="0" fontId="0" fillId="0" borderId="170" xfId="0" applyBorder="1">
      <alignment vertical="center"/>
    </xf>
    <xf numFmtId="14" fontId="0" fillId="0" borderId="20" xfId="0" applyNumberFormat="1" applyBorder="1">
      <alignment vertical="center"/>
    </xf>
    <xf numFmtId="0" fontId="0" fillId="0" borderId="59" xfId="0" applyBorder="1" applyAlignment="1">
      <alignment vertical="center" wrapText="1"/>
    </xf>
    <xf numFmtId="0" fontId="0" fillId="14" borderId="59" xfId="0" applyFill="1" applyBorder="1" applyAlignment="1">
      <alignment vertical="center" shrinkToFit="1"/>
    </xf>
    <xf numFmtId="0" fontId="0" fillId="0" borderId="59" xfId="0" applyBorder="1" applyAlignment="1">
      <alignment vertical="center" wrapText="1" shrinkToFit="1"/>
    </xf>
    <xf numFmtId="0" fontId="23" fillId="0" borderId="59" xfId="0" applyFont="1" applyBorder="1" applyAlignment="1">
      <alignment vertical="center" wrapText="1" shrinkToFit="1"/>
    </xf>
    <xf numFmtId="0" fontId="23" fillId="0" borderId="20" xfId="0" applyFont="1" applyBorder="1" applyAlignment="1">
      <alignment vertical="center" wrapText="1" shrinkToFit="1"/>
    </xf>
    <xf numFmtId="0" fontId="23" fillId="0" borderId="61" xfId="0" applyFont="1" applyBorder="1" applyAlignment="1">
      <alignment vertical="center" shrinkToFit="1"/>
    </xf>
    <xf numFmtId="0" fontId="0" fillId="14" borderId="61" xfId="0" applyFill="1" applyBorder="1" applyAlignment="1">
      <alignment vertical="center" shrinkToFit="1"/>
    </xf>
    <xf numFmtId="14" fontId="0" fillId="0" borderId="61" xfId="0" applyNumberFormat="1" applyBorder="1">
      <alignment vertical="center"/>
    </xf>
    <xf numFmtId="0" fontId="0" fillId="7" borderId="59" xfId="0" applyFill="1" applyBorder="1">
      <alignment vertical="center"/>
    </xf>
    <xf numFmtId="0" fontId="23" fillId="0" borderId="171" xfId="0" applyFont="1" applyBorder="1" applyAlignment="1">
      <alignment vertical="center" shrinkToFit="1"/>
    </xf>
    <xf numFmtId="0" fontId="23" fillId="14" borderId="61" xfId="0" applyFont="1" applyFill="1" applyBorder="1" applyAlignment="1">
      <alignment vertical="center" shrinkToFit="1"/>
    </xf>
    <xf numFmtId="0" fontId="0" fillId="0" borderId="60" xfId="0" applyBorder="1">
      <alignment vertical="center"/>
    </xf>
    <xf numFmtId="0" fontId="0" fillId="0" borderId="172" xfId="0" applyBorder="1">
      <alignment vertical="center"/>
    </xf>
    <xf numFmtId="0" fontId="23" fillId="14" borderId="60" xfId="0" applyFont="1" applyFill="1" applyBorder="1" applyAlignment="1">
      <alignment horizontal="center" vertical="center" shrinkToFit="1"/>
    </xf>
    <xf numFmtId="14" fontId="0" fillId="0" borderId="60" xfId="0" applyNumberFormat="1" applyBorder="1">
      <alignment vertical="center"/>
    </xf>
    <xf numFmtId="0" fontId="23" fillId="14" borderId="20" xfId="0" applyFont="1" applyFill="1" applyBorder="1" applyAlignment="1">
      <alignment horizontal="center" vertical="center" shrinkToFit="1"/>
    </xf>
    <xf numFmtId="0" fontId="0" fillId="7" borderId="61" xfId="0" applyFill="1" applyBorder="1">
      <alignment vertical="center"/>
    </xf>
    <xf numFmtId="0" fontId="23" fillId="0" borderId="76" xfId="0" applyFont="1" applyBorder="1" applyAlignment="1">
      <alignment vertical="center" shrinkToFit="1"/>
    </xf>
    <xf numFmtId="0" fontId="23" fillId="0" borderId="173" xfId="0" applyFont="1" applyBorder="1" applyAlignment="1">
      <alignment vertical="center" shrinkToFit="1"/>
    </xf>
    <xf numFmtId="0" fontId="23" fillId="14" borderId="76" xfId="0" applyFont="1" applyFill="1" applyBorder="1" applyAlignment="1">
      <alignment horizontal="center" vertical="center" shrinkToFit="1"/>
    </xf>
    <xf numFmtId="0" fontId="0" fillId="0" borderId="76" xfId="0" applyBorder="1">
      <alignment vertical="center"/>
    </xf>
    <xf numFmtId="0" fontId="23" fillId="0" borderId="174" xfId="0" applyFont="1" applyBorder="1" applyAlignment="1">
      <alignment vertical="center" shrinkToFit="1"/>
    </xf>
    <xf numFmtId="0" fontId="23" fillId="0" borderId="175" xfId="0" applyFont="1" applyBorder="1" applyAlignment="1">
      <alignment vertical="center" shrinkToFit="1"/>
    </xf>
    <xf numFmtId="0" fontId="23" fillId="14" borderId="58" xfId="0" applyFont="1" applyFill="1" applyBorder="1" applyAlignment="1">
      <alignment horizontal="center" vertical="center" shrinkToFit="1"/>
    </xf>
    <xf numFmtId="0" fontId="0" fillId="14" borderId="176" xfId="0" applyFill="1" applyBorder="1">
      <alignment vertical="center"/>
    </xf>
    <xf numFmtId="0" fontId="23" fillId="0" borderId="177" xfId="0" applyFont="1" applyBorder="1" applyAlignment="1">
      <alignment vertical="center" shrinkToFit="1"/>
    </xf>
    <xf numFmtId="0" fontId="0" fillId="14" borderId="178" xfId="0" applyFill="1" applyBorder="1">
      <alignment vertical="center"/>
    </xf>
    <xf numFmtId="0" fontId="23" fillId="0" borderId="179" xfId="0" applyFont="1" applyBorder="1" applyAlignment="1">
      <alignment vertical="center" shrinkToFit="1"/>
    </xf>
    <xf numFmtId="0" fontId="0" fillId="14" borderId="180" xfId="0" applyFill="1" applyBorder="1">
      <alignment vertical="center"/>
    </xf>
    <xf numFmtId="0" fontId="47" fillId="0" borderId="181" xfId="0" applyFont="1" applyBorder="1" applyAlignment="1" applyProtection="1">
      <alignment vertical="center" wrapText="1"/>
      <protection locked="0"/>
    </xf>
    <xf numFmtId="185" fontId="47" fillId="0" borderId="182" xfId="0" applyNumberFormat="1" applyFont="1" applyBorder="1" applyProtection="1">
      <alignment vertical="center"/>
      <protection locked="0"/>
    </xf>
    <xf numFmtId="0" fontId="47" fillId="0" borderId="183" xfId="0" applyFont="1" applyBorder="1" applyProtection="1">
      <alignment vertical="center"/>
      <protection locked="0"/>
    </xf>
    <xf numFmtId="0" fontId="49" fillId="0" borderId="0" xfId="3" applyFont="1">
      <alignment vertical="center"/>
    </xf>
    <xf numFmtId="0" fontId="23" fillId="0" borderId="0" xfId="3" applyFont="1">
      <alignment vertical="center"/>
    </xf>
    <xf numFmtId="0" fontId="50" fillId="3" borderId="1" xfId="3" applyFont="1" applyFill="1" applyBorder="1" applyAlignment="1">
      <alignment horizontal="center" vertical="center"/>
    </xf>
    <xf numFmtId="0" fontId="23" fillId="3" borderId="1" xfId="3" applyFont="1" applyFill="1" applyBorder="1">
      <alignment vertical="center"/>
    </xf>
    <xf numFmtId="0" fontId="23" fillId="0" borderId="1" xfId="3" applyFont="1" applyBorder="1" applyAlignment="1">
      <alignment vertical="top"/>
    </xf>
    <xf numFmtId="0" fontId="23" fillId="0" borderId="1" xfId="3" applyFont="1" applyBorder="1">
      <alignment vertical="center"/>
    </xf>
    <xf numFmtId="0" fontId="23" fillId="0" borderId="1" xfId="3" applyFont="1" applyBorder="1" applyAlignment="1">
      <alignment horizontal="left" vertical="top"/>
    </xf>
    <xf numFmtId="0" fontId="23" fillId="0" borderId="1" xfId="3" applyFont="1" applyBorder="1" applyAlignment="1">
      <alignment horizontal="left" vertical="top" wrapText="1"/>
    </xf>
    <xf numFmtId="0" fontId="32" fillId="0" borderId="0" xfId="0" applyFont="1">
      <alignment vertical="center"/>
    </xf>
    <xf numFmtId="0" fontId="0" fillId="0" borderId="0" xfId="0" applyAlignment="1">
      <alignment vertical="center" wrapText="1"/>
    </xf>
    <xf numFmtId="0" fontId="0" fillId="0" borderId="0" xfId="0" applyAlignment="1">
      <alignment vertical="top" wrapText="1"/>
    </xf>
    <xf numFmtId="0" fontId="0" fillId="6" borderId="146" xfId="0" applyFill="1" applyBorder="1" applyAlignment="1">
      <alignment horizontal="center" vertical="center"/>
    </xf>
    <xf numFmtId="0" fontId="0" fillId="6" borderId="108" xfId="0" applyFill="1" applyBorder="1" applyAlignment="1">
      <alignment horizontal="center" vertical="center"/>
    </xf>
    <xf numFmtId="0" fontId="0" fillId="0" borderId="0" xfId="0" applyAlignment="1">
      <alignment horizontal="left" vertical="center" shrinkToFit="1"/>
    </xf>
    <xf numFmtId="176" fontId="0" fillId="0" borderId="0" xfId="0" applyNumberFormat="1" applyAlignment="1">
      <alignment horizontal="right" vertical="center" shrinkToFit="1"/>
    </xf>
    <xf numFmtId="187" fontId="27" fillId="5" borderId="28" xfId="0" applyNumberFormat="1" applyFont="1" applyFill="1" applyBorder="1" applyAlignment="1" applyProtection="1">
      <alignment horizontal="right" vertical="center" shrinkToFit="1"/>
      <protection locked="0"/>
    </xf>
    <xf numFmtId="0" fontId="0" fillId="0" borderId="0" xfId="0" applyAlignment="1">
      <alignment vertical="top"/>
    </xf>
    <xf numFmtId="0" fontId="10" fillId="0" borderId="0" xfId="3" applyAlignment="1">
      <alignment vertical="center" textRotation="255"/>
    </xf>
    <xf numFmtId="177" fontId="10" fillId="0" borderId="0" xfId="3" applyNumberFormat="1">
      <alignment vertical="center"/>
    </xf>
    <xf numFmtId="0" fontId="18" fillId="0" borderId="0" xfId="3" applyFont="1">
      <alignment vertical="center"/>
    </xf>
    <xf numFmtId="177" fontId="10" fillId="0" borderId="0" xfId="2" applyNumberFormat="1" applyFont="1" applyBorder="1" applyProtection="1">
      <alignment vertical="center"/>
    </xf>
    <xf numFmtId="177" fontId="14" fillId="0" borderId="0" xfId="2" applyNumberFormat="1" applyFont="1" applyBorder="1" applyAlignment="1" applyProtection="1">
      <alignment horizontal="left" vertical="top"/>
    </xf>
    <xf numFmtId="0" fontId="10" fillId="0" borderId="0" xfId="3" applyAlignment="1">
      <alignment horizontal="center" vertical="center"/>
    </xf>
    <xf numFmtId="177" fontId="10" fillId="3" borderId="34" xfId="3" applyNumberFormat="1" applyFill="1" applyBorder="1" applyAlignment="1">
      <alignment horizontal="center" vertical="center"/>
    </xf>
    <xf numFmtId="177" fontId="12" fillId="3" borderId="28" xfId="3" applyNumberFormat="1" applyFont="1" applyFill="1" applyBorder="1" applyAlignment="1">
      <alignment horizontal="center" vertical="center"/>
    </xf>
    <xf numFmtId="0" fontId="42" fillId="3" borderId="35" xfId="3" applyFont="1" applyFill="1" applyBorder="1" applyAlignment="1">
      <alignment horizontal="left" vertical="center" textRotation="255"/>
    </xf>
    <xf numFmtId="0" fontId="16" fillId="4" borderId="43" xfId="3" applyFont="1" applyFill="1" applyBorder="1" applyAlignment="1">
      <alignment horizontal="left" vertical="center"/>
    </xf>
    <xf numFmtId="0" fontId="10" fillId="4" borderId="15" xfId="3" applyFill="1" applyBorder="1" applyAlignment="1">
      <alignment horizontal="center" vertical="center" textRotation="255"/>
    </xf>
    <xf numFmtId="177" fontId="10" fillId="4" borderId="15" xfId="3" applyNumberFormat="1" applyFill="1" applyBorder="1" applyAlignment="1">
      <alignment horizontal="center" vertical="center"/>
    </xf>
    <xf numFmtId="177" fontId="12" fillId="4" borderId="28" xfId="3" applyNumberFormat="1" applyFont="1" applyFill="1" applyBorder="1" applyAlignment="1">
      <alignment horizontal="center" vertical="center"/>
    </xf>
    <xf numFmtId="0" fontId="10" fillId="4" borderId="16" xfId="3" applyFill="1" applyBorder="1" applyAlignment="1">
      <alignment horizontal="left" vertical="center"/>
    </xf>
    <xf numFmtId="0" fontId="17" fillId="6" borderId="43" xfId="3" applyFont="1" applyFill="1" applyBorder="1" applyAlignment="1">
      <alignment horizontal="left" vertical="center"/>
    </xf>
    <xf numFmtId="177" fontId="10" fillId="6" borderId="15" xfId="3" applyNumberFormat="1" applyFill="1" applyBorder="1" applyAlignment="1">
      <alignment horizontal="center" vertical="center"/>
    </xf>
    <xf numFmtId="177" fontId="10" fillId="6" borderId="38" xfId="3" applyNumberFormat="1" applyFill="1" applyBorder="1" applyAlignment="1">
      <alignment horizontal="right" vertical="center"/>
    </xf>
    <xf numFmtId="0" fontId="10" fillId="4" borderId="16" xfId="3" applyFill="1" applyBorder="1" applyAlignment="1">
      <alignment vertical="center" textRotation="255"/>
    </xf>
    <xf numFmtId="0" fontId="10" fillId="6" borderId="16" xfId="3" applyFill="1" applyBorder="1" applyAlignment="1">
      <alignment vertical="center" textRotation="255" shrinkToFit="1"/>
    </xf>
    <xf numFmtId="0" fontId="10" fillId="6" borderId="17" xfId="3" applyFill="1" applyBorder="1" applyAlignment="1">
      <alignment vertical="center" textRotation="255" shrinkToFit="1"/>
    </xf>
    <xf numFmtId="177" fontId="10" fillId="6" borderId="15" xfId="1" applyNumberFormat="1" applyFont="1" applyFill="1" applyBorder="1" applyAlignment="1" applyProtection="1">
      <alignment vertical="center"/>
    </xf>
    <xf numFmtId="177" fontId="10" fillId="6" borderId="37" xfId="3" applyNumberFormat="1" applyFill="1" applyBorder="1" applyAlignment="1">
      <alignment vertical="top"/>
    </xf>
    <xf numFmtId="0" fontId="10" fillId="6" borderId="16" xfId="3" applyFill="1" applyBorder="1" applyAlignment="1">
      <alignment vertical="center" textRotation="255"/>
    </xf>
    <xf numFmtId="0" fontId="10" fillId="6" borderId="17" xfId="3" applyFill="1" applyBorder="1" applyAlignment="1">
      <alignment vertical="center" textRotation="255"/>
    </xf>
    <xf numFmtId="0" fontId="17" fillId="6" borderId="43" xfId="3" applyFont="1" applyFill="1" applyBorder="1">
      <alignment vertical="center"/>
    </xf>
    <xf numFmtId="0" fontId="10" fillId="6" borderId="15" xfId="3" applyFill="1" applyBorder="1">
      <alignment vertical="center"/>
    </xf>
    <xf numFmtId="0" fontId="10" fillId="4" borderId="29" xfId="3" applyFill="1" applyBorder="1" applyAlignment="1">
      <alignment vertical="center" textRotation="255"/>
    </xf>
    <xf numFmtId="0" fontId="10" fillId="6" borderId="86" xfId="3" applyFill="1" applyBorder="1" applyAlignment="1">
      <alignment vertical="center" textRotation="255"/>
    </xf>
    <xf numFmtId="0" fontId="10" fillId="4" borderId="86" xfId="3" applyFill="1" applyBorder="1" applyAlignment="1">
      <alignment vertical="center" textRotation="255"/>
    </xf>
    <xf numFmtId="0" fontId="16" fillId="4" borderId="43" xfId="3" applyFont="1" applyFill="1" applyBorder="1">
      <alignment vertical="center"/>
    </xf>
    <xf numFmtId="0" fontId="10" fillId="4" borderId="15" xfId="3" applyFill="1" applyBorder="1" applyAlignment="1">
      <alignment horizontal="left" vertical="center"/>
    </xf>
    <xf numFmtId="177" fontId="10" fillId="4" borderId="0" xfId="3" applyNumberFormat="1" applyFill="1" applyAlignment="1">
      <alignment horizontal="left" vertical="center"/>
    </xf>
    <xf numFmtId="177" fontId="10" fillId="4" borderId="37" xfId="3" applyNumberFormat="1" applyFill="1" applyBorder="1" applyAlignment="1">
      <alignment horizontal="right" vertical="top"/>
    </xf>
    <xf numFmtId="0" fontId="10" fillId="4" borderId="16" xfId="3" applyFill="1" applyBorder="1">
      <alignment vertical="center"/>
    </xf>
    <xf numFmtId="177" fontId="10" fillId="6" borderId="52" xfId="3" applyNumberFormat="1" applyFill="1" applyBorder="1" applyAlignment="1">
      <alignment horizontal="left" vertical="center"/>
    </xf>
    <xf numFmtId="177" fontId="10" fillId="6" borderId="65" xfId="3" applyNumberFormat="1" applyFill="1" applyBorder="1" applyAlignment="1">
      <alignment horizontal="right" vertical="top"/>
    </xf>
    <xf numFmtId="177" fontId="10" fillId="6" borderId="15" xfId="3" applyNumberFormat="1" applyFill="1" applyBorder="1">
      <alignment vertical="center"/>
    </xf>
    <xf numFmtId="177" fontId="10" fillId="6" borderId="37" xfId="3" applyNumberFormat="1" applyFill="1" applyBorder="1" applyAlignment="1">
      <alignment horizontal="right" vertical="top"/>
    </xf>
    <xf numFmtId="0" fontId="10" fillId="6" borderId="29" xfId="3" applyFill="1" applyBorder="1" applyAlignment="1">
      <alignment vertical="center" textRotation="255" shrinkToFit="1"/>
    </xf>
    <xf numFmtId="0" fontId="17" fillId="6" borderId="29" xfId="3" applyFont="1" applyFill="1" applyBorder="1">
      <alignment vertical="center"/>
    </xf>
    <xf numFmtId="38" fontId="10" fillId="6" borderId="37" xfId="4" applyFont="1" applyFill="1" applyBorder="1" applyAlignment="1" applyProtection="1">
      <alignment horizontal="right" vertical="top"/>
    </xf>
    <xf numFmtId="0" fontId="10" fillId="4" borderId="39" xfId="3" applyFill="1" applyBorder="1" applyAlignment="1">
      <alignment vertical="center" textRotation="255"/>
    </xf>
    <xf numFmtId="0" fontId="10" fillId="6" borderId="39" xfId="3" applyFill="1" applyBorder="1" applyAlignment="1">
      <alignment vertical="center" textRotation="255" shrinkToFit="1"/>
    </xf>
    <xf numFmtId="0" fontId="10" fillId="0" borderId="34" xfId="3" applyBorder="1" applyAlignment="1">
      <alignment vertical="center" textRotation="255"/>
    </xf>
    <xf numFmtId="0" fontId="12" fillId="5" borderId="3" xfId="0" applyFont="1" applyFill="1" applyBorder="1" applyAlignment="1" applyProtection="1">
      <alignment vertical="center" shrinkToFit="1"/>
      <protection locked="0"/>
    </xf>
    <xf numFmtId="0" fontId="12" fillId="5" borderId="9" xfId="3" applyFont="1" applyFill="1" applyBorder="1" applyProtection="1">
      <alignment vertical="center"/>
      <protection locked="0"/>
    </xf>
    <xf numFmtId="0" fontId="12" fillId="5" borderId="129" xfId="3" applyFont="1" applyFill="1" applyBorder="1" applyProtection="1">
      <alignment vertical="center"/>
      <protection locked="0"/>
    </xf>
    <xf numFmtId="0" fontId="17" fillId="6" borderId="15" xfId="3" applyFont="1" applyFill="1" applyBorder="1">
      <alignment vertical="center"/>
    </xf>
    <xf numFmtId="0" fontId="10" fillId="0" borderId="0" xfId="3" applyAlignment="1">
      <alignment vertical="center" wrapText="1"/>
    </xf>
    <xf numFmtId="0" fontId="10" fillId="4" borderId="15" xfId="3" applyFill="1" applyBorder="1" applyAlignment="1">
      <alignment horizontal="center" vertical="center" wrapText="1"/>
    </xf>
    <xf numFmtId="0" fontId="10" fillId="6" borderId="15" xfId="3" applyFill="1" applyBorder="1" applyAlignment="1">
      <alignment horizontal="center" vertical="center" wrapText="1"/>
    </xf>
    <xf numFmtId="0" fontId="10" fillId="6" borderId="15" xfId="3" applyFill="1" applyBorder="1" applyAlignment="1">
      <alignment vertical="center" wrapText="1"/>
    </xf>
    <xf numFmtId="0" fontId="0" fillId="6" borderId="0" xfId="3" applyFont="1" applyFill="1" applyAlignment="1">
      <alignment horizontal="center" vertical="center" wrapText="1"/>
    </xf>
    <xf numFmtId="0" fontId="10" fillId="6" borderId="43" xfId="3" applyFill="1" applyBorder="1" applyAlignment="1">
      <alignment vertical="center" wrapText="1"/>
    </xf>
    <xf numFmtId="0" fontId="10" fillId="4" borderId="15" xfId="3" applyFill="1" applyBorder="1" applyAlignment="1">
      <alignment horizontal="left" vertical="center" wrapText="1"/>
    </xf>
    <xf numFmtId="0" fontId="10" fillId="6" borderId="15" xfId="3" applyFill="1" applyBorder="1" applyAlignment="1">
      <alignment horizontal="left" vertical="center" wrapText="1"/>
    </xf>
    <xf numFmtId="0" fontId="0" fillId="0" borderId="0" xfId="0" applyAlignment="1">
      <alignment horizontal="left" vertical="top"/>
    </xf>
    <xf numFmtId="0" fontId="23" fillId="14" borderId="59" xfId="0" applyFont="1" applyFill="1" applyBorder="1" applyAlignment="1">
      <alignment horizontal="left" vertical="center" shrinkToFit="1"/>
    </xf>
    <xf numFmtId="0" fontId="0" fillId="0" borderId="35" xfId="0" applyBorder="1">
      <alignment vertical="center"/>
    </xf>
    <xf numFmtId="0" fontId="10" fillId="0" borderId="0" xfId="3" applyAlignment="1">
      <alignment horizontal="left" vertical="top"/>
    </xf>
    <xf numFmtId="0" fontId="57" fillId="0" borderId="0" xfId="3" applyFont="1">
      <alignment vertical="center"/>
    </xf>
    <xf numFmtId="177" fontId="57" fillId="3" borderId="35" xfId="0" applyNumberFormat="1" applyFont="1" applyFill="1" applyBorder="1" applyAlignment="1">
      <alignment vertical="top"/>
    </xf>
    <xf numFmtId="0" fontId="57" fillId="0" borderId="0" xfId="0" applyFont="1">
      <alignment vertical="center"/>
    </xf>
    <xf numFmtId="0" fontId="11" fillId="0" borderId="0" xfId="0" applyFont="1" applyAlignment="1">
      <alignment vertical="top"/>
    </xf>
    <xf numFmtId="0" fontId="61" fillId="0" borderId="0" xfId="6" applyFont="1" applyAlignment="1">
      <alignment vertical="center" wrapText="1" shrinkToFit="1"/>
    </xf>
    <xf numFmtId="0" fontId="23" fillId="0" borderId="0" xfId="6" applyFont="1">
      <alignment vertical="center"/>
    </xf>
    <xf numFmtId="0" fontId="23" fillId="0" borderId="0" xfId="6" applyFont="1" applyAlignment="1">
      <alignment horizontal="left" vertical="center"/>
    </xf>
    <xf numFmtId="0" fontId="23" fillId="0" borderId="0" xfId="6" applyFont="1" applyAlignment="1">
      <alignment horizontal="right" vertical="center"/>
    </xf>
    <xf numFmtId="0" fontId="23" fillId="0" borderId="129" xfId="6" applyFont="1" applyBorder="1" applyAlignment="1">
      <alignment horizontal="left" vertical="center"/>
    </xf>
    <xf numFmtId="0" fontId="62" fillId="0" borderId="0" xfId="6" applyFont="1" applyAlignment="1">
      <alignment vertical="center" wrapText="1"/>
    </xf>
    <xf numFmtId="182" fontId="63" fillId="0" borderId="0" xfId="6" applyNumberFormat="1" applyFont="1">
      <alignment vertical="center"/>
    </xf>
    <xf numFmtId="0" fontId="64" fillId="0" borderId="0" xfId="6" applyFont="1" applyAlignment="1">
      <alignment horizontal="center" vertical="center"/>
    </xf>
    <xf numFmtId="0" fontId="63" fillId="0" borderId="0" xfId="6" applyFont="1">
      <alignment vertical="center"/>
    </xf>
    <xf numFmtId="0" fontId="63" fillId="0" borderId="0" xfId="6" applyFont="1" applyAlignment="1">
      <alignment horizontal="left" vertical="center"/>
    </xf>
    <xf numFmtId="0" fontId="36" fillId="0" borderId="0" xfId="6" applyFont="1">
      <alignment vertical="center"/>
    </xf>
    <xf numFmtId="0" fontId="23" fillId="0" borderId="43" xfId="6" applyFont="1" applyBorder="1">
      <alignment vertical="center"/>
    </xf>
    <xf numFmtId="0" fontId="23" fillId="0" borderId="15" xfId="6" applyFont="1" applyBorder="1">
      <alignment vertical="center"/>
    </xf>
    <xf numFmtId="0" fontId="23" fillId="0" borderId="50" xfId="6" applyFont="1" applyBorder="1">
      <alignment vertical="center"/>
    </xf>
    <xf numFmtId="0" fontId="23" fillId="0" borderId="15" xfId="6" applyFont="1" applyBorder="1" applyAlignment="1">
      <alignment horizontal="left" vertical="center"/>
    </xf>
    <xf numFmtId="0" fontId="23" fillId="0" borderId="0" xfId="6" applyFont="1" applyAlignment="1">
      <alignment vertical="center" wrapText="1"/>
    </xf>
    <xf numFmtId="0" fontId="36" fillId="0" borderId="16" xfId="6" applyFont="1" applyBorder="1" applyAlignment="1">
      <alignment horizontal="right" vertical="center"/>
    </xf>
    <xf numFmtId="0" fontId="23" fillId="0" borderId="51" xfId="6" applyFont="1" applyBorder="1">
      <alignment vertical="center"/>
    </xf>
    <xf numFmtId="0" fontId="23" fillId="0" borderId="16" xfId="6" applyFont="1" applyBorder="1">
      <alignment vertical="center"/>
    </xf>
    <xf numFmtId="0" fontId="36" fillId="0" borderId="0" xfId="6" applyFont="1" applyAlignment="1">
      <alignment horizontal="left" vertical="center"/>
    </xf>
    <xf numFmtId="0" fontId="44" fillId="0" borderId="0" xfId="6" applyFont="1">
      <alignment vertical="center"/>
    </xf>
    <xf numFmtId="0" fontId="23" fillId="0" borderId="0" xfId="6" applyFont="1" applyAlignment="1"/>
    <xf numFmtId="0" fontId="23" fillId="0" borderId="51" xfId="6" applyFont="1" applyBorder="1" applyAlignment="1">
      <alignment horizontal="center" vertical="center"/>
    </xf>
    <xf numFmtId="0" fontId="63" fillId="0" borderId="0" xfId="6" applyFont="1" applyAlignment="1">
      <alignment horizontal="right" vertical="center"/>
    </xf>
    <xf numFmtId="0" fontId="36" fillId="0" borderId="0" xfId="6" applyFont="1" applyAlignment="1">
      <alignment horizontal="right" vertical="center"/>
    </xf>
    <xf numFmtId="0" fontId="23" fillId="0" borderId="51" xfId="6" applyFont="1" applyBorder="1" applyAlignment="1">
      <alignment horizontal="left" vertical="center" shrinkToFit="1"/>
    </xf>
    <xf numFmtId="0" fontId="44" fillId="0" borderId="0" xfId="6" applyFont="1" applyAlignment="1">
      <alignment vertical="center" wrapText="1"/>
    </xf>
    <xf numFmtId="0" fontId="44" fillId="0" borderId="51" xfId="6" applyFont="1" applyBorder="1" applyAlignment="1">
      <alignment horizontal="left" vertical="center" wrapText="1"/>
    </xf>
    <xf numFmtId="0" fontId="44" fillId="0" borderId="0" xfId="6" applyFont="1" applyAlignment="1">
      <alignment vertical="center" shrinkToFit="1"/>
    </xf>
    <xf numFmtId="0" fontId="44" fillId="0" borderId="0" xfId="6" applyFont="1" applyAlignment="1">
      <alignment horizontal="left" vertical="center" wrapText="1"/>
    </xf>
    <xf numFmtId="0" fontId="23" fillId="0" borderId="51" xfId="6" applyFont="1" applyBorder="1" applyAlignment="1">
      <alignment vertical="center" shrinkToFit="1"/>
    </xf>
    <xf numFmtId="0" fontId="23" fillId="0" borderId="0" xfId="6" applyFont="1" applyAlignment="1">
      <alignment horizontal="center" vertical="center"/>
    </xf>
    <xf numFmtId="0" fontId="23" fillId="0" borderId="0" xfId="6" applyFont="1" applyAlignment="1">
      <alignment horizontal="center" vertical="center" shrinkToFit="1"/>
    </xf>
    <xf numFmtId="0" fontId="23" fillId="0" borderId="17" xfId="6" applyFont="1" applyBorder="1">
      <alignment vertical="center"/>
    </xf>
    <xf numFmtId="0" fontId="23" fillId="0" borderId="30" xfId="6" applyFont="1" applyBorder="1">
      <alignment vertical="center"/>
    </xf>
    <xf numFmtId="0" fontId="23" fillId="0" borderId="94" xfId="6" applyFont="1" applyBorder="1">
      <alignment vertical="center"/>
    </xf>
    <xf numFmtId="0" fontId="36" fillId="0" borderId="15" xfId="6" applyFont="1" applyBorder="1" applyAlignment="1">
      <alignment horizontal="right" vertical="center"/>
    </xf>
    <xf numFmtId="0" fontId="36" fillId="0" borderId="0" xfId="6" applyFont="1" applyAlignment="1">
      <alignment horizontal="center" vertical="center"/>
    </xf>
    <xf numFmtId="0" fontId="44" fillId="0" borderId="0" xfId="6" applyFont="1" applyAlignment="1">
      <alignment horizontal="left" vertical="center"/>
    </xf>
    <xf numFmtId="0" fontId="23" fillId="0" borderId="51" xfId="6" applyFont="1" applyBorder="1" applyAlignment="1">
      <alignment horizontal="center" vertical="center" shrinkToFit="1"/>
    </xf>
    <xf numFmtId="0" fontId="48" fillId="0" borderId="0" xfId="6" applyFont="1" applyAlignment="1">
      <alignment horizontal="left" vertical="top"/>
    </xf>
    <xf numFmtId="0" fontId="24" fillId="0" borderId="0" xfId="6" applyFont="1" applyAlignment="1">
      <alignment vertical="top" wrapText="1"/>
    </xf>
    <xf numFmtId="0" fontId="24" fillId="0" borderId="51" xfId="6" applyFont="1" applyBorder="1" applyAlignment="1">
      <alignment vertical="top" wrapText="1"/>
    </xf>
    <xf numFmtId="0" fontId="65" fillId="0" borderId="0" xfId="6" applyFont="1" applyAlignment="1">
      <alignment horizontal="left" vertical="top" wrapText="1"/>
    </xf>
    <xf numFmtId="0" fontId="65" fillId="0" borderId="0" xfId="6" applyFont="1" applyAlignment="1">
      <alignment vertical="top" wrapText="1"/>
    </xf>
    <xf numFmtId="0" fontId="65" fillId="0" borderId="51" xfId="6" applyFont="1" applyBorder="1" applyAlignment="1">
      <alignment vertical="top" wrapText="1"/>
    </xf>
    <xf numFmtId="0" fontId="23" fillId="0" borderId="30" xfId="6" applyFont="1" applyBorder="1" applyAlignment="1">
      <alignment vertical="center" shrinkToFit="1"/>
    </xf>
    <xf numFmtId="0" fontId="23" fillId="0" borderId="30" xfId="6" applyFont="1" applyBorder="1" applyAlignment="1">
      <alignment horizontal="left" vertical="center" shrinkToFit="1"/>
    </xf>
    <xf numFmtId="0" fontId="23" fillId="0" borderId="94" xfId="6" applyFont="1" applyBorder="1" applyAlignment="1">
      <alignment horizontal="left" vertical="center" shrinkToFit="1"/>
    </xf>
    <xf numFmtId="0" fontId="65" fillId="0" borderId="30" xfId="6" applyFont="1" applyBorder="1" applyAlignment="1">
      <alignment horizontal="left" vertical="top" wrapText="1"/>
    </xf>
    <xf numFmtId="0" fontId="65" fillId="0" borderId="30" xfId="6" applyFont="1" applyBorder="1" applyAlignment="1">
      <alignment vertical="top" wrapText="1"/>
    </xf>
    <xf numFmtId="0" fontId="65" fillId="0" borderId="94" xfId="6" applyFont="1" applyBorder="1" applyAlignment="1">
      <alignment vertical="top" wrapText="1"/>
    </xf>
    <xf numFmtId="0" fontId="63" fillId="0" borderId="15" xfId="6" applyFont="1" applyBorder="1">
      <alignment vertical="center"/>
    </xf>
    <xf numFmtId="0" fontId="67" fillId="0" borderId="15" xfId="6" applyFont="1" applyBorder="1" applyAlignment="1">
      <alignment vertical="center" wrapText="1"/>
    </xf>
    <xf numFmtId="0" fontId="67" fillId="0" borderId="77" xfId="6" applyFont="1" applyBorder="1" applyAlignment="1">
      <alignment horizontal="left" vertical="center"/>
    </xf>
    <xf numFmtId="0" fontId="67" fillId="0" borderId="50" xfId="6" applyFont="1" applyBorder="1" applyAlignment="1">
      <alignment horizontal="left" vertical="center" wrapText="1"/>
    </xf>
    <xf numFmtId="56" fontId="23" fillId="0" borderId="47" xfId="6" applyNumberFormat="1" applyFont="1" applyBorder="1" applyAlignment="1">
      <alignment vertical="center" shrinkToFit="1"/>
    </xf>
    <xf numFmtId="0" fontId="23" fillId="0" borderId="47" xfId="6" applyFont="1" applyBorder="1" applyAlignment="1">
      <alignment vertical="center" shrinkToFit="1"/>
    </xf>
    <xf numFmtId="0" fontId="23" fillId="0" borderId="47" xfId="6" applyFont="1" applyBorder="1" applyAlignment="1">
      <alignment horizontal="left" vertical="center"/>
    </xf>
    <xf numFmtId="0" fontId="23" fillId="0" borderId="47" xfId="6" applyFont="1" applyBorder="1" applyAlignment="1">
      <alignment horizontal="left" vertical="center" shrinkToFit="1"/>
    </xf>
    <xf numFmtId="0" fontId="23" fillId="0" borderId="12" xfId="6" applyFont="1" applyBorder="1" applyAlignment="1">
      <alignment horizontal="center" vertical="center" shrinkToFit="1"/>
    </xf>
    <xf numFmtId="56" fontId="23" fillId="0" borderId="9" xfId="6" applyNumberFormat="1" applyFont="1" applyBorder="1" applyAlignment="1">
      <alignment vertical="center" shrinkToFit="1"/>
    </xf>
    <xf numFmtId="0" fontId="23" fillId="0" borderId="0" xfId="6" applyFont="1" applyAlignment="1">
      <alignment vertical="top"/>
    </xf>
    <xf numFmtId="183" fontId="23" fillId="0" borderId="51" xfId="6" applyNumberFormat="1" applyFont="1" applyBorder="1" applyAlignment="1">
      <alignment horizontal="center" vertical="center"/>
    </xf>
    <xf numFmtId="0" fontId="23" fillId="0" borderId="30" xfId="6" applyFont="1" applyBorder="1" applyAlignment="1">
      <alignment horizontal="center" vertical="center"/>
    </xf>
    <xf numFmtId="0" fontId="23" fillId="0" borderId="30" xfId="6" applyFont="1" applyBorder="1" applyAlignment="1">
      <alignment horizontal="left" vertical="center"/>
    </xf>
    <xf numFmtId="0" fontId="23" fillId="0" borderId="30" xfId="6" applyFont="1" applyBorder="1" applyAlignment="1">
      <alignment horizontal="left" vertical="center" wrapText="1"/>
    </xf>
    <xf numFmtId="0" fontId="23" fillId="0" borderId="94" xfId="6" applyFont="1" applyBorder="1" applyAlignment="1">
      <alignment horizontal="left" vertical="center" wrapText="1"/>
    </xf>
    <xf numFmtId="0" fontId="23" fillId="0" borderId="15" xfId="6" applyFont="1" applyBorder="1" applyAlignment="1">
      <alignment horizontal="center" vertical="center"/>
    </xf>
    <xf numFmtId="0" fontId="63" fillId="0" borderId="0" xfId="6" applyFont="1" applyAlignment="1">
      <alignment horizontal="left" vertical="center" wrapText="1"/>
    </xf>
    <xf numFmtId="0" fontId="23" fillId="0" borderId="16" xfId="6" applyFont="1" applyBorder="1" applyAlignment="1">
      <alignment horizontal="right" vertical="center"/>
    </xf>
    <xf numFmtId="0" fontId="44" fillId="0" borderId="0" xfId="6" applyFont="1" applyAlignment="1">
      <alignment vertical="center" wrapText="1" shrinkToFit="1"/>
    </xf>
    <xf numFmtId="0" fontId="44" fillId="0" borderId="0" xfId="6" applyFont="1" applyAlignment="1">
      <alignment horizontal="left" vertical="center" wrapText="1" shrinkToFit="1"/>
    </xf>
    <xf numFmtId="0" fontId="44" fillId="0" borderId="51" xfId="6" applyFont="1" applyBorder="1" applyAlignment="1">
      <alignment vertical="center" wrapText="1" shrinkToFit="1"/>
    </xf>
    <xf numFmtId="0" fontId="48" fillId="0" borderId="0" xfId="6" applyFont="1">
      <alignment vertical="center"/>
    </xf>
    <xf numFmtId="0" fontId="44" fillId="0" borderId="0" xfId="6" applyFont="1" applyAlignment="1">
      <alignment horizontal="center" vertical="center" shrinkToFit="1"/>
    </xf>
    <xf numFmtId="0" fontId="44" fillId="0" borderId="51" xfId="6" applyFont="1" applyBorder="1" applyAlignment="1">
      <alignment horizontal="center" vertical="center" shrinkToFit="1"/>
    </xf>
    <xf numFmtId="0" fontId="23" fillId="0" borderId="30" xfId="6" applyFont="1" applyBorder="1" applyAlignment="1">
      <alignment horizontal="right" vertical="center"/>
    </xf>
    <xf numFmtId="0" fontId="48" fillId="0" borderId="0" xfId="6" applyFont="1" applyAlignment="1">
      <alignment horizontal="left" vertical="center" wrapText="1"/>
    </xf>
    <xf numFmtId="0" fontId="23" fillId="0" borderId="52" xfId="6" applyFont="1" applyBorder="1">
      <alignment vertical="center"/>
    </xf>
    <xf numFmtId="0" fontId="23" fillId="0" borderId="52" xfId="6" applyFont="1" applyBorder="1" applyAlignment="1">
      <alignment horizontal="center" vertical="center"/>
    </xf>
    <xf numFmtId="0" fontId="23" fillId="0" borderId="52" xfId="6" applyFont="1" applyBorder="1" applyAlignment="1">
      <alignment horizontal="left" vertical="center"/>
    </xf>
    <xf numFmtId="0" fontId="23" fillId="0" borderId="94" xfId="6" applyFont="1" applyBorder="1" applyAlignment="1">
      <alignment horizontal="center" vertical="center"/>
    </xf>
    <xf numFmtId="0" fontId="48" fillId="0" borderId="0" xfId="6" applyFont="1" applyAlignment="1">
      <alignment horizontal="center" vertical="center"/>
    </xf>
    <xf numFmtId="0" fontId="48" fillId="0" borderId="0" xfId="6" applyFont="1" applyAlignment="1">
      <alignment horizontal="left" vertical="center"/>
    </xf>
    <xf numFmtId="0" fontId="24" fillId="0" borderId="1" xfId="6" applyFont="1" applyBorder="1">
      <alignment vertical="center"/>
    </xf>
    <xf numFmtId="0" fontId="24" fillId="0" borderId="1" xfId="6" applyFont="1" applyBorder="1" applyAlignment="1">
      <alignment horizontal="left" vertical="center"/>
    </xf>
    <xf numFmtId="0" fontId="24" fillId="0" borderId="0" xfId="0" applyFont="1" applyAlignment="1">
      <alignment horizontal="left" vertical="center" wrapText="1"/>
    </xf>
    <xf numFmtId="0" fontId="24" fillId="0" borderId="86" xfId="0" applyFont="1" applyBorder="1" applyAlignment="1">
      <alignment horizontal="left" vertical="center" wrapText="1"/>
    </xf>
    <xf numFmtId="49" fontId="24" fillId="0" borderId="86" xfId="0" applyNumberFormat="1" applyFont="1" applyBorder="1" applyAlignment="1">
      <alignment horizontal="left" vertical="center" wrapText="1"/>
    </xf>
    <xf numFmtId="0" fontId="24" fillId="0" borderId="86" xfId="6" applyFont="1" applyBorder="1" applyAlignment="1">
      <alignment horizontal="left" vertical="center"/>
    </xf>
    <xf numFmtId="0" fontId="24" fillId="0" borderId="1" xfId="0" applyFont="1" applyBorder="1" applyAlignment="1">
      <alignment horizontal="left" vertical="center" wrapText="1"/>
    </xf>
    <xf numFmtId="49" fontId="24" fillId="0" borderId="1" xfId="0" applyNumberFormat="1" applyFont="1" applyBorder="1" applyAlignment="1">
      <alignment horizontal="left" vertical="center" wrapText="1"/>
    </xf>
    <xf numFmtId="0" fontId="0" fillId="0" borderId="51" xfId="0" applyBorder="1" applyAlignment="1">
      <alignment horizontal="left" vertical="center" shrinkToFit="1"/>
    </xf>
    <xf numFmtId="0" fontId="36" fillId="0" borderId="51" xfId="6" applyFont="1" applyBorder="1" applyAlignment="1">
      <alignment horizontal="left" vertical="center"/>
    </xf>
    <xf numFmtId="0" fontId="65" fillId="0" borderId="0" xfId="6" applyFont="1">
      <alignment vertical="center"/>
    </xf>
    <xf numFmtId="0" fontId="65" fillId="0" borderId="51" xfId="6" applyFont="1" applyBorder="1">
      <alignment vertical="center"/>
    </xf>
    <xf numFmtId="177" fontId="0" fillId="10" borderId="67" xfId="0" applyNumberFormat="1" applyFill="1" applyBorder="1" applyAlignment="1">
      <alignment horizontal="right" vertical="top"/>
    </xf>
    <xf numFmtId="177" fontId="0" fillId="10" borderId="158" xfId="0" applyNumberFormat="1" applyFill="1" applyBorder="1" applyAlignment="1">
      <alignment horizontal="right" vertical="center" shrinkToFit="1"/>
    </xf>
    <xf numFmtId="0" fontId="33" fillId="0" borderId="44" xfId="0" applyFont="1" applyBorder="1">
      <alignment vertical="center"/>
    </xf>
    <xf numFmtId="0" fontId="14" fillId="0" borderId="136" xfId="0" applyFont="1" applyBorder="1">
      <alignment vertical="center"/>
    </xf>
    <xf numFmtId="0" fontId="14" fillId="0" borderId="137" xfId="0" applyFont="1" applyBorder="1">
      <alignment vertical="center"/>
    </xf>
    <xf numFmtId="0" fontId="14" fillId="0" borderId="142" xfId="0" applyFont="1" applyBorder="1">
      <alignment vertical="center"/>
    </xf>
    <xf numFmtId="0" fontId="14" fillId="0" borderId="82" xfId="0" applyFont="1" applyBorder="1">
      <alignment vertical="center"/>
    </xf>
    <xf numFmtId="0" fontId="14" fillId="0" borderId="83" xfId="0" applyFont="1" applyBorder="1">
      <alignment vertical="center"/>
    </xf>
    <xf numFmtId="0" fontId="14" fillId="0" borderId="112" xfId="0" applyFont="1" applyBorder="1">
      <alignment vertical="center"/>
    </xf>
    <xf numFmtId="0" fontId="44" fillId="0" borderId="82" xfId="0" applyFont="1" applyBorder="1">
      <alignment vertical="center"/>
    </xf>
    <xf numFmtId="0" fontId="44" fillId="0" borderId="136" xfId="0" applyFont="1" applyBorder="1">
      <alignment vertical="center"/>
    </xf>
    <xf numFmtId="0" fontId="14" fillId="0" borderId="17" xfId="0" applyFont="1" applyBorder="1">
      <alignment vertical="center"/>
    </xf>
    <xf numFmtId="0" fontId="14" fillId="0" borderId="30" xfId="0" applyFont="1" applyBorder="1">
      <alignment vertical="center"/>
    </xf>
    <xf numFmtId="0" fontId="14" fillId="0" borderId="94" xfId="0" applyFont="1" applyBorder="1">
      <alignment vertical="center"/>
    </xf>
    <xf numFmtId="0" fontId="14" fillId="0" borderId="83" xfId="0" applyFont="1" applyBorder="1" applyAlignment="1">
      <alignment vertical="center" wrapText="1"/>
    </xf>
    <xf numFmtId="0" fontId="14" fillId="0" borderId="112" xfId="0" applyFont="1" applyBorder="1" applyAlignment="1">
      <alignment vertical="center" wrapText="1"/>
    </xf>
    <xf numFmtId="0" fontId="14" fillId="0" borderId="137" xfId="0" applyFont="1" applyBorder="1" applyAlignment="1">
      <alignment vertical="center" wrapText="1"/>
    </xf>
    <xf numFmtId="0" fontId="14" fillId="0" borderId="142" xfId="0" applyFont="1" applyBorder="1" applyAlignment="1">
      <alignment vertical="center" wrapText="1"/>
    </xf>
    <xf numFmtId="0" fontId="14" fillId="0" borderId="82" xfId="0" applyFont="1" applyBorder="1" applyAlignment="1">
      <alignment horizontal="left" vertical="center"/>
    </xf>
    <xf numFmtId="0" fontId="14" fillId="0" borderId="83" xfId="0" applyFont="1" applyBorder="1" applyAlignment="1">
      <alignment horizontal="left" vertical="center"/>
    </xf>
    <xf numFmtId="0" fontId="14" fillId="0" borderId="112" xfId="0" applyFont="1" applyBorder="1" applyAlignment="1">
      <alignment horizontal="left" vertical="center"/>
    </xf>
    <xf numFmtId="0" fontId="14" fillId="0" borderId="16" xfId="0" applyFont="1" applyBorder="1" applyAlignment="1">
      <alignment horizontal="left" vertical="center"/>
    </xf>
    <xf numFmtId="0" fontId="14" fillId="0" borderId="0" xfId="0" applyFont="1" applyAlignment="1">
      <alignment horizontal="left" vertical="center"/>
    </xf>
    <xf numFmtId="0" fontId="14" fillId="0" borderId="51" xfId="0" applyFont="1" applyBorder="1" applyAlignment="1">
      <alignment horizontal="left" vertical="center"/>
    </xf>
    <xf numFmtId="0" fontId="14" fillId="0" borderId="17" xfId="0" applyFont="1" applyBorder="1" applyAlignment="1">
      <alignment horizontal="left" vertical="center"/>
    </xf>
    <xf numFmtId="0" fontId="14" fillId="0" borderId="30" xfId="0" applyFont="1" applyBorder="1" applyAlignment="1">
      <alignment horizontal="left" vertical="center"/>
    </xf>
    <xf numFmtId="0" fontId="14" fillId="0" borderId="94" xfId="0" applyFont="1" applyBorder="1" applyAlignment="1">
      <alignment horizontal="left" vertical="center"/>
    </xf>
    <xf numFmtId="0" fontId="33" fillId="0" borderId="43" xfId="0" applyFont="1" applyBorder="1">
      <alignment vertical="center"/>
    </xf>
    <xf numFmtId="0" fontId="14" fillId="0" borderId="15" xfId="0" applyFont="1" applyBorder="1">
      <alignment vertical="center"/>
    </xf>
    <xf numFmtId="0" fontId="14" fillId="0" borderId="50" xfId="0" applyFont="1" applyBorder="1">
      <alignment vertical="center"/>
    </xf>
    <xf numFmtId="0" fontId="14" fillId="0" borderId="78" xfId="0" applyFont="1" applyBorder="1">
      <alignment vertical="center"/>
    </xf>
    <xf numFmtId="0" fontId="14" fillId="0" borderId="194" xfId="0" applyFont="1" applyBorder="1">
      <alignment vertical="center"/>
    </xf>
    <xf numFmtId="0" fontId="14" fillId="0" borderId="47" xfId="0" applyFont="1" applyBorder="1">
      <alignment vertical="center"/>
    </xf>
    <xf numFmtId="0" fontId="14" fillId="0" borderId="145" xfId="0" applyFont="1" applyBorder="1">
      <alignment vertical="center"/>
    </xf>
    <xf numFmtId="0" fontId="14" fillId="0" borderId="140" xfId="0" applyFont="1" applyBorder="1" applyAlignment="1">
      <alignment vertical="center" wrapText="1"/>
    </xf>
    <xf numFmtId="0" fontId="14" fillId="0" borderId="118" xfId="0" applyFont="1" applyBorder="1" applyAlignment="1">
      <alignment vertical="center" wrapText="1"/>
    </xf>
    <xf numFmtId="0" fontId="14" fillId="0" borderId="16" xfId="0" applyFont="1" applyBorder="1" applyAlignment="1">
      <alignment horizontal="right" vertical="center"/>
    </xf>
    <xf numFmtId="0" fontId="10" fillId="0" borderId="0" xfId="3" applyAlignment="1">
      <alignment vertical="center" shrinkToFit="1"/>
    </xf>
    <xf numFmtId="0" fontId="10" fillId="3" borderId="34" xfId="3" applyFill="1" applyBorder="1" applyAlignment="1">
      <alignment horizontal="center" vertical="center" shrinkToFit="1"/>
    </xf>
    <xf numFmtId="0" fontId="10" fillId="4" borderId="15" xfId="3" applyFill="1" applyBorder="1" applyAlignment="1">
      <alignment horizontal="center" vertical="center" shrinkToFit="1"/>
    </xf>
    <xf numFmtId="0" fontId="10" fillId="6" borderId="15" xfId="3" applyFill="1" applyBorder="1" applyAlignment="1">
      <alignment horizontal="center" vertical="center" shrinkToFit="1"/>
    </xf>
    <xf numFmtId="9" fontId="12" fillId="8" borderId="115" xfId="1" applyFont="1" applyFill="1" applyBorder="1" applyAlignment="1" applyProtection="1">
      <alignment vertical="center" shrinkToFit="1"/>
    </xf>
    <xf numFmtId="1" fontId="10" fillId="6" borderId="15" xfId="1" applyNumberFormat="1" applyFont="1" applyFill="1" applyBorder="1" applyAlignment="1" applyProtection="1">
      <alignment horizontal="right" vertical="center" shrinkToFit="1"/>
    </xf>
    <xf numFmtId="0" fontId="10" fillId="6" borderId="15" xfId="3" applyFill="1" applyBorder="1" applyAlignment="1">
      <alignment vertical="center" shrinkToFit="1"/>
    </xf>
    <xf numFmtId="0" fontId="10" fillId="4" borderId="15" xfId="3" applyFill="1" applyBorder="1" applyAlignment="1">
      <alignment horizontal="left" vertical="center" shrinkToFit="1"/>
    </xf>
    <xf numFmtId="0" fontId="10" fillId="4" borderId="0" xfId="3" applyFill="1" applyAlignment="1">
      <alignment horizontal="left" vertical="center" shrinkToFit="1"/>
    </xf>
    <xf numFmtId="0" fontId="10" fillId="6" borderId="15" xfId="3" applyFill="1" applyBorder="1" applyAlignment="1">
      <alignment horizontal="left" vertical="center" shrinkToFit="1"/>
    </xf>
    <xf numFmtId="0" fontId="10" fillId="6" borderId="52" xfId="3" applyFill="1" applyBorder="1" applyAlignment="1">
      <alignment horizontal="left" vertical="center" shrinkToFit="1"/>
    </xf>
    <xf numFmtId="0" fontId="57" fillId="0" borderId="188" xfId="0" applyFont="1" applyBorder="1">
      <alignment vertical="center"/>
    </xf>
    <xf numFmtId="177" fontId="13" fillId="0" borderId="0" xfId="0" applyNumberFormat="1" applyFont="1">
      <alignment vertical="center"/>
    </xf>
    <xf numFmtId="0" fontId="55" fillId="0" borderId="0" xfId="0" applyFont="1">
      <alignment vertical="center"/>
    </xf>
    <xf numFmtId="0" fontId="38" fillId="13" borderId="33" xfId="3" applyFont="1" applyFill="1" applyBorder="1" applyAlignment="1">
      <alignment horizontal="left" vertical="center"/>
    </xf>
    <xf numFmtId="0" fontId="56" fillId="0" borderId="35" xfId="3" applyFont="1" applyBorder="1">
      <alignment vertical="center"/>
    </xf>
    <xf numFmtId="0" fontId="12" fillId="0" borderId="35" xfId="0" applyFont="1" applyBorder="1">
      <alignment vertical="center"/>
    </xf>
    <xf numFmtId="0" fontId="23" fillId="0" borderId="47" xfId="6" applyFont="1" applyBorder="1" applyAlignment="1">
      <alignment horizontal="center" vertical="center" shrinkToFit="1"/>
    </xf>
    <xf numFmtId="0" fontId="23" fillId="0" borderId="0" xfId="6" applyFont="1" applyAlignment="1">
      <alignment horizontal="left" vertical="center" shrinkToFit="1"/>
    </xf>
    <xf numFmtId="0" fontId="24" fillId="0" borderId="0" xfId="6" applyFont="1" applyAlignment="1">
      <alignment horizontal="left" vertical="top" wrapText="1"/>
    </xf>
    <xf numFmtId="0" fontId="24" fillId="0" borderId="51" xfId="6" applyFont="1" applyBorder="1" applyAlignment="1">
      <alignment horizontal="left" vertical="top" wrapText="1"/>
    </xf>
    <xf numFmtId="0" fontId="23" fillId="0" borderId="73" xfId="6" applyFont="1" applyBorder="1" applyAlignment="1">
      <alignment horizontal="center" vertical="center" shrinkToFit="1"/>
    </xf>
    <xf numFmtId="0" fontId="23" fillId="0" borderId="0" xfId="6" applyFont="1" applyAlignment="1">
      <alignment vertical="center" shrinkToFit="1"/>
    </xf>
    <xf numFmtId="0" fontId="44" fillId="0" borderId="0" xfId="6" applyFont="1" applyAlignment="1">
      <alignment horizontal="left" vertical="center" shrinkToFit="1"/>
    </xf>
    <xf numFmtId="0" fontId="44" fillId="0" borderId="51" xfId="6" applyFont="1" applyBorder="1" applyAlignment="1">
      <alignment vertical="center" shrinkToFit="1"/>
    </xf>
    <xf numFmtId="0" fontId="51" fillId="0" borderId="0" xfId="0" applyFont="1" applyAlignment="1">
      <alignment vertical="top" wrapText="1"/>
    </xf>
    <xf numFmtId="0" fontId="51" fillId="0" borderId="35" xfId="0" applyFont="1" applyBorder="1">
      <alignment vertical="center"/>
    </xf>
    <xf numFmtId="0" fontId="51" fillId="0" borderId="0" xfId="0" applyFont="1">
      <alignment vertical="center"/>
    </xf>
    <xf numFmtId="0" fontId="75" fillId="0" borderId="188" xfId="0" applyFont="1" applyBorder="1">
      <alignment vertical="center"/>
    </xf>
    <xf numFmtId="0" fontId="51" fillId="0" borderId="35" xfId="0" applyFont="1" applyBorder="1" applyAlignment="1">
      <alignment vertical="top" wrapText="1"/>
    </xf>
    <xf numFmtId="0" fontId="77" fillId="0" borderId="0" xfId="0" applyFont="1" applyAlignment="1"/>
    <xf numFmtId="0" fontId="77" fillId="0" borderId="0" xfId="0" applyFont="1">
      <alignment vertical="center"/>
    </xf>
    <xf numFmtId="0" fontId="77" fillId="0" borderId="0" xfId="0" applyFont="1" applyAlignment="1">
      <alignment vertical="top" shrinkToFit="1"/>
    </xf>
    <xf numFmtId="0" fontId="77" fillId="0" borderId="0" xfId="0" applyFont="1" applyAlignment="1">
      <alignment shrinkToFit="1"/>
    </xf>
    <xf numFmtId="0" fontId="75" fillId="0" borderId="0" xfId="0" applyFont="1" applyAlignment="1">
      <alignment vertical="top"/>
    </xf>
    <xf numFmtId="0" fontId="76" fillId="0" borderId="0" xfId="0" applyFont="1" applyAlignment="1">
      <alignment vertical="top"/>
    </xf>
    <xf numFmtId="0" fontId="51" fillId="0" borderId="0" xfId="0" applyFont="1" applyAlignment="1">
      <alignment vertical="center" wrapText="1"/>
    </xf>
    <xf numFmtId="0" fontId="51" fillId="0" borderId="0" xfId="0" applyFont="1" applyAlignment="1">
      <alignment horizontal="left" vertical="top" wrapText="1"/>
    </xf>
    <xf numFmtId="0" fontId="76" fillId="0" borderId="0" xfId="0" applyFont="1">
      <alignment vertical="center"/>
    </xf>
    <xf numFmtId="0" fontId="38" fillId="0" borderId="0" xfId="0" applyFont="1">
      <alignment vertical="center"/>
    </xf>
    <xf numFmtId="0" fontId="62" fillId="0" borderId="0" xfId="0" applyFont="1" applyAlignment="1">
      <alignment vertical="top" wrapText="1"/>
    </xf>
    <xf numFmtId="0" fontId="25" fillId="0" borderId="0" xfId="0" applyFont="1" applyAlignment="1">
      <alignment horizontal="left" vertical="top" wrapText="1"/>
    </xf>
    <xf numFmtId="0" fontId="25" fillId="0" borderId="0" xfId="0" applyFont="1" applyAlignment="1">
      <alignment horizontal="left" vertical="top"/>
    </xf>
    <xf numFmtId="0" fontId="0" fillId="0" borderId="0" xfId="0" applyAlignment="1">
      <alignment horizontal="left" vertical="top" wrapText="1"/>
    </xf>
    <xf numFmtId="0" fontId="25" fillId="0" borderId="0" xfId="0" applyFont="1" applyAlignment="1">
      <alignment vertical="top" wrapText="1"/>
    </xf>
    <xf numFmtId="0" fontId="38" fillId="6" borderId="155" xfId="0" applyFont="1" applyFill="1" applyBorder="1">
      <alignment vertical="center"/>
    </xf>
    <xf numFmtId="0" fontId="38" fillId="6" borderId="161" xfId="0" applyFont="1" applyFill="1" applyBorder="1">
      <alignment vertical="center"/>
    </xf>
    <xf numFmtId="0" fontId="17" fillId="0" borderId="0" xfId="0" applyFont="1">
      <alignment vertical="center"/>
    </xf>
    <xf numFmtId="0" fontId="17" fillId="0" borderId="0" xfId="0" applyFont="1" applyAlignment="1">
      <alignment horizontal="right" vertical="top"/>
    </xf>
    <xf numFmtId="0" fontId="45" fillId="0" borderId="0" xfId="0" applyFont="1" applyAlignment="1">
      <alignment horizontal="left" vertical="center" shrinkToFit="1"/>
    </xf>
    <xf numFmtId="0" fontId="12" fillId="0" borderId="0" xfId="0" applyFont="1" applyAlignment="1">
      <alignment horizontal="right" vertical="top"/>
    </xf>
    <xf numFmtId="180" fontId="13" fillId="9" borderId="141" xfId="0" applyNumberFormat="1" applyFont="1" applyFill="1" applyBorder="1" applyAlignment="1" applyProtection="1">
      <alignment horizontal="center" vertical="center" shrinkToFit="1"/>
      <protection locked="0"/>
    </xf>
    <xf numFmtId="179" fontId="13" fillId="9" borderId="2" xfId="0" applyNumberFormat="1" applyFont="1" applyFill="1" applyBorder="1" applyAlignment="1" applyProtection="1">
      <alignment horizontal="center" vertical="center"/>
      <protection locked="0"/>
    </xf>
    <xf numFmtId="180" fontId="13" fillId="9" borderId="141" xfId="0" applyNumberFormat="1" applyFont="1" applyFill="1" applyBorder="1" applyAlignment="1" applyProtection="1">
      <alignment horizontal="center" vertical="center"/>
      <protection locked="0"/>
    </xf>
    <xf numFmtId="38" fontId="78" fillId="2" borderId="11" xfId="2" applyFont="1" applyFill="1" applyBorder="1" applyAlignment="1" applyProtection="1">
      <alignment horizontal="right" vertical="center" wrapText="1"/>
      <protection locked="0"/>
    </xf>
    <xf numFmtId="38" fontId="78" fillId="2" borderId="21" xfId="2" applyFont="1" applyFill="1" applyBorder="1" applyAlignment="1" applyProtection="1">
      <alignment horizontal="right" vertical="center" wrapText="1"/>
      <protection locked="0"/>
    </xf>
    <xf numFmtId="38" fontId="78" fillId="2" borderId="12" xfId="2" applyFont="1" applyFill="1" applyBorder="1" applyAlignment="1" applyProtection="1">
      <alignment horizontal="right" vertical="center" wrapText="1"/>
      <protection locked="0"/>
    </xf>
    <xf numFmtId="38" fontId="78" fillId="2" borderId="22" xfId="2" applyFont="1" applyFill="1" applyBorder="1" applyAlignment="1" applyProtection="1">
      <alignment horizontal="right" vertical="center" wrapText="1"/>
      <protection locked="0"/>
    </xf>
    <xf numFmtId="38" fontId="78" fillId="2" borderId="13" xfId="2" applyFont="1" applyFill="1" applyBorder="1" applyAlignment="1" applyProtection="1">
      <alignment horizontal="right" vertical="center" wrapText="1"/>
      <protection locked="0"/>
    </xf>
    <xf numFmtId="38" fontId="78" fillId="2" borderId="23" xfId="2" applyFont="1" applyFill="1" applyBorder="1" applyAlignment="1" applyProtection="1">
      <alignment horizontal="right" vertical="center" wrapText="1"/>
      <protection locked="0"/>
    </xf>
    <xf numFmtId="38" fontId="78" fillId="2" borderId="3" xfId="2" applyFont="1" applyFill="1" applyBorder="1" applyAlignment="1" applyProtection="1">
      <alignment horizontal="right" vertical="center" wrapText="1"/>
      <protection locked="0"/>
    </xf>
    <xf numFmtId="38" fontId="78" fillId="2" borderId="24" xfId="2" applyFont="1" applyFill="1" applyBorder="1" applyAlignment="1" applyProtection="1">
      <alignment horizontal="right" vertical="center" wrapText="1"/>
      <protection locked="0"/>
    </xf>
    <xf numFmtId="38" fontId="12" fillId="2" borderId="25" xfId="2" applyFont="1" applyFill="1" applyBorder="1" applyAlignment="1" applyProtection="1">
      <alignment horizontal="right" vertical="center" wrapText="1"/>
      <protection locked="0"/>
    </xf>
    <xf numFmtId="38" fontId="12" fillId="2" borderId="26" xfId="2" applyFont="1" applyFill="1" applyBorder="1" applyAlignment="1" applyProtection="1">
      <alignment horizontal="right" vertical="center" wrapText="1"/>
      <protection locked="0"/>
    </xf>
    <xf numFmtId="0" fontId="38" fillId="6" borderId="89" xfId="0" applyFont="1" applyFill="1" applyBorder="1" applyAlignment="1">
      <alignment horizontal="center" vertical="center"/>
    </xf>
    <xf numFmtId="0" fontId="71" fillId="0" borderId="0" xfId="0" applyFont="1" applyAlignment="1">
      <alignment vertical="center" wrapText="1"/>
    </xf>
    <xf numFmtId="0" fontId="63" fillId="6" borderId="63" xfId="0" applyFont="1" applyFill="1" applyBorder="1" applyAlignment="1">
      <alignment vertical="center" wrapText="1"/>
    </xf>
    <xf numFmtId="0" fontId="19" fillId="6" borderId="63" xfId="0" applyFont="1" applyFill="1" applyBorder="1">
      <alignment vertical="center"/>
    </xf>
    <xf numFmtId="0" fontId="19" fillId="6" borderId="50" xfId="0" applyFont="1" applyFill="1" applyBorder="1">
      <alignment vertical="center"/>
    </xf>
    <xf numFmtId="0" fontId="19" fillId="8" borderId="91" xfId="0" applyFont="1" applyFill="1" applyBorder="1">
      <alignment vertical="center"/>
    </xf>
    <xf numFmtId="179" fontId="19" fillId="0" borderId="131" xfId="0" applyNumberFormat="1" applyFont="1" applyBorder="1" applyAlignment="1" applyProtection="1">
      <alignment horizontal="center" vertical="center"/>
      <protection locked="0"/>
    </xf>
    <xf numFmtId="180" fontId="19" fillId="0" borderId="105" xfId="0" applyNumberFormat="1" applyFont="1" applyBorder="1" applyAlignment="1" applyProtection="1">
      <alignment horizontal="center" vertical="center"/>
      <protection locked="0"/>
    </xf>
    <xf numFmtId="0" fontId="63" fillId="5" borderId="132" xfId="0" applyFont="1" applyFill="1" applyBorder="1" applyAlignment="1" applyProtection="1">
      <alignment vertical="center" wrapText="1"/>
      <protection locked="0"/>
    </xf>
    <xf numFmtId="0" fontId="19" fillId="6" borderId="39" xfId="0" applyFont="1" applyFill="1" applyBorder="1" applyAlignment="1">
      <alignment horizontal="left" vertical="center"/>
    </xf>
    <xf numFmtId="179" fontId="19" fillId="0" borderId="102" xfId="0" applyNumberFormat="1" applyFont="1" applyBorder="1" applyAlignment="1" applyProtection="1">
      <alignment horizontal="center" vertical="center"/>
      <protection locked="0"/>
    </xf>
    <xf numFmtId="180" fontId="19" fillId="0" borderId="146" xfId="0" applyNumberFormat="1" applyFont="1" applyBorder="1" applyAlignment="1" applyProtection="1">
      <alignment horizontal="center" vertical="center"/>
      <protection locked="0"/>
    </xf>
    <xf numFmtId="0" fontId="19" fillId="8" borderId="151" xfId="0" applyFont="1" applyFill="1" applyBorder="1" applyAlignment="1">
      <alignment vertical="center" shrinkToFit="1"/>
    </xf>
    <xf numFmtId="0" fontId="63" fillId="8" borderId="63" xfId="0" applyFont="1" applyFill="1" applyBorder="1" applyAlignment="1">
      <alignment vertical="center" shrinkToFit="1"/>
    </xf>
    <xf numFmtId="0" fontId="19" fillId="8" borderId="63" xfId="0" applyFont="1" applyFill="1" applyBorder="1">
      <alignment vertical="center"/>
    </xf>
    <xf numFmtId="0" fontId="19" fillId="6" borderId="58" xfId="0" applyFont="1" applyFill="1" applyBorder="1">
      <alignment vertical="center"/>
    </xf>
    <xf numFmtId="0" fontId="19" fillId="6" borderId="20" xfId="0" applyFont="1" applyFill="1" applyBorder="1" applyAlignment="1">
      <alignment vertical="center" wrapText="1"/>
    </xf>
    <xf numFmtId="0" fontId="19" fillId="6" borderId="29" xfId="0" applyFont="1" applyFill="1" applyBorder="1">
      <alignment vertical="center"/>
    </xf>
    <xf numFmtId="0" fontId="19" fillId="6" borderId="1" xfId="0" applyFont="1" applyFill="1" applyBorder="1">
      <alignment vertical="center"/>
    </xf>
    <xf numFmtId="14" fontId="19" fillId="0" borderId="107" xfId="0" applyNumberFormat="1" applyFont="1" applyBorder="1" applyAlignment="1" applyProtection="1">
      <alignment horizontal="center" vertical="center"/>
      <protection locked="0"/>
    </xf>
    <xf numFmtId="14" fontId="19" fillId="0" borderId="108" xfId="0" applyNumberFormat="1" applyFont="1" applyBorder="1" applyAlignment="1" applyProtection="1">
      <alignment horizontal="center" vertical="center"/>
      <protection locked="0"/>
    </xf>
    <xf numFmtId="0" fontId="19" fillId="6" borderId="77" xfId="0" applyFont="1" applyFill="1" applyBorder="1" applyAlignment="1">
      <alignment horizontal="right" vertical="center" wrapText="1"/>
    </xf>
    <xf numFmtId="0" fontId="19" fillId="0" borderId="52" xfId="0" applyFont="1" applyBorder="1" applyAlignment="1" applyProtection="1">
      <alignment vertical="center" wrapText="1"/>
      <protection locked="0"/>
    </xf>
    <xf numFmtId="0" fontId="19" fillId="6" borderId="65" xfId="0" applyFont="1" applyFill="1" applyBorder="1" applyAlignment="1">
      <alignment vertical="center" wrapText="1"/>
    </xf>
    <xf numFmtId="0" fontId="19" fillId="6" borderId="119" xfId="0" applyFont="1" applyFill="1" applyBorder="1">
      <alignment vertical="center"/>
    </xf>
    <xf numFmtId="0" fontId="19" fillId="6" borderId="19" xfId="0" applyFont="1" applyFill="1" applyBorder="1">
      <alignment vertical="center"/>
    </xf>
    <xf numFmtId="0" fontId="19" fillId="6" borderId="6" xfId="0" applyFont="1" applyFill="1" applyBorder="1">
      <alignment vertical="center"/>
    </xf>
    <xf numFmtId="0" fontId="19" fillId="6" borderId="46" xfId="0" applyFont="1" applyFill="1" applyBorder="1">
      <alignment vertical="center"/>
    </xf>
    <xf numFmtId="0" fontId="70" fillId="6" borderId="73" xfId="0" applyFont="1" applyFill="1" applyBorder="1" applyAlignment="1">
      <alignment vertical="center" shrinkToFit="1"/>
    </xf>
    <xf numFmtId="0" fontId="19" fillId="6" borderId="136" xfId="0" applyFont="1" applyFill="1" applyBorder="1">
      <alignment vertical="center"/>
    </xf>
    <xf numFmtId="0" fontId="19" fillId="6" borderId="82" xfId="0" applyFont="1" applyFill="1" applyBorder="1" applyAlignment="1">
      <alignment vertical="center" wrapText="1"/>
    </xf>
    <xf numFmtId="0" fontId="19" fillId="6" borderId="134" xfId="0" applyFont="1" applyFill="1" applyBorder="1" applyAlignment="1">
      <alignment vertical="center" shrinkToFit="1"/>
    </xf>
    <xf numFmtId="0" fontId="59" fillId="0" borderId="0" xfId="0" applyFont="1">
      <alignment vertical="center"/>
    </xf>
    <xf numFmtId="0" fontId="13" fillId="0" borderId="0" xfId="0" applyFont="1">
      <alignment vertical="center"/>
    </xf>
    <xf numFmtId="0" fontId="59" fillId="0" borderId="207" xfId="0" applyFont="1" applyBorder="1" applyAlignment="1">
      <alignment horizontal="left" vertical="top" wrapText="1"/>
    </xf>
    <xf numFmtId="0" fontId="38" fillId="0" borderId="0" xfId="0" applyFont="1" applyAlignment="1">
      <alignment horizontal="left" vertical="top" wrapText="1"/>
    </xf>
    <xf numFmtId="0" fontId="80" fillId="0" borderId="201" xfId="0" applyFont="1" applyBorder="1">
      <alignment vertical="center"/>
    </xf>
    <xf numFmtId="0" fontId="80" fillId="0" borderId="0" xfId="0" applyFont="1" applyAlignment="1">
      <alignment vertical="top" wrapText="1"/>
    </xf>
    <xf numFmtId="0" fontId="80" fillId="0" borderId="35" xfId="0" applyFont="1" applyBorder="1" applyAlignment="1">
      <alignment vertical="top" wrapText="1"/>
    </xf>
    <xf numFmtId="0" fontId="38" fillId="0" borderId="0" xfId="0" applyFont="1" applyAlignment="1">
      <alignment horizontal="left" vertical="top"/>
    </xf>
    <xf numFmtId="0" fontId="12" fillId="0" borderId="129" xfId="0" applyFont="1" applyBorder="1">
      <alignment vertical="center"/>
    </xf>
    <xf numFmtId="0" fontId="59" fillId="0" borderId="0" xfId="3" applyFont="1" applyAlignment="1">
      <alignment vertical="center" wrapText="1"/>
    </xf>
    <xf numFmtId="0" fontId="12" fillId="0" borderId="0" xfId="0" applyFont="1" applyAlignment="1">
      <alignment vertical="center" wrapText="1"/>
    </xf>
    <xf numFmtId="0" fontId="83" fillId="6" borderId="55" xfId="3" applyFont="1" applyFill="1" applyBorder="1" applyAlignment="1">
      <alignment horizontal="center" vertical="center"/>
    </xf>
    <xf numFmtId="0" fontId="83" fillId="6" borderId="56" xfId="3" applyFont="1" applyFill="1" applyBorder="1" applyAlignment="1">
      <alignment horizontal="center" vertical="center" wrapText="1"/>
    </xf>
    <xf numFmtId="0" fontId="83" fillId="6" borderId="53" xfId="3" applyFont="1" applyFill="1" applyBorder="1" applyAlignment="1">
      <alignment horizontal="center" vertical="center"/>
    </xf>
    <xf numFmtId="0" fontId="83" fillId="6" borderId="54" xfId="3" applyFont="1" applyFill="1" applyBorder="1" applyAlignment="1">
      <alignment horizontal="center" vertical="center" wrapText="1"/>
    </xf>
    <xf numFmtId="0" fontId="83" fillId="6" borderId="25" xfId="3" applyFont="1" applyFill="1" applyBorder="1" applyAlignment="1">
      <alignment horizontal="center" vertical="center" wrapText="1"/>
    </xf>
    <xf numFmtId="0" fontId="15" fillId="0" borderId="0" xfId="3" applyFont="1" applyAlignment="1">
      <alignment horizontal="left" vertical="center"/>
    </xf>
    <xf numFmtId="179" fontId="21" fillId="6" borderId="78" xfId="0" applyNumberFormat="1" applyFont="1" applyFill="1" applyBorder="1" applyAlignment="1">
      <alignment horizontal="left" vertical="center"/>
    </xf>
    <xf numFmtId="0" fontId="41" fillId="0" borderId="0" xfId="0" applyFont="1">
      <alignment vertical="center"/>
    </xf>
    <xf numFmtId="0" fontId="19" fillId="0" borderId="0" xfId="0" applyFont="1">
      <alignment vertical="center"/>
    </xf>
    <xf numFmtId="0" fontId="16" fillId="0" borderId="0" xfId="0" applyFont="1">
      <alignment vertical="center"/>
    </xf>
    <xf numFmtId="0" fontId="85" fillId="0" borderId="0" xfId="0" applyFont="1" applyAlignment="1">
      <alignment horizontal="right" vertical="center" shrinkToFit="1"/>
    </xf>
    <xf numFmtId="0" fontId="81" fillId="0" borderId="0" xfId="3" applyFont="1" applyAlignment="1">
      <alignment horizontal="left" vertical="center"/>
    </xf>
    <xf numFmtId="0" fontId="84" fillId="0" borderId="129" xfId="0" applyFont="1" applyBorder="1" applyAlignment="1">
      <alignment horizontal="right" vertical="center" shrinkToFit="1"/>
    </xf>
    <xf numFmtId="0" fontId="84" fillId="0" borderId="129" xfId="0" applyFont="1" applyBorder="1" applyAlignment="1">
      <alignment horizontal="left" vertical="center" shrinkToFit="1"/>
    </xf>
    <xf numFmtId="0" fontId="20" fillId="5" borderId="151" xfId="0" applyFont="1" applyFill="1" applyBorder="1" applyAlignment="1" applyProtection="1">
      <alignment horizontal="center" vertical="center" wrapText="1"/>
      <protection locked="0"/>
    </xf>
    <xf numFmtId="0" fontId="20" fillId="5" borderId="152" xfId="0" applyFont="1" applyFill="1" applyBorder="1" applyAlignment="1" applyProtection="1">
      <alignment horizontal="center" vertical="center" wrapText="1"/>
      <protection locked="0"/>
    </xf>
    <xf numFmtId="0" fontId="13" fillId="0" borderId="70" xfId="0" applyFont="1" applyBorder="1" applyAlignment="1">
      <alignment horizontal="left" vertical="top" wrapText="1"/>
    </xf>
    <xf numFmtId="0" fontId="13" fillId="0" borderId="34" xfId="0" applyFont="1" applyBorder="1" applyAlignment="1">
      <alignment horizontal="left" vertical="top" wrapText="1"/>
    </xf>
    <xf numFmtId="0" fontId="81" fillId="0" borderId="0" xfId="0" applyFont="1" applyAlignment="1">
      <alignment vertical="center" wrapText="1"/>
    </xf>
    <xf numFmtId="0" fontId="86" fillId="0" borderId="0" xfId="0" applyFont="1" applyAlignment="1">
      <alignment vertical="top" wrapText="1"/>
    </xf>
    <xf numFmtId="0" fontId="81" fillId="0" borderId="198" xfId="0" applyFont="1" applyBorder="1" applyAlignment="1">
      <alignment horizontal="left" vertical="center" wrapText="1"/>
    </xf>
    <xf numFmtId="0" fontId="16" fillId="6" borderId="214" xfId="0" applyFont="1" applyFill="1" applyBorder="1" applyAlignment="1">
      <alignment vertical="center" shrinkToFit="1"/>
    </xf>
    <xf numFmtId="56" fontId="16" fillId="6" borderId="11" xfId="0" applyNumberFormat="1" applyFont="1" applyFill="1" applyBorder="1" applyAlignment="1">
      <alignment horizontal="left" vertical="center" shrinkToFit="1"/>
    </xf>
    <xf numFmtId="0" fontId="16" fillId="6" borderId="212" xfId="0" applyFont="1" applyFill="1" applyBorder="1" applyAlignment="1">
      <alignment horizontal="left" vertical="center" shrinkToFit="1"/>
    </xf>
    <xf numFmtId="0" fontId="16" fillId="6" borderId="11" xfId="0" applyFont="1" applyFill="1" applyBorder="1" applyAlignment="1">
      <alignment horizontal="left" vertical="center" shrinkToFit="1"/>
    </xf>
    <xf numFmtId="0" fontId="16" fillId="6" borderId="21" xfId="0" applyFont="1" applyFill="1" applyBorder="1" applyAlignment="1">
      <alignment horizontal="left" vertical="center"/>
    </xf>
    <xf numFmtId="0" fontId="87" fillId="6" borderId="213" xfId="0" applyFont="1" applyFill="1" applyBorder="1">
      <alignment vertical="center"/>
    </xf>
    <xf numFmtId="0" fontId="13" fillId="5" borderId="1" xfId="0" applyFont="1" applyFill="1" applyBorder="1" applyAlignment="1" applyProtection="1">
      <alignment horizontal="center" vertical="center" wrapText="1"/>
      <protection locked="0"/>
    </xf>
    <xf numFmtId="0" fontId="13" fillId="5" borderId="216" xfId="0" applyFont="1" applyFill="1" applyBorder="1" applyAlignment="1" applyProtection="1">
      <alignment horizontal="center" vertical="center" wrapText="1"/>
      <protection locked="0"/>
    </xf>
    <xf numFmtId="0" fontId="13" fillId="11" borderId="89" xfId="0" applyFont="1" applyFill="1" applyBorder="1">
      <alignment vertical="center"/>
    </xf>
    <xf numFmtId="56" fontId="16" fillId="0" borderId="163" xfId="0" applyNumberFormat="1" applyFont="1" applyBorder="1" applyAlignment="1" applyProtection="1">
      <alignment horizontal="left" vertical="center"/>
      <protection locked="0"/>
    </xf>
    <xf numFmtId="183" fontId="16" fillId="0" borderId="12" xfId="0" applyNumberFormat="1" applyFont="1" applyBorder="1" applyAlignment="1" applyProtection="1">
      <alignment horizontal="left" vertical="center"/>
      <protection locked="0"/>
    </xf>
    <xf numFmtId="56" fontId="16" fillId="0" borderId="12" xfId="0" applyNumberFormat="1" applyFont="1" applyBorder="1" applyAlignment="1" applyProtection="1">
      <alignment horizontal="left" vertical="center" shrinkToFit="1"/>
      <protection locked="0"/>
    </xf>
    <xf numFmtId="176" fontId="16" fillId="0" borderId="73" xfId="0" applyNumberFormat="1" applyFont="1" applyBorder="1" applyAlignment="1" applyProtection="1">
      <alignment vertical="center" shrinkToFit="1"/>
      <protection locked="0"/>
    </xf>
    <xf numFmtId="0" fontId="16" fillId="0" borderId="22" xfId="0" applyFont="1" applyBorder="1" applyAlignment="1" applyProtection="1">
      <alignment horizontal="left" vertical="center"/>
      <protection locked="0"/>
    </xf>
    <xf numFmtId="56" fontId="16" fillId="0" borderId="120" xfId="0" applyNumberFormat="1" applyFont="1" applyBorder="1" applyAlignment="1" applyProtection="1">
      <alignment horizontal="left" vertical="center"/>
      <protection locked="0"/>
    </xf>
    <xf numFmtId="56" fontId="16" fillId="0" borderId="12" xfId="0" applyNumberFormat="1" applyFont="1" applyBorder="1" applyAlignment="1" applyProtection="1">
      <alignment horizontal="left" vertical="center"/>
      <protection locked="0"/>
    </xf>
    <xf numFmtId="56" fontId="16" fillId="0" borderId="217" xfId="0" applyNumberFormat="1" applyFont="1" applyBorder="1" applyAlignment="1" applyProtection="1">
      <alignment horizontal="left" vertical="center"/>
      <protection locked="0"/>
    </xf>
    <xf numFmtId="56" fontId="16" fillId="0" borderId="186" xfId="0" applyNumberFormat="1" applyFont="1" applyBorder="1" applyAlignment="1" applyProtection="1">
      <alignment horizontal="left" vertical="center"/>
      <protection locked="0"/>
    </xf>
    <xf numFmtId="56" fontId="16" fillId="0" borderId="186" xfId="0" applyNumberFormat="1" applyFont="1" applyBorder="1" applyAlignment="1" applyProtection="1">
      <alignment horizontal="left" vertical="center" shrinkToFit="1"/>
      <protection locked="0"/>
    </xf>
    <xf numFmtId="176" fontId="16" fillId="0" borderId="194" xfId="0" applyNumberFormat="1" applyFont="1" applyBorder="1" applyAlignment="1" applyProtection="1">
      <alignment vertical="center" shrinkToFit="1"/>
      <protection locked="0"/>
    </xf>
    <xf numFmtId="0" fontId="16" fillId="0" borderId="150" xfId="0" applyFont="1" applyBorder="1" applyAlignment="1" applyProtection="1">
      <alignment horizontal="left" vertical="center" shrinkToFit="1"/>
      <protection locked="0"/>
    </xf>
    <xf numFmtId="0" fontId="80" fillId="0" borderId="0" xfId="0" applyFont="1">
      <alignment vertical="center"/>
    </xf>
    <xf numFmtId="0" fontId="71" fillId="0" borderId="0" xfId="0" applyFont="1">
      <alignment vertical="center"/>
    </xf>
    <xf numFmtId="0" fontId="73" fillId="0" borderId="0" xfId="0" applyFont="1" applyAlignment="1">
      <alignment horizontal="right" vertical="center" shrinkToFit="1"/>
    </xf>
    <xf numFmtId="0" fontId="19" fillId="0" borderId="0" xfId="3" applyFont="1" applyAlignment="1">
      <alignment vertical="center" textRotation="255"/>
    </xf>
    <xf numFmtId="0" fontId="19" fillId="0" borderId="0" xfId="3" applyFont="1" applyAlignment="1">
      <alignment vertical="center" wrapText="1"/>
    </xf>
    <xf numFmtId="0" fontId="19" fillId="0" borderId="0" xfId="3" applyFont="1" applyAlignment="1">
      <alignment vertical="center" shrinkToFit="1"/>
    </xf>
    <xf numFmtId="177" fontId="19" fillId="0" borderId="0" xfId="3" applyNumberFormat="1" applyFont="1">
      <alignment vertical="center"/>
    </xf>
    <xf numFmtId="0" fontId="89" fillId="3" borderId="35" xfId="3" applyFont="1" applyFill="1" applyBorder="1" applyAlignment="1">
      <alignment horizontal="left" vertical="center" textRotation="255"/>
    </xf>
    <xf numFmtId="0" fontId="11" fillId="6" borderId="16" xfId="3" applyFont="1" applyFill="1" applyBorder="1">
      <alignment vertical="center"/>
    </xf>
    <xf numFmtId="0" fontId="10" fillId="6" borderId="30" xfId="3" applyFill="1" applyBorder="1" applyAlignment="1">
      <alignment horizontal="center" vertical="center" wrapText="1"/>
    </xf>
    <xf numFmtId="0" fontId="10" fillId="6" borderId="30" xfId="3" applyFill="1" applyBorder="1" applyAlignment="1">
      <alignment horizontal="center" vertical="center" shrinkToFit="1"/>
    </xf>
    <xf numFmtId="177" fontId="10" fillId="6" borderId="30" xfId="3" applyNumberFormat="1" applyFill="1" applyBorder="1" applyAlignment="1">
      <alignment horizontal="center" vertical="center"/>
    </xf>
    <xf numFmtId="177" fontId="10" fillId="6" borderId="49" xfId="3" applyNumberFormat="1" applyFill="1" applyBorder="1" applyAlignment="1">
      <alignment vertical="top"/>
    </xf>
    <xf numFmtId="0" fontId="10" fillId="6" borderId="0" xfId="3" applyFill="1" applyAlignment="1">
      <alignment horizontal="center" vertical="center" wrapText="1"/>
    </xf>
    <xf numFmtId="0" fontId="10" fillId="6" borderId="0" xfId="3" applyFill="1" applyAlignment="1">
      <alignment horizontal="center" vertical="center" shrinkToFit="1"/>
    </xf>
    <xf numFmtId="177" fontId="10" fillId="6" borderId="0" xfId="3" applyNumberFormat="1" applyFill="1" applyAlignment="1">
      <alignment horizontal="center" vertical="center"/>
    </xf>
    <xf numFmtId="177" fontId="10" fillId="6" borderId="38" xfId="3" applyNumberFormat="1" applyFill="1" applyBorder="1" applyAlignment="1">
      <alignment horizontal="right" vertical="top"/>
    </xf>
    <xf numFmtId="0" fontId="12" fillId="0" borderId="0" xfId="3" applyFont="1" applyAlignment="1">
      <alignment horizontal="left" vertical="center"/>
    </xf>
    <xf numFmtId="0" fontId="56" fillId="0" borderId="0" xfId="3" applyFont="1" applyAlignment="1">
      <alignment horizontal="left" vertical="center"/>
    </xf>
    <xf numFmtId="0" fontId="12" fillId="0" borderId="0" xfId="3" applyFont="1" applyAlignment="1">
      <alignment horizontal="left" vertical="top"/>
    </xf>
    <xf numFmtId="0" fontId="12" fillId="0" borderId="35" xfId="3" applyFont="1" applyBorder="1">
      <alignment vertical="center"/>
    </xf>
    <xf numFmtId="0" fontId="12" fillId="0" borderId="0" xfId="3" applyFont="1" applyAlignment="1">
      <alignment vertical="top" wrapText="1"/>
    </xf>
    <xf numFmtId="0" fontId="90" fillId="0" borderId="0" xfId="3" applyFont="1" applyAlignment="1">
      <alignment horizontal="left" vertical="top" wrapText="1"/>
    </xf>
    <xf numFmtId="0" fontId="12" fillId="0" borderId="0" xfId="3" applyFont="1" applyAlignment="1">
      <alignment horizontal="left" vertical="top" wrapText="1"/>
    </xf>
    <xf numFmtId="0" fontId="12" fillId="0" borderId="35" xfId="3" applyFont="1" applyBorder="1" applyAlignment="1">
      <alignment horizontal="left" vertical="top"/>
    </xf>
    <xf numFmtId="0" fontId="17" fillId="3" borderId="33" xfId="3" applyFont="1" applyFill="1" applyBorder="1">
      <alignment vertical="center"/>
    </xf>
    <xf numFmtId="0" fontId="12" fillId="3" borderId="34" xfId="3" applyFont="1" applyFill="1" applyBorder="1">
      <alignment vertical="center"/>
    </xf>
    <xf numFmtId="0" fontId="12" fillId="3" borderId="34" xfId="3" applyFont="1" applyFill="1" applyBorder="1" applyAlignment="1">
      <alignment vertical="center" wrapText="1"/>
    </xf>
    <xf numFmtId="0" fontId="12" fillId="3" borderId="35" xfId="3" applyFont="1" applyFill="1" applyBorder="1">
      <alignment vertical="center"/>
    </xf>
    <xf numFmtId="0" fontId="12" fillId="4" borderId="43" xfId="3" applyFont="1" applyFill="1" applyBorder="1">
      <alignment vertical="center"/>
    </xf>
    <xf numFmtId="0" fontId="12" fillId="4" borderId="15" xfId="3" applyFont="1" applyFill="1" applyBorder="1" applyAlignment="1">
      <alignment vertical="center" wrapText="1"/>
    </xf>
    <xf numFmtId="0" fontId="12" fillId="4" borderId="16" xfId="3" applyFont="1" applyFill="1" applyBorder="1">
      <alignment vertical="center"/>
    </xf>
    <xf numFmtId="0" fontId="12" fillId="3" borderId="19" xfId="3" applyFont="1" applyFill="1" applyBorder="1" applyAlignment="1">
      <alignment vertical="center" wrapText="1"/>
    </xf>
    <xf numFmtId="0" fontId="12" fillId="3" borderId="19" xfId="3" applyFont="1" applyFill="1" applyBorder="1" applyAlignment="1">
      <alignment horizontal="left" vertical="center" wrapText="1"/>
    </xf>
    <xf numFmtId="0" fontId="12" fillId="3" borderId="36" xfId="3" applyFont="1" applyFill="1" applyBorder="1">
      <alignment vertical="center"/>
    </xf>
    <xf numFmtId="0" fontId="12" fillId="4" borderId="39" xfId="3" applyFont="1" applyFill="1" applyBorder="1">
      <alignment vertical="center"/>
    </xf>
    <xf numFmtId="0" fontId="12" fillId="3" borderId="40" xfId="3" applyFont="1" applyFill="1" applyBorder="1" applyAlignment="1">
      <alignment horizontal="left" vertical="center" wrapText="1"/>
    </xf>
    <xf numFmtId="0" fontId="12" fillId="3" borderId="44" xfId="3" applyFont="1" applyFill="1" applyBorder="1" applyAlignment="1">
      <alignment vertical="center" wrapText="1"/>
    </xf>
    <xf numFmtId="0" fontId="88" fillId="3" borderId="42" xfId="3" applyFont="1" applyFill="1" applyBorder="1" applyAlignment="1">
      <alignment horizontal="center" vertical="center"/>
    </xf>
    <xf numFmtId="0" fontId="19" fillId="3" borderId="31" xfId="3" applyFont="1" applyFill="1" applyBorder="1" applyAlignment="1">
      <alignment horizontal="center" vertical="center"/>
    </xf>
    <xf numFmtId="0" fontId="19" fillId="3" borderId="31" xfId="3" applyFont="1" applyFill="1" applyBorder="1" applyAlignment="1">
      <alignment horizontal="center" vertical="center" wrapText="1"/>
    </xf>
    <xf numFmtId="177" fontId="19" fillId="3" borderId="31" xfId="3" applyNumberFormat="1" applyFont="1" applyFill="1" applyBorder="1" applyAlignment="1">
      <alignment horizontal="center" vertical="center"/>
    </xf>
    <xf numFmtId="177" fontId="19" fillId="3" borderId="32" xfId="3" applyNumberFormat="1" applyFont="1" applyFill="1" applyBorder="1" applyAlignment="1">
      <alignment horizontal="center" vertical="center"/>
    </xf>
    <xf numFmtId="176" fontId="12" fillId="6" borderId="22" xfId="0" applyNumberFormat="1" applyFont="1" applyFill="1" applyBorder="1" applyAlignment="1">
      <alignment horizontal="right" vertical="center"/>
    </xf>
    <xf numFmtId="176" fontId="17" fillId="6" borderId="150" xfId="0" applyNumberFormat="1" applyFont="1" applyFill="1" applyBorder="1" applyAlignment="1">
      <alignment horizontal="right" vertical="center"/>
    </xf>
    <xf numFmtId="177" fontId="10" fillId="6" borderId="38" xfId="3" applyNumberFormat="1" applyFill="1" applyBorder="1" applyAlignment="1">
      <alignment vertical="top"/>
    </xf>
    <xf numFmtId="0" fontId="19" fillId="6" borderId="10" xfId="3" applyFont="1" applyFill="1" applyBorder="1" applyAlignment="1" applyProtection="1">
      <alignment horizontal="center" vertical="center" shrinkToFit="1"/>
      <protection locked="0"/>
    </xf>
    <xf numFmtId="176" fontId="19" fillId="0" borderId="8" xfId="3" applyNumberFormat="1" applyFont="1" applyBorder="1" applyAlignment="1" applyProtection="1">
      <alignment vertical="center" shrinkToFit="1"/>
      <protection locked="0"/>
    </xf>
    <xf numFmtId="0" fontId="19" fillId="8" borderId="78" xfId="3" applyFont="1" applyFill="1" applyBorder="1" applyAlignment="1">
      <alignment horizontal="left" vertical="center" shrinkToFit="1"/>
    </xf>
    <xf numFmtId="176" fontId="19" fillId="0" borderId="125" xfId="3" applyNumberFormat="1" applyFont="1" applyBorder="1" applyAlignment="1" applyProtection="1">
      <alignment vertical="center" shrinkToFit="1"/>
      <protection locked="0"/>
    </xf>
    <xf numFmtId="176" fontId="19" fillId="8" borderId="71" xfId="3" applyNumberFormat="1" applyFont="1" applyFill="1" applyBorder="1" applyAlignment="1">
      <alignment vertical="center" shrinkToFit="1"/>
    </xf>
    <xf numFmtId="9" fontId="19" fillId="8" borderId="118" xfId="1" applyFont="1" applyFill="1" applyBorder="1" applyAlignment="1" applyProtection="1">
      <alignment vertical="center" shrinkToFit="1"/>
    </xf>
    <xf numFmtId="0" fontId="19" fillId="6" borderId="44" xfId="3" applyFont="1" applyFill="1" applyBorder="1" applyAlignment="1">
      <alignment vertical="center" shrinkToFit="1"/>
    </xf>
    <xf numFmtId="0" fontId="19" fillId="6" borderId="96" xfId="3" applyFont="1" applyFill="1" applyBorder="1" applyAlignment="1">
      <alignment horizontal="right" vertical="center" shrinkToFit="1"/>
    </xf>
    <xf numFmtId="0" fontId="19" fillId="8" borderId="97" xfId="3" applyFont="1" applyFill="1" applyBorder="1" applyAlignment="1">
      <alignment vertical="center" shrinkToFit="1"/>
    </xf>
    <xf numFmtId="0" fontId="19" fillId="8" borderId="98" xfId="3" applyFont="1" applyFill="1" applyBorder="1" applyAlignment="1">
      <alignment vertical="center" shrinkToFit="1"/>
    </xf>
    <xf numFmtId="0" fontId="63" fillId="6" borderId="136" xfId="3" applyFont="1" applyFill="1" applyBorder="1" applyAlignment="1">
      <alignment horizontal="left" vertical="center" shrinkToFit="1"/>
    </xf>
    <xf numFmtId="0" fontId="63" fillId="6" borderId="100" xfId="3" applyFont="1" applyFill="1" applyBorder="1" applyAlignment="1">
      <alignment vertical="center" shrinkToFit="1"/>
    </xf>
    <xf numFmtId="0" fontId="19" fillId="6" borderId="185" xfId="3" applyFont="1" applyFill="1" applyBorder="1" applyAlignment="1">
      <alignment vertical="center" shrinkToFit="1"/>
    </xf>
    <xf numFmtId="0" fontId="19" fillId="0" borderId="2" xfId="3" applyFont="1" applyBorder="1" applyAlignment="1" applyProtection="1">
      <alignment horizontal="left" vertical="center" wrapText="1"/>
      <protection locked="0"/>
    </xf>
    <xf numFmtId="176" fontId="19" fillId="0" borderId="3" xfId="3" applyNumberFormat="1" applyFont="1" applyBorder="1" applyAlignment="1" applyProtection="1">
      <alignment horizontal="right" vertical="center" shrinkToFit="1"/>
      <protection locked="0"/>
    </xf>
    <xf numFmtId="0" fontId="19" fillId="6" borderId="3" xfId="3" applyFont="1" applyFill="1" applyBorder="1" applyAlignment="1">
      <alignment horizontal="center" vertical="center" shrinkToFit="1"/>
    </xf>
    <xf numFmtId="177" fontId="19" fillId="6" borderId="8" xfId="3" applyNumberFormat="1" applyFont="1" applyFill="1" applyBorder="1">
      <alignment vertical="center"/>
    </xf>
    <xf numFmtId="177" fontId="19" fillId="6" borderId="69" xfId="3" applyNumberFormat="1" applyFont="1" applyFill="1" applyBorder="1" applyAlignment="1">
      <alignment vertical="top"/>
    </xf>
    <xf numFmtId="0" fontId="19" fillId="0" borderId="19" xfId="3" applyFont="1" applyBorder="1" applyAlignment="1" applyProtection="1">
      <alignment horizontal="left" vertical="center" wrapText="1"/>
      <protection locked="0"/>
    </xf>
    <xf numFmtId="176" fontId="19" fillId="0" borderId="12" xfId="3" applyNumberFormat="1" applyFont="1" applyBorder="1" applyAlignment="1" applyProtection="1">
      <alignment horizontal="right" vertical="center" shrinkToFit="1"/>
      <protection locked="0"/>
    </xf>
    <xf numFmtId="0" fontId="19" fillId="6" borderId="12" xfId="3" applyFont="1" applyFill="1" applyBorder="1" applyAlignment="1">
      <alignment horizontal="center" vertical="center" shrinkToFit="1"/>
    </xf>
    <xf numFmtId="177" fontId="19" fillId="6" borderId="9" xfId="3" applyNumberFormat="1" applyFont="1" applyFill="1" applyBorder="1">
      <alignment vertical="center"/>
    </xf>
    <xf numFmtId="177" fontId="19" fillId="6" borderId="67" xfId="3" applyNumberFormat="1" applyFont="1" applyFill="1" applyBorder="1" applyAlignment="1">
      <alignment vertical="top"/>
    </xf>
    <xf numFmtId="0" fontId="19" fillId="0" borderId="27" xfId="3" applyFont="1" applyBorder="1" applyAlignment="1" applyProtection="1">
      <alignment horizontal="left" vertical="center" wrapText="1"/>
      <protection locked="0"/>
    </xf>
    <xf numFmtId="176" fontId="19" fillId="0" borderId="186" xfId="3" applyNumberFormat="1" applyFont="1" applyBorder="1" applyAlignment="1" applyProtection="1">
      <alignment horizontal="right" vertical="center" shrinkToFit="1"/>
      <protection locked="0"/>
    </xf>
    <xf numFmtId="0" fontId="19" fillId="6" borderId="186" xfId="3" applyFont="1" applyFill="1" applyBorder="1" applyAlignment="1">
      <alignment horizontal="center" vertical="center" shrinkToFit="1"/>
    </xf>
    <xf numFmtId="177" fontId="19" fillId="6" borderId="18" xfId="3" applyNumberFormat="1" applyFont="1" applyFill="1" applyBorder="1">
      <alignment vertical="center"/>
    </xf>
    <xf numFmtId="176" fontId="19" fillId="6" borderId="54" xfId="3" applyNumberFormat="1" applyFont="1" applyFill="1" applyBorder="1" applyAlignment="1">
      <alignment horizontal="right" vertical="center" shrinkToFit="1"/>
    </xf>
    <xf numFmtId="177" fontId="19" fillId="6" borderId="187" xfId="3" applyNumberFormat="1" applyFont="1" applyFill="1" applyBorder="1">
      <alignment vertical="center"/>
    </xf>
    <xf numFmtId="177" fontId="19" fillId="6" borderId="68" xfId="3" applyNumberFormat="1" applyFont="1" applyFill="1" applyBorder="1" applyAlignment="1">
      <alignment vertical="top"/>
    </xf>
    <xf numFmtId="0" fontId="19" fillId="0" borderId="15" xfId="3" applyFont="1" applyBorder="1" applyAlignment="1" applyProtection="1">
      <alignment vertical="center" shrinkToFit="1"/>
      <protection locked="0"/>
    </xf>
    <xf numFmtId="177" fontId="19" fillId="0" borderId="8" xfId="3" applyNumberFormat="1" applyFont="1" applyBorder="1" applyAlignment="1" applyProtection="1">
      <alignment horizontal="right" vertical="center"/>
      <protection locked="0"/>
    </xf>
    <xf numFmtId="177" fontId="19" fillId="0" borderId="9" xfId="3" applyNumberFormat="1" applyFont="1" applyBorder="1" applyAlignment="1" applyProtection="1">
      <alignment horizontal="right" vertical="center"/>
      <protection locked="0"/>
    </xf>
    <xf numFmtId="0" fontId="19" fillId="0" borderId="6" xfId="3" applyFont="1" applyBorder="1" applyAlignment="1" applyProtection="1">
      <alignment horizontal="left" vertical="center" wrapText="1"/>
      <protection locked="0"/>
    </xf>
    <xf numFmtId="177" fontId="19" fillId="0" borderId="10" xfId="3" applyNumberFormat="1" applyFont="1" applyBorder="1" applyAlignment="1" applyProtection="1">
      <alignment horizontal="right" vertical="center"/>
      <protection locked="0"/>
    </xf>
    <xf numFmtId="0" fontId="19" fillId="6" borderId="15" xfId="3" applyFont="1" applyFill="1" applyBorder="1" applyAlignment="1">
      <alignment vertical="center" wrapText="1"/>
    </xf>
    <xf numFmtId="0" fontId="19" fillId="6" borderId="15" xfId="3" applyFont="1" applyFill="1" applyBorder="1" applyAlignment="1">
      <alignment horizontal="center" vertical="center" shrinkToFit="1"/>
    </xf>
    <xf numFmtId="177" fontId="19" fillId="6" borderId="15" xfId="3" applyNumberFormat="1" applyFont="1" applyFill="1" applyBorder="1">
      <alignment vertical="center"/>
    </xf>
    <xf numFmtId="177" fontId="19" fillId="6" borderId="65" xfId="3" applyNumberFormat="1" applyFont="1" applyFill="1" applyBorder="1" applyAlignment="1">
      <alignment horizontal="right" vertical="top"/>
    </xf>
    <xf numFmtId="177" fontId="19" fillId="0" borderId="4" xfId="3" applyNumberFormat="1" applyFont="1" applyBorder="1" applyAlignment="1" applyProtection="1">
      <alignment horizontal="right" vertical="center"/>
      <protection locked="0"/>
    </xf>
    <xf numFmtId="177" fontId="19" fillId="0" borderId="5" xfId="3" applyNumberFormat="1" applyFont="1" applyBorder="1" applyAlignment="1" applyProtection="1">
      <alignment horizontal="right" vertical="center"/>
      <protection locked="0"/>
    </xf>
    <xf numFmtId="177" fontId="19" fillId="0" borderId="7" xfId="3" applyNumberFormat="1" applyFont="1" applyBorder="1" applyAlignment="1" applyProtection="1">
      <alignment horizontal="right" vertical="center"/>
      <protection locked="0"/>
    </xf>
    <xf numFmtId="177" fontId="19" fillId="6" borderId="37" xfId="3" applyNumberFormat="1" applyFont="1" applyFill="1" applyBorder="1" applyAlignment="1">
      <alignment horizontal="right" vertical="top"/>
    </xf>
    <xf numFmtId="177" fontId="19" fillId="6" borderId="4" xfId="3" applyNumberFormat="1" applyFont="1" applyFill="1" applyBorder="1" applyAlignment="1">
      <alignment horizontal="right" vertical="center"/>
    </xf>
    <xf numFmtId="0" fontId="19" fillId="6" borderId="47" xfId="3" applyFont="1" applyFill="1" applyBorder="1" applyAlignment="1">
      <alignment horizontal="center" vertical="center" shrinkToFit="1"/>
    </xf>
    <xf numFmtId="177" fontId="19" fillId="6" borderId="5" xfId="3" applyNumberFormat="1" applyFont="1" applyFill="1" applyBorder="1" applyAlignment="1">
      <alignment horizontal="right" vertical="center"/>
    </xf>
    <xf numFmtId="0" fontId="19" fillId="6" borderId="0" xfId="3" applyFont="1" applyFill="1" applyAlignment="1">
      <alignment horizontal="center" vertical="center" shrinkToFit="1"/>
    </xf>
    <xf numFmtId="0" fontId="19" fillId="6" borderId="137" xfId="3" applyFont="1" applyFill="1" applyBorder="1" applyAlignment="1">
      <alignment horizontal="center" vertical="center" shrinkToFit="1"/>
    </xf>
    <xf numFmtId="0" fontId="19" fillId="6" borderId="30" xfId="3" applyFont="1" applyFill="1" applyBorder="1" applyAlignment="1">
      <alignment horizontal="center" vertical="center" shrinkToFit="1"/>
    </xf>
    <xf numFmtId="0" fontId="19" fillId="6" borderId="77" xfId="3" applyFont="1" applyFill="1" applyBorder="1" applyAlignment="1">
      <alignment horizontal="center" vertical="center" shrinkToFit="1"/>
    </xf>
    <xf numFmtId="0" fontId="19" fillId="6" borderId="4" xfId="3" applyFont="1" applyFill="1" applyBorder="1" applyAlignment="1">
      <alignment horizontal="right" vertical="center"/>
    </xf>
    <xf numFmtId="0" fontId="19" fillId="6" borderId="5" xfId="3" applyFont="1" applyFill="1" applyBorder="1" applyAlignment="1">
      <alignment horizontal="right" vertical="center"/>
    </xf>
    <xf numFmtId="0" fontId="19" fillId="6" borderId="7" xfId="3" applyFont="1" applyFill="1" applyBorder="1" applyAlignment="1">
      <alignment horizontal="right" vertical="center"/>
    </xf>
    <xf numFmtId="0" fontId="19" fillId="0" borderId="40" xfId="3" applyFont="1" applyBorder="1" applyAlignment="1" applyProtection="1">
      <alignment horizontal="left" vertical="center" wrapText="1"/>
      <protection locked="0"/>
    </xf>
    <xf numFmtId="177" fontId="19" fillId="0" borderId="41" xfId="3" applyNumberFormat="1" applyFont="1" applyBorder="1" applyAlignment="1" applyProtection="1">
      <alignment horizontal="right" vertical="center"/>
      <protection locked="0"/>
    </xf>
    <xf numFmtId="0" fontId="19" fillId="4" borderId="30" xfId="3" applyFont="1" applyFill="1" applyBorder="1" applyAlignment="1">
      <alignment horizontal="center" vertical="center"/>
    </xf>
    <xf numFmtId="0" fontId="19" fillId="4" borderId="30" xfId="3" applyFont="1" applyFill="1" applyBorder="1" applyAlignment="1">
      <alignment horizontal="center" vertical="center" wrapText="1"/>
    </xf>
    <xf numFmtId="177" fontId="19" fillId="4" borderId="30" xfId="3" applyNumberFormat="1" applyFont="1" applyFill="1" applyBorder="1" applyAlignment="1">
      <alignment horizontal="center" vertical="center"/>
    </xf>
    <xf numFmtId="177" fontId="19" fillId="4" borderId="49" xfId="3" applyNumberFormat="1" applyFont="1" applyFill="1" applyBorder="1" applyAlignment="1">
      <alignment horizontal="center" vertical="center"/>
    </xf>
    <xf numFmtId="184" fontId="19" fillId="0" borderId="0" xfId="0" applyNumberFormat="1" applyFont="1" applyAlignment="1">
      <alignment horizontal="center" vertical="center"/>
    </xf>
    <xf numFmtId="0" fontId="19" fillId="0" borderId="0" xfId="0" applyFont="1" applyAlignment="1">
      <alignment vertical="center" shrinkToFit="1"/>
    </xf>
    <xf numFmtId="0" fontId="19" fillId="0" borderId="0" xfId="0" applyFont="1" applyAlignment="1">
      <alignment vertical="center" wrapText="1" shrinkToFit="1"/>
    </xf>
    <xf numFmtId="177" fontId="19" fillId="0" borderId="0" xfId="0" applyNumberFormat="1" applyFont="1">
      <alignment vertical="center"/>
    </xf>
    <xf numFmtId="177" fontId="19" fillId="0" borderId="0" xfId="0" applyNumberFormat="1" applyFont="1" applyAlignment="1">
      <alignment horizontal="right" vertical="center"/>
    </xf>
    <xf numFmtId="0" fontId="0" fillId="0" borderId="0" xfId="3" applyFont="1" applyAlignment="1">
      <alignment horizontal="right" vertical="center" shrinkToFit="1"/>
    </xf>
    <xf numFmtId="177" fontId="19" fillId="0" borderId="8" xfId="3" applyNumberFormat="1" applyFont="1" applyBorder="1" applyAlignment="1" applyProtection="1">
      <alignment horizontal="right" vertical="center" shrinkToFit="1"/>
      <protection locked="0"/>
    </xf>
    <xf numFmtId="177" fontId="19" fillId="0" borderId="9" xfId="3" applyNumberFormat="1" applyFont="1" applyBorder="1" applyAlignment="1" applyProtection="1">
      <alignment horizontal="right" vertical="center" shrinkToFit="1"/>
      <protection locked="0"/>
    </xf>
    <xf numFmtId="177" fontId="19" fillId="0" borderId="10" xfId="3" applyNumberFormat="1" applyFont="1" applyBorder="1" applyAlignment="1" applyProtection="1">
      <alignment horizontal="right" vertical="center" shrinkToFit="1"/>
      <protection locked="0"/>
    </xf>
    <xf numFmtId="38" fontId="19" fillId="0" borderId="78" xfId="4" applyFont="1" applyBorder="1" applyAlignment="1" applyProtection="1">
      <alignment horizontal="right" vertical="center" shrinkToFit="1"/>
      <protection locked="0"/>
    </xf>
    <xf numFmtId="38" fontId="19" fillId="0" borderId="73" xfId="4" applyFont="1" applyBorder="1" applyAlignment="1" applyProtection="1">
      <alignment horizontal="right" vertical="center" shrinkToFit="1"/>
      <protection locked="0"/>
    </xf>
    <xf numFmtId="38" fontId="19" fillId="0" borderId="132" xfId="4" applyFont="1" applyBorder="1" applyAlignment="1" applyProtection="1">
      <alignment horizontal="right" vertical="center" shrinkToFit="1"/>
      <protection locked="0"/>
    </xf>
    <xf numFmtId="0" fontId="19" fillId="5" borderId="2" xfId="0" applyFont="1" applyFill="1" applyBorder="1" applyAlignment="1" applyProtection="1">
      <alignment vertical="center" shrinkToFit="1"/>
      <protection locked="0"/>
    </xf>
    <xf numFmtId="0" fontId="19" fillId="0" borderId="3" xfId="0" applyFont="1" applyBorder="1" applyAlignment="1" applyProtection="1">
      <alignment horizontal="left" vertical="center" wrapText="1"/>
      <protection locked="0"/>
    </xf>
    <xf numFmtId="177" fontId="19" fillId="0" borderId="3" xfId="0" applyNumberFormat="1" applyFont="1" applyBorder="1" applyAlignment="1" applyProtection="1">
      <alignment horizontal="right" vertical="center" shrinkToFit="1"/>
      <protection locked="0"/>
    </xf>
    <xf numFmtId="177" fontId="19" fillId="6" borderId="4" xfId="0" applyNumberFormat="1" applyFont="1" applyFill="1" applyBorder="1">
      <alignment vertical="center"/>
    </xf>
    <xf numFmtId="0" fontId="19" fillId="5" borderId="19" xfId="0" applyFont="1" applyFill="1" applyBorder="1" applyAlignment="1" applyProtection="1">
      <alignment vertical="center" shrinkToFit="1"/>
      <protection locked="0"/>
    </xf>
    <xf numFmtId="0" fontId="19" fillId="0" borderId="12" xfId="0" applyFont="1" applyBorder="1" applyAlignment="1" applyProtection="1">
      <alignment horizontal="left" vertical="center" wrapText="1"/>
      <protection locked="0"/>
    </xf>
    <xf numFmtId="177" fontId="19" fillId="0" borderId="12" xfId="0" applyNumberFormat="1" applyFont="1" applyBorder="1" applyAlignment="1" applyProtection="1">
      <alignment horizontal="right" vertical="center" shrinkToFit="1"/>
      <protection locked="0"/>
    </xf>
    <xf numFmtId="177" fontId="19" fillId="6" borderId="5" xfId="0" applyNumberFormat="1" applyFont="1" applyFill="1" applyBorder="1">
      <alignment vertical="center"/>
    </xf>
    <xf numFmtId="0" fontId="19" fillId="5" borderId="40" xfId="0" applyFont="1" applyFill="1" applyBorder="1" applyAlignment="1" applyProtection="1">
      <alignment vertical="center" shrinkToFit="1"/>
      <protection locked="0"/>
    </xf>
    <xf numFmtId="0" fontId="19" fillId="0" borderId="95" xfId="0" applyFont="1" applyBorder="1" applyAlignment="1" applyProtection="1">
      <alignment horizontal="left" vertical="center" wrapText="1"/>
      <protection locked="0"/>
    </xf>
    <xf numFmtId="177" fontId="19" fillId="0" borderId="95" xfId="0" applyNumberFormat="1" applyFont="1" applyBorder="1" applyAlignment="1" applyProtection="1">
      <alignment horizontal="right" vertical="center" shrinkToFit="1"/>
      <protection locked="0"/>
    </xf>
    <xf numFmtId="177" fontId="19" fillId="6" borderId="41" xfId="0" applyNumberFormat="1" applyFont="1" applyFill="1" applyBorder="1">
      <alignment vertical="center"/>
    </xf>
    <xf numFmtId="0" fontId="73" fillId="0" borderId="0" xfId="0" applyFont="1" applyAlignment="1">
      <alignment vertical="center" wrapText="1"/>
    </xf>
    <xf numFmtId="0" fontId="31" fillId="0" borderId="0" xfId="3" applyFont="1">
      <alignment vertical="center"/>
    </xf>
    <xf numFmtId="0" fontId="13" fillId="0" borderId="0" xfId="3" applyFont="1">
      <alignment vertical="center"/>
    </xf>
    <xf numFmtId="0" fontId="12" fillId="6" borderId="53" xfId="3" applyFont="1" applyFill="1" applyBorder="1" applyAlignment="1">
      <alignment horizontal="center" vertical="center" wrapText="1"/>
    </xf>
    <xf numFmtId="0" fontId="12" fillId="6" borderId="57" xfId="3" applyFont="1" applyFill="1" applyBorder="1" applyAlignment="1">
      <alignment horizontal="center" vertical="center" wrapText="1"/>
    </xf>
    <xf numFmtId="0" fontId="12" fillId="6" borderId="1" xfId="3" applyFont="1" applyFill="1" applyBorder="1" applyAlignment="1">
      <alignment horizontal="center" vertical="center" wrapText="1"/>
    </xf>
    <xf numFmtId="0" fontId="10" fillId="6" borderId="83" xfId="3" applyFill="1" applyBorder="1" applyAlignment="1">
      <alignment horizontal="center" vertical="center"/>
    </xf>
    <xf numFmtId="0" fontId="10" fillId="6" borderId="0" xfId="3" applyFill="1" applyAlignment="1">
      <alignment horizontal="center" vertical="center"/>
    </xf>
    <xf numFmtId="0" fontId="10" fillId="6" borderId="0" xfId="3" applyFill="1" applyAlignment="1">
      <alignment horizontal="left" vertical="center"/>
    </xf>
    <xf numFmtId="0" fontId="10" fillId="6" borderId="83" xfId="3" applyFill="1" applyBorder="1">
      <alignment vertical="center"/>
    </xf>
    <xf numFmtId="179" fontId="13" fillId="9" borderId="140" xfId="0" applyNumberFormat="1" applyFont="1" applyFill="1" applyBorder="1" applyAlignment="1" applyProtection="1">
      <alignment horizontal="center" vertical="center" shrinkToFit="1"/>
      <protection locked="0"/>
    </xf>
    <xf numFmtId="0" fontId="78" fillId="6" borderId="53" xfId="3" applyFont="1" applyFill="1" applyBorder="1" applyAlignment="1">
      <alignment horizontal="center" vertical="center"/>
    </xf>
    <xf numFmtId="0" fontId="78" fillId="6" borderId="55" xfId="3" applyFont="1" applyFill="1" applyBorder="1" applyAlignment="1">
      <alignment horizontal="center" vertical="center"/>
    </xf>
    <xf numFmtId="0" fontId="13" fillId="6" borderId="141" xfId="0" applyFont="1" applyFill="1" applyBorder="1" applyAlignment="1">
      <alignment horizontal="center" vertical="center"/>
    </xf>
    <xf numFmtId="0" fontId="13" fillId="6" borderId="105" xfId="0" applyFont="1" applyFill="1" applyBorder="1" applyAlignment="1">
      <alignment horizontal="center" vertical="center"/>
    </xf>
    <xf numFmtId="0" fontId="92" fillId="5" borderId="0" xfId="3" applyFont="1" applyFill="1" applyAlignment="1" applyProtection="1">
      <alignment horizontal="center" vertical="center"/>
      <protection locked="0" hidden="1"/>
    </xf>
    <xf numFmtId="0" fontId="0" fillId="15" borderId="59" xfId="0" applyFill="1" applyBorder="1" applyAlignment="1">
      <alignment horizontal="center" vertical="center" shrinkToFit="1"/>
    </xf>
    <xf numFmtId="0" fontId="0" fillId="15" borderId="20" xfId="0" applyFill="1" applyBorder="1" applyAlignment="1">
      <alignment horizontal="center" vertical="center" shrinkToFit="1"/>
    </xf>
    <xf numFmtId="0" fontId="64" fillId="0" borderId="0" xfId="6" applyFont="1" applyAlignment="1">
      <alignment horizontal="center" vertical="center"/>
    </xf>
    <xf numFmtId="0" fontId="63" fillId="0" borderId="0" xfId="5" applyFont="1" applyAlignment="1">
      <alignment horizontal="right" vertical="center"/>
    </xf>
    <xf numFmtId="0" fontId="19" fillId="0" borderId="0" xfId="5" applyFont="1" applyAlignment="1">
      <alignment horizontal="left" vertical="center" shrinkToFit="1"/>
    </xf>
    <xf numFmtId="0" fontId="23" fillId="0" borderId="0" xfId="6" applyFont="1" applyAlignment="1">
      <alignment vertical="center" shrinkToFit="1"/>
    </xf>
    <xf numFmtId="0" fontId="61" fillId="0" borderId="0" xfId="6" applyFont="1" applyAlignment="1">
      <alignment horizontal="left" vertical="center"/>
    </xf>
    <xf numFmtId="0" fontId="36" fillId="0" borderId="0" xfId="6" applyFont="1" applyAlignment="1">
      <alignment horizontal="center" vertical="center"/>
    </xf>
    <xf numFmtId="0" fontId="44" fillId="0" borderId="0" xfId="6" applyFont="1" applyAlignment="1">
      <alignment horizontal="left" vertical="center" shrinkToFit="1"/>
    </xf>
    <xf numFmtId="0" fontId="44" fillId="0" borderId="51" xfId="6" applyFont="1" applyBorder="1" applyAlignment="1">
      <alignment horizontal="left" vertical="center" shrinkToFit="1"/>
    </xf>
    <xf numFmtId="0" fontId="23" fillId="0" borderId="0" xfId="6" applyFont="1" applyAlignment="1">
      <alignment horizontal="left" vertical="center" shrinkToFit="1"/>
    </xf>
    <xf numFmtId="0" fontId="44" fillId="0" borderId="0" xfId="6" applyFont="1" applyAlignment="1">
      <alignment vertical="center" shrinkToFit="1"/>
    </xf>
    <xf numFmtId="0" fontId="44" fillId="0" borderId="51" xfId="6" applyFont="1" applyBorder="1" applyAlignment="1">
      <alignment vertical="center" shrinkToFit="1"/>
    </xf>
    <xf numFmtId="0" fontId="0" fillId="0" borderId="0" xfId="0" applyAlignment="1">
      <alignment horizontal="left" vertical="center" shrinkToFit="1"/>
    </xf>
    <xf numFmtId="0" fontId="23" fillId="0" borderId="0" xfId="6" applyFont="1" applyAlignment="1">
      <alignment horizontal="left" vertical="center"/>
    </xf>
    <xf numFmtId="0" fontId="0" fillId="0" borderId="0" xfId="0">
      <alignment vertical="center"/>
    </xf>
    <xf numFmtId="0" fontId="44" fillId="0" borderId="0" xfId="6" applyFont="1" applyAlignment="1">
      <alignment horizontal="left" vertical="center" wrapText="1"/>
    </xf>
    <xf numFmtId="0" fontId="65" fillId="0" borderId="0" xfId="6" applyFont="1" applyAlignment="1">
      <alignment horizontal="left" vertical="center" wrapText="1"/>
    </xf>
    <xf numFmtId="0" fontId="14" fillId="0" borderId="0" xfId="0" applyFont="1" applyAlignment="1">
      <alignment horizontal="left" vertical="center" wrapText="1"/>
    </xf>
    <xf numFmtId="0" fontId="14" fillId="0" borderId="51" xfId="0" applyFont="1" applyBorder="1" applyAlignment="1">
      <alignment horizontal="left" vertical="center" wrapText="1"/>
    </xf>
    <xf numFmtId="0" fontId="23" fillId="0" borderId="9" xfId="6" applyFont="1" applyBorder="1" applyAlignment="1">
      <alignment horizontal="center" vertical="center" shrinkToFit="1"/>
    </xf>
    <xf numFmtId="0" fontId="23" fillId="0" borderId="47" xfId="6" applyFont="1" applyBorder="1" applyAlignment="1">
      <alignment horizontal="center" vertical="center" shrinkToFit="1"/>
    </xf>
    <xf numFmtId="0" fontId="23" fillId="0" borderId="9" xfId="6" applyFont="1" applyBorder="1" applyAlignment="1">
      <alignment horizontal="center" vertical="center" wrapText="1" shrinkToFit="1"/>
    </xf>
    <xf numFmtId="0" fontId="23" fillId="0" borderId="47" xfId="6" applyFont="1" applyBorder="1" applyAlignment="1">
      <alignment horizontal="center" vertical="center" wrapText="1" shrinkToFit="1"/>
    </xf>
    <xf numFmtId="0" fontId="23" fillId="0" borderId="73" xfId="6" applyFont="1" applyBorder="1" applyAlignment="1">
      <alignment horizontal="center" vertical="center" wrapText="1" shrinkToFit="1"/>
    </xf>
    <xf numFmtId="0" fontId="24" fillId="0" borderId="0" xfId="6" applyFont="1" applyAlignment="1">
      <alignment horizontal="left" vertical="top" wrapText="1"/>
    </xf>
    <xf numFmtId="0" fontId="24" fillId="0" borderId="51" xfId="6" applyFont="1" applyBorder="1" applyAlignment="1">
      <alignment horizontal="left" vertical="top" wrapText="1"/>
    </xf>
    <xf numFmtId="0" fontId="23" fillId="0" borderId="73" xfId="6" applyFont="1" applyBorder="1" applyAlignment="1">
      <alignment horizontal="center" vertical="center" shrinkToFit="1"/>
    </xf>
    <xf numFmtId="0" fontId="63" fillId="0" borderId="52" xfId="0" applyFont="1" applyBorder="1" applyAlignment="1">
      <alignment horizontal="center" vertical="center" wrapText="1"/>
    </xf>
    <xf numFmtId="0" fontId="63" fillId="0" borderId="52" xfId="0" applyFont="1" applyBorder="1" applyAlignment="1">
      <alignment horizontal="center" vertical="center"/>
    </xf>
    <xf numFmtId="0" fontId="14" fillId="5" borderId="62" xfId="0" applyFont="1" applyFill="1" applyBorder="1" applyAlignment="1">
      <alignment horizontal="center" vertical="center"/>
    </xf>
    <xf numFmtId="0" fontId="14" fillId="5" borderId="63" xfId="0" applyFont="1" applyFill="1" applyBorder="1" applyAlignment="1">
      <alignment horizontal="center" vertical="center"/>
    </xf>
    <xf numFmtId="0" fontId="14" fillId="0" borderId="47" xfId="0" applyFont="1" applyBorder="1" applyAlignment="1">
      <alignment horizontal="left" vertical="center" wrapText="1"/>
    </xf>
    <xf numFmtId="0" fontId="14" fillId="0" borderId="145" xfId="0" applyFont="1" applyBorder="1" applyAlignment="1">
      <alignment horizontal="left" vertical="center" wrapText="1"/>
    </xf>
    <xf numFmtId="0" fontId="14" fillId="0" borderId="97" xfId="0" applyFont="1" applyBorder="1" applyAlignment="1">
      <alignment horizontal="left" vertical="center" wrapText="1"/>
    </xf>
    <xf numFmtId="0" fontId="14" fillId="0" borderId="116" xfId="0" applyFont="1" applyBorder="1" applyAlignment="1">
      <alignment horizontal="left" vertical="center" wrapText="1"/>
    </xf>
    <xf numFmtId="0" fontId="75" fillId="0" borderId="202" xfId="0" applyFont="1" applyBorder="1" applyAlignment="1">
      <alignment vertical="center" wrapText="1" shrinkToFit="1"/>
    </xf>
    <xf numFmtId="0" fontId="51" fillId="0" borderId="195" xfId="0" applyFont="1" applyBorder="1" applyAlignment="1">
      <alignment vertical="center" wrapText="1" shrinkToFit="1"/>
    </xf>
    <xf numFmtId="0" fontId="51" fillId="0" borderId="195" xfId="0" applyFont="1" applyBorder="1" applyAlignment="1">
      <alignment vertical="center" wrapText="1"/>
    </xf>
    <xf numFmtId="0" fontId="51" fillId="0" borderId="35" xfId="0" applyFont="1" applyBorder="1" applyAlignment="1">
      <alignment vertical="center" wrapText="1" shrinkToFit="1"/>
    </xf>
    <xf numFmtId="0" fontId="51" fillId="0" borderId="0" xfId="0" applyFont="1" applyAlignment="1">
      <alignment vertical="center" wrapText="1" shrinkToFit="1"/>
    </xf>
    <xf numFmtId="0" fontId="51" fillId="0" borderId="0" xfId="0" applyFont="1" applyAlignment="1">
      <alignment vertical="center" wrapText="1"/>
    </xf>
    <xf numFmtId="0" fontId="51" fillId="0" borderId="201" xfId="0" applyFont="1" applyBorder="1" applyAlignment="1">
      <alignment vertical="center" wrapText="1" shrinkToFit="1"/>
    </xf>
    <xf numFmtId="0" fontId="51" fillId="0" borderId="198" xfId="0" applyFont="1" applyBorder="1" applyAlignment="1">
      <alignment vertical="center" wrapText="1" shrinkToFit="1"/>
    </xf>
    <xf numFmtId="0" fontId="51" fillId="0" borderId="198" xfId="0" applyFont="1" applyBorder="1" applyAlignment="1">
      <alignment vertical="center" wrapText="1"/>
    </xf>
    <xf numFmtId="0" fontId="57" fillId="0" borderId="204" xfId="0" applyFont="1" applyBorder="1">
      <alignment vertical="center"/>
    </xf>
    <xf numFmtId="0" fontId="19" fillId="0" borderId="196" xfId="0" applyFont="1" applyBorder="1">
      <alignment vertical="center"/>
    </xf>
    <xf numFmtId="0" fontId="19" fillId="0" borderId="197" xfId="0" applyFont="1" applyBorder="1">
      <alignment vertical="center"/>
    </xf>
    <xf numFmtId="0" fontId="75" fillId="0" borderId="203" xfId="0" applyFont="1" applyBorder="1">
      <alignment vertical="center"/>
    </xf>
    <xf numFmtId="0" fontId="51" fillId="0" borderId="205" xfId="0" applyFont="1" applyBorder="1">
      <alignment vertical="center"/>
    </xf>
    <xf numFmtId="0" fontId="51" fillId="0" borderId="206" xfId="0" applyFont="1" applyBorder="1">
      <alignment vertical="center"/>
    </xf>
    <xf numFmtId="0" fontId="75" fillId="0" borderId="201" xfId="0" applyFont="1" applyBorder="1">
      <alignment vertical="center"/>
    </xf>
    <xf numFmtId="0" fontId="76" fillId="0" borderId="198" xfId="0" applyFont="1" applyBorder="1">
      <alignment vertical="center"/>
    </xf>
    <xf numFmtId="0" fontId="75" fillId="0" borderId="35" xfId="0" applyFont="1" applyBorder="1" applyAlignment="1">
      <alignment vertical="center" shrinkToFit="1"/>
    </xf>
    <xf numFmtId="0" fontId="76" fillId="0" borderId="0" xfId="0" applyFont="1" applyAlignment="1">
      <alignment vertical="center" shrinkToFit="1"/>
    </xf>
    <xf numFmtId="0" fontId="75" fillId="0" borderId="199" xfId="0" applyFont="1" applyBorder="1">
      <alignment vertical="center"/>
    </xf>
    <xf numFmtId="0" fontId="75" fillId="0" borderId="200" xfId="0" applyFont="1" applyBorder="1">
      <alignment vertical="center"/>
    </xf>
    <xf numFmtId="0" fontId="51" fillId="0" borderId="200" xfId="0" applyFont="1" applyBorder="1">
      <alignment vertical="center"/>
    </xf>
    <xf numFmtId="0" fontId="76" fillId="0" borderId="200" xfId="0" applyFont="1" applyBorder="1">
      <alignment vertical="center"/>
    </xf>
    <xf numFmtId="0" fontId="75" fillId="0" borderId="199" xfId="0" applyFont="1" applyBorder="1" applyAlignment="1">
      <alignment vertical="center" wrapText="1"/>
    </xf>
    <xf numFmtId="0" fontId="76" fillId="0" borderId="200" xfId="0" applyFont="1" applyBorder="1" applyAlignment="1">
      <alignment vertical="center" wrapText="1"/>
    </xf>
    <xf numFmtId="0" fontId="75" fillId="0" borderId="204" xfId="0" applyFont="1" applyBorder="1" applyAlignment="1"/>
    <xf numFmtId="0" fontId="75" fillId="0" borderId="196" xfId="0" applyFont="1" applyBorder="1" applyAlignment="1"/>
    <xf numFmtId="0" fontId="51" fillId="0" borderId="196" xfId="0" applyFont="1" applyBorder="1">
      <alignment vertical="center"/>
    </xf>
    <xf numFmtId="0" fontId="76" fillId="0" borderId="195" xfId="0" applyFont="1" applyBorder="1" applyAlignment="1">
      <alignment vertical="center" wrapText="1" shrinkToFit="1"/>
    </xf>
    <xf numFmtId="0" fontId="57" fillId="0" borderId="203" xfId="0" applyFont="1" applyBorder="1">
      <alignment vertical="center"/>
    </xf>
    <xf numFmtId="0" fontId="19" fillId="0" borderId="205" xfId="0" applyFont="1" applyBorder="1">
      <alignment vertical="center"/>
    </xf>
    <xf numFmtId="0" fontId="19" fillId="0" borderId="206" xfId="0" applyFont="1" applyBorder="1">
      <alignment vertical="center"/>
    </xf>
    <xf numFmtId="0" fontId="0" fillId="0" borderId="0" xfId="0" applyAlignment="1">
      <alignment horizontal="left" vertical="top" wrapText="1"/>
    </xf>
    <xf numFmtId="0" fontId="19" fillId="0" borderId="114" xfId="0" applyFont="1" applyBorder="1" applyAlignment="1" applyProtection="1">
      <alignment horizontal="left" vertical="center" wrapText="1"/>
      <protection locked="0"/>
    </xf>
    <xf numFmtId="0" fontId="19" fillId="0" borderId="54" xfId="0" applyFont="1" applyBorder="1" applyAlignment="1" applyProtection="1">
      <alignment horizontal="left" vertical="center" wrapText="1"/>
      <protection locked="0"/>
    </xf>
    <xf numFmtId="0" fontId="19" fillId="0" borderId="81" xfId="0" applyFont="1" applyBorder="1" applyAlignment="1" applyProtection="1">
      <alignment horizontal="left" vertical="center" wrapText="1"/>
      <protection locked="0"/>
    </xf>
    <xf numFmtId="0" fontId="19" fillId="0" borderId="25" xfId="0" applyFont="1" applyBorder="1" applyAlignment="1" applyProtection="1">
      <alignment horizontal="left" vertical="center" wrapText="1"/>
      <protection locked="0"/>
    </xf>
    <xf numFmtId="176" fontId="19" fillId="6" borderId="44" xfId="0" applyNumberFormat="1" applyFont="1" applyFill="1" applyBorder="1" applyAlignment="1">
      <alignment horizontal="center" vertical="center" shrinkToFit="1"/>
    </xf>
    <xf numFmtId="176" fontId="19" fillId="6" borderId="77" xfId="0" applyNumberFormat="1" applyFont="1" applyFill="1" applyBorder="1" applyAlignment="1">
      <alignment horizontal="center" vertical="center" shrinkToFit="1"/>
    </xf>
    <xf numFmtId="176" fontId="19" fillId="6" borderId="45" xfId="0" applyNumberFormat="1" applyFont="1" applyFill="1" applyBorder="1" applyAlignment="1">
      <alignment horizontal="center" vertical="center" shrinkToFit="1"/>
    </xf>
    <xf numFmtId="0" fontId="19" fillId="0" borderId="74" xfId="0" applyFont="1" applyBorder="1" applyAlignment="1" applyProtection="1">
      <alignment horizontal="left" vertical="center" wrapText="1"/>
      <protection locked="0"/>
    </xf>
    <xf numFmtId="0" fontId="19" fillId="0" borderId="14" xfId="0" applyFont="1" applyBorder="1" applyAlignment="1" applyProtection="1">
      <alignment horizontal="left" vertical="center" wrapText="1"/>
      <protection locked="0"/>
    </xf>
    <xf numFmtId="0" fontId="19" fillId="0" borderId="149" xfId="0" applyFont="1" applyBorder="1" applyAlignment="1" applyProtection="1">
      <alignment horizontal="left" vertical="center" wrapText="1"/>
      <protection locked="0"/>
    </xf>
    <xf numFmtId="0" fontId="19" fillId="0" borderId="72" xfId="0" applyFont="1" applyBorder="1" applyAlignment="1" applyProtection="1">
      <alignment horizontal="left" vertical="center" wrapText="1"/>
      <protection locked="0"/>
    </xf>
    <xf numFmtId="176" fontId="12" fillId="6" borderId="13" xfId="0" applyNumberFormat="1" applyFont="1" applyFill="1" applyBorder="1" applyAlignment="1">
      <alignment horizontal="right" vertical="center"/>
    </xf>
    <xf numFmtId="176" fontId="12" fillId="6" borderId="7" xfId="0" applyNumberFormat="1" applyFont="1" applyFill="1" applyBorder="1" applyAlignment="1">
      <alignment horizontal="right" vertical="center"/>
    </xf>
    <xf numFmtId="176" fontId="12" fillId="6" borderId="12" xfId="0" applyNumberFormat="1" applyFont="1" applyFill="1" applyBorder="1" applyAlignment="1">
      <alignment horizontal="right" vertical="center"/>
    </xf>
    <xf numFmtId="176" fontId="12" fillId="6" borderId="5" xfId="0" applyNumberFormat="1" applyFont="1" applyFill="1" applyBorder="1" applyAlignment="1">
      <alignment horizontal="right" vertical="center"/>
    </xf>
    <xf numFmtId="0" fontId="44" fillId="6" borderId="108" xfId="0" applyFont="1" applyFill="1" applyBorder="1" applyAlignment="1">
      <alignment horizontal="left" vertical="center" wrapText="1"/>
    </xf>
    <xf numFmtId="0" fontId="44" fillId="6" borderId="115" xfId="0" applyFont="1" applyFill="1" applyBorder="1" applyAlignment="1">
      <alignment horizontal="left" vertical="center" wrapText="1"/>
    </xf>
    <xf numFmtId="0" fontId="44" fillId="6" borderId="109" xfId="0" applyFont="1" applyFill="1" applyBorder="1" applyAlignment="1">
      <alignment horizontal="left" vertical="center" wrapText="1"/>
    </xf>
    <xf numFmtId="176" fontId="12" fillId="6" borderId="11" xfId="0" applyNumberFormat="1" applyFont="1" applyFill="1" applyBorder="1" applyAlignment="1">
      <alignment horizontal="right" vertical="center"/>
    </xf>
    <xf numFmtId="176" fontId="12" fillId="6" borderId="147" xfId="0" applyNumberFormat="1" applyFont="1" applyFill="1" applyBorder="1" applyAlignment="1">
      <alignment horizontal="right" vertical="center"/>
    </xf>
    <xf numFmtId="0" fontId="19" fillId="0" borderId="6" xfId="0" applyFont="1" applyBorder="1" applyAlignment="1" applyProtection="1">
      <alignment horizontal="left" vertical="center" wrapText="1"/>
      <protection locked="0"/>
    </xf>
    <xf numFmtId="0" fontId="19" fillId="0" borderId="13" xfId="0" applyFont="1" applyBorder="1" applyAlignment="1" applyProtection="1">
      <alignment horizontal="left" vertical="center" wrapText="1"/>
      <protection locked="0"/>
    </xf>
    <xf numFmtId="0" fontId="19" fillId="0" borderId="10" xfId="0" applyFont="1" applyBorder="1" applyAlignment="1" applyProtection="1">
      <alignment horizontal="left" vertical="center" wrapText="1"/>
      <protection locked="0"/>
    </xf>
    <xf numFmtId="0" fontId="19" fillId="0" borderId="23" xfId="0" applyFont="1" applyBorder="1" applyAlignment="1" applyProtection="1">
      <alignment horizontal="left" vertical="center" wrapText="1"/>
      <protection locked="0"/>
    </xf>
    <xf numFmtId="0" fontId="19" fillId="6" borderId="44" xfId="0" applyFont="1" applyFill="1" applyBorder="1" applyAlignment="1">
      <alignment horizontal="center" vertical="center"/>
    </xf>
    <xf numFmtId="0" fontId="19" fillId="6" borderId="77" xfId="0" applyFont="1" applyFill="1" applyBorder="1" applyAlignment="1">
      <alignment horizontal="center" vertical="center"/>
    </xf>
    <xf numFmtId="0" fontId="11" fillId="6" borderId="90" xfId="0" applyFont="1" applyFill="1" applyBorder="1" applyAlignment="1">
      <alignment horizontal="left" vertical="center" wrapText="1"/>
    </xf>
    <xf numFmtId="0" fontId="65" fillId="6" borderId="8" xfId="0" applyFont="1" applyFill="1" applyBorder="1" applyAlignment="1">
      <alignment horizontal="left" vertical="center"/>
    </xf>
    <xf numFmtId="0" fontId="65" fillId="6" borderId="78" xfId="0" applyFont="1" applyFill="1" applyBorder="1" applyAlignment="1">
      <alignment horizontal="left" vertical="center"/>
    </xf>
    <xf numFmtId="0" fontId="19" fillId="0" borderId="62" xfId="0" applyFont="1" applyBorder="1" applyAlignment="1" applyProtection="1">
      <alignment horizontal="left" vertical="center" wrapText="1"/>
      <protection locked="0"/>
    </xf>
    <xf numFmtId="0" fontId="19" fillId="0" borderId="52" xfId="0" applyFont="1" applyBorder="1" applyAlignment="1" applyProtection="1">
      <alignment horizontal="left" vertical="center" wrapText="1"/>
      <protection locked="0"/>
    </xf>
    <xf numFmtId="0" fontId="19" fillId="0" borderId="65" xfId="0" applyFont="1" applyBorder="1" applyAlignment="1" applyProtection="1">
      <alignment horizontal="left" vertical="center" wrapText="1"/>
      <protection locked="0"/>
    </xf>
    <xf numFmtId="0" fontId="70" fillId="6" borderId="96" xfId="0" applyFont="1" applyFill="1" applyBorder="1" applyAlignment="1">
      <alignment horizontal="left" vertical="center"/>
    </xf>
    <xf numFmtId="0" fontId="70" fillId="6" borderId="132" xfId="0" applyFont="1" applyFill="1" applyBorder="1" applyAlignment="1">
      <alignment horizontal="left" vertical="center"/>
    </xf>
    <xf numFmtId="0" fontId="19" fillId="6" borderId="33" xfId="0" applyFont="1" applyFill="1" applyBorder="1" applyAlignment="1">
      <alignment horizontal="center" vertical="center" textRotation="255"/>
    </xf>
    <xf numFmtId="0" fontId="19" fillId="6" borderId="35" xfId="0" applyFont="1" applyFill="1" applyBorder="1" applyAlignment="1">
      <alignment horizontal="center" vertical="center" textRotation="255"/>
    </xf>
    <xf numFmtId="0" fontId="19" fillId="6" borderId="36" xfId="0" applyFont="1" applyFill="1" applyBorder="1" applyAlignment="1">
      <alignment horizontal="center" vertical="center" textRotation="255"/>
    </xf>
    <xf numFmtId="0" fontId="19" fillId="6" borderId="61" xfId="0" applyFont="1" applyFill="1" applyBorder="1">
      <alignment vertical="center"/>
    </xf>
    <xf numFmtId="0" fontId="19" fillId="6" borderId="59" xfId="0" applyFont="1" applyFill="1" applyBorder="1">
      <alignment vertical="center"/>
    </xf>
    <xf numFmtId="0" fontId="19" fillId="6" borderId="60" xfId="0" applyFont="1" applyFill="1" applyBorder="1">
      <alignment vertical="center"/>
    </xf>
    <xf numFmtId="0" fontId="19" fillId="6" borderId="76" xfId="0" applyFont="1" applyFill="1" applyBorder="1">
      <alignment vertical="center"/>
    </xf>
    <xf numFmtId="0" fontId="21" fillId="6" borderId="8" xfId="0" applyFont="1" applyFill="1" applyBorder="1" applyAlignment="1">
      <alignment horizontal="left" vertical="center"/>
    </xf>
    <xf numFmtId="0" fontId="21" fillId="6" borderId="77" xfId="0" applyFont="1" applyFill="1" applyBorder="1" applyAlignment="1">
      <alignment horizontal="left" vertical="center"/>
    </xf>
    <xf numFmtId="0" fontId="21" fillId="6" borderId="45" xfId="0" applyFont="1" applyFill="1" applyBorder="1" applyAlignment="1">
      <alignment horizontal="left" vertical="center"/>
    </xf>
    <xf numFmtId="0" fontId="19" fillId="6" borderId="85" xfId="0" applyFont="1" applyFill="1" applyBorder="1" applyAlignment="1">
      <alignment horizontal="left" vertical="center"/>
    </xf>
    <xf numFmtId="0" fontId="19" fillId="6" borderId="86" xfId="0" applyFont="1" applyFill="1" applyBorder="1" applyAlignment="1">
      <alignment horizontal="left" vertical="center"/>
    </xf>
    <xf numFmtId="0" fontId="19" fillId="0" borderId="132" xfId="0" applyFont="1" applyBorder="1" applyAlignment="1" applyProtection="1">
      <alignment horizontal="left" vertical="center" wrapText="1"/>
      <protection locked="0"/>
    </xf>
    <xf numFmtId="49" fontId="19" fillId="0" borderId="10" xfId="0" applyNumberFormat="1" applyFont="1" applyBorder="1" applyAlignment="1" applyProtection="1">
      <alignment horizontal="left" vertical="center" wrapText="1"/>
      <protection locked="0"/>
    </xf>
    <xf numFmtId="49" fontId="19" fillId="0" borderId="97" xfId="0" applyNumberFormat="1" applyFont="1" applyBorder="1" applyAlignment="1" applyProtection="1">
      <alignment horizontal="left" vertical="center" wrapText="1"/>
      <protection locked="0"/>
    </xf>
    <xf numFmtId="49" fontId="19" fillId="0" borderId="98" xfId="0" applyNumberFormat="1" applyFont="1" applyBorder="1" applyAlignment="1" applyProtection="1">
      <alignment horizontal="left" vertical="center" wrapText="1"/>
      <protection locked="0"/>
    </xf>
    <xf numFmtId="0" fontId="70" fillId="6" borderId="46" xfId="0" applyFont="1" applyFill="1" applyBorder="1" applyAlignment="1">
      <alignment horizontal="left" vertical="center" shrinkToFit="1"/>
    </xf>
    <xf numFmtId="0" fontId="70" fillId="6" borderId="73" xfId="0" applyFont="1" applyFill="1" applyBorder="1" applyAlignment="1">
      <alignment horizontal="left" vertical="center" shrinkToFit="1"/>
    </xf>
    <xf numFmtId="0" fontId="63" fillId="6" borderId="87" xfId="0" applyFont="1" applyFill="1" applyBorder="1" applyAlignment="1">
      <alignment horizontal="center" vertical="center" textRotation="255"/>
    </xf>
    <xf numFmtId="0" fontId="63" fillId="6" borderId="88" xfId="0" applyFont="1" applyFill="1" applyBorder="1" applyAlignment="1">
      <alignment horizontal="center" vertical="center" textRotation="255"/>
    </xf>
    <xf numFmtId="0" fontId="63" fillId="6" borderId="144" xfId="0" applyFont="1" applyFill="1" applyBorder="1" applyAlignment="1">
      <alignment horizontal="center" vertical="center" textRotation="255"/>
    </xf>
    <xf numFmtId="0" fontId="19" fillId="8" borderId="50" xfId="0" applyFont="1" applyFill="1" applyBorder="1" applyAlignment="1">
      <alignment horizontal="left" vertical="center"/>
    </xf>
    <xf numFmtId="0" fontId="19" fillId="8" borderId="94" xfId="0" applyFont="1" applyFill="1" applyBorder="1" applyAlignment="1">
      <alignment horizontal="left" vertical="center"/>
    </xf>
    <xf numFmtId="0" fontId="20" fillId="0" borderId="0" xfId="0" applyFont="1" applyAlignment="1">
      <alignment horizontal="center" vertical="center"/>
    </xf>
    <xf numFmtId="0" fontId="0" fillId="6" borderId="105" xfId="0" applyFill="1" applyBorder="1" applyAlignment="1">
      <alignment horizontal="left" vertical="center"/>
    </xf>
    <xf numFmtId="0" fontId="0" fillId="6" borderId="148" xfId="0" applyFill="1" applyBorder="1" applyAlignment="1">
      <alignment horizontal="left" vertical="center"/>
    </xf>
    <xf numFmtId="0" fontId="0" fillId="6" borderId="106" xfId="0" applyFill="1" applyBorder="1" applyAlignment="1">
      <alignment horizontal="left" vertical="center"/>
    </xf>
    <xf numFmtId="0" fontId="0" fillId="6" borderId="146" xfId="0" applyFill="1" applyBorder="1" applyAlignment="1">
      <alignment horizontal="left" vertical="center"/>
    </xf>
    <xf numFmtId="0" fontId="0" fillId="6" borderId="103" xfId="0" applyFill="1" applyBorder="1" applyAlignment="1">
      <alignment horizontal="left" vertical="center"/>
    </xf>
    <xf numFmtId="0" fontId="0" fillId="6" borderId="64" xfId="0" applyFill="1" applyBorder="1" applyAlignment="1">
      <alignment horizontal="left" vertical="center"/>
    </xf>
    <xf numFmtId="0" fontId="63" fillId="0" borderId="114" xfId="0" applyFont="1" applyBorder="1" applyAlignment="1" applyProtection="1">
      <alignment horizontal="left" vertical="center" wrapText="1"/>
      <protection locked="0"/>
    </xf>
    <xf numFmtId="0" fontId="63" fillId="0" borderId="54" xfId="0" applyFont="1" applyBorder="1" applyAlignment="1" applyProtection="1">
      <alignment horizontal="left" vertical="center" wrapText="1"/>
      <protection locked="0"/>
    </xf>
    <xf numFmtId="0" fontId="63" fillId="0" borderId="81" xfId="0" applyFont="1" applyBorder="1" applyAlignment="1" applyProtection="1">
      <alignment horizontal="left" vertical="center" wrapText="1"/>
      <protection locked="0"/>
    </xf>
    <xf numFmtId="0" fontId="63" fillId="0" borderId="25" xfId="0" applyFont="1" applyBorder="1" applyAlignment="1" applyProtection="1">
      <alignment horizontal="left" vertical="center" wrapText="1"/>
      <protection locked="0"/>
    </xf>
    <xf numFmtId="0" fontId="19" fillId="6" borderId="50" xfId="0" applyFont="1" applyFill="1" applyBorder="1" applyAlignment="1">
      <alignment horizontal="left" vertical="center"/>
    </xf>
    <xf numFmtId="0" fontId="19" fillId="6" borderId="94" xfId="0" applyFont="1" applyFill="1" applyBorder="1" applyAlignment="1">
      <alignment horizontal="left" vertical="center"/>
    </xf>
    <xf numFmtId="0" fontId="13" fillId="5" borderId="89" xfId="0" applyFont="1" applyFill="1" applyBorder="1" applyAlignment="1" applyProtection="1">
      <alignment horizontal="left" vertical="center" shrinkToFit="1"/>
      <protection locked="0"/>
    </xf>
    <xf numFmtId="0" fontId="13" fillId="5" borderId="90" xfId="0" applyFont="1" applyFill="1" applyBorder="1" applyAlignment="1" applyProtection="1">
      <alignment horizontal="left" vertical="center" shrinkToFit="1"/>
      <protection locked="0"/>
    </xf>
    <xf numFmtId="0" fontId="13" fillId="5" borderId="143" xfId="0" applyFont="1" applyFill="1" applyBorder="1" applyAlignment="1" applyProtection="1">
      <alignment horizontal="left" vertical="center" shrinkToFit="1"/>
      <protection locked="0"/>
    </xf>
    <xf numFmtId="0" fontId="52" fillId="0" borderId="0" xfId="0" applyFont="1" applyAlignment="1">
      <alignment vertical="center" wrapText="1" shrinkToFit="1"/>
    </xf>
    <xf numFmtId="0" fontId="53" fillId="0" borderId="0" xfId="0" applyFont="1" applyAlignment="1">
      <alignment vertical="center" wrapText="1" shrinkToFit="1"/>
    </xf>
    <xf numFmtId="0" fontId="19" fillId="0" borderId="53" xfId="0" applyFont="1" applyBorder="1" applyAlignment="1" applyProtection="1">
      <alignment horizontal="left" vertical="center" wrapText="1"/>
      <protection locked="0"/>
    </xf>
    <xf numFmtId="0" fontId="19" fillId="6" borderId="87" xfId="0" applyFont="1" applyFill="1" applyBorder="1" applyAlignment="1">
      <alignment horizontal="center" vertical="center" textRotation="255"/>
    </xf>
    <xf numFmtId="0" fontId="19" fillId="6" borderId="144" xfId="0" applyFont="1" applyFill="1" applyBorder="1" applyAlignment="1">
      <alignment horizontal="center" vertical="center" textRotation="255"/>
    </xf>
    <xf numFmtId="0" fontId="16" fillId="6" borderId="160" xfId="0" applyFont="1" applyFill="1" applyBorder="1" applyAlignment="1">
      <alignment horizontal="left" vertical="center"/>
    </xf>
    <xf numFmtId="0" fontId="16" fillId="6" borderId="155" xfId="0" applyFont="1" applyFill="1" applyBorder="1" applyAlignment="1">
      <alignment horizontal="left" vertical="center"/>
    </xf>
    <xf numFmtId="0" fontId="16" fillId="6" borderId="161" xfId="0" applyFont="1" applyFill="1" applyBorder="1" applyAlignment="1">
      <alignment horizontal="left" vertical="center"/>
    </xf>
    <xf numFmtId="0" fontId="19" fillId="0" borderId="89" xfId="0" applyFont="1" applyBorder="1" applyAlignment="1" applyProtection="1">
      <alignment horizontal="left" vertical="center" wrapText="1"/>
      <protection locked="0"/>
    </xf>
    <xf numFmtId="0" fontId="19" fillId="0" borderId="90" xfId="0" applyFont="1" applyBorder="1" applyAlignment="1" applyProtection="1">
      <alignment horizontal="left" vertical="center" wrapText="1"/>
      <protection locked="0"/>
    </xf>
    <xf numFmtId="0" fontId="19" fillId="0" borderId="143" xfId="0" applyFont="1" applyBorder="1" applyAlignment="1" applyProtection="1">
      <alignment horizontal="left" vertical="center" wrapText="1"/>
      <protection locked="0"/>
    </xf>
    <xf numFmtId="0" fontId="75" fillId="0" borderId="35" xfId="0" applyFont="1" applyBorder="1">
      <alignment vertical="center"/>
    </xf>
    <xf numFmtId="0" fontId="75" fillId="0" borderId="0" xfId="0" applyFont="1">
      <alignment vertical="center"/>
    </xf>
    <xf numFmtId="0" fontId="51" fillId="0" borderId="0" xfId="0" applyFont="1">
      <alignment vertical="center"/>
    </xf>
    <xf numFmtId="0" fontId="76" fillId="0" borderId="0" xfId="0" applyFont="1">
      <alignment vertical="center"/>
    </xf>
    <xf numFmtId="0" fontId="76" fillId="0" borderId="204" xfId="0" applyFont="1" applyBorder="1">
      <alignment vertical="center"/>
    </xf>
    <xf numFmtId="0" fontId="76" fillId="0" borderId="196" xfId="0" applyFont="1" applyBorder="1">
      <alignment vertical="center"/>
    </xf>
    <xf numFmtId="0" fontId="18" fillId="0" borderId="0" xfId="0" applyFont="1" applyAlignment="1">
      <alignment horizontal="left" vertical="top" wrapText="1"/>
    </xf>
    <xf numFmtId="0" fontId="81" fillId="0" borderId="219" xfId="0" applyFont="1" applyBorder="1" applyAlignment="1">
      <alignment horizontal="left" vertical="center" wrapText="1"/>
    </xf>
    <xf numFmtId="0" fontId="81" fillId="0" borderId="0" xfId="0" applyFont="1" applyAlignment="1">
      <alignment horizontal="left" vertical="center" wrapText="1"/>
    </xf>
    <xf numFmtId="0" fontId="81" fillId="0" borderId="219" xfId="0" applyFont="1" applyBorder="1" applyAlignment="1">
      <alignment horizontal="left" vertical="center"/>
    </xf>
    <xf numFmtId="0" fontId="81" fillId="0" borderId="0" xfId="0" applyFont="1" applyAlignment="1">
      <alignment horizontal="left" vertical="center"/>
    </xf>
    <xf numFmtId="0" fontId="81" fillId="0" borderId="0" xfId="3" applyFont="1" applyAlignment="1">
      <alignment horizontal="left" vertical="center" wrapText="1"/>
    </xf>
    <xf numFmtId="0" fontId="81" fillId="0" borderId="0" xfId="3" applyFont="1" applyAlignment="1">
      <alignment horizontal="left" vertical="center"/>
    </xf>
    <xf numFmtId="0" fontId="16" fillId="0" borderId="35" xfId="0" applyFont="1" applyBorder="1" applyAlignment="1" applyProtection="1">
      <alignment horizontal="left" vertical="top" wrapText="1"/>
      <protection locked="0"/>
    </xf>
    <xf numFmtId="0" fontId="16" fillId="0" borderId="0" xfId="0" applyFont="1" applyAlignment="1" applyProtection="1">
      <alignment horizontal="left" vertical="top" wrapText="1"/>
      <protection locked="0"/>
    </xf>
    <xf numFmtId="0" fontId="16" fillId="0" borderId="38" xfId="0" applyFont="1" applyBorder="1" applyAlignment="1" applyProtection="1">
      <alignment horizontal="left" vertical="top" wrapText="1"/>
      <protection locked="0"/>
    </xf>
    <xf numFmtId="0" fontId="16" fillId="0" borderId="36" xfId="0" applyFont="1" applyBorder="1" applyAlignment="1" applyProtection="1">
      <alignment horizontal="left" vertical="top" wrapText="1"/>
      <protection locked="0"/>
    </xf>
    <xf numFmtId="0" fontId="16" fillId="0" borderId="129" xfId="0" applyFont="1" applyBorder="1" applyAlignment="1" applyProtection="1">
      <alignment horizontal="left" vertical="top" wrapText="1"/>
      <protection locked="0"/>
    </xf>
    <xf numFmtId="0" fontId="16" fillId="0" borderId="66" xfId="0" applyFont="1" applyBorder="1" applyAlignment="1" applyProtection="1">
      <alignment horizontal="left" vertical="top" wrapText="1"/>
      <protection locked="0"/>
    </xf>
    <xf numFmtId="0" fontId="34" fillId="6" borderId="174" xfId="0" applyFont="1" applyFill="1" applyBorder="1" applyAlignment="1">
      <alignment horizontal="left" vertical="center"/>
    </xf>
    <xf numFmtId="0" fontId="34" fillId="6" borderId="58" xfId="0" applyFont="1" applyFill="1" applyBorder="1" applyAlignment="1">
      <alignment horizontal="left" vertical="center"/>
    </xf>
    <xf numFmtId="0" fontId="34" fillId="6" borderId="211" xfId="0" applyFont="1" applyFill="1" applyBorder="1" applyAlignment="1">
      <alignment horizontal="left" vertical="center"/>
    </xf>
    <xf numFmtId="0" fontId="34" fillId="6" borderId="176" xfId="0" applyFont="1" applyFill="1" applyBorder="1" applyAlignment="1">
      <alignment horizontal="left" vertical="center"/>
    </xf>
    <xf numFmtId="0" fontId="16" fillId="0" borderId="163" xfId="0" applyFont="1" applyBorder="1" applyAlignment="1" applyProtection="1">
      <alignment horizontal="left" vertical="top" wrapText="1"/>
      <protection locked="0"/>
    </xf>
    <xf numFmtId="0" fontId="16" fillId="0" borderId="47" xfId="0" applyFont="1" applyBorder="1" applyAlignment="1" applyProtection="1">
      <alignment horizontal="left" vertical="top" wrapText="1"/>
      <protection locked="0"/>
    </xf>
    <xf numFmtId="0" fontId="16" fillId="0" borderId="48" xfId="0" applyFont="1" applyBorder="1" applyAlignment="1" applyProtection="1">
      <alignment horizontal="left" vertical="top" wrapText="1"/>
      <protection locked="0"/>
    </xf>
    <xf numFmtId="0" fontId="16" fillId="0" borderId="110" xfId="0" applyFont="1" applyBorder="1" applyAlignment="1" applyProtection="1">
      <alignment horizontal="left" vertical="top" wrapText="1"/>
      <protection locked="0"/>
    </xf>
    <xf numFmtId="0" fontId="16" fillId="0" borderId="83" xfId="0" applyFont="1" applyBorder="1" applyAlignment="1" applyProtection="1">
      <alignment horizontal="left" vertical="top" wrapText="1"/>
      <protection locked="0"/>
    </xf>
    <xf numFmtId="0" fontId="16" fillId="0" borderId="84" xfId="0" applyFont="1" applyBorder="1" applyAlignment="1" applyProtection="1">
      <alignment horizontal="left" vertical="top" wrapText="1"/>
      <protection locked="0"/>
    </xf>
    <xf numFmtId="0" fontId="16" fillId="0" borderId="220" xfId="0" applyFont="1" applyBorder="1" applyAlignment="1" applyProtection="1">
      <alignment horizontal="left" vertical="top" wrapText="1"/>
      <protection locked="0"/>
    </xf>
    <xf numFmtId="0" fontId="16" fillId="0" borderId="79" xfId="0" applyFont="1" applyBorder="1" applyAlignment="1" applyProtection="1">
      <alignment horizontal="left" vertical="top" wrapText="1"/>
      <protection locked="0"/>
    </xf>
    <xf numFmtId="0" fontId="16" fillId="0" borderId="80" xfId="0" applyFont="1" applyBorder="1" applyAlignment="1" applyProtection="1">
      <alignment horizontal="left" vertical="top" wrapText="1"/>
      <protection locked="0"/>
    </xf>
    <xf numFmtId="0" fontId="17" fillId="11" borderId="160" xfId="0" applyFont="1" applyFill="1" applyBorder="1" applyAlignment="1">
      <alignment horizontal="left" vertical="center" wrapText="1"/>
    </xf>
    <xf numFmtId="0" fontId="17" fillId="11" borderId="161" xfId="0" applyFont="1" applyFill="1" applyBorder="1" applyAlignment="1">
      <alignment horizontal="left" vertical="center" wrapText="1"/>
    </xf>
    <xf numFmtId="0" fontId="17" fillId="11" borderId="151" xfId="0" applyFont="1" applyFill="1" applyBorder="1" applyAlignment="1">
      <alignment horizontal="left" vertical="center" wrapText="1"/>
    </xf>
    <xf numFmtId="0" fontId="38" fillId="6" borderId="213" xfId="0" applyFont="1" applyFill="1" applyBorder="1" applyAlignment="1">
      <alignment horizontal="left" vertical="center" wrapText="1"/>
    </xf>
    <xf numFmtId="0" fontId="38" fillId="6" borderId="155" xfId="0" applyFont="1" applyFill="1" applyBorder="1" applyAlignment="1">
      <alignment horizontal="left" vertical="center" wrapText="1"/>
    </xf>
    <xf numFmtId="0" fontId="38" fillId="6" borderId="151" xfId="0" applyFont="1" applyFill="1" applyBorder="1" applyAlignment="1">
      <alignment horizontal="left" vertical="center" wrapText="1"/>
    </xf>
    <xf numFmtId="0" fontId="85" fillId="0" borderId="0" xfId="0" applyFont="1" applyAlignment="1">
      <alignment horizontal="right" vertical="center" shrinkToFit="1"/>
    </xf>
    <xf numFmtId="0" fontId="85" fillId="0" borderId="0" xfId="0" applyFont="1" applyAlignment="1">
      <alignment horizontal="left" vertical="center" shrinkToFit="1"/>
    </xf>
    <xf numFmtId="0" fontId="59" fillId="0" borderId="207" xfId="0" applyFont="1" applyBorder="1" applyAlignment="1">
      <alignment vertical="center" wrapText="1"/>
    </xf>
    <xf numFmtId="0" fontId="13" fillId="0" borderId="35" xfId="0" applyFont="1" applyBorder="1" applyAlignment="1">
      <alignment vertical="center" wrapText="1"/>
    </xf>
    <xf numFmtId="0" fontId="13" fillId="0" borderId="201" xfId="0" applyFont="1" applyBorder="1" applyAlignment="1">
      <alignment vertical="center" wrapText="1"/>
    </xf>
    <xf numFmtId="0" fontId="13" fillId="0" borderId="110" xfId="0" applyFont="1" applyBorder="1" applyAlignment="1" applyProtection="1">
      <alignment horizontal="left" vertical="top" wrapText="1"/>
      <protection locked="0"/>
    </xf>
    <xf numFmtId="0" fontId="13" fillId="0" borderId="83" xfId="0" applyFont="1" applyBorder="1" applyAlignment="1" applyProtection="1">
      <alignment horizontal="left" vertical="top" wrapText="1"/>
      <protection locked="0"/>
    </xf>
    <xf numFmtId="0" fontId="13" fillId="0" borderId="84" xfId="0" applyFont="1" applyBorder="1" applyAlignment="1" applyProtection="1">
      <alignment horizontal="left" vertical="top" wrapText="1"/>
      <protection locked="0"/>
    </xf>
    <xf numFmtId="0" fontId="13" fillId="0" borderId="35" xfId="0" applyFont="1" applyBorder="1" applyAlignment="1" applyProtection="1">
      <alignment horizontal="left" vertical="top" wrapText="1"/>
      <protection locked="0"/>
    </xf>
    <xf numFmtId="0" fontId="13" fillId="0" borderId="0" xfId="0" applyFont="1" applyAlignment="1" applyProtection="1">
      <alignment horizontal="left" vertical="top" wrapText="1"/>
      <protection locked="0"/>
    </xf>
    <xf numFmtId="0" fontId="13" fillId="0" borderId="38" xfId="0" applyFont="1" applyBorder="1" applyAlignment="1" applyProtection="1">
      <alignment horizontal="left" vertical="top" wrapText="1"/>
      <protection locked="0"/>
    </xf>
    <xf numFmtId="0" fontId="13" fillId="0" borderId="36" xfId="0" applyFont="1" applyBorder="1" applyAlignment="1" applyProtection="1">
      <alignment horizontal="left" vertical="top" wrapText="1"/>
      <protection locked="0"/>
    </xf>
    <xf numFmtId="0" fontId="13" fillId="0" borderId="129" xfId="0" applyFont="1" applyBorder="1" applyAlignment="1" applyProtection="1">
      <alignment horizontal="left" vertical="top" wrapText="1"/>
      <protection locked="0"/>
    </xf>
    <xf numFmtId="0" fontId="13" fillId="0" borderId="66" xfId="0" applyFont="1" applyBorder="1" applyAlignment="1" applyProtection="1">
      <alignment horizontal="left" vertical="top" wrapText="1"/>
      <protection locked="0"/>
    </xf>
    <xf numFmtId="0" fontId="59" fillId="0" borderId="35" xfId="0" applyFont="1" applyBorder="1" applyAlignment="1">
      <alignment horizontal="left" vertical="top" wrapText="1"/>
    </xf>
    <xf numFmtId="0" fontId="59" fillId="0" borderId="0" xfId="0" applyFont="1" applyAlignment="1">
      <alignment horizontal="left" vertical="top" wrapText="1"/>
    </xf>
    <xf numFmtId="0" fontId="34" fillId="11" borderId="218" xfId="0" applyFont="1" applyFill="1" applyBorder="1" applyAlignment="1">
      <alignment horizontal="left" vertical="center" wrapText="1"/>
    </xf>
    <xf numFmtId="0" fontId="34" fillId="11" borderId="77" xfId="0" applyFont="1" applyFill="1" applyBorder="1" applyAlignment="1">
      <alignment horizontal="left" vertical="center" wrapText="1"/>
    </xf>
    <xf numFmtId="0" fontId="34" fillId="11" borderId="45" xfId="0" applyFont="1" applyFill="1" applyBorder="1" applyAlignment="1">
      <alignment horizontal="left" vertical="center" wrapText="1"/>
    </xf>
    <xf numFmtId="0" fontId="87" fillId="6" borderId="33" xfId="0" applyFont="1" applyFill="1" applyBorder="1" applyAlignment="1">
      <alignment horizontal="left" vertical="center" wrapText="1"/>
    </xf>
    <xf numFmtId="0" fontId="87" fillId="6" borderId="34" xfId="0" applyFont="1" applyFill="1" applyBorder="1" applyAlignment="1">
      <alignment horizontal="left" vertical="center" wrapText="1"/>
    </xf>
    <xf numFmtId="0" fontId="87" fillId="6" borderId="127" xfId="0" applyFont="1" applyFill="1" applyBorder="1" applyAlignment="1">
      <alignment horizontal="left" vertical="center" wrapText="1"/>
    </xf>
    <xf numFmtId="0" fontId="59" fillId="0" borderId="207" xfId="0" applyFont="1" applyBorder="1" applyAlignment="1">
      <alignment horizontal="left" vertical="center" wrapText="1"/>
    </xf>
    <xf numFmtId="0" fontId="80" fillId="0" borderId="35" xfId="0" applyFont="1" applyBorder="1" applyAlignment="1">
      <alignment horizontal="left" vertical="center" wrapText="1"/>
    </xf>
    <xf numFmtId="0" fontId="80" fillId="0" borderId="201" xfId="0" applyFont="1" applyBorder="1" applyAlignment="1">
      <alignment horizontal="left" vertical="center" wrapText="1"/>
    </xf>
    <xf numFmtId="0" fontId="59" fillId="0" borderId="35" xfId="0" applyFont="1" applyBorder="1" applyAlignment="1">
      <alignment horizontal="left" vertical="center" wrapText="1"/>
    </xf>
    <xf numFmtId="0" fontId="87" fillId="6" borderId="162" xfId="0" applyFont="1" applyFill="1" applyBorder="1" applyAlignment="1">
      <alignment horizontal="left" vertical="center"/>
    </xf>
    <xf numFmtId="0" fontId="87" fillId="6" borderId="101" xfId="0" applyFont="1" applyFill="1" applyBorder="1">
      <alignment vertical="center"/>
    </xf>
    <xf numFmtId="0" fontId="87" fillId="0" borderId="157" xfId="0" applyFont="1" applyBorder="1">
      <alignment vertical="center"/>
    </xf>
    <xf numFmtId="0" fontId="87" fillId="6" borderId="162" xfId="0" applyFont="1" applyFill="1" applyBorder="1" applyAlignment="1">
      <alignment horizontal="left" vertical="center" wrapText="1"/>
    </xf>
    <xf numFmtId="0" fontId="87" fillId="6" borderId="101" xfId="0" applyFont="1" applyFill="1" applyBorder="1" applyAlignment="1">
      <alignment horizontal="left" vertical="center" wrapText="1"/>
    </xf>
    <xf numFmtId="0" fontId="87" fillId="6" borderId="157" xfId="0" applyFont="1" applyFill="1" applyBorder="1" applyAlignment="1">
      <alignment horizontal="left" vertical="center" wrapText="1"/>
    </xf>
    <xf numFmtId="0" fontId="34" fillId="6" borderId="75" xfId="0" applyFont="1" applyFill="1" applyBorder="1" applyAlignment="1">
      <alignment horizontal="center" vertical="center"/>
    </xf>
    <xf numFmtId="0" fontId="34" fillId="6" borderId="1" xfId="0" applyFont="1" applyFill="1" applyBorder="1" applyAlignment="1">
      <alignment horizontal="center" vertical="center"/>
    </xf>
    <xf numFmtId="0" fontId="34" fillId="6" borderId="215" xfId="0" applyFont="1" applyFill="1" applyBorder="1" applyAlignment="1">
      <alignment horizontal="center" vertical="center"/>
    </xf>
    <xf numFmtId="0" fontId="34" fillId="6" borderId="216" xfId="0" applyFont="1" applyFill="1" applyBorder="1" applyAlignment="1">
      <alignment horizontal="center" vertical="center"/>
    </xf>
    <xf numFmtId="0" fontId="13" fillId="11" borderId="62" xfId="0" applyFont="1" applyFill="1" applyBorder="1" applyAlignment="1">
      <alignment horizontal="left" vertical="center"/>
    </xf>
    <xf numFmtId="0" fontId="13" fillId="11" borderId="52" xfId="0" applyFont="1" applyFill="1" applyBorder="1" applyAlignment="1">
      <alignment horizontal="left" vertical="center"/>
    </xf>
    <xf numFmtId="0" fontId="13" fillId="11" borderId="63" xfId="0" applyFont="1" applyFill="1" applyBorder="1" applyAlignment="1">
      <alignment horizontal="left" vertical="center"/>
    </xf>
    <xf numFmtId="0" fontId="13" fillId="11" borderId="89" xfId="0" applyFont="1" applyFill="1" applyBorder="1" applyAlignment="1">
      <alignment horizontal="left" vertical="center" shrinkToFit="1"/>
    </xf>
    <xf numFmtId="0" fontId="13" fillId="11" borderId="90" xfId="0" applyFont="1" applyFill="1" applyBorder="1" applyAlignment="1">
      <alignment horizontal="left" vertical="center" shrinkToFit="1"/>
    </xf>
    <xf numFmtId="0" fontId="13" fillId="11" borderId="91" xfId="0" applyFont="1" applyFill="1" applyBorder="1" applyAlignment="1">
      <alignment horizontal="left" vertical="center" shrinkToFit="1"/>
    </xf>
    <xf numFmtId="0" fontId="13" fillId="11" borderId="65" xfId="0" applyFont="1" applyFill="1" applyBorder="1" applyAlignment="1">
      <alignment horizontal="left" vertical="center"/>
    </xf>
    <xf numFmtId="0" fontId="13" fillId="0" borderId="123" xfId="0" applyFont="1" applyBorder="1" applyAlignment="1">
      <alignment horizontal="left" vertical="center" shrinkToFit="1"/>
    </xf>
    <xf numFmtId="0" fontId="13" fillId="0" borderId="90" xfId="0" applyFont="1" applyBorder="1" applyAlignment="1">
      <alignment horizontal="left" vertical="center" shrinkToFit="1"/>
    </xf>
    <xf numFmtId="0" fontId="13" fillId="0" borderId="143" xfId="0" applyFont="1" applyBorder="1" applyAlignment="1">
      <alignment horizontal="left" vertical="center" shrinkToFit="1"/>
    </xf>
    <xf numFmtId="0" fontId="16" fillId="0" borderId="18" xfId="0" applyFont="1" applyBorder="1" applyAlignment="1" applyProtection="1">
      <alignment horizontal="left" vertical="center" shrinkToFit="1"/>
      <protection locked="0"/>
    </xf>
    <xf numFmtId="0" fontId="16" fillId="0" borderId="83" xfId="0" applyFont="1" applyBorder="1" applyAlignment="1" applyProtection="1">
      <alignment horizontal="left" vertical="center" shrinkToFit="1"/>
      <protection locked="0"/>
    </xf>
    <xf numFmtId="0" fontId="16" fillId="0" borderId="194" xfId="0" applyFont="1" applyBorder="1" applyAlignment="1" applyProtection="1">
      <alignment horizontal="left" vertical="center" shrinkToFit="1"/>
      <protection locked="0"/>
    </xf>
    <xf numFmtId="0" fontId="16" fillId="0" borderId="9" xfId="0" applyFont="1" applyBorder="1" applyAlignment="1" applyProtection="1">
      <alignment horizontal="left" vertical="center" shrinkToFit="1"/>
      <protection locked="0"/>
    </xf>
    <xf numFmtId="0" fontId="16" fillId="0" borderId="47" xfId="0" applyFont="1" applyBorder="1" applyAlignment="1" applyProtection="1">
      <alignment horizontal="left" vertical="center" shrinkToFit="1"/>
      <protection locked="0"/>
    </xf>
    <xf numFmtId="0" fontId="16" fillId="0" borderId="73" xfId="0" applyFont="1" applyBorder="1" applyAlignment="1" applyProtection="1">
      <alignment horizontal="left" vertical="center" shrinkToFit="1"/>
      <protection locked="0"/>
    </xf>
    <xf numFmtId="186" fontId="16" fillId="0" borderId="9" xfId="0" applyNumberFormat="1" applyFont="1" applyBorder="1" applyAlignment="1" applyProtection="1">
      <alignment horizontal="left" vertical="center" shrinkToFit="1"/>
      <protection locked="0"/>
    </xf>
    <xf numFmtId="186" fontId="16" fillId="0" borderId="73" xfId="0" applyNumberFormat="1" applyFont="1" applyBorder="1" applyAlignment="1" applyProtection="1">
      <alignment horizontal="left" vertical="center" shrinkToFit="1"/>
      <protection locked="0"/>
    </xf>
    <xf numFmtId="20" fontId="16" fillId="0" borderId="9" xfId="0" applyNumberFormat="1" applyFont="1" applyBorder="1" applyAlignment="1" applyProtection="1">
      <alignment horizontal="left" vertical="center" shrinkToFit="1"/>
      <protection locked="0"/>
    </xf>
    <xf numFmtId="20" fontId="16" fillId="0" borderId="73" xfId="0" applyNumberFormat="1" applyFont="1" applyBorder="1" applyAlignment="1" applyProtection="1">
      <alignment horizontal="left" vertical="center" shrinkToFit="1"/>
      <protection locked="0"/>
    </xf>
    <xf numFmtId="186" fontId="16" fillId="0" borderId="47" xfId="0" applyNumberFormat="1" applyFont="1" applyBorder="1" applyAlignment="1" applyProtection="1">
      <alignment horizontal="left" vertical="center" shrinkToFit="1"/>
      <protection locked="0"/>
    </xf>
    <xf numFmtId="0" fontId="59" fillId="0" borderId="35" xfId="0" applyFont="1" applyBorder="1" applyAlignment="1">
      <alignment vertical="center" wrapText="1"/>
    </xf>
    <xf numFmtId="0" fontId="59" fillId="0" borderId="201" xfId="0" applyFont="1" applyBorder="1" applyAlignment="1">
      <alignment vertical="center" wrapText="1"/>
    </xf>
    <xf numFmtId="0" fontId="82" fillId="0" borderId="0" xfId="0" applyFont="1" applyAlignment="1">
      <alignment vertical="center" wrapText="1"/>
    </xf>
    <xf numFmtId="0" fontId="16" fillId="6" borderId="138" xfId="0" applyFont="1" applyFill="1" applyBorder="1" applyAlignment="1">
      <alignment horizontal="left" vertical="center" shrinkToFit="1"/>
    </xf>
    <xf numFmtId="0" fontId="16" fillId="6" borderId="212" xfId="0" applyFont="1" applyFill="1" applyBorder="1" applyAlignment="1">
      <alignment horizontal="left" vertical="center" shrinkToFit="1"/>
    </xf>
    <xf numFmtId="0" fontId="16" fillId="0" borderId="137" xfId="0" applyFont="1" applyBorder="1" applyAlignment="1">
      <alignment horizontal="left" vertical="center" shrinkToFit="1"/>
    </xf>
    <xf numFmtId="0" fontId="16" fillId="0" borderId="212" xfId="0" applyFont="1" applyBorder="1" applyAlignment="1">
      <alignment horizontal="left" vertical="center" shrinkToFit="1"/>
    </xf>
    <xf numFmtId="186" fontId="16" fillId="0" borderId="18" xfId="0" applyNumberFormat="1" applyFont="1" applyBorder="1" applyAlignment="1" applyProtection="1">
      <alignment horizontal="left" vertical="center" shrinkToFit="1"/>
      <protection locked="0"/>
    </xf>
    <xf numFmtId="186" fontId="16" fillId="0" borderId="194" xfId="0" applyNumberFormat="1" applyFont="1" applyBorder="1" applyAlignment="1" applyProtection="1">
      <alignment horizontal="left" vertical="center" shrinkToFit="1"/>
      <protection locked="0"/>
    </xf>
    <xf numFmtId="20" fontId="16" fillId="0" borderId="18" xfId="0" applyNumberFormat="1" applyFont="1" applyBorder="1" applyAlignment="1" applyProtection="1">
      <alignment horizontal="left" vertical="center" shrinkToFit="1"/>
      <protection locked="0"/>
    </xf>
    <xf numFmtId="20" fontId="16" fillId="0" borderId="194" xfId="0" applyNumberFormat="1" applyFont="1" applyBorder="1" applyAlignment="1" applyProtection="1">
      <alignment horizontal="left" vertical="center" shrinkToFit="1"/>
      <protection locked="0"/>
    </xf>
    <xf numFmtId="0" fontId="73" fillId="0" borderId="0" xfId="0" applyFont="1" applyAlignment="1">
      <alignment horizontal="left" vertical="center" shrinkToFit="1"/>
    </xf>
    <xf numFmtId="0" fontId="10" fillId="0" borderId="43" xfId="3" applyBorder="1" applyAlignment="1" applyProtection="1">
      <alignment horizontal="left" vertical="top" wrapText="1"/>
      <protection locked="0"/>
    </xf>
    <xf numFmtId="0" fontId="10" fillId="0" borderId="15" xfId="3" applyBorder="1" applyAlignment="1" applyProtection="1">
      <alignment horizontal="left" vertical="top" wrapText="1"/>
      <protection locked="0"/>
    </xf>
    <xf numFmtId="0" fontId="10" fillId="0" borderId="37" xfId="3" applyBorder="1" applyAlignment="1" applyProtection="1">
      <alignment horizontal="left" vertical="top" wrapText="1"/>
      <protection locked="0"/>
    </xf>
    <xf numFmtId="0" fontId="10" fillId="0" borderId="16" xfId="3" applyBorder="1" applyAlignment="1" applyProtection="1">
      <alignment horizontal="left" vertical="top" wrapText="1"/>
      <protection locked="0"/>
    </xf>
    <xf numFmtId="0" fontId="10" fillId="0" borderId="0" xfId="3" applyAlignment="1" applyProtection="1">
      <alignment horizontal="left" vertical="top" wrapText="1"/>
      <protection locked="0"/>
    </xf>
    <xf numFmtId="0" fontId="10" fillId="0" borderId="38" xfId="3" applyBorder="1" applyAlignment="1" applyProtection="1">
      <alignment horizontal="left" vertical="top" wrapText="1"/>
      <protection locked="0"/>
    </xf>
    <xf numFmtId="0" fontId="10" fillId="0" borderId="17" xfId="3" applyBorder="1" applyAlignment="1" applyProtection="1">
      <alignment horizontal="left" vertical="top" wrapText="1"/>
      <protection locked="0"/>
    </xf>
    <xf numFmtId="0" fontId="10" fillId="0" borderId="30" xfId="3" applyBorder="1" applyAlignment="1" applyProtection="1">
      <alignment horizontal="left" vertical="top" wrapText="1"/>
      <protection locked="0"/>
    </xf>
    <xf numFmtId="0" fontId="10" fillId="0" borderId="49" xfId="3" applyBorder="1" applyAlignment="1" applyProtection="1">
      <alignment horizontal="left" vertical="top" wrapText="1"/>
      <protection locked="0"/>
    </xf>
    <xf numFmtId="0" fontId="19" fillId="4" borderId="118" xfId="3" applyFont="1" applyFill="1" applyBorder="1" applyAlignment="1">
      <alignment horizontal="center" vertical="center" shrinkToFit="1"/>
    </xf>
    <xf numFmtId="0" fontId="19" fillId="4" borderId="108" xfId="3" applyFont="1" applyFill="1" applyBorder="1" applyAlignment="1">
      <alignment horizontal="center" vertical="center" shrinkToFit="1"/>
    </xf>
    <xf numFmtId="0" fontId="19" fillId="4" borderId="115" xfId="3" applyFont="1" applyFill="1" applyBorder="1" applyAlignment="1">
      <alignment horizontal="center" vertical="center" shrinkToFit="1"/>
    </xf>
    <xf numFmtId="0" fontId="56" fillId="0" borderId="35" xfId="3" applyFont="1" applyBorder="1" applyAlignment="1">
      <alignment vertical="center" wrapText="1"/>
    </xf>
    <xf numFmtId="0" fontId="12" fillId="0" borderId="35" xfId="0" applyFont="1" applyBorder="1" applyAlignment="1">
      <alignment vertical="center" wrapText="1"/>
    </xf>
    <xf numFmtId="0" fontId="19" fillId="0" borderId="9" xfId="3" applyFont="1" applyBorder="1" applyAlignment="1" applyProtection="1">
      <alignment vertical="center" shrinkToFit="1"/>
      <protection locked="0"/>
    </xf>
    <xf numFmtId="0" fontId="19" fillId="0" borderId="47" xfId="3" applyFont="1" applyBorder="1" applyAlignment="1" applyProtection="1">
      <alignment vertical="center" shrinkToFit="1"/>
      <protection locked="0"/>
    </xf>
    <xf numFmtId="0" fontId="19" fillId="0" borderId="73" xfId="3" applyFont="1" applyBorder="1" applyAlignment="1" applyProtection="1">
      <alignment vertical="center" shrinkToFit="1"/>
      <protection locked="0"/>
    </xf>
    <xf numFmtId="0" fontId="12" fillId="0" borderId="35" xfId="3" applyFont="1" applyBorder="1" applyAlignment="1">
      <alignment horizontal="left" vertical="top" wrapText="1"/>
    </xf>
    <xf numFmtId="0" fontId="12" fillId="0" borderId="35" xfId="3" applyFont="1" applyBorder="1" applyAlignment="1">
      <alignment horizontal="left" vertical="top"/>
    </xf>
    <xf numFmtId="0" fontId="19" fillId="0" borderId="9" xfId="3" applyFont="1" applyBorder="1" applyAlignment="1" applyProtection="1">
      <alignment horizontal="left" vertical="center" shrinkToFit="1"/>
      <protection locked="0"/>
    </xf>
    <xf numFmtId="0" fontId="19" fillId="0" borderId="47" xfId="3" applyFont="1" applyBorder="1" applyAlignment="1" applyProtection="1">
      <alignment horizontal="left" vertical="center" shrinkToFit="1"/>
      <protection locked="0"/>
    </xf>
    <xf numFmtId="0" fontId="19" fillId="0" borderId="73" xfId="3" applyFont="1" applyBorder="1" applyAlignment="1" applyProtection="1">
      <alignment horizontal="left" vertical="center" shrinkToFit="1"/>
      <protection locked="0"/>
    </xf>
    <xf numFmtId="177" fontId="19" fillId="6" borderId="69" xfId="3" applyNumberFormat="1" applyFont="1" applyFill="1" applyBorder="1" applyAlignment="1">
      <alignment horizontal="right" vertical="top"/>
    </xf>
    <xf numFmtId="177" fontId="19" fillId="6" borderId="67" xfId="3" applyNumberFormat="1" applyFont="1" applyFill="1" applyBorder="1" applyAlignment="1">
      <alignment horizontal="right" vertical="top"/>
    </xf>
    <xf numFmtId="177" fontId="19" fillId="6" borderId="68" xfId="3" applyNumberFormat="1" applyFont="1" applyFill="1" applyBorder="1" applyAlignment="1">
      <alignment horizontal="right" vertical="top"/>
    </xf>
    <xf numFmtId="0" fontId="19" fillId="0" borderId="10" xfId="3" applyFont="1" applyBorder="1" applyAlignment="1" applyProtection="1">
      <alignment horizontal="left" vertical="center" shrinkToFit="1"/>
      <protection locked="0"/>
    </xf>
    <xf numFmtId="0" fontId="19" fillId="0" borderId="97" xfId="3" applyFont="1" applyBorder="1" applyAlignment="1" applyProtection="1">
      <alignment horizontal="left" vertical="center" shrinkToFit="1"/>
      <protection locked="0"/>
    </xf>
    <xf numFmtId="0" fontId="19" fillId="0" borderId="132" xfId="3" applyFont="1" applyBorder="1" applyAlignment="1" applyProtection="1">
      <alignment horizontal="left" vertical="center" shrinkToFit="1"/>
      <protection locked="0"/>
    </xf>
    <xf numFmtId="0" fontId="0" fillId="0" borderId="43" xfId="3" applyFont="1" applyBorder="1" applyAlignment="1" applyProtection="1">
      <alignment horizontal="left" vertical="top" wrapText="1"/>
      <protection locked="0"/>
    </xf>
    <xf numFmtId="0" fontId="56" fillId="0" borderId="207" xfId="3" applyFont="1" applyBorder="1" applyAlignment="1">
      <alignment vertical="center" wrapText="1"/>
    </xf>
    <xf numFmtId="0" fontId="56" fillId="0" borderId="35" xfId="0" applyFont="1" applyBorder="1" applyAlignment="1">
      <alignment vertical="center" wrapText="1"/>
    </xf>
    <xf numFmtId="0" fontId="56" fillId="0" borderId="201" xfId="0" applyFont="1" applyBorder="1" applyAlignment="1">
      <alignment vertical="center" wrapText="1"/>
    </xf>
    <xf numFmtId="0" fontId="19" fillId="0" borderId="122" xfId="3" applyFont="1" applyBorder="1" applyAlignment="1" applyProtection="1">
      <alignment horizontal="left" vertical="center" shrinkToFit="1"/>
      <protection locked="0"/>
    </xf>
    <xf numFmtId="0" fontId="19" fillId="0" borderId="79" xfId="3" applyFont="1" applyBorder="1" applyAlignment="1" applyProtection="1">
      <alignment horizontal="left" vertical="center" shrinkToFit="1"/>
      <protection locked="0"/>
    </xf>
    <xf numFmtId="0" fontId="19" fillId="0" borderId="139" xfId="3" applyFont="1" applyBorder="1" applyAlignment="1" applyProtection="1">
      <alignment horizontal="left" vertical="center" shrinkToFit="1"/>
      <protection locked="0"/>
    </xf>
    <xf numFmtId="0" fontId="19" fillId="0" borderId="3" xfId="3" applyFont="1" applyBorder="1" applyAlignment="1" applyProtection="1">
      <alignment horizontal="left" vertical="center" shrinkToFit="1"/>
      <protection locked="0"/>
    </xf>
    <xf numFmtId="177" fontId="19" fillId="6" borderId="99" xfId="3" applyNumberFormat="1" applyFont="1" applyFill="1" applyBorder="1" applyAlignment="1">
      <alignment horizontal="right" vertical="top"/>
    </xf>
    <xf numFmtId="38" fontId="17" fillId="4" borderId="100" xfId="4" applyFont="1" applyFill="1" applyBorder="1" applyAlignment="1" applyProtection="1">
      <alignment horizontal="right" vertical="center" shrinkToFit="1"/>
    </xf>
    <xf numFmtId="38" fontId="17" fillId="4" borderId="70" xfId="4" applyFont="1" applyFill="1" applyBorder="1" applyAlignment="1" applyProtection="1">
      <alignment horizontal="right" vertical="center" shrinkToFit="1"/>
    </xf>
    <xf numFmtId="38" fontId="17" fillId="4" borderId="71" xfId="4" applyFont="1" applyFill="1" applyBorder="1" applyAlignment="1" applyProtection="1">
      <alignment horizontal="right" vertical="center" shrinkToFit="1"/>
    </xf>
    <xf numFmtId="0" fontId="19" fillId="0" borderId="10" xfId="3" applyFont="1" applyBorder="1" applyAlignment="1" applyProtection="1">
      <alignment vertical="center" shrinkToFit="1"/>
      <protection locked="0"/>
    </xf>
    <xf numFmtId="0" fontId="19" fillId="0" borderId="97" xfId="3" applyFont="1" applyBorder="1" applyAlignment="1" applyProtection="1">
      <alignment vertical="center" shrinkToFit="1"/>
      <protection locked="0"/>
    </xf>
    <xf numFmtId="0" fontId="19" fillId="0" borderId="132" xfId="3" applyFont="1" applyBorder="1" applyAlignment="1" applyProtection="1">
      <alignment vertical="center" shrinkToFit="1"/>
      <protection locked="0"/>
    </xf>
    <xf numFmtId="0" fontId="56" fillId="0" borderId="207" xfId="3" applyFont="1" applyBorder="1" applyAlignment="1">
      <alignment horizontal="left" vertical="center" wrapText="1"/>
    </xf>
    <xf numFmtId="0" fontId="56" fillId="0" borderId="35" xfId="0" applyFont="1" applyBorder="1" applyAlignment="1">
      <alignment horizontal="left" vertical="center" wrapText="1"/>
    </xf>
    <xf numFmtId="0" fontId="56" fillId="0" borderId="201" xfId="0" applyFont="1" applyBorder="1" applyAlignment="1">
      <alignment horizontal="left" vertical="center" wrapText="1"/>
    </xf>
    <xf numFmtId="1" fontId="19" fillId="6" borderId="81" xfId="1" applyNumberFormat="1" applyFont="1" applyFill="1" applyBorder="1" applyAlignment="1" applyProtection="1">
      <alignment horizontal="left" vertical="center" shrinkToFit="1"/>
    </xf>
    <xf numFmtId="1" fontId="19" fillId="6" borderId="52" xfId="1" applyNumberFormat="1" applyFont="1" applyFill="1" applyBorder="1" applyAlignment="1" applyProtection="1">
      <alignment horizontal="left" vertical="center" shrinkToFit="1"/>
    </xf>
    <xf numFmtId="1" fontId="19" fillId="6" borderId="65" xfId="1" applyNumberFormat="1" applyFont="1" applyFill="1" applyBorder="1" applyAlignment="1" applyProtection="1">
      <alignment horizontal="left" vertical="center" shrinkToFit="1"/>
    </xf>
    <xf numFmtId="0" fontId="19" fillId="6" borderId="62" xfId="3" applyFont="1" applyFill="1" applyBorder="1" applyAlignment="1">
      <alignment horizontal="right" vertical="center"/>
    </xf>
    <xf numFmtId="0" fontId="19" fillId="6" borderId="52" xfId="3" applyFont="1" applyFill="1" applyBorder="1" applyAlignment="1">
      <alignment horizontal="right" vertical="center"/>
    </xf>
    <xf numFmtId="0" fontId="19" fillId="6" borderId="114" xfId="3" applyFont="1" applyFill="1" applyBorder="1" applyAlignment="1">
      <alignment horizontal="right" vertical="center"/>
    </xf>
    <xf numFmtId="0" fontId="17" fillId="6" borderId="52" xfId="3" applyFont="1" applyFill="1" applyBorder="1" applyAlignment="1">
      <alignment horizontal="center" vertical="center" shrinkToFit="1"/>
    </xf>
    <xf numFmtId="0" fontId="88" fillId="0" borderId="0" xfId="0" applyFont="1" applyAlignment="1">
      <alignment horizontal="right" vertical="center" shrinkToFit="1"/>
    </xf>
    <xf numFmtId="0" fontId="88" fillId="0" borderId="0" xfId="0" applyFont="1" applyAlignment="1">
      <alignment horizontal="left" vertical="center" shrinkToFit="1"/>
    </xf>
    <xf numFmtId="0" fontId="19" fillId="3" borderId="31" xfId="3" applyFont="1" applyFill="1" applyBorder="1" applyAlignment="1">
      <alignment horizontal="center" vertical="center" shrinkToFit="1"/>
    </xf>
    <xf numFmtId="38" fontId="12" fillId="3" borderId="11" xfId="4" applyFont="1" applyFill="1" applyBorder="1" applyAlignment="1" applyProtection="1">
      <alignment horizontal="right" vertical="center" shrinkToFit="1"/>
    </xf>
    <xf numFmtId="38" fontId="12" fillId="3" borderId="21" xfId="4" applyFont="1" applyFill="1" applyBorder="1" applyAlignment="1" applyProtection="1">
      <alignment horizontal="right" vertical="center" shrinkToFit="1"/>
    </xf>
    <xf numFmtId="38" fontId="12" fillId="3" borderId="12" xfId="4" applyFont="1" applyFill="1" applyBorder="1" applyAlignment="1" applyProtection="1">
      <alignment horizontal="right" vertical="center" shrinkToFit="1"/>
    </xf>
    <xf numFmtId="38" fontId="12" fillId="3" borderId="22" xfId="4" applyFont="1" applyFill="1" applyBorder="1" applyAlignment="1" applyProtection="1">
      <alignment horizontal="right" vertical="center" shrinkToFit="1"/>
    </xf>
    <xf numFmtId="38" fontId="12" fillId="3" borderId="95" xfId="4" applyFont="1" applyFill="1" applyBorder="1" applyAlignment="1" applyProtection="1">
      <alignment horizontal="right" vertical="center" shrinkToFit="1"/>
    </xf>
    <xf numFmtId="38" fontId="12" fillId="3" borderId="128" xfId="4" applyFont="1" applyFill="1" applyBorder="1" applyAlignment="1" applyProtection="1">
      <alignment horizontal="right" vertical="center" shrinkToFit="1"/>
    </xf>
    <xf numFmtId="38" fontId="17" fillId="3" borderId="34" xfId="4" applyFont="1" applyFill="1" applyBorder="1" applyAlignment="1" applyProtection="1">
      <alignment horizontal="right" vertical="center" shrinkToFit="1"/>
    </xf>
    <xf numFmtId="38" fontId="17" fillId="3" borderId="127" xfId="4" applyFont="1" applyFill="1" applyBorder="1" applyAlignment="1" applyProtection="1">
      <alignment horizontal="right" vertical="center" shrinkToFit="1"/>
    </xf>
    <xf numFmtId="0" fontId="17" fillId="4" borderId="62" xfId="3" applyFont="1" applyFill="1" applyBorder="1" applyAlignment="1">
      <alignment horizontal="left" vertical="center"/>
    </xf>
    <xf numFmtId="0" fontId="17" fillId="4" borderId="52" xfId="3" applyFont="1" applyFill="1" applyBorder="1" applyAlignment="1">
      <alignment horizontal="left" vertical="center"/>
    </xf>
    <xf numFmtId="38" fontId="12" fillId="4" borderId="0" xfId="4" applyFont="1" applyFill="1" applyBorder="1" applyAlignment="1" applyProtection="1">
      <alignment horizontal="right" vertical="center" shrinkToFit="1"/>
    </xf>
    <xf numFmtId="38" fontId="12" fillId="4" borderId="38" xfId="4" applyFont="1" applyFill="1" applyBorder="1" applyAlignment="1" applyProtection="1">
      <alignment horizontal="right" vertical="center" shrinkToFit="1"/>
    </xf>
    <xf numFmtId="38" fontId="17" fillId="3" borderId="42" xfId="4" applyFont="1" applyFill="1" applyBorder="1" applyAlignment="1" applyProtection="1">
      <alignment horizontal="right" vertical="center" shrinkToFit="1"/>
    </xf>
    <xf numFmtId="38" fontId="17" fillId="3" borderId="31" xfId="4" applyFont="1" applyFill="1" applyBorder="1" applyAlignment="1" applyProtection="1">
      <alignment horizontal="right" vertical="center" shrinkToFit="1"/>
    </xf>
    <xf numFmtId="38" fontId="17" fillId="3" borderId="32" xfId="4" applyFont="1" applyFill="1" applyBorder="1" applyAlignment="1" applyProtection="1">
      <alignment horizontal="right" vertical="center" shrinkToFit="1"/>
    </xf>
    <xf numFmtId="0" fontId="56" fillId="0" borderId="201" xfId="3" applyFont="1" applyBorder="1" applyAlignment="1">
      <alignment vertical="center" wrapText="1"/>
    </xf>
    <xf numFmtId="177" fontId="72" fillId="0" borderId="0" xfId="0" applyNumberFormat="1" applyFont="1" applyAlignment="1">
      <alignment vertical="center" wrapText="1"/>
    </xf>
    <xf numFmtId="0" fontId="16" fillId="3" borderId="33" xfId="3" applyFont="1" applyFill="1" applyBorder="1" applyAlignment="1">
      <alignment horizontal="left" vertical="center"/>
    </xf>
    <xf numFmtId="0" fontId="16" fillId="3" borderId="34" xfId="3" applyFont="1" applyFill="1" applyBorder="1" applyAlignment="1">
      <alignment horizontal="left" vertical="center"/>
    </xf>
    <xf numFmtId="0" fontId="10" fillId="6" borderId="16" xfId="3" applyFill="1" applyBorder="1" applyAlignment="1">
      <alignment horizontal="center" vertical="center" textRotation="255"/>
    </xf>
    <xf numFmtId="0" fontId="10" fillId="6" borderId="17" xfId="3" applyFill="1" applyBorder="1" applyAlignment="1">
      <alignment horizontal="center" vertical="center" textRotation="255"/>
    </xf>
    <xf numFmtId="0" fontId="10" fillId="6" borderId="15" xfId="3" applyFill="1" applyBorder="1" applyAlignment="1">
      <alignment horizontal="center" vertical="center" shrinkToFit="1"/>
    </xf>
    <xf numFmtId="0" fontId="19" fillId="0" borderId="3" xfId="3" applyFont="1" applyBorder="1" applyAlignment="1" applyProtection="1">
      <alignment vertical="center" shrinkToFit="1"/>
      <protection locked="0"/>
    </xf>
    <xf numFmtId="0" fontId="19" fillId="0" borderId="8" xfId="3" applyFont="1" applyBorder="1" applyAlignment="1" applyProtection="1">
      <alignment horizontal="left" vertical="center" shrinkToFit="1"/>
      <protection locked="0"/>
    </xf>
    <xf numFmtId="0" fontId="19" fillId="0" borderId="77" xfId="3" applyFont="1" applyBorder="1" applyAlignment="1" applyProtection="1">
      <alignment horizontal="left" vertical="center" shrinkToFit="1"/>
      <protection locked="0"/>
    </xf>
    <xf numFmtId="0" fontId="19" fillId="0" borderId="45" xfId="3" applyFont="1" applyBorder="1" applyAlignment="1" applyProtection="1">
      <alignment horizontal="left" vertical="center" shrinkToFit="1"/>
      <protection locked="0"/>
    </xf>
    <xf numFmtId="0" fontId="19" fillId="8" borderId="97" xfId="3" applyFont="1" applyFill="1" applyBorder="1" applyAlignment="1">
      <alignment horizontal="left" vertical="center" shrinkToFit="1"/>
    </xf>
    <xf numFmtId="0" fontId="19" fillId="8" borderId="184" xfId="3" applyFont="1" applyFill="1" applyBorder="1" applyAlignment="1">
      <alignment horizontal="left" shrinkToFit="1"/>
    </xf>
    <xf numFmtId="0" fontId="19" fillId="8" borderId="56" xfId="3" applyFont="1" applyFill="1" applyBorder="1" applyAlignment="1">
      <alignment horizontal="left" shrinkToFit="1"/>
    </xf>
    <xf numFmtId="0" fontId="19" fillId="0" borderId="118" xfId="3" applyFont="1" applyBorder="1" applyAlignment="1" applyProtection="1">
      <alignment horizontal="left" vertical="center" shrinkToFit="1"/>
      <protection locked="0"/>
    </xf>
    <xf numFmtId="0" fontId="19" fillId="0" borderId="108" xfId="3" applyFont="1" applyBorder="1" applyAlignment="1" applyProtection="1">
      <alignment horizontal="left" vertical="center" shrinkToFit="1"/>
      <protection locked="0"/>
    </xf>
    <xf numFmtId="0" fontId="19" fillId="0" borderId="109" xfId="3" applyFont="1" applyBorder="1" applyAlignment="1" applyProtection="1">
      <alignment horizontal="left" vertical="center" shrinkToFit="1"/>
      <protection locked="0"/>
    </xf>
    <xf numFmtId="0" fontId="21" fillId="4" borderId="29" xfId="3" applyFont="1" applyFill="1" applyBorder="1" applyAlignment="1">
      <alignment horizontal="center" vertical="top" textRotation="255"/>
    </xf>
    <xf numFmtId="184" fontId="38" fillId="7" borderId="0" xfId="0" applyNumberFormat="1" applyFont="1" applyFill="1" applyAlignment="1">
      <alignment horizontal="center" vertical="center" shrinkToFit="1"/>
    </xf>
    <xf numFmtId="176" fontId="12" fillId="6" borderId="122" xfId="0" applyNumberFormat="1" applyFont="1" applyFill="1" applyBorder="1" applyAlignment="1">
      <alignment horizontal="right" vertical="center" shrinkToFit="1"/>
    </xf>
    <xf numFmtId="176" fontId="12" fillId="6" borderId="80" xfId="0" applyNumberFormat="1" applyFont="1" applyFill="1" applyBorder="1" applyAlignment="1">
      <alignment horizontal="right" vertical="center" shrinkToFit="1"/>
    </xf>
    <xf numFmtId="176" fontId="14" fillId="0" borderId="0" xfId="3" applyNumberFormat="1" applyFont="1" applyAlignment="1">
      <alignment horizontal="right" vertical="center"/>
    </xf>
    <xf numFmtId="176" fontId="17" fillId="13" borderId="34" xfId="3" applyNumberFormat="1" applyFont="1" applyFill="1" applyBorder="1" applyAlignment="1">
      <alignment horizontal="right" vertical="center"/>
    </xf>
    <xf numFmtId="176" fontId="17" fillId="13" borderId="127" xfId="3" applyNumberFormat="1" applyFont="1" applyFill="1" applyBorder="1" applyAlignment="1">
      <alignment horizontal="right" vertical="center"/>
    </xf>
    <xf numFmtId="177" fontId="17" fillId="11" borderId="15" xfId="4" applyNumberFormat="1" applyFont="1" applyFill="1" applyBorder="1" applyAlignment="1" applyProtection="1">
      <alignment horizontal="right" vertical="center"/>
    </xf>
    <xf numFmtId="177" fontId="17" fillId="11" borderId="37" xfId="4" applyNumberFormat="1" applyFont="1" applyFill="1" applyBorder="1" applyAlignment="1" applyProtection="1">
      <alignment horizontal="right" vertical="center"/>
    </xf>
    <xf numFmtId="0" fontId="12" fillId="3" borderId="52" xfId="3" applyFont="1" applyFill="1" applyBorder="1" applyAlignment="1">
      <alignment horizontal="center" vertical="center"/>
    </xf>
    <xf numFmtId="0" fontId="12" fillId="3" borderId="65" xfId="3" applyFont="1" applyFill="1" applyBorder="1" applyAlignment="1">
      <alignment horizontal="center" vertical="center"/>
    </xf>
    <xf numFmtId="176" fontId="12" fillId="6" borderId="77" xfId="0" applyNumberFormat="1" applyFont="1" applyFill="1" applyBorder="1" applyAlignment="1">
      <alignment horizontal="right" vertical="center" shrinkToFit="1"/>
    </xf>
    <xf numFmtId="176" fontId="12" fillId="6" borderId="45" xfId="0" applyNumberFormat="1" applyFont="1" applyFill="1" applyBorder="1" applyAlignment="1">
      <alignment horizontal="right" vertical="center" shrinkToFit="1"/>
    </xf>
    <xf numFmtId="176" fontId="12" fillId="6" borderId="9" xfId="0" applyNumberFormat="1" applyFont="1" applyFill="1" applyBorder="1" applyAlignment="1">
      <alignment horizontal="right" vertical="center" shrinkToFit="1"/>
    </xf>
    <xf numFmtId="176" fontId="12" fillId="6" borderId="48" xfId="0" applyNumberFormat="1" applyFont="1" applyFill="1" applyBorder="1" applyAlignment="1">
      <alignment horizontal="right" vertical="center" shrinkToFit="1"/>
    </xf>
    <xf numFmtId="0" fontId="57" fillId="0" borderId="0" xfId="0" applyFont="1" applyAlignment="1">
      <alignment vertical="center" wrapText="1"/>
    </xf>
    <xf numFmtId="0" fontId="54" fillId="0" borderId="0" xfId="0" applyFont="1" applyAlignment="1">
      <alignment vertical="center" wrapText="1"/>
    </xf>
    <xf numFmtId="0" fontId="55" fillId="0" borderId="0" xfId="0" applyFont="1" applyAlignment="1">
      <alignment vertical="center" wrapText="1"/>
    </xf>
    <xf numFmtId="0" fontId="59" fillId="0" borderId="0" xfId="0" applyFont="1" applyAlignment="1">
      <alignment vertical="center" wrapText="1"/>
    </xf>
    <xf numFmtId="177" fontId="59" fillId="0" borderId="190" xfId="0" applyNumberFormat="1" applyFont="1" applyBorder="1" applyAlignment="1">
      <alignment horizontal="left" vertical="center" wrapText="1" shrinkToFit="1"/>
    </xf>
    <xf numFmtId="177" fontId="59" fillId="0" borderId="189" xfId="0" applyNumberFormat="1" applyFont="1" applyBorder="1" applyAlignment="1">
      <alignment horizontal="left" vertical="center" wrapText="1" shrinkToFit="1"/>
    </xf>
    <xf numFmtId="177" fontId="59" fillId="0" borderId="208" xfId="0" applyNumberFormat="1" applyFont="1" applyBorder="1" applyAlignment="1">
      <alignment horizontal="left" vertical="center" wrapText="1" shrinkToFit="1"/>
    </xf>
    <xf numFmtId="177" fontId="59" fillId="0" borderId="191" xfId="0" applyNumberFormat="1" applyFont="1" applyBorder="1" applyAlignment="1">
      <alignment horizontal="left" vertical="center" wrapText="1" shrinkToFit="1"/>
    </xf>
    <xf numFmtId="177" fontId="59" fillId="0" borderId="0" xfId="0" applyNumberFormat="1" applyFont="1" applyAlignment="1">
      <alignment horizontal="left" vertical="center" wrapText="1" shrinkToFit="1"/>
    </xf>
    <xf numFmtId="177" fontId="59" fillId="0" borderId="209" xfId="0" applyNumberFormat="1" applyFont="1" applyBorder="1" applyAlignment="1">
      <alignment horizontal="left" vertical="center" wrapText="1" shrinkToFit="1"/>
    </xf>
    <xf numFmtId="177" fontId="59" fillId="0" borderId="192" xfId="0" applyNumberFormat="1" applyFont="1" applyBorder="1" applyAlignment="1">
      <alignment horizontal="left" vertical="center" wrapText="1" shrinkToFit="1"/>
    </xf>
    <xf numFmtId="177" fontId="59" fillId="0" borderId="193" xfId="0" applyNumberFormat="1" applyFont="1" applyBorder="1" applyAlignment="1">
      <alignment horizontal="left" vertical="center" wrapText="1" shrinkToFit="1"/>
    </xf>
    <xf numFmtId="177" fontId="59" fillId="0" borderId="210" xfId="0" applyNumberFormat="1" applyFont="1" applyBorder="1" applyAlignment="1">
      <alignment horizontal="left" vertical="center" wrapText="1" shrinkToFit="1"/>
    </xf>
    <xf numFmtId="0" fontId="60" fillId="0" borderId="35" xfId="3" applyFont="1" applyBorder="1" applyAlignment="1">
      <alignment vertical="center" wrapText="1"/>
    </xf>
    <xf numFmtId="0" fontId="55" fillId="0" borderId="0" xfId="3" applyFont="1" applyAlignment="1">
      <alignment vertical="center" wrapText="1"/>
    </xf>
    <xf numFmtId="0" fontId="55" fillId="0" borderId="0" xfId="3" applyFont="1">
      <alignment vertical="center"/>
    </xf>
    <xf numFmtId="0" fontId="14" fillId="0" borderId="0" xfId="3" applyFont="1" applyAlignment="1">
      <alignment horizontal="right" vertical="center"/>
    </xf>
    <xf numFmtId="0" fontId="13" fillId="9" borderId="102" xfId="3" applyFont="1" applyFill="1" applyBorder="1" applyAlignment="1" applyProtection="1">
      <alignment horizontal="left" vertical="center" wrapText="1" shrinkToFit="1"/>
      <protection locked="0"/>
    </xf>
    <xf numFmtId="0" fontId="13" fillId="9" borderId="146" xfId="3" applyFont="1" applyFill="1" applyBorder="1" applyAlignment="1" applyProtection="1">
      <alignment horizontal="left" vertical="center" wrapText="1" shrinkToFit="1"/>
      <protection locked="0"/>
    </xf>
    <xf numFmtId="0" fontId="13" fillId="9" borderId="64" xfId="3" applyFont="1" applyFill="1" applyBorder="1" applyAlignment="1" applyProtection="1">
      <alignment horizontal="left" vertical="center" wrapText="1" shrinkToFit="1"/>
      <protection locked="0"/>
    </xf>
    <xf numFmtId="0" fontId="12" fillId="6" borderId="33" xfId="3" applyFont="1" applyFill="1" applyBorder="1" applyAlignment="1">
      <alignment horizontal="center" vertical="center" shrinkToFit="1"/>
    </xf>
    <xf numFmtId="0" fontId="12" fillId="6" borderId="34" xfId="3" applyFont="1" applyFill="1" applyBorder="1" applyAlignment="1">
      <alignment horizontal="center" vertical="center" shrinkToFit="1"/>
    </xf>
    <xf numFmtId="0" fontId="12" fillId="6" borderId="93" xfId="3" applyFont="1" applyFill="1" applyBorder="1" applyAlignment="1">
      <alignment horizontal="center" vertical="center" shrinkToFit="1"/>
    </xf>
    <xf numFmtId="0" fontId="12" fillId="6" borderId="30" xfId="3" applyFont="1" applyFill="1" applyBorder="1" applyAlignment="1">
      <alignment horizontal="center" vertical="center" shrinkToFit="1"/>
    </xf>
    <xf numFmtId="0" fontId="13" fillId="9" borderId="152" xfId="3" applyFont="1" applyFill="1" applyBorder="1" applyAlignment="1" applyProtection="1">
      <alignment horizontal="left" vertical="center" wrapText="1"/>
      <protection locked="0"/>
    </xf>
    <xf numFmtId="0" fontId="13" fillId="9" borderId="1" xfId="3" applyFont="1" applyFill="1" applyBorder="1" applyAlignment="1" applyProtection="1">
      <alignment horizontal="left" vertical="center" wrapText="1"/>
      <protection locked="0"/>
    </xf>
    <xf numFmtId="0" fontId="19" fillId="6" borderId="27" xfId="3" applyFont="1" applyFill="1" applyBorder="1" applyAlignment="1">
      <alignment horizontal="center" vertical="center" wrapText="1"/>
    </xf>
    <xf numFmtId="0" fontId="19" fillId="6" borderId="18" xfId="3" applyFont="1" applyFill="1" applyBorder="1" applyAlignment="1">
      <alignment horizontal="center" vertical="center" wrapText="1"/>
    </xf>
    <xf numFmtId="0" fontId="13" fillId="9" borderId="82" xfId="3" applyFont="1" applyFill="1" applyBorder="1" applyAlignment="1" applyProtection="1">
      <alignment horizontal="left" vertical="center" wrapText="1" shrinkToFit="1"/>
      <protection locked="0"/>
    </xf>
    <xf numFmtId="0" fontId="13" fillId="9" borderId="83" xfId="3" applyFont="1" applyFill="1" applyBorder="1" applyAlignment="1" applyProtection="1">
      <alignment horizontal="left" vertical="center" wrapText="1" shrinkToFit="1"/>
      <protection locked="0"/>
    </xf>
    <xf numFmtId="0" fontId="13" fillId="9" borderId="84" xfId="3" applyFont="1" applyFill="1" applyBorder="1" applyAlignment="1" applyProtection="1">
      <alignment horizontal="left" vertical="center" wrapText="1" shrinkToFit="1"/>
      <protection locked="0"/>
    </xf>
    <xf numFmtId="0" fontId="12" fillId="6" borderId="111" xfId="3" applyFont="1" applyFill="1" applyBorder="1" applyAlignment="1">
      <alignment horizontal="center" vertical="center" shrinkToFit="1"/>
    </xf>
    <xf numFmtId="0" fontId="12" fillId="6" borderId="4" xfId="3" applyFont="1" applyFill="1" applyBorder="1" applyAlignment="1">
      <alignment horizontal="center" vertical="center" shrinkToFit="1"/>
    </xf>
    <xf numFmtId="0" fontId="19" fillId="6" borderId="53" xfId="3" applyFont="1" applyFill="1" applyBorder="1" applyAlignment="1">
      <alignment horizontal="center" vertical="center" wrapText="1"/>
    </xf>
    <xf numFmtId="0" fontId="19" fillId="6" borderId="81" xfId="3" applyFont="1" applyFill="1" applyBorder="1" applyAlignment="1">
      <alignment horizontal="center" vertical="center" wrapText="1"/>
    </xf>
    <xf numFmtId="49" fontId="49" fillId="0" borderId="53" xfId="3" applyNumberFormat="1" applyFont="1" applyBorder="1" applyAlignment="1" applyProtection="1">
      <alignment horizontal="left" vertical="center" wrapText="1"/>
      <protection locked="0"/>
    </xf>
    <xf numFmtId="49" fontId="49" fillId="0" borderId="54" xfId="3" applyNumberFormat="1" applyFont="1" applyBorder="1" applyAlignment="1" applyProtection="1">
      <alignment horizontal="left" vertical="center" wrapText="1"/>
      <protection locked="0"/>
    </xf>
    <xf numFmtId="49" fontId="49" fillId="0" borderId="25" xfId="3" applyNumberFormat="1" applyFont="1" applyBorder="1" applyAlignment="1" applyProtection="1">
      <alignment horizontal="left" vertical="center" wrapText="1"/>
      <protection locked="0"/>
    </xf>
    <xf numFmtId="0" fontId="14" fillId="6" borderId="138" xfId="3" applyFont="1" applyFill="1" applyBorder="1" applyAlignment="1">
      <alignment horizontal="center" vertical="center" wrapText="1"/>
    </xf>
    <xf numFmtId="0" fontId="14" fillId="6" borderId="142" xfId="3" applyFont="1" applyFill="1" applyBorder="1" applyAlignment="1">
      <alignment horizontal="center" vertical="center" wrapText="1"/>
    </xf>
    <xf numFmtId="0" fontId="19" fillId="6" borderId="160" xfId="3" applyFont="1" applyFill="1" applyBorder="1" applyAlignment="1">
      <alignment horizontal="center" vertical="center" wrapText="1"/>
    </xf>
    <xf numFmtId="0" fontId="19" fillId="6" borderId="151" xfId="3" applyFont="1" applyFill="1" applyBorder="1" applyAlignment="1">
      <alignment horizontal="center" vertical="center" wrapText="1"/>
    </xf>
    <xf numFmtId="0" fontId="12" fillId="6" borderId="110" xfId="3" applyFont="1" applyFill="1" applyBorder="1" applyAlignment="1">
      <alignment horizontal="center" vertical="center" shrinkToFit="1"/>
    </xf>
    <xf numFmtId="0" fontId="12" fillId="6" borderId="83" xfId="3" applyFont="1" applyFill="1" applyBorder="1" applyAlignment="1">
      <alignment horizontal="center" vertical="center" shrinkToFit="1"/>
    </xf>
    <xf numFmtId="0" fontId="13" fillId="9" borderId="82" xfId="3" applyFont="1" applyFill="1" applyBorder="1" applyAlignment="1" applyProtection="1">
      <alignment horizontal="left" vertical="top" wrapText="1"/>
      <protection locked="0"/>
    </xf>
    <xf numFmtId="0" fontId="13" fillId="9" borderId="83" xfId="3" applyFont="1" applyFill="1" applyBorder="1" applyAlignment="1" applyProtection="1">
      <alignment horizontal="left" vertical="top" wrapText="1"/>
      <protection locked="0"/>
    </xf>
    <xf numFmtId="0" fontId="13" fillId="9" borderId="112" xfId="3" applyFont="1" applyFill="1" applyBorder="1" applyAlignment="1" applyProtection="1">
      <alignment horizontal="left" vertical="top" wrapText="1"/>
      <protection locked="0"/>
    </xf>
    <xf numFmtId="0" fontId="13" fillId="9" borderId="17" xfId="3" applyFont="1" applyFill="1" applyBorder="1" applyAlignment="1" applyProtection="1">
      <alignment horizontal="left" vertical="top" wrapText="1"/>
      <protection locked="0"/>
    </xf>
    <xf numFmtId="0" fontId="13" fillId="9" borderId="30" xfId="3" applyFont="1" applyFill="1" applyBorder="1" applyAlignment="1" applyProtection="1">
      <alignment horizontal="left" vertical="top" wrapText="1"/>
      <protection locked="0"/>
    </xf>
    <xf numFmtId="0" fontId="13" fillId="9" borderId="94" xfId="3" applyFont="1" applyFill="1" applyBorder="1" applyAlignment="1" applyProtection="1">
      <alignment horizontal="left" vertical="top" wrapText="1"/>
      <protection locked="0"/>
    </xf>
    <xf numFmtId="49" fontId="13" fillId="0" borderId="53" xfId="3" applyNumberFormat="1" applyFont="1" applyBorder="1" applyAlignment="1" applyProtection="1">
      <alignment horizontal="left" vertical="center" wrapText="1"/>
      <protection locked="0"/>
    </xf>
    <xf numFmtId="49" fontId="13" fillId="0" borderId="54" xfId="3" applyNumberFormat="1" applyFont="1" applyBorder="1" applyAlignment="1" applyProtection="1">
      <alignment horizontal="left" vertical="center" wrapText="1"/>
      <protection locked="0"/>
    </xf>
    <xf numFmtId="49" fontId="13" fillId="0" borderId="25" xfId="3" applyNumberFormat="1" applyFont="1" applyBorder="1" applyAlignment="1" applyProtection="1">
      <alignment horizontal="left" vertical="center" wrapText="1"/>
      <protection locked="0"/>
    </xf>
    <xf numFmtId="0" fontId="12" fillId="6" borderId="92" xfId="3" applyFont="1" applyFill="1" applyBorder="1" applyAlignment="1">
      <alignment horizontal="center" vertical="center" shrinkToFit="1"/>
    </xf>
    <xf numFmtId="0" fontId="12" fillId="6" borderId="15" xfId="3" applyFont="1" applyFill="1" applyBorder="1" applyAlignment="1">
      <alignment horizontal="center" vertical="center" shrinkToFit="1"/>
    </xf>
    <xf numFmtId="0" fontId="19" fillId="0" borderId="43" xfId="3" applyFont="1" applyBorder="1" applyAlignment="1" applyProtection="1">
      <alignment horizontal="left" vertical="top" wrapText="1"/>
      <protection locked="0"/>
    </xf>
    <xf numFmtId="0" fontId="19" fillId="0" borderId="15" xfId="3" applyFont="1" applyBorder="1" applyAlignment="1" applyProtection="1">
      <alignment horizontal="left" vertical="top" wrapText="1"/>
      <protection locked="0"/>
    </xf>
    <xf numFmtId="0" fontId="19" fillId="0" borderId="37" xfId="3" applyFont="1" applyBorder="1" applyAlignment="1" applyProtection="1">
      <alignment horizontal="left" vertical="top" wrapText="1"/>
      <protection locked="0"/>
    </xf>
    <xf numFmtId="0" fontId="19" fillId="0" borderId="17" xfId="3" applyFont="1" applyBorder="1" applyAlignment="1" applyProtection="1">
      <alignment horizontal="left" vertical="top" wrapText="1"/>
      <protection locked="0"/>
    </xf>
    <xf numFmtId="0" fontId="19" fillId="0" borderId="30" xfId="3" applyFont="1" applyBorder="1" applyAlignment="1" applyProtection="1">
      <alignment horizontal="left" vertical="top" wrapText="1"/>
      <protection locked="0"/>
    </xf>
    <xf numFmtId="0" fontId="19" fillId="0" borderId="49" xfId="3" applyFont="1" applyBorder="1" applyAlignment="1" applyProtection="1">
      <alignment horizontal="left" vertical="top" wrapText="1"/>
      <protection locked="0"/>
    </xf>
    <xf numFmtId="0" fontId="19" fillId="0" borderId="62" xfId="3" applyFont="1" applyBorder="1" applyAlignment="1" applyProtection="1">
      <alignment horizontal="left" vertical="top" wrapText="1"/>
      <protection locked="0"/>
    </xf>
    <xf numFmtId="0" fontId="19" fillId="0" borderId="52" xfId="3" applyFont="1" applyBorder="1" applyAlignment="1" applyProtection="1">
      <alignment horizontal="left" vertical="top" wrapText="1"/>
      <protection locked="0"/>
    </xf>
    <xf numFmtId="0" fontId="19" fillId="0" borderId="65" xfId="3" applyFont="1" applyBorder="1" applyAlignment="1" applyProtection="1">
      <alignment horizontal="left" vertical="top" wrapText="1"/>
      <protection locked="0"/>
    </xf>
    <xf numFmtId="0" fontId="12" fillId="6" borderId="113" xfId="3" applyFont="1" applyFill="1" applyBorder="1" applyAlignment="1">
      <alignment horizontal="center" vertical="center" shrinkToFit="1"/>
    </xf>
    <xf numFmtId="0" fontId="12" fillId="6" borderId="63" xfId="3" applyFont="1" applyFill="1" applyBorder="1" applyAlignment="1">
      <alignment horizontal="center" vertical="center" shrinkToFit="1"/>
    </xf>
    <xf numFmtId="0" fontId="12" fillId="6" borderId="50" xfId="3" applyFont="1" applyFill="1" applyBorder="1" applyAlignment="1">
      <alignment horizontal="center" vertical="center" shrinkToFit="1"/>
    </xf>
    <xf numFmtId="0" fontId="12" fillId="6" borderId="35" xfId="3" applyFont="1" applyFill="1" applyBorder="1" applyAlignment="1">
      <alignment horizontal="center" vertical="center" shrinkToFit="1"/>
    </xf>
    <xf numFmtId="0" fontId="12" fillId="6" borderId="51" xfId="3" applyFont="1" applyFill="1" applyBorder="1" applyAlignment="1">
      <alignment horizontal="center" vertical="center" shrinkToFit="1"/>
    </xf>
    <xf numFmtId="0" fontId="12" fillId="6" borderId="94" xfId="3" applyFont="1" applyFill="1" applyBorder="1" applyAlignment="1">
      <alignment horizontal="center" vertical="center" shrinkToFit="1"/>
    </xf>
    <xf numFmtId="0" fontId="12" fillId="6" borderId="16" xfId="3" applyFont="1" applyFill="1" applyBorder="1" applyAlignment="1">
      <alignment horizontal="center" vertical="center" wrapText="1"/>
    </xf>
    <xf numFmtId="0" fontId="12" fillId="6" borderId="0" xfId="3" applyFont="1" applyFill="1" applyAlignment="1">
      <alignment horizontal="center" vertical="center" wrapText="1"/>
    </xf>
    <xf numFmtId="0" fontId="12" fillId="6" borderId="51" xfId="3" applyFont="1" applyFill="1" applyBorder="1" applyAlignment="1">
      <alignment horizontal="center" vertical="center" wrapText="1"/>
    </xf>
    <xf numFmtId="0" fontId="12" fillId="6" borderId="17" xfId="3" applyFont="1" applyFill="1" applyBorder="1" applyAlignment="1">
      <alignment horizontal="center" vertical="center" wrapText="1"/>
    </xf>
    <xf numFmtId="0" fontId="12" fillId="6" borderId="30" xfId="3" applyFont="1" applyFill="1" applyBorder="1" applyAlignment="1">
      <alignment horizontal="center" vertical="center" wrapText="1"/>
    </xf>
    <xf numFmtId="0" fontId="12" fillId="6" borderId="49" xfId="3" applyFont="1" applyFill="1" applyBorder="1" applyAlignment="1">
      <alignment horizontal="center" vertical="center" wrapText="1"/>
    </xf>
    <xf numFmtId="0" fontId="19" fillId="0" borderId="82" xfId="3" applyFont="1" applyBorder="1" applyAlignment="1" applyProtection="1">
      <alignment horizontal="left" vertical="top" wrapText="1"/>
      <protection locked="0"/>
    </xf>
    <xf numFmtId="0" fontId="19" fillId="0" borderId="83" xfId="3" applyFont="1" applyBorder="1" applyAlignment="1" applyProtection="1">
      <alignment horizontal="left" vertical="top" wrapText="1"/>
      <protection locked="0"/>
    </xf>
    <xf numFmtId="0" fontId="19" fillId="0" borderId="112" xfId="3" applyFont="1" applyBorder="1" applyAlignment="1" applyProtection="1">
      <alignment horizontal="left" vertical="top" wrapText="1"/>
      <protection locked="0"/>
    </xf>
    <xf numFmtId="0" fontId="19" fillId="0" borderId="16" xfId="3" applyFont="1" applyBorder="1" applyAlignment="1" applyProtection="1">
      <alignment horizontal="left" vertical="top" wrapText="1"/>
      <protection locked="0"/>
    </xf>
    <xf numFmtId="0" fontId="19" fillId="0" borderId="0" xfId="3" applyFont="1" applyAlignment="1" applyProtection="1">
      <alignment horizontal="left" vertical="top" wrapText="1"/>
      <protection locked="0"/>
    </xf>
    <xf numFmtId="0" fontId="19" fillId="0" borderId="51" xfId="3" applyFont="1" applyBorder="1" applyAlignment="1" applyProtection="1">
      <alignment horizontal="left" vertical="top" wrapText="1"/>
      <protection locked="0"/>
    </xf>
    <xf numFmtId="0" fontId="19" fillId="0" borderId="94" xfId="3" applyFont="1" applyBorder="1" applyAlignment="1" applyProtection="1">
      <alignment horizontal="left" vertical="top" wrapText="1"/>
      <protection locked="0"/>
    </xf>
    <xf numFmtId="177" fontId="13" fillId="0" borderId="83" xfId="3" applyNumberFormat="1" applyFont="1" applyBorder="1" applyAlignment="1" applyProtection="1">
      <alignment horizontal="right" vertical="center"/>
      <protection locked="0"/>
    </xf>
    <xf numFmtId="177" fontId="13" fillId="0" borderId="30" xfId="3" applyNumberFormat="1" applyFont="1" applyBorder="1" applyAlignment="1" applyProtection="1">
      <alignment horizontal="right" vertical="center"/>
      <protection locked="0"/>
    </xf>
    <xf numFmtId="0" fontId="19" fillId="6" borderId="44" xfId="3" applyFont="1" applyFill="1" applyBorder="1" applyAlignment="1">
      <alignment horizontal="left" vertical="center"/>
    </xf>
    <xf numFmtId="0" fontId="19" fillId="6" borderId="77" xfId="3" applyFont="1" applyFill="1" applyBorder="1" applyAlignment="1">
      <alignment horizontal="left" vertical="center"/>
    </xf>
    <xf numFmtId="0" fontId="19" fillId="6" borderId="45" xfId="3" applyFont="1" applyFill="1" applyBorder="1" applyAlignment="1">
      <alignment horizontal="left" vertical="center"/>
    </xf>
    <xf numFmtId="0" fontId="19" fillId="0" borderId="84" xfId="3" applyFont="1" applyBorder="1" applyAlignment="1" applyProtection="1">
      <alignment horizontal="left" vertical="top" wrapText="1"/>
      <protection locked="0"/>
    </xf>
    <xf numFmtId="0" fontId="19" fillId="0" borderId="38" xfId="3" applyFont="1" applyBorder="1" applyAlignment="1" applyProtection="1">
      <alignment horizontal="left" vertical="top" wrapText="1"/>
      <protection locked="0"/>
    </xf>
    <xf numFmtId="0" fontId="13" fillId="0" borderId="62" xfId="3" applyFont="1" applyBorder="1" applyAlignment="1" applyProtection="1">
      <alignment vertical="center" wrapText="1"/>
      <protection locked="0"/>
    </xf>
    <xf numFmtId="0" fontId="13" fillId="0" borderId="52" xfId="3" applyFont="1" applyBorder="1" applyAlignment="1" applyProtection="1">
      <alignment vertical="center" wrapText="1"/>
      <protection locked="0"/>
    </xf>
    <xf numFmtId="0" fontId="13" fillId="0" borderId="63" xfId="3" applyFont="1" applyBorder="1" applyAlignment="1" applyProtection="1">
      <alignment vertical="center" wrapText="1"/>
      <protection locked="0"/>
    </xf>
    <xf numFmtId="0" fontId="78" fillId="2" borderId="13" xfId="3" applyFont="1" applyFill="1" applyBorder="1" applyAlignment="1" applyProtection="1">
      <alignment horizontal="left" vertical="center" wrapText="1"/>
      <protection locked="0"/>
    </xf>
    <xf numFmtId="0" fontId="12" fillId="6" borderId="2" xfId="3" applyFont="1" applyFill="1" applyBorder="1" applyAlignment="1">
      <alignment horizontal="center" vertical="center" wrapText="1" shrinkToFit="1"/>
    </xf>
    <xf numFmtId="0" fontId="12" fillId="6" borderId="19" xfId="3" applyFont="1" applyFill="1" applyBorder="1" applyAlignment="1">
      <alignment horizontal="center" vertical="center" wrapText="1" shrinkToFit="1"/>
    </xf>
    <xf numFmtId="0" fontId="12" fillId="6" borderId="6" xfId="3" applyFont="1" applyFill="1" applyBorder="1" applyAlignment="1">
      <alignment horizontal="center" vertical="center" wrapText="1" shrinkToFit="1"/>
    </xf>
    <xf numFmtId="0" fontId="78" fillId="2" borderId="3" xfId="3" applyFont="1" applyFill="1" applyBorder="1" applyAlignment="1" applyProtection="1">
      <alignment horizontal="left" vertical="center" wrapText="1"/>
      <protection locked="0"/>
    </xf>
    <xf numFmtId="0" fontId="78" fillId="2" borderId="12" xfId="3" applyFont="1" applyFill="1" applyBorder="1" applyAlignment="1" applyProtection="1">
      <alignment horizontal="left" vertical="center" wrapText="1"/>
      <protection locked="0"/>
    </xf>
    <xf numFmtId="0" fontId="78" fillId="2" borderId="13" xfId="3" applyFont="1" applyFill="1" applyBorder="1" applyAlignment="1" applyProtection="1">
      <alignment vertical="center" wrapText="1"/>
      <protection locked="0"/>
    </xf>
    <xf numFmtId="0" fontId="78" fillId="2" borderId="11" xfId="3" applyFont="1" applyFill="1" applyBorder="1" applyAlignment="1" applyProtection="1">
      <alignment horizontal="left" vertical="center" wrapText="1"/>
      <protection locked="0"/>
    </xf>
    <xf numFmtId="0" fontId="15" fillId="0" borderId="0" xfId="3" applyFont="1" applyAlignment="1">
      <alignment horizontal="left" vertical="center" wrapText="1"/>
    </xf>
    <xf numFmtId="38" fontId="12" fillId="2" borderId="81" xfId="2" applyFont="1" applyFill="1" applyBorder="1" applyAlignment="1" applyProtection="1">
      <alignment horizontal="right" vertical="center" wrapText="1"/>
      <protection locked="0"/>
    </xf>
    <xf numFmtId="38" fontId="12" fillId="2" borderId="114" xfId="2" applyFont="1" applyFill="1" applyBorder="1" applyAlignment="1" applyProtection="1">
      <alignment horizontal="right" vertical="center" wrapText="1"/>
      <protection locked="0"/>
    </xf>
    <xf numFmtId="181" fontId="12" fillId="6" borderId="81" xfId="2" applyNumberFormat="1" applyFont="1" applyFill="1" applyBorder="1" applyAlignment="1" applyProtection="1">
      <alignment horizontal="right" vertical="center" wrapText="1"/>
    </xf>
    <xf numFmtId="181" fontId="12" fillId="6" borderId="114" xfId="2" applyNumberFormat="1" applyFont="1" applyFill="1" applyBorder="1" applyAlignment="1" applyProtection="1">
      <alignment horizontal="right" vertical="center" wrapText="1"/>
    </xf>
    <xf numFmtId="0" fontId="12" fillId="2" borderId="81" xfId="3" applyFont="1" applyFill="1" applyBorder="1" applyAlignment="1" applyProtection="1">
      <alignment horizontal="left" vertical="center" wrapText="1"/>
      <protection locked="0"/>
    </xf>
    <xf numFmtId="0" fontId="12" fillId="2" borderId="52" xfId="3" applyFont="1" applyFill="1" applyBorder="1" applyAlignment="1" applyProtection="1">
      <alignment horizontal="left" vertical="center" wrapText="1"/>
      <protection locked="0"/>
    </xf>
    <xf numFmtId="0" fontId="12" fillId="2" borderId="114" xfId="3" applyFont="1" applyFill="1" applyBorder="1" applyAlignment="1" applyProtection="1">
      <alignment horizontal="left" vertical="center" wrapText="1"/>
      <protection locked="0"/>
    </xf>
    <xf numFmtId="38" fontId="12" fillId="2" borderId="123" xfId="2" applyFont="1" applyFill="1" applyBorder="1" applyAlignment="1" applyProtection="1">
      <alignment horizontal="right" vertical="center" wrapText="1"/>
      <protection locked="0"/>
    </xf>
    <xf numFmtId="38" fontId="12" fillId="2" borderId="124" xfId="2" applyFont="1" applyFill="1" applyBorder="1" applyAlignment="1" applyProtection="1">
      <alignment horizontal="right" vertical="center" wrapText="1"/>
      <protection locked="0"/>
    </xf>
    <xf numFmtId="181" fontId="12" fillId="6" borderId="123" xfId="2" applyNumberFormat="1" applyFont="1" applyFill="1" applyBorder="1" applyAlignment="1" applyProtection="1">
      <alignment horizontal="right" vertical="center" wrapText="1"/>
    </xf>
    <xf numFmtId="181" fontId="12" fillId="6" borderId="124" xfId="2" applyNumberFormat="1" applyFont="1" applyFill="1" applyBorder="1" applyAlignment="1" applyProtection="1">
      <alignment horizontal="right" vertical="center" wrapText="1"/>
    </xf>
    <xf numFmtId="0" fontId="12" fillId="2" borderId="123" xfId="3" applyFont="1" applyFill="1" applyBorder="1" applyAlignment="1" applyProtection="1">
      <alignment horizontal="left" vertical="center" wrapText="1"/>
      <protection locked="0"/>
    </xf>
    <xf numFmtId="0" fontId="12" fillId="2" borderId="90" xfId="3" applyFont="1" applyFill="1" applyBorder="1" applyAlignment="1" applyProtection="1">
      <alignment horizontal="left" vertical="center" wrapText="1"/>
      <protection locked="0"/>
    </xf>
    <xf numFmtId="0" fontId="12" fillId="2" borderId="124" xfId="3" applyFont="1" applyFill="1" applyBorder="1" applyAlignment="1" applyProtection="1">
      <alignment horizontal="left" vertical="center" wrapText="1"/>
      <protection locked="0"/>
    </xf>
    <xf numFmtId="0" fontId="78" fillId="6" borderId="111" xfId="3" applyFont="1" applyFill="1" applyBorder="1" applyAlignment="1">
      <alignment horizontal="center" vertical="center" textRotation="255" shrinkToFit="1"/>
    </xf>
    <xf numFmtId="0" fontId="78" fillId="6" borderId="8" xfId="3" applyFont="1" applyFill="1" applyBorder="1" applyAlignment="1">
      <alignment horizontal="center" vertical="center" textRotation="255" shrinkToFit="1"/>
    </xf>
    <xf numFmtId="0" fontId="78" fillId="6" borderId="120" xfId="3" applyFont="1" applyFill="1" applyBorder="1" applyAlignment="1">
      <alignment horizontal="center" vertical="center" textRotation="255" shrinkToFit="1"/>
    </xf>
    <xf numFmtId="0" fontId="78" fillId="6" borderId="9" xfId="3" applyFont="1" applyFill="1" applyBorder="1" applyAlignment="1">
      <alignment horizontal="center" vertical="center" textRotation="255" shrinkToFit="1"/>
    </xf>
    <xf numFmtId="0" fontId="78" fillId="6" borderId="121" xfId="3" applyFont="1" applyFill="1" applyBorder="1" applyAlignment="1">
      <alignment horizontal="center" vertical="center" textRotation="255" shrinkToFit="1"/>
    </xf>
    <xf numFmtId="0" fontId="78" fillId="6" borderId="122" xfId="3" applyFont="1" applyFill="1" applyBorder="1" applyAlignment="1">
      <alignment horizontal="center" vertical="center" textRotation="255" shrinkToFit="1"/>
    </xf>
    <xf numFmtId="0" fontId="83" fillId="6" borderId="81" xfId="3" applyFont="1" applyFill="1" applyBorder="1" applyAlignment="1">
      <alignment horizontal="center" vertical="center" wrapText="1"/>
    </xf>
    <xf numFmtId="0" fontId="83" fillId="6" borderId="114" xfId="3" applyFont="1" applyFill="1" applyBorder="1" applyAlignment="1">
      <alignment horizontal="center" vertical="center" wrapText="1"/>
    </xf>
    <xf numFmtId="0" fontId="83" fillId="6" borderId="52" xfId="3" applyFont="1" applyFill="1" applyBorder="1" applyAlignment="1">
      <alignment horizontal="center" vertical="center" wrapText="1"/>
    </xf>
    <xf numFmtId="0" fontId="72" fillId="0" borderId="0" xfId="3" applyFont="1" applyAlignment="1">
      <alignment vertical="center" wrapText="1"/>
    </xf>
    <xf numFmtId="0" fontId="93" fillId="0" borderId="0" xfId="3" applyFont="1" applyAlignment="1">
      <alignment horizontal="right" vertical="center"/>
    </xf>
    <xf numFmtId="0" fontId="37" fillId="0" borderId="0" xfId="3" applyFont="1" applyAlignment="1">
      <alignment horizontal="left" vertical="center" shrinkToFit="1"/>
    </xf>
    <xf numFmtId="0" fontId="12" fillId="6" borderId="92" xfId="3" applyFont="1" applyFill="1" applyBorder="1" applyAlignment="1">
      <alignment horizontal="center" vertical="center" textRotation="255" shrinkToFit="1"/>
    </xf>
    <xf numFmtId="0" fontId="12" fillId="6" borderId="50" xfId="3" applyFont="1" applyFill="1" applyBorder="1" applyAlignment="1">
      <alignment horizontal="center" vertical="center" textRotation="255" shrinkToFit="1"/>
    </xf>
    <xf numFmtId="0" fontId="12" fillId="6" borderId="35" xfId="3" applyFont="1" applyFill="1" applyBorder="1" applyAlignment="1">
      <alignment horizontal="center" vertical="center" textRotation="255" shrinkToFit="1"/>
    </xf>
    <xf numFmtId="0" fontId="12" fillId="6" borderId="51" xfId="3" applyFont="1" applyFill="1" applyBorder="1" applyAlignment="1">
      <alignment horizontal="center" vertical="center" textRotation="255" shrinkToFit="1"/>
    </xf>
    <xf numFmtId="0" fontId="12" fillId="6" borderId="93" xfId="3" applyFont="1" applyFill="1" applyBorder="1" applyAlignment="1">
      <alignment horizontal="center" vertical="center" textRotation="255" shrinkToFit="1"/>
    </xf>
    <xf numFmtId="0" fontId="12" fillId="6" borderId="94" xfId="3" applyFont="1" applyFill="1" applyBorder="1" applyAlignment="1">
      <alignment horizontal="center" vertical="center" textRotation="255" shrinkToFit="1"/>
    </xf>
    <xf numFmtId="0" fontId="83" fillId="6" borderId="54" xfId="3" applyFont="1" applyFill="1" applyBorder="1" applyAlignment="1">
      <alignment horizontal="center" vertical="center" wrapText="1"/>
    </xf>
    <xf numFmtId="0" fontId="14" fillId="0" borderId="129" xfId="3" applyFont="1" applyBorder="1" applyAlignment="1">
      <alignment horizontal="right" vertical="center"/>
    </xf>
    <xf numFmtId="0" fontId="12" fillId="6" borderId="110" xfId="3" applyFont="1" applyFill="1" applyBorder="1" applyAlignment="1">
      <alignment horizontal="center" vertical="center" wrapText="1"/>
    </xf>
    <xf numFmtId="0" fontId="12" fillId="6" borderId="83" xfId="3" applyFont="1" applyFill="1" applyBorder="1" applyAlignment="1">
      <alignment horizontal="center" vertical="center" wrapText="1"/>
    </xf>
    <xf numFmtId="0" fontId="12" fillId="6" borderId="93" xfId="3" applyFont="1" applyFill="1" applyBorder="1" applyAlignment="1">
      <alignment horizontal="center" vertical="center" wrapText="1"/>
    </xf>
    <xf numFmtId="0" fontId="13" fillId="9" borderId="20" xfId="3" applyFont="1" applyFill="1" applyBorder="1" applyAlignment="1" applyProtection="1">
      <alignment horizontal="left" vertical="center" wrapText="1"/>
      <protection locked="0"/>
    </xf>
    <xf numFmtId="0" fontId="13" fillId="9" borderId="82" xfId="3" applyFont="1" applyFill="1" applyBorder="1" applyAlignment="1" applyProtection="1">
      <alignment horizontal="left" vertical="center" wrapText="1"/>
      <protection locked="0"/>
    </xf>
    <xf numFmtId="0" fontId="13" fillId="9" borderId="83" xfId="3" applyFont="1" applyFill="1" applyBorder="1" applyAlignment="1" applyProtection="1">
      <alignment horizontal="left" vertical="center" wrapText="1"/>
      <protection locked="0"/>
    </xf>
    <xf numFmtId="0" fontId="13" fillId="9" borderId="84" xfId="3" applyFont="1" applyFill="1" applyBorder="1" applyAlignment="1" applyProtection="1">
      <alignment horizontal="left" vertical="center" wrapText="1"/>
      <protection locked="0"/>
    </xf>
    <xf numFmtId="0" fontId="13" fillId="9" borderId="17" xfId="3" applyFont="1" applyFill="1" applyBorder="1" applyAlignment="1" applyProtection="1">
      <alignment horizontal="left" vertical="center" wrapText="1"/>
      <protection locked="0"/>
    </xf>
    <xf numFmtId="0" fontId="13" fillId="9" borderId="30" xfId="3" applyFont="1" applyFill="1" applyBorder="1" applyAlignment="1" applyProtection="1">
      <alignment horizontal="left" vertical="center" wrapText="1"/>
      <protection locked="0"/>
    </xf>
    <xf numFmtId="0" fontId="13" fillId="9" borderId="49" xfId="3" applyFont="1" applyFill="1" applyBorder="1" applyAlignment="1" applyProtection="1">
      <alignment horizontal="left" vertical="center" wrapText="1"/>
      <protection locked="0"/>
    </xf>
    <xf numFmtId="0" fontId="13" fillId="9" borderId="16" xfId="3" applyFont="1" applyFill="1" applyBorder="1" applyAlignment="1" applyProtection="1">
      <alignment horizontal="left" vertical="top" wrapText="1"/>
      <protection locked="0"/>
    </xf>
    <xf numFmtId="0" fontId="13" fillId="9" borderId="0" xfId="3" applyFont="1" applyFill="1" applyAlignment="1" applyProtection="1">
      <alignment horizontal="left" vertical="top" wrapText="1"/>
      <protection locked="0"/>
    </xf>
    <xf numFmtId="0" fontId="13" fillId="9" borderId="51" xfId="3" applyFont="1" applyFill="1" applyBorder="1" applyAlignment="1" applyProtection="1">
      <alignment horizontal="left" vertical="top" wrapText="1"/>
      <protection locked="0"/>
    </xf>
    <xf numFmtId="0" fontId="14" fillId="6" borderId="8" xfId="3" applyFont="1" applyFill="1" applyBorder="1" applyAlignment="1">
      <alignment horizontal="center" vertical="center" wrapText="1"/>
    </xf>
    <xf numFmtId="0" fontId="14" fillId="6" borderId="117" xfId="3" applyFont="1" applyFill="1" applyBorder="1" applyAlignment="1">
      <alignment horizontal="center" vertical="center" wrapText="1"/>
    </xf>
    <xf numFmtId="0" fontId="19" fillId="6" borderId="43" xfId="3" applyFont="1" applyFill="1" applyBorder="1" applyAlignment="1">
      <alignment horizontal="center" vertical="center" wrapText="1"/>
    </xf>
    <xf numFmtId="0" fontId="19" fillId="6" borderId="50" xfId="3" applyFont="1" applyFill="1" applyBorder="1" applyAlignment="1">
      <alignment horizontal="center" vertical="center" wrapText="1"/>
    </xf>
    <xf numFmtId="0" fontId="19" fillId="6" borderId="17" xfId="3" applyFont="1" applyFill="1" applyBorder="1" applyAlignment="1">
      <alignment horizontal="center" vertical="center" wrapText="1"/>
    </xf>
    <xf numFmtId="0" fontId="19" fillId="6" borderId="94" xfId="3" applyFont="1" applyFill="1" applyBorder="1" applyAlignment="1">
      <alignment horizontal="center" vertical="center" wrapText="1"/>
    </xf>
    <xf numFmtId="0" fontId="13" fillId="0" borderId="43" xfId="3" applyFont="1" applyBorder="1" applyAlignment="1" applyProtection="1">
      <alignment horizontal="left" vertical="center" wrapText="1"/>
      <protection locked="0"/>
    </xf>
    <xf numFmtId="0" fontId="13" fillId="0" borderId="15" xfId="3" applyFont="1" applyBorder="1" applyAlignment="1" applyProtection="1">
      <alignment horizontal="left" vertical="center" wrapText="1"/>
      <protection locked="0"/>
    </xf>
    <xf numFmtId="0" fontId="13" fillId="0" borderId="37" xfId="3" applyFont="1" applyBorder="1" applyAlignment="1" applyProtection="1">
      <alignment horizontal="left" vertical="center" wrapText="1"/>
      <protection locked="0"/>
    </xf>
    <xf numFmtId="0" fontId="13" fillId="0" borderId="17" xfId="3" applyFont="1" applyBorder="1" applyAlignment="1" applyProtection="1">
      <alignment horizontal="left" vertical="center" wrapText="1"/>
      <protection locked="0"/>
    </xf>
    <xf numFmtId="0" fontId="13" fillId="0" borderId="30" xfId="3" applyFont="1" applyBorder="1" applyAlignment="1" applyProtection="1">
      <alignment horizontal="left" vertical="center" wrapText="1"/>
      <protection locked="0"/>
    </xf>
    <xf numFmtId="0" fontId="13" fillId="0" borderId="49" xfId="3" applyFont="1" applyBorder="1" applyAlignment="1" applyProtection="1">
      <alignment horizontal="left" vertical="center" wrapText="1"/>
      <protection locked="0"/>
    </xf>
    <xf numFmtId="0" fontId="12" fillId="6" borderId="111" xfId="3" applyFont="1" applyFill="1" applyBorder="1" applyAlignment="1">
      <alignment horizontal="center" vertical="center" wrapText="1"/>
    </xf>
    <xf numFmtId="0" fontId="12" fillId="6" borderId="8" xfId="3" applyFont="1" applyFill="1" applyBorder="1" applyAlignment="1">
      <alignment horizontal="center" vertical="center" wrapText="1"/>
    </xf>
    <xf numFmtId="0" fontId="12" fillId="6" borderId="35" xfId="3" applyFont="1" applyFill="1" applyBorder="1" applyAlignment="1">
      <alignment horizontal="center" vertical="center" wrapText="1"/>
    </xf>
    <xf numFmtId="0" fontId="12" fillId="6" borderId="92" xfId="3" applyFont="1" applyFill="1" applyBorder="1" applyAlignment="1">
      <alignment horizontal="center" vertical="center" wrapText="1"/>
    </xf>
    <xf numFmtId="0" fontId="12" fillId="6" borderId="50" xfId="3" applyFont="1" applyFill="1" applyBorder="1" applyAlignment="1">
      <alignment horizontal="center" vertical="center" wrapText="1"/>
    </xf>
    <xf numFmtId="0" fontId="12" fillId="6" borderId="94" xfId="3" applyFont="1" applyFill="1" applyBorder="1" applyAlignment="1">
      <alignment horizontal="center" vertical="center" wrapText="1"/>
    </xf>
    <xf numFmtId="0" fontId="19" fillId="0" borderId="46" xfId="3" applyFont="1" applyBorder="1" applyAlignment="1" applyProtection="1">
      <alignment horizontal="left" vertical="top" wrapText="1"/>
      <protection locked="0"/>
    </xf>
    <xf numFmtId="0" fontId="19" fillId="0" borderId="47" xfId="3" applyFont="1" applyBorder="1" applyAlignment="1" applyProtection="1">
      <alignment horizontal="left" vertical="top" wrapText="1"/>
      <protection locked="0"/>
    </xf>
    <xf numFmtId="0" fontId="19" fillId="0" borderId="48" xfId="3" applyFont="1" applyBorder="1" applyAlignment="1" applyProtection="1">
      <alignment horizontal="left" vertical="top" wrapText="1"/>
      <protection locked="0"/>
    </xf>
    <xf numFmtId="0" fontId="19" fillId="0" borderId="96" xfId="3" applyFont="1" applyBorder="1" applyAlignment="1" applyProtection="1">
      <alignment horizontal="left" vertical="top" wrapText="1"/>
      <protection locked="0"/>
    </xf>
    <xf numFmtId="0" fontId="19" fillId="0" borderId="97" xfId="3" applyFont="1" applyBorder="1" applyAlignment="1" applyProtection="1">
      <alignment horizontal="left" vertical="top" wrapText="1"/>
      <protection locked="0"/>
    </xf>
    <xf numFmtId="0" fontId="19" fillId="0" borderId="98" xfId="3" applyFont="1" applyBorder="1" applyAlignment="1" applyProtection="1">
      <alignment horizontal="left" vertical="top" wrapText="1"/>
      <protection locked="0"/>
    </xf>
    <xf numFmtId="0" fontId="12" fillId="6" borderId="15" xfId="3" applyFont="1" applyFill="1" applyBorder="1" applyAlignment="1">
      <alignment horizontal="center" vertical="center" wrapText="1"/>
    </xf>
    <xf numFmtId="0" fontId="12" fillId="6" borderId="75" xfId="3" applyFont="1" applyFill="1" applyBorder="1" applyAlignment="1">
      <alignment horizontal="center" vertical="center" textRotation="255" shrinkToFit="1"/>
    </xf>
    <xf numFmtId="0" fontId="12" fillId="6" borderId="62" xfId="3" applyFont="1" applyFill="1" applyBorder="1" applyAlignment="1">
      <alignment horizontal="center" vertical="center" textRotation="255" shrinkToFit="1"/>
    </xf>
    <xf numFmtId="0" fontId="55" fillId="0" borderId="35" xfId="3" applyFont="1" applyBorder="1" applyAlignment="1">
      <alignment vertical="center" wrapText="1"/>
    </xf>
    <xf numFmtId="0" fontId="71" fillId="0" borderId="0" xfId="0" applyFont="1" applyAlignment="1">
      <alignment vertical="center" wrapText="1"/>
    </xf>
    <xf numFmtId="0" fontId="0" fillId="0" borderId="0" xfId="0" applyAlignment="1">
      <alignment vertical="center" wrapText="1"/>
    </xf>
    <xf numFmtId="0" fontId="71" fillId="0" borderId="35" xfId="0" applyFont="1" applyBorder="1" applyAlignment="1">
      <alignment vertical="center" wrapText="1"/>
    </xf>
    <xf numFmtId="0" fontId="59" fillId="0" borderId="35" xfId="3" applyFont="1" applyBorder="1" applyAlignment="1">
      <alignment vertical="center" wrapText="1"/>
    </xf>
    <xf numFmtId="0" fontId="15" fillId="0" borderId="0" xfId="3" applyFont="1" applyAlignment="1">
      <alignment horizontal="left" vertical="center"/>
    </xf>
    <xf numFmtId="0" fontId="12" fillId="0" borderId="129" xfId="3" applyFont="1" applyBorder="1" applyAlignment="1">
      <alignment horizontal="left" vertical="center"/>
    </xf>
    <xf numFmtId="0" fontId="78" fillId="6" borderId="111" xfId="3" applyFont="1" applyFill="1" applyBorder="1" applyAlignment="1">
      <alignment horizontal="center" vertical="center" textRotation="255"/>
    </xf>
    <xf numFmtId="0" fontId="78" fillId="6" borderId="8" xfId="3" applyFont="1" applyFill="1" applyBorder="1" applyAlignment="1">
      <alignment horizontal="center" vertical="center" textRotation="255"/>
    </xf>
    <xf numFmtId="0" fontId="78" fillId="6" borderId="120" xfId="3" applyFont="1" applyFill="1" applyBorder="1" applyAlignment="1">
      <alignment horizontal="center" vertical="center" textRotation="255"/>
    </xf>
    <xf numFmtId="0" fontId="78" fillId="6" borderId="9" xfId="3" applyFont="1" applyFill="1" applyBorder="1" applyAlignment="1">
      <alignment horizontal="center" vertical="center" textRotation="255"/>
    </xf>
    <xf numFmtId="0" fontId="78" fillId="6" borderId="121" xfId="3" applyFont="1" applyFill="1" applyBorder="1" applyAlignment="1">
      <alignment horizontal="center" vertical="center" textRotation="255"/>
    </xf>
    <xf numFmtId="0" fontId="78" fillId="6" borderId="122" xfId="3" applyFont="1" applyFill="1" applyBorder="1" applyAlignment="1">
      <alignment horizontal="center" vertical="center" textRotation="255"/>
    </xf>
  </cellXfs>
  <cellStyles count="11">
    <cellStyle name="パーセント 2" xfId="1" xr:uid="{00000000-0005-0000-0000-000000000000}"/>
    <cellStyle name="桁区切り" xfId="4" builtinId="6"/>
    <cellStyle name="桁区切り 2" xfId="2" xr:uid="{00000000-0005-0000-0000-000002000000}"/>
    <cellStyle name="標準" xfId="0" builtinId="0"/>
    <cellStyle name="標準 2" xfId="3" xr:uid="{00000000-0005-0000-0000-000004000000}"/>
    <cellStyle name="標準 3" xfId="5" xr:uid="{00000000-0005-0000-0000-000005000000}"/>
    <cellStyle name="標準 3 2" xfId="6" xr:uid="{00000000-0005-0000-0000-000006000000}"/>
    <cellStyle name="標準 3 2 2" xfId="8" xr:uid="{79966781-4D32-44CC-B071-F1E3BA9A3E98}"/>
    <cellStyle name="標準 3 3" xfId="9" xr:uid="{48990ECF-9C5D-4D5A-852F-BA64F9D08A4D}"/>
    <cellStyle name="標準 3 3 2" xfId="10" xr:uid="{5A3FB318-BB30-45F7-82B1-63CE817E0F98}"/>
    <cellStyle name="標準 3 4" xfId="7" xr:uid="{6F741416-2B84-45FF-BF19-945E6DFBF0DF}"/>
  </cellStyles>
  <dxfs count="30">
    <dxf>
      <fill>
        <patternFill>
          <bgColor theme="0"/>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rgb="FF969696"/>
        </patternFill>
      </fill>
    </dxf>
    <dxf>
      <border>
        <left style="thin">
          <color auto="1"/>
        </left>
        <right style="thin">
          <color auto="1"/>
        </right>
        <top style="thin">
          <color auto="1"/>
        </top>
        <bottom style="thin">
          <color auto="1"/>
        </bottom>
        <vertical style="hair">
          <color auto="1"/>
        </vertical>
        <horizontal style="hair">
          <color auto="1"/>
        </horizontal>
      </border>
    </dxf>
    <dxf>
      <border>
        <left style="thin">
          <color auto="1"/>
        </left>
        <right style="thin">
          <color auto="1"/>
        </right>
        <top style="thin">
          <color auto="1"/>
        </top>
        <bottom style="thin">
          <color auto="1"/>
        </bottom>
        <vertical style="hair">
          <color auto="1"/>
        </vertical>
        <horizontal style="hair">
          <color auto="1"/>
        </horizontal>
      </border>
    </dxf>
  </dxfs>
  <tableStyles count="2" defaultTableStyle="TableStyleMedium2" defaultPivotStyle="PivotStyleLight16">
    <tableStyle name="テーブル スタイル 1" pivot="0" count="1" xr9:uid="{00000000-0011-0000-FFFF-FFFF00000000}">
      <tableStyleElement type="wholeTable" dxfId="29"/>
    </tableStyle>
    <tableStyle name="ピボットテーブル スタイル 1" table="0" count="2" xr9:uid="{00000000-0011-0000-FFFF-FFFF01000000}">
      <tableStyleElement type="wholeTable" dxfId="28"/>
      <tableStyleElement type="headerRow" dxfId="27"/>
    </tableStyle>
  </tableStyles>
  <colors>
    <mruColors>
      <color rgb="FFF7C1D4"/>
      <color rgb="FF000066"/>
      <color rgb="FFEAEAEA"/>
      <color rgb="FFFF66FF"/>
      <color rgb="FFDDDDDD"/>
      <color rgb="FFC7F7C1"/>
      <color rgb="FFE8C1F7"/>
      <color rgb="FF969696"/>
      <color rgb="FFCCFFFF"/>
      <color rgb="FFFF006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externalLink" Target="externalLinks/externalLink2.xml"/><Relationship Id="rId1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externalLink" Target="externalLinks/externalLink1.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externalLink" Target="externalLinks/externalLink3.xml"/></Relationships>
</file>

<file path=xl/drawings/_rels/drawing2.xml.rels><?xml version="1.0" encoding="UTF-8" standalone="yes"?>
<Relationships xmlns="http://schemas.openxmlformats.org/package/2006/relationships"><Relationship Id="rId2" Type="http://schemas.openxmlformats.org/officeDocument/2006/relationships/image" Target="../media/image2.jpg"/><Relationship Id="rId1" Type="http://schemas.openxmlformats.org/officeDocument/2006/relationships/image" Target="../media/image1.jpg"/></Relationships>
</file>

<file path=xl/drawings/drawing1.xml><?xml version="1.0" encoding="utf-8"?>
<xdr:wsDr xmlns:xdr="http://schemas.openxmlformats.org/drawingml/2006/spreadsheetDrawing" xmlns:a="http://schemas.openxmlformats.org/drawingml/2006/main">
  <xdr:twoCellAnchor>
    <xdr:from>
      <xdr:col>3</xdr:col>
      <xdr:colOff>200673</xdr:colOff>
      <xdr:row>47</xdr:row>
      <xdr:rowOff>234988</xdr:rowOff>
    </xdr:from>
    <xdr:to>
      <xdr:col>4</xdr:col>
      <xdr:colOff>264845</xdr:colOff>
      <xdr:row>48</xdr:row>
      <xdr:rowOff>167272</xdr:rowOff>
    </xdr:to>
    <xdr:cxnSp macro="">
      <xdr:nvCxnSpPr>
        <xdr:cNvPr id="2" name="カギ線コネクタ 1">
          <a:extLst>
            <a:ext uri="{FF2B5EF4-FFF2-40B4-BE49-F238E27FC236}">
              <a16:creationId xmlns:a16="http://schemas.microsoft.com/office/drawing/2014/main" id="{00000000-0008-0000-0300-000002000000}"/>
            </a:ext>
          </a:extLst>
        </xdr:cNvPr>
        <xdr:cNvCxnSpPr/>
      </xdr:nvCxnSpPr>
      <xdr:spPr>
        <a:xfrm>
          <a:off x="1096023" y="11598313"/>
          <a:ext cx="388022" cy="208509"/>
        </a:xfrm>
        <a:prstGeom prst="bentConnector3">
          <a:avLst>
            <a:gd name="adj1" fmla="val 1081"/>
          </a:avLst>
        </a:prstGeom>
        <a:ln>
          <a:tailEnd type="triangle"/>
        </a:ln>
      </xdr:spPr>
      <xdr:style>
        <a:lnRef idx="1">
          <a:schemeClr val="dk1"/>
        </a:lnRef>
        <a:fillRef idx="0">
          <a:schemeClr val="dk1"/>
        </a:fillRef>
        <a:effectRef idx="0">
          <a:schemeClr val="dk1"/>
        </a:effectRef>
        <a:fontRef idx="minor">
          <a:schemeClr val="tx1"/>
        </a:fontRef>
      </xdr:style>
    </xdr:cxnSp>
    <xdr:clientData/>
  </xdr:twoCellAnchor>
  <xdr:twoCellAnchor>
    <xdr:from>
      <xdr:col>2</xdr:col>
      <xdr:colOff>59056</xdr:colOff>
      <xdr:row>10</xdr:row>
      <xdr:rowOff>19050</xdr:rowOff>
    </xdr:from>
    <xdr:to>
      <xdr:col>2</xdr:col>
      <xdr:colOff>104775</xdr:colOff>
      <xdr:row>15</xdr:row>
      <xdr:rowOff>209551</xdr:rowOff>
    </xdr:to>
    <xdr:sp macro="" textlink="">
      <xdr:nvSpPr>
        <xdr:cNvPr id="3" name="左大かっこ 2">
          <a:extLst>
            <a:ext uri="{FF2B5EF4-FFF2-40B4-BE49-F238E27FC236}">
              <a16:creationId xmlns:a16="http://schemas.microsoft.com/office/drawing/2014/main" id="{00000000-0008-0000-0300-000003000000}"/>
            </a:ext>
          </a:extLst>
        </xdr:cNvPr>
        <xdr:cNvSpPr/>
      </xdr:nvSpPr>
      <xdr:spPr>
        <a:xfrm>
          <a:off x="598806" y="2470150"/>
          <a:ext cx="45719" cy="1365251"/>
        </a:xfrm>
        <a:prstGeom prst="leftBracket">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14</xdr:col>
      <xdr:colOff>174251</xdr:colOff>
      <xdr:row>14</xdr:row>
      <xdr:rowOff>50986</xdr:rowOff>
    </xdr:from>
    <xdr:to>
      <xdr:col>14</xdr:col>
      <xdr:colOff>246530</xdr:colOff>
      <xdr:row>16</xdr:row>
      <xdr:rowOff>179294</xdr:rowOff>
    </xdr:to>
    <xdr:sp macro="" textlink="">
      <xdr:nvSpPr>
        <xdr:cNvPr id="4" name="左大かっこ 3">
          <a:extLst>
            <a:ext uri="{FF2B5EF4-FFF2-40B4-BE49-F238E27FC236}">
              <a16:creationId xmlns:a16="http://schemas.microsoft.com/office/drawing/2014/main" id="{00000000-0008-0000-0300-000004000000}"/>
            </a:ext>
          </a:extLst>
        </xdr:cNvPr>
        <xdr:cNvSpPr/>
      </xdr:nvSpPr>
      <xdr:spPr>
        <a:xfrm>
          <a:off x="5104839" y="3457574"/>
          <a:ext cx="72279" cy="598955"/>
        </a:xfrm>
        <a:prstGeom prst="leftBracket">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12</xdr:col>
      <xdr:colOff>112059</xdr:colOff>
      <xdr:row>28</xdr:row>
      <xdr:rowOff>33619</xdr:rowOff>
    </xdr:from>
    <xdr:to>
      <xdr:col>18</xdr:col>
      <xdr:colOff>171450</xdr:colOff>
      <xdr:row>34</xdr:row>
      <xdr:rowOff>126562</xdr:rowOff>
    </xdr:to>
    <xdr:grpSp>
      <xdr:nvGrpSpPr>
        <xdr:cNvPr id="5" name="グループ化 4">
          <a:extLst>
            <a:ext uri="{FF2B5EF4-FFF2-40B4-BE49-F238E27FC236}">
              <a16:creationId xmlns:a16="http://schemas.microsoft.com/office/drawing/2014/main" id="{00000000-0008-0000-0300-000005000000}"/>
            </a:ext>
          </a:extLst>
        </xdr:cNvPr>
        <xdr:cNvGrpSpPr/>
      </xdr:nvGrpSpPr>
      <xdr:grpSpPr>
        <a:xfrm>
          <a:off x="4593345" y="6610405"/>
          <a:ext cx="3978248" cy="1480871"/>
          <a:chOff x="4676775" y="6677025"/>
          <a:chExt cx="3667125" cy="1164786"/>
        </a:xfrm>
      </xdr:grpSpPr>
      <xdr:sp macro="" textlink="">
        <xdr:nvSpPr>
          <xdr:cNvPr id="6" name="左大かっこ 5">
            <a:extLst>
              <a:ext uri="{FF2B5EF4-FFF2-40B4-BE49-F238E27FC236}">
                <a16:creationId xmlns:a16="http://schemas.microsoft.com/office/drawing/2014/main" id="{00000000-0008-0000-0300-000006000000}"/>
              </a:ext>
            </a:extLst>
          </xdr:cNvPr>
          <xdr:cNvSpPr/>
        </xdr:nvSpPr>
        <xdr:spPr>
          <a:xfrm>
            <a:off x="4676775" y="6677025"/>
            <a:ext cx="54427" cy="1164786"/>
          </a:xfrm>
          <a:prstGeom prst="leftBracket">
            <a:avLst/>
          </a:prstGeom>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sp macro="" textlink="">
        <xdr:nvSpPr>
          <xdr:cNvPr id="7" name="右大かっこ 6">
            <a:extLst>
              <a:ext uri="{FF2B5EF4-FFF2-40B4-BE49-F238E27FC236}">
                <a16:creationId xmlns:a16="http://schemas.microsoft.com/office/drawing/2014/main" id="{00000000-0008-0000-0300-000007000000}"/>
              </a:ext>
            </a:extLst>
          </xdr:cNvPr>
          <xdr:cNvSpPr/>
        </xdr:nvSpPr>
        <xdr:spPr>
          <a:xfrm>
            <a:off x="8296276" y="6686549"/>
            <a:ext cx="47624" cy="1152525"/>
          </a:xfrm>
          <a:prstGeom prst="rightBracket">
            <a:avLst/>
          </a:prstGeom>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grpSp>
    <xdr:clientData/>
  </xdr:twoCellAnchor>
</xdr:wsDr>
</file>

<file path=xl/drawings/drawing2.xml><?xml version="1.0" encoding="utf-8"?>
<xdr:wsDr xmlns:xdr="http://schemas.openxmlformats.org/drawingml/2006/spreadsheetDrawing" xmlns:a="http://schemas.openxmlformats.org/drawingml/2006/main">
  <xdr:twoCellAnchor>
    <xdr:from>
      <xdr:col>3</xdr:col>
      <xdr:colOff>495773</xdr:colOff>
      <xdr:row>20</xdr:row>
      <xdr:rowOff>14411</xdr:rowOff>
    </xdr:from>
    <xdr:to>
      <xdr:col>4</xdr:col>
      <xdr:colOff>69756</xdr:colOff>
      <xdr:row>20</xdr:row>
      <xdr:rowOff>224182</xdr:rowOff>
    </xdr:to>
    <xdr:sp macro="" textlink="">
      <xdr:nvSpPr>
        <xdr:cNvPr id="3" name="テキスト ボックス 2">
          <a:extLst>
            <a:ext uri="{FF2B5EF4-FFF2-40B4-BE49-F238E27FC236}">
              <a16:creationId xmlns:a16="http://schemas.microsoft.com/office/drawing/2014/main" id="{00000000-0008-0000-0000-000003000000}"/>
            </a:ext>
          </a:extLst>
        </xdr:cNvPr>
        <xdr:cNvSpPr txBox="1"/>
      </xdr:nvSpPr>
      <xdr:spPr>
        <a:xfrm>
          <a:off x="2496023" y="6577136"/>
          <a:ext cx="240733" cy="209771"/>
        </a:xfrm>
        <a:prstGeom prst="rect">
          <a:avLst/>
        </a:prstGeom>
        <a:noFill/>
        <a:ln w="6350"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100"/>
            <a:t>▼</a:t>
          </a:r>
        </a:p>
      </xdr:txBody>
    </xdr:sp>
    <xdr:clientData/>
  </xdr:twoCellAnchor>
  <xdr:twoCellAnchor editAs="oneCell">
    <xdr:from>
      <xdr:col>0</xdr:col>
      <xdr:colOff>512885</xdr:colOff>
      <xdr:row>23</xdr:row>
      <xdr:rowOff>63744</xdr:rowOff>
    </xdr:from>
    <xdr:to>
      <xdr:col>4</xdr:col>
      <xdr:colOff>298335</xdr:colOff>
      <xdr:row>28</xdr:row>
      <xdr:rowOff>168516</xdr:rowOff>
    </xdr:to>
    <xdr:pic>
      <xdr:nvPicPr>
        <xdr:cNvPr id="4" name="図 3">
          <a:extLst>
            <a:ext uri="{FF2B5EF4-FFF2-40B4-BE49-F238E27FC236}">
              <a16:creationId xmlns:a16="http://schemas.microsoft.com/office/drawing/2014/main" id="{00000000-0008-0000-0000-000004000000}"/>
            </a:ext>
          </a:extLst>
        </xdr:cNvPr>
        <xdr:cNvPicPr>
          <a:picLocks noChangeAspect="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l="15359" b="17054"/>
        <a:stretch/>
      </xdr:blipFill>
      <xdr:spPr>
        <a:xfrm>
          <a:off x="512885" y="7340844"/>
          <a:ext cx="2534172" cy="1295397"/>
        </a:xfrm>
        <a:prstGeom prst="rect">
          <a:avLst/>
        </a:prstGeom>
      </xdr:spPr>
    </xdr:pic>
    <xdr:clientData/>
  </xdr:twoCellAnchor>
  <xdr:twoCellAnchor>
    <xdr:from>
      <xdr:col>1</xdr:col>
      <xdr:colOff>670799</xdr:colOff>
      <xdr:row>26</xdr:row>
      <xdr:rowOff>78283</xdr:rowOff>
    </xdr:from>
    <xdr:to>
      <xdr:col>4</xdr:col>
      <xdr:colOff>380229</xdr:colOff>
      <xdr:row>27</xdr:row>
      <xdr:rowOff>18125</xdr:rowOff>
    </xdr:to>
    <xdr:sp macro="" textlink="">
      <xdr:nvSpPr>
        <xdr:cNvPr id="5" name="正方形/長方形 4">
          <a:extLst>
            <a:ext uri="{FF2B5EF4-FFF2-40B4-BE49-F238E27FC236}">
              <a16:creationId xmlns:a16="http://schemas.microsoft.com/office/drawing/2014/main" id="{00000000-0008-0000-0000-000005000000}"/>
            </a:ext>
          </a:extLst>
        </xdr:cNvPr>
        <xdr:cNvSpPr/>
      </xdr:nvSpPr>
      <xdr:spPr>
        <a:xfrm>
          <a:off x="1337549" y="8069758"/>
          <a:ext cx="1709680" cy="177967"/>
        </a:xfrm>
        <a:prstGeom prst="rect">
          <a:avLst/>
        </a:prstGeom>
        <a:noFill/>
        <a:ln w="9525">
          <a:solidFill>
            <a:srgbClr val="FF0000"/>
          </a:solidFill>
          <a:prstDash val="sysDash"/>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xdr:col>
      <xdr:colOff>638214</xdr:colOff>
      <xdr:row>26</xdr:row>
      <xdr:rowOff>28151</xdr:rowOff>
    </xdr:from>
    <xdr:to>
      <xdr:col>2</xdr:col>
      <xdr:colOff>673306</xdr:colOff>
      <xdr:row>27</xdr:row>
      <xdr:rowOff>73269</xdr:rowOff>
    </xdr:to>
    <xdr:sp macro="" textlink="">
      <xdr:nvSpPr>
        <xdr:cNvPr id="6" name="テキスト ボックス 5">
          <a:extLst>
            <a:ext uri="{FF2B5EF4-FFF2-40B4-BE49-F238E27FC236}">
              <a16:creationId xmlns:a16="http://schemas.microsoft.com/office/drawing/2014/main" id="{00000000-0008-0000-0000-000006000000}"/>
            </a:ext>
          </a:extLst>
        </xdr:cNvPr>
        <xdr:cNvSpPr txBox="1"/>
      </xdr:nvSpPr>
      <xdr:spPr>
        <a:xfrm>
          <a:off x="1304964" y="8019626"/>
          <a:ext cx="692317" cy="283243"/>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900">
              <a:solidFill>
                <a:srgbClr val="FF0000"/>
              </a:solidFill>
            </a:rPr>
            <a:t>数式バー</a:t>
          </a:r>
        </a:p>
      </xdr:txBody>
    </xdr:sp>
    <xdr:clientData/>
  </xdr:twoCellAnchor>
  <xdr:twoCellAnchor editAs="oneCell">
    <xdr:from>
      <xdr:col>5</xdr:col>
      <xdr:colOff>190500</xdr:colOff>
      <xdr:row>23</xdr:row>
      <xdr:rowOff>73269</xdr:rowOff>
    </xdr:from>
    <xdr:to>
      <xdr:col>7</xdr:col>
      <xdr:colOff>630731</xdr:colOff>
      <xdr:row>28</xdr:row>
      <xdr:rowOff>193644</xdr:rowOff>
    </xdr:to>
    <xdr:pic>
      <xdr:nvPicPr>
        <xdr:cNvPr id="7" name="図 6">
          <a:extLst>
            <a:ext uri="{FF2B5EF4-FFF2-40B4-BE49-F238E27FC236}">
              <a16:creationId xmlns:a16="http://schemas.microsoft.com/office/drawing/2014/main" id="{00000000-0008-0000-0000-00000700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tretch>
          <a:fillRect/>
        </a:stretch>
      </xdr:blipFill>
      <xdr:spPr>
        <a:xfrm>
          <a:off x="3524250" y="7350369"/>
          <a:ext cx="1817077" cy="1311000"/>
        </a:xfrm>
        <a:prstGeom prst="rect">
          <a:avLst/>
        </a:prstGeom>
      </xdr:spPr>
    </xdr:pic>
    <xdr:clientData/>
  </xdr:twoCellAnchor>
  <xdr:twoCellAnchor>
    <xdr:from>
      <xdr:col>6</xdr:col>
      <xdr:colOff>217524</xdr:colOff>
      <xdr:row>27</xdr:row>
      <xdr:rowOff>176762</xdr:rowOff>
    </xdr:from>
    <xdr:to>
      <xdr:col>6</xdr:col>
      <xdr:colOff>310020</xdr:colOff>
      <xdr:row>28</xdr:row>
      <xdr:rowOff>185471</xdr:rowOff>
    </xdr:to>
    <xdr:sp macro="" textlink="">
      <xdr:nvSpPr>
        <xdr:cNvPr id="8" name="上下矢印 7">
          <a:extLst>
            <a:ext uri="{FF2B5EF4-FFF2-40B4-BE49-F238E27FC236}">
              <a16:creationId xmlns:a16="http://schemas.microsoft.com/office/drawing/2014/main" id="{00000000-0008-0000-0000-000008000000}"/>
            </a:ext>
          </a:extLst>
        </xdr:cNvPr>
        <xdr:cNvSpPr/>
      </xdr:nvSpPr>
      <xdr:spPr>
        <a:xfrm>
          <a:off x="4218024" y="8406362"/>
          <a:ext cx="92496" cy="246834"/>
        </a:xfrm>
        <a:prstGeom prst="upDownArrow">
          <a:avLst/>
        </a:prstGeom>
        <a:solidFill>
          <a:srgbClr val="FF0000"/>
        </a:solidFill>
        <a:ln>
          <a:solidFill>
            <a:srgbClr val="FF0000"/>
          </a:solidFill>
        </a:ln>
      </xdr:spPr>
      <xdr:style>
        <a:lnRef idx="2">
          <a:schemeClr val="accent2">
            <a:shade val="50000"/>
          </a:schemeClr>
        </a:lnRef>
        <a:fillRef idx="1">
          <a:schemeClr val="accent2"/>
        </a:fillRef>
        <a:effectRef idx="0">
          <a:schemeClr val="accent2"/>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6</xdr:col>
      <xdr:colOff>315056</xdr:colOff>
      <xdr:row>25</xdr:row>
      <xdr:rowOff>198742</xdr:rowOff>
    </xdr:from>
    <xdr:to>
      <xdr:col>8</xdr:col>
      <xdr:colOff>494109</xdr:colOff>
      <xdr:row>28</xdr:row>
      <xdr:rowOff>147454</xdr:rowOff>
    </xdr:to>
    <xdr:sp macro="" textlink="">
      <xdr:nvSpPr>
        <xdr:cNvPr id="9" name="テキスト ボックス 8">
          <a:extLst>
            <a:ext uri="{FF2B5EF4-FFF2-40B4-BE49-F238E27FC236}">
              <a16:creationId xmlns:a16="http://schemas.microsoft.com/office/drawing/2014/main" id="{00000000-0008-0000-0000-000009000000}"/>
            </a:ext>
          </a:extLst>
        </xdr:cNvPr>
        <xdr:cNvSpPr txBox="1"/>
      </xdr:nvSpPr>
      <xdr:spPr>
        <a:xfrm>
          <a:off x="4315556" y="7952092"/>
          <a:ext cx="1512553" cy="66308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900">
              <a:solidFill>
                <a:srgbClr val="FF0000"/>
              </a:solidFill>
            </a:rPr>
            <a:t>直接、文字の入力が可能</a:t>
          </a:r>
        </a:p>
      </xdr:txBody>
    </xdr:sp>
    <xdr:clientData/>
  </xdr:twoCellAnchor>
  <xdr:twoCellAnchor>
    <xdr:from>
      <xdr:col>6</xdr:col>
      <xdr:colOff>251312</xdr:colOff>
      <xdr:row>27</xdr:row>
      <xdr:rowOff>168887</xdr:rowOff>
    </xdr:from>
    <xdr:to>
      <xdr:col>8</xdr:col>
      <xdr:colOff>190500</xdr:colOff>
      <xdr:row>28</xdr:row>
      <xdr:rowOff>210341</xdr:rowOff>
    </xdr:to>
    <xdr:sp macro="" textlink="">
      <xdr:nvSpPr>
        <xdr:cNvPr id="10" name="テキスト ボックス 9">
          <a:extLst>
            <a:ext uri="{FF2B5EF4-FFF2-40B4-BE49-F238E27FC236}">
              <a16:creationId xmlns:a16="http://schemas.microsoft.com/office/drawing/2014/main" id="{00000000-0008-0000-0000-00000A000000}"/>
            </a:ext>
          </a:extLst>
        </xdr:cNvPr>
        <xdr:cNvSpPr txBox="1"/>
      </xdr:nvSpPr>
      <xdr:spPr>
        <a:xfrm>
          <a:off x="4251812" y="8398487"/>
          <a:ext cx="1272688" cy="27957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900">
              <a:solidFill>
                <a:srgbClr val="FF0000"/>
              </a:solidFill>
            </a:rPr>
            <a:t>幅を広げられます</a:t>
          </a:r>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12</xdr:col>
      <xdr:colOff>0</xdr:colOff>
      <xdr:row>7</xdr:row>
      <xdr:rowOff>0</xdr:rowOff>
    </xdr:from>
    <xdr:to>
      <xdr:col>12</xdr:col>
      <xdr:colOff>184023</xdr:colOff>
      <xdr:row>10</xdr:row>
      <xdr:rowOff>11205</xdr:rowOff>
    </xdr:to>
    <xdr:sp macro="" textlink="">
      <xdr:nvSpPr>
        <xdr:cNvPr id="4" name="右中かっこ 3">
          <a:extLst>
            <a:ext uri="{FF2B5EF4-FFF2-40B4-BE49-F238E27FC236}">
              <a16:creationId xmlns:a16="http://schemas.microsoft.com/office/drawing/2014/main" id="{00000000-0008-0000-0800-000004000000}"/>
            </a:ext>
          </a:extLst>
        </xdr:cNvPr>
        <xdr:cNvSpPr/>
      </xdr:nvSpPr>
      <xdr:spPr>
        <a:xfrm>
          <a:off x="10219765" y="1882588"/>
          <a:ext cx="184023" cy="930088"/>
        </a:xfrm>
        <a:prstGeom prst="rightBrace">
          <a:avLst/>
        </a:prstGeom>
        <a:ln>
          <a:solidFill>
            <a:srgbClr val="000066"/>
          </a:solidFill>
        </a:ln>
      </xdr:spPr>
      <xdr:style>
        <a:lnRef idx="2">
          <a:schemeClr val="dk1"/>
        </a:lnRef>
        <a:fillRef idx="0">
          <a:schemeClr val="dk1"/>
        </a:fillRef>
        <a:effectRef idx="1">
          <a:schemeClr val="dk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12</xdr:col>
      <xdr:colOff>11206</xdr:colOff>
      <xdr:row>210</xdr:row>
      <xdr:rowOff>22412</xdr:rowOff>
    </xdr:from>
    <xdr:to>
      <xdr:col>12</xdr:col>
      <xdr:colOff>206435</xdr:colOff>
      <xdr:row>215</xdr:row>
      <xdr:rowOff>22412</xdr:rowOff>
    </xdr:to>
    <xdr:sp macro="" textlink="">
      <xdr:nvSpPr>
        <xdr:cNvPr id="6" name="右中かっこ 5">
          <a:extLst>
            <a:ext uri="{FF2B5EF4-FFF2-40B4-BE49-F238E27FC236}">
              <a16:creationId xmlns:a16="http://schemas.microsoft.com/office/drawing/2014/main" id="{00000000-0008-0000-0800-000006000000}"/>
            </a:ext>
          </a:extLst>
        </xdr:cNvPr>
        <xdr:cNvSpPr/>
      </xdr:nvSpPr>
      <xdr:spPr>
        <a:xfrm>
          <a:off x="10241056" y="52638512"/>
          <a:ext cx="195229" cy="1676400"/>
        </a:xfrm>
        <a:prstGeom prst="rightBrace">
          <a:avLst/>
        </a:prstGeom>
        <a:ln>
          <a:solidFill>
            <a:srgbClr val="000066"/>
          </a:solidFill>
        </a:ln>
      </xdr:spPr>
      <xdr:style>
        <a:lnRef idx="2">
          <a:schemeClr val="dk1"/>
        </a:lnRef>
        <a:fillRef idx="0">
          <a:schemeClr val="dk1"/>
        </a:fillRef>
        <a:effectRef idx="1">
          <a:schemeClr val="dk1"/>
        </a:effectRef>
        <a:fontRef idx="minor">
          <a:schemeClr val="tx1"/>
        </a:fontRef>
      </xdr:style>
      <xdr:txBody>
        <a:bodyPr vertOverflow="clip" horzOverflow="clip" rtlCol="0" anchor="t"/>
        <a:lstStyle/>
        <a:p>
          <a:pPr algn="l"/>
          <a:endParaRPr kumimoji="1" lang="ja-JP" altLang="en-US" sz="1100"/>
        </a:p>
      </xdr:txBody>
    </xdr: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22522;&#37329;&#37096;/&#22320;&#22495;&#25991;&#21270;&#21161;&#25104;&#35506;/11&#65294;&#21215;&#38598;&#26696;&#20869;/R4&#24180;&#24230;&#21215;&#38598;/&#24540;&#21215;&#27096;&#24335;&#65288;&#26696;&#65289;/&#12304;&#30010;&#20006;&#12305;&#65288;0818&#65289;r4-machi-youbou.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22522;&#37329;&#37096;/&#22522;&#37329;&#37096;&#20840;&#20307;&#20849;&#29992;&#12501;&#12457;&#12523;&#12480;/&#21215;&#38598;&#26696;&#20869;/&#21215;&#38598;&#26696;&#20869;&#65288;R4&#65289;/R4&#21215;&#38598;&#26696;&#20869;_&#12381;&#12398;1(&#20316;&#26989;&#29992;)/&#27096;&#24335;&#26696;/&#19968;&#37096;&#20462;&#27491;&#65288;&#946;&#29256;_0805&#65289;R4_13_kikin_tabunya_yobo.xlsx"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C:\Users\ai-727\AppData\Local\Temp\(1002)&#35201;&#26395;&#26360;&#27096;&#24335;&#65288;&#26696;&#65289;pw-r3+&#20250;&#39208;.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初めにお読みください"/>
      <sheetName val="チェック表"/>
      <sheetName val="①総表"/>
      <sheetName val="datas"/>
      <sheetName val="②総表(押印用)"/>
      <sheetName val="③個表"/>
      <sheetName val="④収入"/>
      <sheetName val="④支出"/>
      <sheetName val="⑤団体概要"/>
      <sheetName val="⑥実行委員会等概要"/>
      <sheetName val="⑦購入等事由書"/>
      <sheetName val="⑧地区書面_調査実施地区"/>
      <sheetName val="⑧地区書面_市町村推薦地区"/>
      <sheetName val="⑨必要性と展望"/>
      <sheetName val="記載可能経費一覧"/>
    </sheetNames>
    <sheetDataSet>
      <sheetData sheetId="0" refreshError="1"/>
      <sheetData sheetId="1" refreshError="1"/>
      <sheetData sheetId="2"/>
      <sheetData sheetId="3" refreshError="1"/>
      <sheetData sheetId="4" refreshError="1"/>
      <sheetData sheetId="5"/>
      <sheetData sheetId="6" refreshError="1"/>
      <sheetData sheetId="7">
        <row r="13">
          <cell r="U13" t="str">
            <v>感染症予防用品購入費</v>
          </cell>
        </row>
        <row r="14">
          <cell r="U14" t="str">
            <v>消毒関係消耗品購入費</v>
          </cell>
        </row>
        <row r="15">
          <cell r="U15" t="str">
            <v>消毒作業費</v>
          </cell>
        </row>
        <row r="16">
          <cell r="U16" t="str">
            <v>感染症対策機材購入・借用費</v>
          </cell>
        </row>
        <row r="17">
          <cell r="U17" t="str">
            <v>検査費</v>
          </cell>
        </row>
      </sheetData>
      <sheetData sheetId="8" refreshError="1"/>
      <sheetData sheetId="9" refreshError="1"/>
      <sheetData sheetId="10"/>
      <sheetData sheetId="11" refreshError="1"/>
      <sheetData sheetId="12"/>
      <sheetData sheetId="13"/>
      <sheetData sheetId="14"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非表示》チェック表(基金-演劇)"/>
      <sheetName val="総表1(押印用)"/>
      <sheetName val="総表"/>
      <sheetName val="団体概要"/>
      <sheetName val="活動実績"/>
      <sheetName val="個人略歴1"/>
      <sheetName val="個人略歴2"/>
      <sheetName val="個人略歴 (芸術家個人用)"/>
      <sheetName val="個表"/>
      <sheetName val="収入"/>
      <sheetName val="別紙　入場料詳細"/>
      <sheetName val="支出"/>
      <sheetName val="《非表示》記載可能経費一覧"/>
      <sheetName val="《非表示》分野・ジャンル"/>
    </sheetNames>
    <sheetDataSet>
      <sheetData sheetId="0"/>
      <sheetData sheetId="1"/>
      <sheetData sheetId="2"/>
      <sheetData sheetId="3"/>
      <sheetData sheetId="4"/>
      <sheetData sheetId="5"/>
      <sheetData sheetId="6"/>
      <sheetData sheetId="7"/>
      <sheetData sheetId="8"/>
      <sheetData sheetId="9"/>
      <sheetData sheetId="10"/>
      <sheetData sheetId="11"/>
      <sheetData sheetId="12">
        <row r="15">
          <cell r="B15" t="str">
            <v>演奏料</v>
          </cell>
        </row>
        <row r="16">
          <cell r="B16" t="str">
            <v>ソリスト料</v>
          </cell>
        </row>
        <row r="17">
          <cell r="B17" t="str">
            <v>合唱料</v>
          </cell>
        </row>
        <row r="18">
          <cell r="B18" t="str">
            <v>指揮料</v>
          </cell>
        </row>
        <row r="19">
          <cell r="B19" t="str">
            <v>出演料</v>
          </cell>
        </row>
        <row r="60">
          <cell r="B60" t="str">
            <v>作曲料</v>
          </cell>
        </row>
        <row r="61">
          <cell r="B61" t="str">
            <v>編曲料</v>
          </cell>
        </row>
        <row r="62">
          <cell r="B62" t="str">
            <v>作詞料</v>
          </cell>
        </row>
        <row r="63">
          <cell r="B63" t="str">
            <v>訳詞料</v>
          </cell>
        </row>
        <row r="64">
          <cell r="B64" t="str">
            <v>音楽制作料</v>
          </cell>
        </row>
        <row r="65">
          <cell r="B65" t="str">
            <v>コレペティ料</v>
          </cell>
        </row>
        <row r="66">
          <cell r="B66" t="str">
            <v>稽古ピアニスト料</v>
          </cell>
        </row>
        <row r="67">
          <cell r="B67" t="str">
            <v>調律料</v>
          </cell>
        </row>
        <row r="68">
          <cell r="B68" t="str">
            <v>楽器借料</v>
          </cell>
        </row>
        <row r="69">
          <cell r="B69" t="str">
            <v>楽譜借料</v>
          </cell>
        </row>
        <row r="70">
          <cell r="B70" t="str">
            <v>写譜料</v>
          </cell>
        </row>
        <row r="71">
          <cell r="B71" t="str">
            <v>楽譜製作料</v>
          </cell>
        </row>
        <row r="72">
          <cell r="B72" t="str">
            <v>合唱指揮料</v>
          </cell>
        </row>
        <row r="73">
          <cell r="B73" t="str">
            <v>副指揮料</v>
          </cell>
        </row>
        <row r="74">
          <cell r="B74" t="str">
            <v>プロンプター料</v>
          </cell>
        </row>
        <row r="155">
          <cell r="B155" t="str">
            <v>振付料</v>
          </cell>
        </row>
        <row r="156">
          <cell r="B156" t="str">
            <v>振付助手料</v>
          </cell>
        </row>
        <row r="157">
          <cell r="B157" t="str">
            <v>バレエマスター・バレエミストレス</v>
          </cell>
        </row>
        <row r="158">
          <cell r="B158" t="str">
            <v>脚本料</v>
          </cell>
        </row>
        <row r="159">
          <cell r="B159" t="str">
            <v>脚色料</v>
          </cell>
        </row>
        <row r="160">
          <cell r="B160" t="str">
            <v>補綴料</v>
          </cell>
        </row>
        <row r="161">
          <cell r="B161" t="str">
            <v>翻訳料</v>
          </cell>
        </row>
        <row r="162">
          <cell r="B162" t="str">
            <v>字幕原稿翻訳・作成料</v>
          </cell>
        </row>
        <row r="163">
          <cell r="B163" t="str">
            <v>舞台監督料</v>
          </cell>
        </row>
        <row r="164">
          <cell r="B164" t="str">
            <v>舞台監督助手料</v>
          </cell>
        </row>
        <row r="165">
          <cell r="B165" t="str">
            <v>舞台美術デザイン料</v>
          </cell>
        </row>
        <row r="166">
          <cell r="B166" t="str">
            <v>人形美術デザイン料</v>
          </cell>
        </row>
        <row r="167">
          <cell r="B167" t="str">
            <v>照明プラン料</v>
          </cell>
        </row>
        <row r="168">
          <cell r="B168" t="str">
            <v>衣装デザイン料</v>
          </cell>
        </row>
        <row r="169">
          <cell r="B169" t="str">
            <v>音楽プラン料</v>
          </cell>
        </row>
        <row r="170">
          <cell r="B170" t="str">
            <v>音響プラン料</v>
          </cell>
        </row>
        <row r="171">
          <cell r="B171" t="str">
            <v>映像プラン料</v>
          </cell>
        </row>
        <row r="172">
          <cell r="B172" t="str">
            <v>特殊効果プラン料</v>
          </cell>
        </row>
        <row r="173">
          <cell r="B173" t="str">
            <v>原語指導料</v>
          </cell>
        </row>
        <row r="174">
          <cell r="B174" t="str">
            <v>言語指導料</v>
          </cell>
        </row>
        <row r="175">
          <cell r="B175" t="str">
            <v>方言指導料</v>
          </cell>
        </row>
        <row r="176">
          <cell r="B176" t="str">
            <v>剣術指導料</v>
          </cell>
        </row>
        <row r="177">
          <cell r="B177" t="str">
            <v>所作指導料</v>
          </cell>
        </row>
        <row r="178">
          <cell r="B178" t="str">
            <v>合唱指導料</v>
          </cell>
        </row>
        <row r="179">
          <cell r="B179" t="str">
            <v>歌唱指導料</v>
          </cell>
        </row>
        <row r="180">
          <cell r="B180" t="str">
            <v>振付指導料</v>
          </cell>
        </row>
        <row r="181">
          <cell r="B181" t="str">
            <v>著作権使用料</v>
          </cell>
        </row>
        <row r="182">
          <cell r="B182" t="str">
            <v>ライセンス料</v>
          </cell>
        </row>
        <row r="183">
          <cell r="B183" t="str">
            <v>ロイヤリティ</v>
          </cell>
        </row>
        <row r="184">
          <cell r="B184" t="str">
            <v>企画制作料</v>
          </cell>
        </row>
        <row r="185">
          <cell r="B185" t="str">
            <v>会場使用料</v>
          </cell>
        </row>
        <row r="186">
          <cell r="B186" t="str">
            <v>付帯設備使用料</v>
          </cell>
        </row>
        <row r="187">
          <cell r="B187" t="str">
            <v>稽古場借料</v>
          </cell>
        </row>
        <row r="188">
          <cell r="B188" t="str">
            <v>大道具費</v>
          </cell>
        </row>
        <row r="249">
          <cell r="B249" t="str">
            <v>作品制作謝金</v>
          </cell>
        </row>
        <row r="250">
          <cell r="B250" t="str">
            <v>作品制作材料費</v>
          </cell>
        </row>
      </sheetData>
      <sheetData sheetId="13"/>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チェック表(文化会館)"/>
      <sheetName val="①総表"/>
      <sheetName val="②総表(押印用)"/>
      <sheetName val="③個表"/>
      <sheetName val="④収入"/>
      <sheetName val="④支出"/>
      <sheetName val="記載可能経費一覧"/>
      <sheetName val="⑤団体施設概要"/>
      <sheetName val="⑥実行委員会等概要"/>
    </sheetNames>
    <sheetDataSet>
      <sheetData sheetId="0">
        <row r="7">
          <cell r="P7" t="str">
            <v>・要望取下げ</v>
          </cell>
        </row>
        <row r="8">
          <cell r="P8" t="str">
            <v>・令和3年3月31日以前または令和4年4月1日以降の活動である</v>
          </cell>
        </row>
        <row r="9">
          <cell r="P9" t="str">
            <v>・助成金の要望額が20万円未満である</v>
          </cell>
        </row>
        <row r="10">
          <cell r="P10" t="str">
            <v>・文化庁等の補助金や委託費等が支出される活動である</v>
          </cell>
        </row>
        <row r="11">
          <cell r="P11" t="str">
            <v>・2活動以上応募された。</v>
          </cell>
        </row>
        <row r="12">
          <cell r="P12" t="str">
            <v>・応募団体とは異なる主催者が文化庁等の補助金等を受けている（日程重複・内容重複）</v>
          </cell>
        </row>
        <row r="13">
          <cell r="P13" t="str">
            <v>・団体要件を満たしていない（施設の設置者もしくは管理者ではない）</v>
          </cell>
        </row>
        <row r="14">
          <cell r="P14" t="str">
            <v>・団体要件を満たしていない（経理・監査等の会計組織を有していることが確認できない）</v>
          </cell>
        </row>
        <row r="15">
          <cell r="P15" t="str">
            <v>・団体要件を満たしていない（株式会社・有限会社からの応募）</v>
          </cell>
        </row>
        <row r="16">
          <cell r="P16" t="str">
            <v>・団体要件を満たしていない（規約を有していない）</v>
          </cell>
        </row>
        <row r="17">
          <cell r="P17" t="str">
            <v>・団体要件を満たしていない（実行委員会の中核団体が施設の設置者もしくは管理者ではない）</v>
          </cell>
        </row>
        <row r="18">
          <cell r="P18" t="str">
            <v>・設置条例等を確認した結果、会場が文化施設とは認められない。</v>
          </cell>
        </row>
        <row r="19">
          <cell r="P19" t="str">
            <v>・公演を伴わない、ワークショップ・講演会・シンポジウム・映像配信のみの活動</v>
          </cell>
        </row>
        <row r="20">
          <cell r="P20" t="str">
            <v>・コンクール・コンテストを主たる目的とする活動である</v>
          </cell>
        </row>
        <row r="21">
          <cell r="P21" t="str">
            <v>・政治的又は宗教的な宣伝意図を有する活動である</v>
          </cell>
        </row>
        <row r="22">
          <cell r="P22" t="str">
            <v>・慈善事業への寄付を目的として行われる活動である</v>
          </cell>
        </row>
        <row r="23">
          <cell r="P23" t="str">
            <v>・独立行政法人日本芸術文化振興会と共催する活動である</v>
          </cell>
        </row>
        <row r="24">
          <cell r="P24" t="str">
            <v>・名称冠公演である</v>
          </cell>
        </row>
      </sheetData>
      <sheetData sheetId="1"/>
      <sheetData sheetId="2" refreshError="1"/>
      <sheetData sheetId="3" refreshError="1"/>
      <sheetData sheetId="4" refreshError="1"/>
      <sheetData sheetId="5" refreshError="1"/>
      <sheetData sheetId="6" refreshError="1"/>
      <sheetData sheetId="7" refreshError="1"/>
      <sheetData sheetId="8" refreshError="1"/>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2"/>
  <dimension ref="A1:F109"/>
  <sheetViews>
    <sheetView view="pageBreakPreview" zoomScale="90" zoomScaleNormal="90" zoomScaleSheetLayoutView="90" workbookViewId="0">
      <selection activeCell="A8" sqref="A8"/>
    </sheetView>
  </sheetViews>
  <sheetFormatPr defaultRowHeight="18"/>
  <cols>
    <col min="1" max="1" width="48.33203125" bestFit="1" customWidth="1"/>
    <col min="2" max="2" width="5" customWidth="1"/>
    <col min="3" max="3" width="11.25" bestFit="1" customWidth="1"/>
    <col min="4" max="4" width="62.25" bestFit="1" customWidth="1"/>
    <col min="5" max="5" width="4.75" customWidth="1"/>
    <col min="6" max="7" width="5" customWidth="1"/>
  </cols>
  <sheetData>
    <row r="1" spans="1:6">
      <c r="A1" s="5" t="s">
        <v>149</v>
      </c>
      <c r="B1" s="5"/>
      <c r="C1" s="5"/>
      <c r="F1" s="5"/>
    </row>
    <row r="2" spans="1:6" ht="18.5" thickBot="1">
      <c r="A2" s="126" t="s">
        <v>150</v>
      </c>
      <c r="B2" s="126" t="s">
        <v>151</v>
      </c>
      <c r="C2" s="127" t="s">
        <v>152</v>
      </c>
      <c r="D2" s="126" t="s">
        <v>153</v>
      </c>
      <c r="E2" s="128"/>
      <c r="F2" s="5"/>
    </row>
    <row r="3" spans="1:6" ht="18.5" thickBot="1">
      <c r="A3" s="129" t="s">
        <v>154</v>
      </c>
      <c r="B3" s="130"/>
      <c r="C3" s="130"/>
      <c r="D3" s="131" t="s">
        <v>488</v>
      </c>
      <c r="F3" s="132"/>
    </row>
    <row r="4" spans="1:6">
      <c r="A4" s="133" t="s">
        <v>155</v>
      </c>
      <c r="B4" s="134"/>
      <c r="C4" s="135" t="s">
        <v>489</v>
      </c>
      <c r="D4" s="136" t="str">
        <f t="array" aca="1" ref="D4" ca="1">IF($C4="-","",IF(ISBLANK(INDIRECT($C4)),"",INDIRECT($C4)))</f>
        <v/>
      </c>
      <c r="F4" s="132"/>
    </row>
    <row r="5" spans="1:6">
      <c r="A5" s="137" t="s">
        <v>156</v>
      </c>
      <c r="B5" s="138"/>
      <c r="C5" s="139" t="s">
        <v>490</v>
      </c>
      <c r="D5" s="140">
        <f t="array" aca="1" ref="D5" ca="1">IF($C5="-","",IF(ISBLANK(INDIRECT($C5)),"",INDIRECT($C5)))</f>
        <v>0</v>
      </c>
      <c r="F5" s="132"/>
    </row>
    <row r="6" spans="1:6">
      <c r="A6" s="137" t="s">
        <v>157</v>
      </c>
      <c r="B6" s="138"/>
      <c r="C6" s="139" t="s">
        <v>491</v>
      </c>
      <c r="D6" s="140">
        <f t="array" aca="1" ref="D6" ca="1">IF($C6="-","",IF(ISBLANK(INDIRECT($C6)),"",INDIRECT($C6)))</f>
        <v>0</v>
      </c>
      <c r="F6" s="132"/>
    </row>
    <row r="7" spans="1:6">
      <c r="A7" s="137" t="s">
        <v>204</v>
      </c>
      <c r="B7" s="138"/>
      <c r="C7" s="141" t="s">
        <v>162</v>
      </c>
      <c r="D7" s="140" t="str">
        <f t="array" aca="1" ref="D7" ca="1">IF($C7="-","",IF(ISBLANK(INDIRECT($C7)),"",INDIRECT($C7)))</f>
        <v/>
      </c>
    </row>
    <row r="8" spans="1:6">
      <c r="A8" s="137" t="s">
        <v>158</v>
      </c>
      <c r="B8" s="138"/>
      <c r="C8" s="139" t="s">
        <v>492</v>
      </c>
      <c r="D8" s="140">
        <f t="array" aca="1" ref="D8" ca="1">IF($C8="-","",IF(ISBLANK(INDIRECT($C8)),"",INDIRECT($C8)))</f>
        <v>0</v>
      </c>
    </row>
    <row r="9" spans="1:6">
      <c r="A9" s="137" t="s">
        <v>159</v>
      </c>
      <c r="B9" s="138"/>
      <c r="C9" s="139" t="s">
        <v>493</v>
      </c>
      <c r="D9" s="140">
        <f t="array" aca="1" ref="D9" ca="1">IF($C9="-","",IF(ISBLANK(INDIRECT($C9)),"",INDIRECT($C9)))</f>
        <v>0</v>
      </c>
    </row>
    <row r="10" spans="1:6">
      <c r="A10" s="137" t="s">
        <v>471</v>
      </c>
      <c r="B10" s="138"/>
      <c r="C10" s="139" t="s">
        <v>494</v>
      </c>
      <c r="D10" s="140">
        <f t="array" aca="1" ref="D10" ca="1">IF($C10="-","",IF(ISBLANK(INDIRECT($C10)),"",INDIRECT($C10)))</f>
        <v>0</v>
      </c>
    </row>
    <row r="11" spans="1:6">
      <c r="A11" s="137" t="s">
        <v>160</v>
      </c>
      <c r="B11" s="138"/>
      <c r="C11" s="139" t="s">
        <v>495</v>
      </c>
      <c r="D11" s="140" t="str">
        <f t="array" aca="1" ref="D11" ca="1">IF($C11="-","",IF(ISBLANK(INDIRECT($C11)),"",INDIRECT($C11)))</f>
        <v>選択してください。</v>
      </c>
      <c r="F11" s="132"/>
    </row>
    <row r="12" spans="1:6">
      <c r="A12" s="137" t="s">
        <v>205</v>
      </c>
      <c r="B12" s="138"/>
      <c r="C12" s="260" t="s">
        <v>527</v>
      </c>
      <c r="D12" s="140" t="str">
        <f ca="1">IF($C12="-","","助成金算定基礎経費：1:"&amp;INDIRECT($C12)&amp;" / 2:"&amp;(OFFSET(INDIRECT($C12),1,0)&amp;" / 3:"&amp;(OFFSET(INDIRECT($C12),2,0))))</f>
        <v>助成金算定基礎経費：1: / 2: / 3:</v>
      </c>
    </row>
    <row r="13" spans="1:6">
      <c r="A13" s="142" t="s">
        <v>161</v>
      </c>
      <c r="B13" s="143"/>
      <c r="C13" s="141" t="s">
        <v>162</v>
      </c>
      <c r="D13" s="144" t="str">
        <f t="array" aca="1" ref="D13" ca="1">IF($C13="-","",IF(AND(ISBLANK(INDIRECT($C13))=FALSE,OFFSET(INDIRECT($C13),0,-3)="あり"),INDIRECT($C13),""))</f>
        <v/>
      </c>
      <c r="F13" s="132"/>
    </row>
    <row r="14" spans="1:6">
      <c r="A14" s="145" t="s">
        <v>163</v>
      </c>
      <c r="B14" s="146"/>
      <c r="C14" s="147" t="s">
        <v>162</v>
      </c>
      <c r="D14" s="145" t="str">
        <f t="array" aca="1" ref="D14" ca="1">IF($C14="-","",IF(ISBLANK(INDIRECT($C14)),"",INDIRECT($C14)))</f>
        <v/>
      </c>
    </row>
    <row r="15" spans="1:6">
      <c r="A15" s="140" t="s">
        <v>164</v>
      </c>
      <c r="B15" s="148"/>
      <c r="C15" s="141" t="s">
        <v>162</v>
      </c>
      <c r="D15" s="149" t="str">
        <f t="array" aca="1" ref="D15" ca="1">IF($C15="-","",IF(ISBLANK(INDIRECT($C15)),"",INDIRECT($C15)))</f>
        <v/>
      </c>
      <c r="F15" s="150"/>
    </row>
    <row r="16" spans="1:6">
      <c r="A16" s="140" t="s">
        <v>165</v>
      </c>
      <c r="B16" s="148"/>
      <c r="C16" s="141" t="s">
        <v>162</v>
      </c>
      <c r="D16" s="149" t="str">
        <f t="array" aca="1" ref="D16" ca="1">IF($C16="-","",IF(ISBLANK(INDIRECT($C16)),"",INDIRECT($C16)))</f>
        <v/>
      </c>
    </row>
    <row r="17" spans="1:4">
      <c r="A17" s="140" t="s">
        <v>166</v>
      </c>
      <c r="B17" s="148"/>
      <c r="C17" s="141" t="s">
        <v>162</v>
      </c>
      <c r="D17" s="140" t="str">
        <f t="array" aca="1" ref="D17" ca="1">IF($C17="-","",IF(ISBLANK(INDIRECT($C17)),"",INDIRECT($C17)))</f>
        <v/>
      </c>
    </row>
    <row r="18" spans="1:4">
      <c r="A18" s="140" t="s">
        <v>167</v>
      </c>
      <c r="B18" s="148"/>
      <c r="C18" s="141" t="s">
        <v>162</v>
      </c>
      <c r="D18" s="140" t="str">
        <f t="array" aca="1" ref="D18" ca="1">IF($C18="-","",IF(ISBLANK(INDIRECT($C18)),"",INDIRECT($C18)))</f>
        <v/>
      </c>
    </row>
    <row r="19" spans="1:4">
      <c r="A19" s="140" t="s">
        <v>168</v>
      </c>
      <c r="B19" s="148"/>
      <c r="C19" s="141" t="s">
        <v>162</v>
      </c>
      <c r="D19" s="140" t="str">
        <f t="array" aca="1" ref="D19" ca="1">IF($C19="-","",IF(ISBLANK(INDIRECT($C19)),"",INDIRECT($C19)))</f>
        <v/>
      </c>
    </row>
    <row r="20" spans="1:4">
      <c r="A20" s="140" t="s">
        <v>169</v>
      </c>
      <c r="B20" s="148"/>
      <c r="C20" s="141" t="s">
        <v>162</v>
      </c>
      <c r="D20" s="140" t="str">
        <f t="array" aca="1" ref="D20" ca="1">IF($C20="-","",IF(ISBLANK(INDIRECT($C20)),"",INDIRECT($C20)))</f>
        <v/>
      </c>
    </row>
    <row r="21" spans="1:4">
      <c r="A21" s="140" t="s">
        <v>170</v>
      </c>
      <c r="B21" s="148"/>
      <c r="C21" s="141" t="s">
        <v>162</v>
      </c>
      <c r="D21" s="140" t="str">
        <f t="array" aca="1" ref="D21" ca="1">IF($C21="-","",IF(ISBLANK(INDIRECT($C21)),"",INDIRECT($C21)))</f>
        <v/>
      </c>
    </row>
    <row r="22" spans="1:4">
      <c r="A22" s="140" t="s">
        <v>171</v>
      </c>
      <c r="B22" s="148"/>
      <c r="C22" s="141" t="s">
        <v>162</v>
      </c>
      <c r="D22" s="140" t="str">
        <f t="array" aca="1" ref="D22" ca="1">IF($C22="-","",IF(ISBLANK(INDIRECT($C22)),"",INDIRECT($C22)))</f>
        <v/>
      </c>
    </row>
    <row r="23" spans="1:4">
      <c r="A23" s="140" t="s">
        <v>172</v>
      </c>
      <c r="B23" s="148"/>
      <c r="C23" s="141" t="s">
        <v>162</v>
      </c>
      <c r="D23" s="149" t="str">
        <f t="array" aca="1" ref="D23" ca="1">IF($C23="-","",IF(ISBLANK(INDIRECT($C23)),"",INDIRECT($C23)))</f>
        <v/>
      </c>
    </row>
    <row r="24" spans="1:4">
      <c r="A24" s="151" t="s">
        <v>173</v>
      </c>
      <c r="B24" s="152"/>
      <c r="C24" s="141" t="s">
        <v>162</v>
      </c>
      <c r="D24" s="153" t="str">
        <f t="array" aca="1" ref="D24" ca="1">IF($C24="-","",IF(ISBLANK(INDIRECT($C24)),"",INDIRECT($C24)))</f>
        <v/>
      </c>
    </row>
    <row r="25" spans="1:4">
      <c r="A25" s="145" t="s">
        <v>174</v>
      </c>
      <c r="B25" s="146"/>
      <c r="C25" s="147" t="s">
        <v>162</v>
      </c>
      <c r="D25" s="145" t="str">
        <f t="array" aca="1" ref="D25" ca="1">IF($C25="-","",IF(ISBLANK(INDIRECT($C25)),"",INDIRECT($C25)))</f>
        <v/>
      </c>
    </row>
    <row r="26" spans="1:4">
      <c r="A26" s="140" t="s">
        <v>175</v>
      </c>
      <c r="B26" s="148"/>
      <c r="C26" s="141" t="s">
        <v>162</v>
      </c>
      <c r="D26" s="140" t="str">
        <f t="array" aca="1" ref="D26" ca="1">IF($C26="-","",IF(ISBLANK(INDIRECT($C26)),"",INDIRECT($C26)))</f>
        <v/>
      </c>
    </row>
    <row r="27" spans="1:4">
      <c r="A27" s="140" t="s">
        <v>176</v>
      </c>
      <c r="B27" s="148"/>
      <c r="C27" s="141" t="s">
        <v>162</v>
      </c>
      <c r="D27" s="140" t="str">
        <f t="array" aca="1" ref="D27" ca="1">IF($C27="-","",IF(ISBLANK(INDIRECT($C27)),"",INDIRECT($C27)))</f>
        <v/>
      </c>
    </row>
    <row r="28" spans="1:4" ht="36">
      <c r="A28" s="154" t="s">
        <v>177</v>
      </c>
      <c r="B28" s="148"/>
      <c r="C28" s="155" t="s">
        <v>496</v>
      </c>
      <c r="D28" s="140" t="str">
        <f t="array" aca="1" ref="D28" ca="1">IF($C28="-","",IF(ISBLANK(INDIRECT($C28)),"",INDIRECT($C28)))</f>
        <v>アマチュア等の文化団体活動</v>
      </c>
    </row>
    <row r="29" spans="1:4" ht="36">
      <c r="A29" s="154" t="s">
        <v>178</v>
      </c>
      <c r="B29" s="148"/>
      <c r="C29" s="155" t="s">
        <v>496</v>
      </c>
      <c r="D29" s="140" t="str">
        <f t="array" aca="1" ref="D29" ca="1">IF($C29="-","",IF(ISBLANK(INDIRECT($C29)),"",INDIRECT($C29)))</f>
        <v>アマチュア等の文化団体活動</v>
      </c>
    </row>
    <row r="30" spans="1:4" ht="36">
      <c r="A30" s="156" t="s">
        <v>179</v>
      </c>
      <c r="B30" s="148"/>
      <c r="C30" s="155" t="s">
        <v>472</v>
      </c>
      <c r="D30" s="140" t="str">
        <f t="array" aca="1" ref="D30" ca="1">IF($C30="-","",IF(ISBLANK(INDIRECT($C30)),"",INDIRECT($C30)))</f>
        <v>選択してください。</v>
      </c>
    </row>
    <row r="31" spans="1:4" ht="36">
      <c r="A31" s="157" t="s">
        <v>180</v>
      </c>
      <c r="B31" s="138"/>
      <c r="C31" s="695" t="s">
        <v>9</v>
      </c>
      <c r="D31" s="149" t="str">
        <f t="array" aca="1" ref="D31" ca="1">IF($C31="-","",IF(ISBLANK(INDIRECT($C31)),"",INDIRECT($C31)))</f>
        <v/>
      </c>
    </row>
    <row r="32" spans="1:4" ht="36">
      <c r="A32" s="158" t="s">
        <v>181</v>
      </c>
      <c r="B32" s="143"/>
      <c r="C32" s="696" t="s">
        <v>9</v>
      </c>
      <c r="D32" s="151" t="str">
        <f t="array" aca="1" ref="D32" ca="1">IF($C32="-","",IF(ISBLANK(INDIRECT($C32)),"",INDIRECT($C32)))</f>
        <v/>
      </c>
    </row>
    <row r="33" spans="1:5">
      <c r="A33" s="159" t="s">
        <v>182</v>
      </c>
      <c r="B33" s="159">
        <v>1</v>
      </c>
      <c r="C33" s="160" t="s">
        <v>497</v>
      </c>
      <c r="D33" s="161" t="str">
        <f t="array" aca="1" ref="D33" ca="1">IF($C33="-","",IF(ISBLANK(INDIRECT($C33)),"",INDIRECT($C33)))</f>
        <v/>
      </c>
    </row>
    <row r="34" spans="1:5">
      <c r="A34" s="137" t="s">
        <v>183</v>
      </c>
      <c r="B34" s="137">
        <v>1</v>
      </c>
      <c r="C34" s="155" t="s">
        <v>498</v>
      </c>
      <c r="D34" s="149" t="str">
        <f t="array" aca="1" ref="D34" ca="1">IF($C34="-","",IF(ISBLANK(INDIRECT($C34)),"",INDIRECT($C34)))</f>
        <v/>
      </c>
    </row>
    <row r="35" spans="1:5">
      <c r="A35" s="137" t="s">
        <v>184</v>
      </c>
      <c r="B35" s="137">
        <v>1</v>
      </c>
      <c r="C35" s="155" t="s">
        <v>499</v>
      </c>
      <c r="D35" s="162" t="str">
        <f ca="1">IF($C35="-","",IF(ISBLANK(INDIRECT($C35)),"",IF(OR((ISBLANK(OFFSET(INDIRECT($C35),0,4))),(OFFSET(INDIRECT($C35),0,4))=0),(INDIRECT($C35))&amp;IF(OFFSET(INDIRECT($C35),2,0)&amp;OFFSET(INDIRECT($C35),2,1)="","","("&amp;OFFSET(INDIRECT($C35),2,0)&amp;OFFSET(INDIRECT($C35),2,1)&amp;")"),(INDIRECT($C35))&amp;(OFFSET(INDIRECT($C35),0,2))&amp;(OFFSET(INDIRECT($C35),0,3))&amp;(OFFSET(INDIRECT($C35),0,4))&amp;(OFFSET(INDIRECT($C35),0,5))&amp;IF(OFFSET(INDIRECT($C35),2,0)&amp;OFFSET(INDIRECT($C35),2,1)="","","("&amp;OFFSET(INDIRECT($C35),2,0)&amp;OFFSET(INDIRECT($C35),2,1)&amp;")"))))</f>
        <v/>
      </c>
      <c r="E35" t="s">
        <v>506</v>
      </c>
    </row>
    <row r="36" spans="1:5">
      <c r="A36" s="137" t="s">
        <v>182</v>
      </c>
      <c r="B36" s="137">
        <v>2</v>
      </c>
      <c r="C36" s="141" t="s">
        <v>162</v>
      </c>
      <c r="D36" s="149" t="str">
        <f t="array" aca="1" ref="D36" ca="1">IF($C36="-","",IF(ISBLANK(INDIRECT($C36)),"",INDIRECT($C36)))</f>
        <v/>
      </c>
    </row>
    <row r="37" spans="1:5">
      <c r="A37" s="137" t="s">
        <v>183</v>
      </c>
      <c r="B37" s="137">
        <v>2</v>
      </c>
      <c r="C37" s="141" t="s">
        <v>162</v>
      </c>
      <c r="D37" s="149" t="str">
        <f t="array" aca="1" ref="D37" ca="1">IF($C37="-","",IF(ISBLANK(INDIRECT($C37)),"",INDIRECT($C37)))</f>
        <v/>
      </c>
    </row>
    <row r="38" spans="1:5">
      <c r="A38" s="137" t="s">
        <v>184</v>
      </c>
      <c r="B38" s="137">
        <v>2</v>
      </c>
      <c r="C38" s="141" t="s">
        <v>162</v>
      </c>
      <c r="D38" s="162" t="str">
        <f t="array" aca="1" ref="D38" ca="1">IF($C38="-","",IF(ISBLANK(INDIRECT($C38)),"",INDIRECT($C38))&amp;IF(OFFSET(INDIRECT($C38),0,2)&amp;OFFSET(INDIRECT($C38),0,3)="","","("&amp;OFFSET(INDIRECT($C38),0,2)&amp;OFFSET(INDIRECT($C38),0,3)&amp;")"))</f>
        <v/>
      </c>
    </row>
    <row r="39" spans="1:5">
      <c r="A39" s="137" t="s">
        <v>182</v>
      </c>
      <c r="B39" s="137">
        <v>3</v>
      </c>
      <c r="C39" s="141" t="s">
        <v>162</v>
      </c>
      <c r="D39" s="149" t="str">
        <f t="array" aca="1" ref="D39" ca="1">IF($C39="-","",IF(ISBLANK(INDIRECT($C39)),"",INDIRECT($C39)))</f>
        <v/>
      </c>
    </row>
    <row r="40" spans="1:5">
      <c r="A40" s="137" t="s">
        <v>183</v>
      </c>
      <c r="B40" s="137">
        <v>3</v>
      </c>
      <c r="C40" s="141" t="s">
        <v>162</v>
      </c>
      <c r="D40" s="149" t="str">
        <f t="array" aca="1" ref="D40" ca="1">IF($C40="-","",IF(ISBLANK(INDIRECT($C40)),"",INDIRECT($C40)))</f>
        <v/>
      </c>
    </row>
    <row r="41" spans="1:5">
      <c r="A41" s="137" t="s">
        <v>184</v>
      </c>
      <c r="B41" s="137">
        <v>3</v>
      </c>
      <c r="C41" s="141" t="s">
        <v>162</v>
      </c>
      <c r="D41" s="162" t="str">
        <f t="array" aca="1" ref="D41" ca="1">IF($C41="-","",IF(ISBLANK(INDIRECT($C41)),"",INDIRECT($C41))&amp;IF(OFFSET(INDIRECT($C41),0,2)&amp;OFFSET(INDIRECT($C41),0,3)="","","("&amp;OFFSET(INDIRECT($C41),0,2)&amp;OFFSET(INDIRECT($C41),0,3)&amp;")"))</f>
        <v/>
      </c>
    </row>
    <row r="42" spans="1:5">
      <c r="A42" s="137" t="s">
        <v>182</v>
      </c>
      <c r="B42" s="137">
        <v>4</v>
      </c>
      <c r="C42" s="141" t="s">
        <v>162</v>
      </c>
      <c r="D42" s="149" t="str">
        <f t="array" aca="1" ref="D42" ca="1">IF($C42="-","",IF(ISBLANK(INDIRECT($C42)),"",INDIRECT($C42)))</f>
        <v/>
      </c>
    </row>
    <row r="43" spans="1:5">
      <c r="A43" s="137" t="s">
        <v>183</v>
      </c>
      <c r="B43" s="137">
        <v>4</v>
      </c>
      <c r="C43" s="141" t="s">
        <v>162</v>
      </c>
      <c r="D43" s="149" t="str">
        <f t="array" aca="1" ref="D43" ca="1">IF($C43="-","",IF(ISBLANK(INDIRECT($C43)),"",INDIRECT($C43)))</f>
        <v/>
      </c>
    </row>
    <row r="44" spans="1:5">
      <c r="A44" s="137" t="s">
        <v>184</v>
      </c>
      <c r="B44" s="137">
        <v>4</v>
      </c>
      <c r="C44" s="141" t="s">
        <v>162</v>
      </c>
      <c r="D44" s="162" t="str">
        <f t="array" aca="1" ref="D44" ca="1">IF($C44="-","",IF(ISBLANK(INDIRECT($C44)),"",INDIRECT($C44))&amp;IF(OFFSET(INDIRECT($C44),0,2)&amp;OFFSET(INDIRECT($C44),0,3)="","","("&amp;OFFSET(INDIRECT($C44),0,2)&amp;OFFSET(INDIRECT($C44),0,3)&amp;")"))</f>
        <v/>
      </c>
    </row>
    <row r="45" spans="1:5">
      <c r="A45" s="137" t="s">
        <v>182</v>
      </c>
      <c r="B45" s="137">
        <v>5</v>
      </c>
      <c r="C45" s="141" t="s">
        <v>162</v>
      </c>
      <c r="D45" s="149" t="str">
        <f t="array" aca="1" ref="D45" ca="1">IF($C45="-","",IF(ISBLANK(INDIRECT($C45)),"",INDIRECT($C45)))</f>
        <v/>
      </c>
    </row>
    <row r="46" spans="1:5">
      <c r="A46" s="137" t="s">
        <v>183</v>
      </c>
      <c r="B46" s="137">
        <v>5</v>
      </c>
      <c r="C46" s="141" t="s">
        <v>162</v>
      </c>
      <c r="D46" s="149" t="str">
        <f t="array" aca="1" ref="D46" ca="1">IF($C46="-","",IF(ISBLANK(INDIRECT($C46)),"",INDIRECT($C46)))</f>
        <v/>
      </c>
    </row>
    <row r="47" spans="1:5">
      <c r="A47" s="137" t="s">
        <v>184</v>
      </c>
      <c r="B47" s="137">
        <v>5</v>
      </c>
      <c r="C47" s="141" t="s">
        <v>162</v>
      </c>
      <c r="D47" s="162" t="str">
        <f t="array" aca="1" ref="D47" ca="1">IF($C47="-","",IF(ISBLANK(INDIRECT($C47)),"",INDIRECT($C47))&amp;IF(OFFSET(INDIRECT($C47),0,2)&amp;OFFSET(INDIRECT($C47),0,3)="","","("&amp;OFFSET(INDIRECT($C47),0,2)&amp;OFFSET(INDIRECT($C47),0,3)&amp;")"))</f>
        <v/>
      </c>
    </row>
    <row r="48" spans="1:5">
      <c r="A48" s="137" t="s">
        <v>182</v>
      </c>
      <c r="B48" s="137">
        <v>6</v>
      </c>
      <c r="C48" s="141" t="s">
        <v>162</v>
      </c>
      <c r="D48" s="149" t="str">
        <f t="array" aca="1" ref="D48" ca="1">IF($C48="-","",IF(ISBLANK(INDIRECT($C48)),"",INDIRECT($C48)))</f>
        <v/>
      </c>
    </row>
    <row r="49" spans="1:4">
      <c r="A49" s="137" t="s">
        <v>183</v>
      </c>
      <c r="B49" s="137">
        <v>6</v>
      </c>
      <c r="C49" s="141" t="s">
        <v>162</v>
      </c>
      <c r="D49" s="149" t="str">
        <f t="array" aca="1" ref="D49" ca="1">IF($C49="-","",IF(ISBLANK(INDIRECT($C49)),"",INDIRECT($C49)))</f>
        <v/>
      </c>
    </row>
    <row r="50" spans="1:4">
      <c r="A50" s="137" t="s">
        <v>184</v>
      </c>
      <c r="B50" s="137">
        <v>6</v>
      </c>
      <c r="C50" s="141" t="s">
        <v>162</v>
      </c>
      <c r="D50" s="162" t="str">
        <f t="array" aca="1" ref="D50" ca="1">IF($C50="-","",IF(ISBLANK(INDIRECT($C50)),"",INDIRECT($C50))&amp;IF(OFFSET(INDIRECT($C50),0,2)&amp;OFFSET(INDIRECT($C50),0,3)="","","("&amp;OFFSET(INDIRECT($C50),0,2)&amp;OFFSET(INDIRECT($C50),0,3)&amp;")"))</f>
        <v/>
      </c>
    </row>
    <row r="51" spans="1:4">
      <c r="A51" s="137" t="s">
        <v>182</v>
      </c>
      <c r="B51" s="137">
        <v>7</v>
      </c>
      <c r="C51" s="141" t="s">
        <v>162</v>
      </c>
      <c r="D51" s="149" t="str">
        <f t="array" aca="1" ref="D51" ca="1">IF($C51="-","",IF(ISBLANK(INDIRECT($C51)),"",INDIRECT($C51)))</f>
        <v/>
      </c>
    </row>
    <row r="52" spans="1:4">
      <c r="A52" s="137" t="s">
        <v>183</v>
      </c>
      <c r="B52" s="137">
        <v>7</v>
      </c>
      <c r="C52" s="141" t="s">
        <v>162</v>
      </c>
      <c r="D52" s="149" t="str">
        <f t="array" aca="1" ref="D52" ca="1">IF($C52="-","",IF(ISBLANK(INDIRECT($C52)),"",INDIRECT($C52)))</f>
        <v/>
      </c>
    </row>
    <row r="53" spans="1:4">
      <c r="A53" s="137" t="s">
        <v>184</v>
      </c>
      <c r="B53" s="137">
        <v>7</v>
      </c>
      <c r="C53" s="141" t="s">
        <v>162</v>
      </c>
      <c r="D53" s="162" t="str">
        <f t="array" aca="1" ref="D53" ca="1">IF($C53="-","",IF(ISBLANK(INDIRECT($C53)),"",INDIRECT($C53))&amp;IF(OFFSET(INDIRECT($C53),0,2)&amp;OFFSET(INDIRECT($C53),0,3)="","","("&amp;OFFSET(INDIRECT($C53),0,2)&amp;OFFSET(INDIRECT($C53),0,3)&amp;")"))</f>
        <v/>
      </c>
    </row>
    <row r="54" spans="1:4">
      <c r="A54" s="137" t="s">
        <v>182</v>
      </c>
      <c r="B54" s="137">
        <v>8</v>
      </c>
      <c r="C54" s="141" t="s">
        <v>162</v>
      </c>
      <c r="D54" s="149" t="str">
        <f t="array" aca="1" ref="D54" ca="1">IF($C54="-","",IF(ISBLANK(INDIRECT($C54)),"",INDIRECT($C54)))</f>
        <v/>
      </c>
    </row>
    <row r="55" spans="1:4">
      <c r="A55" s="137" t="s">
        <v>183</v>
      </c>
      <c r="B55" s="137">
        <v>8</v>
      </c>
      <c r="C55" s="141" t="s">
        <v>162</v>
      </c>
      <c r="D55" s="149" t="str">
        <f t="array" aca="1" ref="D55" ca="1">IF($C55="-","",IF(ISBLANK(INDIRECT($C55)),"",INDIRECT($C55)))</f>
        <v/>
      </c>
    </row>
    <row r="56" spans="1:4">
      <c r="A56" s="137" t="s">
        <v>184</v>
      </c>
      <c r="B56" s="137">
        <v>8</v>
      </c>
      <c r="C56" s="141" t="s">
        <v>162</v>
      </c>
      <c r="D56" s="162" t="str">
        <f t="array" aca="1" ref="D56" ca="1">IF($C56="-","",IF(ISBLANK(INDIRECT($C56)),"",INDIRECT($C56))&amp;IF(OFFSET(INDIRECT($C56),0,2)&amp;OFFSET(INDIRECT($C56),0,3)="","","("&amp;OFFSET(INDIRECT($C56),0,2)&amp;OFFSET(INDIRECT($C56),0,3)&amp;")"))</f>
        <v/>
      </c>
    </row>
    <row r="57" spans="1:4">
      <c r="A57" s="137" t="s">
        <v>182</v>
      </c>
      <c r="B57" s="137">
        <v>9</v>
      </c>
      <c r="C57" s="141" t="s">
        <v>162</v>
      </c>
      <c r="D57" s="149" t="str">
        <f t="array" aca="1" ref="D57" ca="1">IF($C57="-","",IF(ISBLANK(INDIRECT($C57)),"",INDIRECT($C57)))</f>
        <v/>
      </c>
    </row>
    <row r="58" spans="1:4">
      <c r="A58" s="137" t="s">
        <v>183</v>
      </c>
      <c r="B58" s="137">
        <v>9</v>
      </c>
      <c r="C58" s="141" t="s">
        <v>162</v>
      </c>
      <c r="D58" s="149" t="str">
        <f t="array" aca="1" ref="D58" ca="1">IF($C58="-","",IF(ISBLANK(INDIRECT($C58)),"",INDIRECT($C58)))</f>
        <v/>
      </c>
    </row>
    <row r="59" spans="1:4">
      <c r="A59" s="137" t="s">
        <v>184</v>
      </c>
      <c r="B59" s="137">
        <v>9</v>
      </c>
      <c r="C59" s="141" t="s">
        <v>162</v>
      </c>
      <c r="D59" s="162" t="str">
        <f t="array" aca="1" ref="D59" ca="1">IF($C59="-","",IF(ISBLANK(INDIRECT($C59)),"",INDIRECT($C59))&amp;IF(OFFSET(INDIRECT($C59),0,2)&amp;OFFSET(INDIRECT($C59),0,3)="","","("&amp;OFFSET(INDIRECT($C59),0,2)&amp;OFFSET(INDIRECT($C59),0,3)&amp;")"))</f>
        <v/>
      </c>
    </row>
    <row r="60" spans="1:4">
      <c r="A60" s="137" t="s">
        <v>182</v>
      </c>
      <c r="B60" s="137">
        <v>10</v>
      </c>
      <c r="C60" s="141" t="s">
        <v>162</v>
      </c>
      <c r="D60" s="149" t="str">
        <f t="array" aca="1" ref="D60" ca="1">IF($C60="-","",IF(ISBLANK(INDIRECT($C60)),"",INDIRECT($C60)))</f>
        <v/>
      </c>
    </row>
    <row r="61" spans="1:4">
      <c r="A61" s="137" t="s">
        <v>183</v>
      </c>
      <c r="B61" s="137">
        <v>10</v>
      </c>
      <c r="C61" s="141" t="s">
        <v>162</v>
      </c>
      <c r="D61" s="149" t="str">
        <f t="array" aca="1" ref="D61" ca="1">IF($C61="-","",IF(ISBLANK(INDIRECT($C61)),"",INDIRECT($C61)))</f>
        <v/>
      </c>
    </row>
    <row r="62" spans="1:4">
      <c r="A62" s="137" t="s">
        <v>184</v>
      </c>
      <c r="B62" s="137">
        <v>10</v>
      </c>
      <c r="C62" s="141" t="s">
        <v>162</v>
      </c>
      <c r="D62" s="162" t="str">
        <f t="array" aca="1" ref="D62" ca="1">IF($C62="-","",IF(ISBLANK(INDIRECT($C62)),"",INDIRECT($C62))&amp;IF(OFFSET(INDIRECT($C62),0,2)&amp;OFFSET(INDIRECT($C62),0,3)="","","("&amp;OFFSET(INDIRECT($C62),0,2)&amp;OFFSET(INDIRECT($C62),0,3)&amp;")"))</f>
        <v/>
      </c>
    </row>
    <row r="63" spans="1:4">
      <c r="A63" s="137" t="s">
        <v>182</v>
      </c>
      <c r="B63" s="137">
        <v>11</v>
      </c>
      <c r="C63" s="141" t="s">
        <v>162</v>
      </c>
      <c r="D63" s="149" t="str">
        <f t="array" aca="1" ref="D63" ca="1">IF($C63="-","",IF(ISBLANK(INDIRECT($C63)),"",INDIRECT($C63)))</f>
        <v/>
      </c>
    </row>
    <row r="64" spans="1:4">
      <c r="A64" s="137" t="s">
        <v>183</v>
      </c>
      <c r="B64" s="137">
        <v>11</v>
      </c>
      <c r="C64" s="141" t="s">
        <v>162</v>
      </c>
      <c r="D64" s="149" t="str">
        <f t="array" aca="1" ref="D64" ca="1">IF($C64="-","",IF(ISBLANK(INDIRECT($C64)),"",INDIRECT($C64)))</f>
        <v/>
      </c>
    </row>
    <row r="65" spans="1:4">
      <c r="A65" s="137" t="s">
        <v>184</v>
      </c>
      <c r="B65" s="137">
        <v>11</v>
      </c>
      <c r="C65" s="141" t="s">
        <v>162</v>
      </c>
      <c r="D65" s="162" t="str">
        <f t="array" aca="1" ref="D65" ca="1">IF($C65="-","",IF(ISBLANK(INDIRECT($C65)),"",INDIRECT($C65))&amp;IF(OFFSET(INDIRECT($C65),0,2)&amp;OFFSET(INDIRECT($C65),0,3)="","","("&amp;OFFSET(INDIRECT($C65),0,2)&amp;OFFSET(INDIRECT($C65),0,3)&amp;")"))</f>
        <v/>
      </c>
    </row>
    <row r="66" spans="1:4">
      <c r="A66" s="137" t="s">
        <v>182</v>
      </c>
      <c r="B66" s="137">
        <v>12</v>
      </c>
      <c r="C66" s="141" t="s">
        <v>162</v>
      </c>
      <c r="D66" s="149" t="str">
        <f t="array" aca="1" ref="D66" ca="1">IF($C66="-","",IF(ISBLANK(INDIRECT($C66)),"",INDIRECT($C66)))</f>
        <v/>
      </c>
    </row>
    <row r="67" spans="1:4">
      <c r="A67" s="137" t="s">
        <v>183</v>
      </c>
      <c r="B67" s="137">
        <v>12</v>
      </c>
      <c r="C67" s="141" t="s">
        <v>162</v>
      </c>
      <c r="D67" s="149" t="str">
        <f t="array" aca="1" ref="D67" ca="1">IF($C67="-","",IF(ISBLANK(INDIRECT($C67)),"",INDIRECT($C67)))</f>
        <v/>
      </c>
    </row>
    <row r="68" spans="1:4">
      <c r="A68" s="137" t="s">
        <v>184</v>
      </c>
      <c r="B68" s="137">
        <v>12</v>
      </c>
      <c r="C68" s="141" t="s">
        <v>162</v>
      </c>
      <c r="D68" s="162" t="str">
        <f t="array" aca="1" ref="D68" ca="1">IF($C68="-","",IF(ISBLANK(INDIRECT($C68)),"",INDIRECT($C68))&amp;IF(OFFSET(INDIRECT($C68),0,2)&amp;OFFSET(INDIRECT($C68),0,3)="","","("&amp;OFFSET(INDIRECT($C68),0,2)&amp;OFFSET(INDIRECT($C68),0,3)&amp;")"))</f>
        <v/>
      </c>
    </row>
    <row r="69" spans="1:4">
      <c r="A69" s="137" t="s">
        <v>182</v>
      </c>
      <c r="B69" s="137">
        <v>13</v>
      </c>
      <c r="C69" s="141" t="s">
        <v>162</v>
      </c>
      <c r="D69" s="149" t="str">
        <f t="array" aca="1" ref="D69" ca="1">IF($C69="-","",IF(ISBLANK(INDIRECT($C69)),"",INDIRECT($C69)))</f>
        <v/>
      </c>
    </row>
    <row r="70" spans="1:4">
      <c r="A70" s="137" t="s">
        <v>183</v>
      </c>
      <c r="B70" s="137">
        <v>13</v>
      </c>
      <c r="C70" s="141" t="s">
        <v>162</v>
      </c>
      <c r="D70" s="149" t="str">
        <f t="array" aca="1" ref="D70" ca="1">IF($C70="-","",IF(ISBLANK(INDIRECT($C70)),"",INDIRECT($C70)))</f>
        <v/>
      </c>
    </row>
    <row r="71" spans="1:4">
      <c r="A71" s="137" t="s">
        <v>184</v>
      </c>
      <c r="B71" s="137">
        <v>13</v>
      </c>
      <c r="C71" s="141" t="s">
        <v>162</v>
      </c>
      <c r="D71" s="162" t="str">
        <f t="array" aca="1" ref="D71" ca="1">IF($C71="-","",IF(ISBLANK(INDIRECT($C71)),"",INDIRECT($C71))&amp;IF(OFFSET(INDIRECT($C71),0,2)&amp;OFFSET(INDIRECT($C71),0,3)="","","("&amp;OFFSET(INDIRECT($C71),0,2)&amp;OFFSET(INDIRECT($C71),0,3)&amp;")"))</f>
        <v/>
      </c>
    </row>
    <row r="72" spans="1:4">
      <c r="A72" s="137" t="s">
        <v>182</v>
      </c>
      <c r="B72" s="137">
        <v>14</v>
      </c>
      <c r="C72" s="141" t="s">
        <v>162</v>
      </c>
      <c r="D72" s="149" t="str">
        <f t="array" aca="1" ref="D72" ca="1">IF($C72="-","",IF(ISBLANK(INDIRECT($C72)),"",INDIRECT($C72)))</f>
        <v/>
      </c>
    </row>
    <row r="73" spans="1:4">
      <c r="A73" s="137" t="s">
        <v>183</v>
      </c>
      <c r="B73" s="137">
        <v>14</v>
      </c>
      <c r="C73" s="141" t="s">
        <v>162</v>
      </c>
      <c r="D73" s="149" t="str">
        <f t="array" aca="1" ref="D73" ca="1">IF($C73="-","",IF(ISBLANK(INDIRECT($C73)),"",INDIRECT($C73)))</f>
        <v/>
      </c>
    </row>
    <row r="74" spans="1:4">
      <c r="A74" s="137" t="s">
        <v>184</v>
      </c>
      <c r="B74" s="137">
        <v>14</v>
      </c>
      <c r="C74" s="141" t="s">
        <v>162</v>
      </c>
      <c r="D74" s="162" t="str">
        <f t="array" aca="1" ref="D74" ca="1">IF($C74="-","",IF(ISBLANK(INDIRECT($C74)),"",INDIRECT($C74))&amp;IF(OFFSET(INDIRECT($C74),0,2)&amp;OFFSET(INDIRECT($C74),0,3)="","","("&amp;OFFSET(INDIRECT($C74),0,2)&amp;OFFSET(INDIRECT($C74),0,3)&amp;")"))</f>
        <v/>
      </c>
    </row>
    <row r="75" spans="1:4">
      <c r="A75" s="137" t="s">
        <v>182</v>
      </c>
      <c r="B75" s="137">
        <v>15</v>
      </c>
      <c r="C75" s="141" t="s">
        <v>162</v>
      </c>
      <c r="D75" s="149" t="str">
        <f t="array" aca="1" ref="D75" ca="1">IF($C75="-","",IF(ISBLANK(INDIRECT($C75)),"",INDIRECT($C75)))</f>
        <v/>
      </c>
    </row>
    <row r="76" spans="1:4">
      <c r="A76" s="137" t="s">
        <v>183</v>
      </c>
      <c r="B76" s="137">
        <v>15</v>
      </c>
      <c r="C76" s="141" t="s">
        <v>162</v>
      </c>
      <c r="D76" s="149" t="str">
        <f t="array" aca="1" ref="D76" ca="1">IF($C76="-","",IF(ISBLANK(INDIRECT($C76)),"",INDIRECT($C76)))</f>
        <v/>
      </c>
    </row>
    <row r="77" spans="1:4">
      <c r="A77" s="142" t="s">
        <v>184</v>
      </c>
      <c r="B77" s="142">
        <v>15</v>
      </c>
      <c r="C77" s="141" t="s">
        <v>162</v>
      </c>
      <c r="D77" s="144" t="str">
        <f t="array" aca="1" ref="D77" ca="1">IF($C77="-","",IF(ISBLANK(INDIRECT($C77)),"",INDIRECT($C77))&amp;IF(OFFSET(INDIRECT($C77),0,2)&amp;OFFSET(INDIRECT($C77),0,3)="","","("&amp;OFFSET(INDIRECT($C77),0,2)&amp;OFFSET(INDIRECT($C77),0,3)&amp;")"))</f>
        <v/>
      </c>
    </row>
    <row r="78" spans="1:4">
      <c r="A78" s="159" t="s">
        <v>185</v>
      </c>
      <c r="B78" s="163"/>
      <c r="C78" s="164" t="s">
        <v>300</v>
      </c>
      <c r="D78" s="145" t="str">
        <f t="array" aca="1" ref="D78" ca="1">IF($C78="-","",IF(ISBLANK(INDIRECT($C78)),"",INDIRECT($C78)))</f>
        <v/>
      </c>
    </row>
    <row r="79" spans="1:4">
      <c r="A79" s="137" t="s">
        <v>186</v>
      </c>
      <c r="B79" s="138"/>
      <c r="C79" s="139" t="s">
        <v>473</v>
      </c>
      <c r="D79" s="140" t="str">
        <f t="array" aca="1" ref="D79" ca="1">IF($C79="-","",IF(ISBLANK(INDIRECT($C79)),"",INDIRECT($C79)))</f>
        <v/>
      </c>
    </row>
    <row r="80" spans="1:4">
      <c r="A80" s="137" t="s">
        <v>187</v>
      </c>
      <c r="B80" s="138"/>
      <c r="C80" s="139" t="s">
        <v>301</v>
      </c>
      <c r="D80" s="140" t="str">
        <f t="array" aca="1" ref="D80" ca="1">IF($C80="-","",IF(ISBLANK(INDIRECT($C80)),"",INDIRECT($C80)))</f>
        <v/>
      </c>
    </row>
    <row r="81" spans="1:4">
      <c r="A81" s="137" t="s">
        <v>188</v>
      </c>
      <c r="B81" s="138"/>
      <c r="C81" s="139" t="s">
        <v>302</v>
      </c>
      <c r="D81" s="140" t="str">
        <f t="array" aca="1" ref="D81" ca="1">IF($C81="-","",IF(ISBLANK(INDIRECT($C81)),"",INDIRECT($C81)))</f>
        <v/>
      </c>
    </row>
    <row r="82" spans="1:4">
      <c r="A82" s="137" t="s">
        <v>189</v>
      </c>
      <c r="B82" s="138"/>
      <c r="C82" s="139" t="s">
        <v>303</v>
      </c>
      <c r="D82" s="162" t="str">
        <f t="array" aca="1" ref="D82" ca="1">IF($C82="-","",IF(ISBLANK(INDIRECT($C82)),"",INDIRECT($C82)&amp;"-"&amp;OFFSET(INDIRECT($C82),0,2)))</f>
        <v/>
      </c>
    </row>
    <row r="83" spans="1:4">
      <c r="A83" s="137" t="s">
        <v>190</v>
      </c>
      <c r="B83" s="138"/>
      <c r="C83" s="139" t="s">
        <v>304</v>
      </c>
      <c r="D83" s="140" t="str">
        <f t="array" aca="1" ref="D83" ca="1">IF($C83="-","",IF(ISBLANK(INDIRECT($C83)),"",INDIRECT($C83)))</f>
        <v>選択してください。</v>
      </c>
    </row>
    <row r="84" spans="1:4">
      <c r="A84" s="137" t="s">
        <v>191</v>
      </c>
      <c r="B84" s="138"/>
      <c r="C84" s="139" t="s">
        <v>305</v>
      </c>
      <c r="D84" s="140" t="str">
        <f t="array" aca="1" ref="D84" ca="1">IF($C84="-","",IF(ISBLANK(INDIRECT($C84)),"",INDIRECT($C84)))</f>
        <v/>
      </c>
    </row>
    <row r="85" spans="1:4">
      <c r="A85" s="137" t="s">
        <v>192</v>
      </c>
      <c r="B85" s="138"/>
      <c r="C85" s="139" t="s">
        <v>306</v>
      </c>
      <c r="D85" s="140" t="str">
        <f t="array" aca="1" ref="D85" ca="1">IF($C85="-","",IF(ISBLANK(INDIRECT($C85)),"",INDIRECT($C85)))</f>
        <v/>
      </c>
    </row>
    <row r="86" spans="1:4">
      <c r="A86" s="137" t="s">
        <v>193</v>
      </c>
      <c r="B86" s="138"/>
      <c r="C86" s="139" t="s">
        <v>474</v>
      </c>
      <c r="D86" s="140" t="str">
        <f t="array" aca="1" ref="D86" ca="1">IF($C86="-","",IF(ISBLANK(INDIRECT($C86)),"",INDIRECT($C86)))</f>
        <v/>
      </c>
    </row>
    <row r="87" spans="1:4">
      <c r="A87" s="137" t="s">
        <v>194</v>
      </c>
      <c r="B87" s="138"/>
      <c r="C87" s="141" t="s">
        <v>162</v>
      </c>
      <c r="D87" s="140" t="str">
        <f t="array" aca="1" ref="D87" ca="1">IF($C87="-","",IF(ISBLANK(INDIRECT($C87)),"",INDIRECT($C87)))</f>
        <v/>
      </c>
    </row>
    <row r="88" spans="1:4">
      <c r="A88" s="140" t="s">
        <v>195</v>
      </c>
      <c r="B88" s="148"/>
      <c r="C88" s="141" t="s">
        <v>162</v>
      </c>
      <c r="D88" s="140" t="str">
        <f t="array" aca="1" ref="D88" ca="1">IF($C88="-","",IF(ISBLANK(INDIRECT($C88)),"",INDIRECT($C88)))</f>
        <v/>
      </c>
    </row>
    <row r="89" spans="1:4">
      <c r="A89" s="165" t="s">
        <v>196</v>
      </c>
      <c r="B89" s="166"/>
      <c r="C89" s="167" t="s">
        <v>162</v>
      </c>
      <c r="D89" s="168" t="str">
        <f t="array" aca="1" ref="D89" ca="1">IF($C89="-","",IF(ISBLANK(INDIRECT($C89)),"",INDIRECT($C89)))</f>
        <v/>
      </c>
    </row>
    <row r="90" spans="1:4">
      <c r="A90" s="137" t="s">
        <v>197</v>
      </c>
      <c r="B90" s="138"/>
      <c r="C90" s="139" t="s">
        <v>300</v>
      </c>
      <c r="D90" s="140" t="str">
        <f t="array" aca="1" ref="D90" ca="1">IF($C90="-","",IF(ISBLANK(INDIRECT($C90)),"",INDIRECT($C90)))</f>
        <v/>
      </c>
    </row>
    <row r="91" spans="1:4">
      <c r="A91" s="151" t="s">
        <v>198</v>
      </c>
      <c r="B91" s="152"/>
      <c r="C91" s="169" t="s">
        <v>162</v>
      </c>
      <c r="D91" s="151" t="str">
        <f t="array" aca="1" ref="D91" ca="1">IF($C91="-","",IF(ISBLANK(INDIRECT($C91)),"",INDIRECT($C91)))</f>
        <v/>
      </c>
    </row>
    <row r="92" spans="1:4">
      <c r="A92" s="159" t="s">
        <v>199</v>
      </c>
      <c r="B92" s="163"/>
      <c r="C92" s="147" t="s">
        <v>162</v>
      </c>
      <c r="D92" s="170" t="str">
        <f ca="1">IF($C92="-","",IF(ISBLANK(INDIRECT($C92)),"",(INDIRECT($C92)&amp;IF(ISBLANK(OFFSET(INDIRECT($C92),1,0)),"","("&amp;OFFSET(INDIRECT($C92),1,0)&amp;")"))))</f>
        <v/>
      </c>
    </row>
    <row r="93" spans="1:4">
      <c r="A93" s="137" t="s">
        <v>200</v>
      </c>
      <c r="B93" s="138"/>
      <c r="C93" s="141" t="s">
        <v>162</v>
      </c>
      <c r="D93" s="162" t="str">
        <f t="array" aca="1" ref="D93" ca="1">IF($C93="-","",IF(ISBLANK(INDIRECT($C93)),"",INDIRECT($C93)&amp;"-"&amp;OFFSET(INDIRECT($C93),0,2)))</f>
        <v/>
      </c>
    </row>
    <row r="94" spans="1:4">
      <c r="A94" s="137" t="s">
        <v>201</v>
      </c>
      <c r="B94" s="138"/>
      <c r="C94" s="141" t="s">
        <v>162</v>
      </c>
      <c r="D94" s="140" t="str">
        <f t="array" aca="1" ref="D94" ca="1">IF($C94="-","",IF(ISBLANK(INDIRECT($C94)),"",INDIRECT($C94)))</f>
        <v/>
      </c>
    </row>
    <row r="95" spans="1:4">
      <c r="A95" s="137" t="s">
        <v>202</v>
      </c>
      <c r="B95" s="138"/>
      <c r="C95" s="141" t="s">
        <v>162</v>
      </c>
      <c r="D95" s="140" t="str">
        <f t="array" aca="1" ref="D95" ca="1">IF($C95="-","",IF(ISBLANK(INDIRECT($C95)),"",INDIRECT($C95)))</f>
        <v/>
      </c>
    </row>
    <row r="96" spans="1:4">
      <c r="A96" s="142" t="s">
        <v>203</v>
      </c>
      <c r="B96" s="143"/>
      <c r="C96" s="169" t="s">
        <v>162</v>
      </c>
      <c r="D96" s="151" t="str">
        <f t="array" aca="1" ref="D96" ca="1">IF($C96="-","",IF(ISBLANK(INDIRECT($C96)),"",INDIRECT($C96)))</f>
        <v/>
      </c>
    </row>
    <row r="97" spans="1:4">
      <c r="A97" s="159" t="s">
        <v>476</v>
      </c>
      <c r="B97" s="163"/>
      <c r="C97" s="147" t="s">
        <v>500</v>
      </c>
      <c r="D97" s="170" t="str">
        <f t="array" aca="1" ref="D97" ca="1">IF($C97="-","",IF(ISBLANK(INDIRECT($C97)),"",INDIRECT($C97)&amp;"-"&amp;OFFSET(INDIRECT($C97),0,2)))</f>
        <v/>
      </c>
    </row>
    <row r="98" spans="1:4">
      <c r="A98" s="137" t="s">
        <v>477</v>
      </c>
      <c r="B98" s="138"/>
      <c r="C98" s="141" t="s">
        <v>501</v>
      </c>
      <c r="D98" s="162" t="str">
        <f t="array" aca="1" ref="D98" ca="1">IF($C98="-","",IF(ISBLANK(INDIRECT($C98)),"",INDIRECT($C98)&amp;OFFSET(INDIRECT($C98),0,1)))</f>
        <v>選択してください。</v>
      </c>
    </row>
    <row r="99" spans="1:4">
      <c r="A99" s="137" t="s">
        <v>478</v>
      </c>
      <c r="B99" s="138"/>
      <c r="C99" s="141" t="s">
        <v>502</v>
      </c>
      <c r="D99" s="140" t="str">
        <f t="array" aca="1" ref="D99" ca="1">IF($C99="-","",IF(ISBLANK(INDIRECT($C99)),"",INDIRECT($C99)))</f>
        <v/>
      </c>
    </row>
    <row r="100" spans="1:4">
      <c r="A100" s="137" t="s">
        <v>479</v>
      </c>
      <c r="B100" s="138"/>
      <c r="C100" s="141" t="s">
        <v>503</v>
      </c>
      <c r="D100" s="140" t="str">
        <f t="array" aca="1" ref="D100" ca="1">IF($C100="-","",IF(ISBLANK(INDIRECT($C100)),"",INDIRECT($C100)))</f>
        <v/>
      </c>
    </row>
    <row r="101" spans="1:4">
      <c r="A101" s="137" t="s">
        <v>480</v>
      </c>
      <c r="B101" s="138"/>
      <c r="C101" s="141" t="s">
        <v>162</v>
      </c>
      <c r="D101" s="140" t="str">
        <f t="array" aca="1" ref="D101" ca="1">IF($C101="-","",IF(ISBLANK(INDIRECT($C101)),"",INDIRECT($C101)))</f>
        <v/>
      </c>
    </row>
    <row r="102" spans="1:4">
      <c r="A102" s="137" t="s">
        <v>481</v>
      </c>
      <c r="B102" s="138"/>
      <c r="C102" s="141" t="s">
        <v>475</v>
      </c>
      <c r="D102" s="140" t="str">
        <f t="array" aca="1" ref="D102" ca="1">IF($C102="-","",IF(ISBLANK(INDIRECT($C102)),"",INDIRECT($C102)))</f>
        <v/>
      </c>
    </row>
    <row r="103" spans="1:4">
      <c r="A103" s="137" t="s">
        <v>482</v>
      </c>
      <c r="B103" s="138"/>
      <c r="C103" s="141" t="s">
        <v>504</v>
      </c>
      <c r="D103" s="140" t="str">
        <f t="array" aca="1" ref="D103" ca="1">IF($C103="-","",IF(ISBLANK(INDIRECT($C103)),"",INDIRECT($C103)))</f>
        <v/>
      </c>
    </row>
    <row r="104" spans="1:4">
      <c r="A104" s="137" t="s">
        <v>483</v>
      </c>
      <c r="B104" s="138"/>
      <c r="C104" s="141" t="s">
        <v>162</v>
      </c>
      <c r="D104" s="140" t="str">
        <f t="array" aca="1" ref="D104" ca="1">IF($C104="-","",IF(ISBLANK(INDIRECT($C104)),"",INDIRECT($C104)))</f>
        <v/>
      </c>
    </row>
    <row r="105" spans="1:4" ht="18.5" thickBot="1">
      <c r="A105" s="171" t="s">
        <v>484</v>
      </c>
      <c r="B105" s="172"/>
      <c r="C105" s="173" t="s">
        <v>505</v>
      </c>
      <c r="D105" s="174" t="str">
        <f t="array" aca="1" ref="D105" ca="1">IF($C105="-","",IF(ISBLANK(INDIRECT($C105)),"",INDIRECT($C105)))</f>
        <v/>
      </c>
    </row>
    <row r="106" spans="1:4">
      <c r="A106" s="175" t="s">
        <v>485</v>
      </c>
      <c r="B106" s="176"/>
      <c r="C106" s="177"/>
      <c r="D106" s="178">
        <v>1</v>
      </c>
    </row>
    <row r="107" spans="1:4">
      <c r="A107" s="179" t="s">
        <v>486</v>
      </c>
      <c r="B107" s="138"/>
      <c r="C107" s="141" t="s">
        <v>307</v>
      </c>
      <c r="D107" s="180" t="str">
        <f t="array" aca="1" ref="D107" ca="1">IF($C107="-","",IF(ISBLANK(INDIRECT($C107)),"",INDIRECT($C107)))</f>
        <v/>
      </c>
    </row>
    <row r="108" spans="1:4">
      <c r="A108" s="179" t="s">
        <v>487</v>
      </c>
      <c r="B108" s="138"/>
      <c r="C108" s="141" t="s">
        <v>162</v>
      </c>
      <c r="D108" s="180" t="str">
        <f t="array" aca="1" ref="D108" ca="1">IF($C108="-","",IF(ISBLANK(INDIRECT($C108)),"",INDIRECT($C108)))</f>
        <v/>
      </c>
    </row>
    <row r="109" spans="1:4" ht="18.5" thickBot="1">
      <c r="A109" s="181" t="s">
        <v>308</v>
      </c>
      <c r="B109" s="172"/>
      <c r="C109" s="173" t="s">
        <v>162</v>
      </c>
      <c r="D109" s="182" t="str">
        <f t="array" aca="1" ref="D109" ca="1">IF($C109="-","",IF(ISBLANK(INDIRECT($C109)),"",INDIRECT($C109)))</f>
        <v/>
      </c>
    </row>
  </sheetData>
  <sheetProtection algorithmName="SHA-512" hashValue="6duVfxeW1h/WW913ZNU80FiQqp/Y9GfYYVB/WzDK8+r/iI4z6WR54BeEFZc23coo25GVJtDnBW4r5SLUL7AaUw==" saltValue="EuDnOSnRnizztdGdu7IutQ==" spinCount="100000" sheet="1" objects="1" scenarios="1"/>
  <phoneticPr fontId="24"/>
  <conditionalFormatting sqref="D14:D27 D110:D1048576 D1:D12 E2 D29:D32 D93:D96 D78:D91">
    <cfRule type="expression" dxfId="26" priority="26">
      <formula>$C1="-"</formula>
    </cfRule>
  </conditionalFormatting>
  <conditionalFormatting sqref="D28">
    <cfRule type="expression" dxfId="25" priority="25">
      <formula>$C28="-"</formula>
    </cfRule>
  </conditionalFormatting>
  <conditionalFormatting sqref="D13">
    <cfRule type="expression" dxfId="24" priority="24">
      <formula>$C13="-"</formula>
    </cfRule>
  </conditionalFormatting>
  <conditionalFormatting sqref="D99:D105">
    <cfRule type="expression" dxfId="23" priority="23">
      <formula>$C99="-"</formula>
    </cfRule>
  </conditionalFormatting>
  <conditionalFormatting sqref="D106:D109">
    <cfRule type="expression" dxfId="22" priority="22">
      <formula>$C106="-"</formula>
    </cfRule>
  </conditionalFormatting>
  <conditionalFormatting sqref="F15">
    <cfRule type="expression" dxfId="21" priority="21">
      <formula>$C15="-"</formula>
    </cfRule>
  </conditionalFormatting>
  <conditionalFormatting sqref="G3:G4">
    <cfRule type="expression" dxfId="20" priority="20">
      <formula>$C3="-"</formula>
    </cfRule>
  </conditionalFormatting>
  <conditionalFormatting sqref="D92">
    <cfRule type="expression" dxfId="19" priority="19">
      <formula>$C92="-"</formula>
    </cfRule>
  </conditionalFormatting>
  <conditionalFormatting sqref="D97">
    <cfRule type="expression" dxfId="18" priority="18">
      <formula>$C97="-"</formula>
    </cfRule>
  </conditionalFormatting>
  <conditionalFormatting sqref="D98">
    <cfRule type="expression" dxfId="17" priority="17">
      <formula>$C98="-"</formula>
    </cfRule>
  </conditionalFormatting>
  <conditionalFormatting sqref="D33:D34 D36:D37 D39:D40 D42:D43 D45:D46 D48:D49 D51:D52 D54:D55 D57:D58 D60:D61 D63:D64 D66:D67 D69:D70 D72:D73 D75:D76">
    <cfRule type="expression" dxfId="16" priority="16">
      <formula>$C33="-"</formula>
    </cfRule>
  </conditionalFormatting>
  <conditionalFormatting sqref="D35">
    <cfRule type="expression" dxfId="15" priority="15">
      <formula>$C35="-"</formula>
    </cfRule>
  </conditionalFormatting>
  <conditionalFormatting sqref="D38">
    <cfRule type="expression" dxfId="14" priority="14">
      <formula>$C38="-"</formula>
    </cfRule>
  </conditionalFormatting>
  <conditionalFormatting sqref="D41">
    <cfRule type="expression" dxfId="13" priority="13">
      <formula>$C41="-"</formula>
    </cfRule>
  </conditionalFormatting>
  <conditionalFormatting sqref="D44">
    <cfRule type="expression" dxfId="12" priority="12">
      <formula>$C44="-"</formula>
    </cfRule>
  </conditionalFormatting>
  <conditionalFormatting sqref="D47">
    <cfRule type="expression" dxfId="11" priority="11">
      <formula>$C47="-"</formula>
    </cfRule>
  </conditionalFormatting>
  <conditionalFormatting sqref="D50">
    <cfRule type="expression" dxfId="10" priority="10">
      <formula>$C50="-"</formula>
    </cfRule>
  </conditionalFormatting>
  <conditionalFormatting sqref="D53">
    <cfRule type="expression" dxfId="9" priority="9">
      <formula>$C53="-"</formula>
    </cfRule>
  </conditionalFormatting>
  <conditionalFormatting sqref="D56">
    <cfRule type="expression" dxfId="8" priority="8">
      <formula>$C56="-"</formula>
    </cfRule>
  </conditionalFormatting>
  <conditionalFormatting sqref="D59">
    <cfRule type="expression" dxfId="7" priority="7">
      <formula>$C59="-"</formula>
    </cfRule>
  </conditionalFormatting>
  <conditionalFormatting sqref="D62">
    <cfRule type="expression" dxfId="6" priority="6">
      <formula>$C62="-"</formula>
    </cfRule>
  </conditionalFormatting>
  <conditionalFormatting sqref="D65">
    <cfRule type="expression" dxfId="5" priority="5">
      <formula>$C65="-"</formula>
    </cfRule>
  </conditionalFormatting>
  <conditionalFormatting sqref="D68">
    <cfRule type="expression" dxfId="4" priority="4">
      <formula>$C68="-"</formula>
    </cfRule>
  </conditionalFormatting>
  <conditionalFormatting sqref="D71">
    <cfRule type="expression" dxfId="3" priority="3">
      <formula>$C71="-"</formula>
    </cfRule>
  </conditionalFormatting>
  <conditionalFormatting sqref="D74">
    <cfRule type="expression" dxfId="2" priority="2">
      <formula>$C74="-"</formula>
    </cfRule>
  </conditionalFormatting>
  <conditionalFormatting sqref="D77">
    <cfRule type="expression" dxfId="1" priority="1">
      <formula>$C77="-"</formula>
    </cfRule>
  </conditionalFormatting>
  <pageMargins left="0.7" right="0.7" top="0.75" bottom="0.75" header="0.3" footer="0.3"/>
  <pageSetup paperSize="9" scale="63" orientation="portrait" r:id="rId1"/>
  <colBreaks count="1" manualBreakCount="1">
    <brk id="4" max="1048575" man="1"/>
  </col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3">
    <pageSetUpPr fitToPage="1"/>
  </sheetPr>
  <dimension ref="A1:X105"/>
  <sheetViews>
    <sheetView showGridLines="0" showWhiteSpace="0" view="pageBreakPreview" zoomScale="70" zoomScaleNormal="100" zoomScaleSheetLayoutView="70" workbookViewId="0">
      <selection sqref="A1:E1"/>
    </sheetView>
  </sheetViews>
  <sheetFormatPr defaultColWidth="9" defaultRowHeight="18"/>
  <cols>
    <col min="1" max="1" width="2.25" style="268" customWidth="1"/>
    <col min="2" max="2" width="4.83203125" style="268" customWidth="1"/>
    <col min="3" max="3" width="4.58203125" style="268" customWidth="1"/>
    <col min="4" max="4" width="4.25" style="268" customWidth="1"/>
    <col min="5" max="5" width="4.83203125" style="268" customWidth="1"/>
    <col min="6" max="6" width="2.75" style="268" customWidth="1"/>
    <col min="7" max="7" width="9.33203125" style="268" customWidth="1"/>
    <col min="8" max="8" width="2.75" style="268" customWidth="1"/>
    <col min="9" max="9" width="9.33203125" style="268" customWidth="1"/>
    <col min="10" max="10" width="2.75" style="268" customWidth="1"/>
    <col min="11" max="11" width="9.33203125" style="268" customWidth="1"/>
    <col min="12" max="12" width="1.75" style="268" customWidth="1"/>
    <col min="13" max="13" width="2.08203125" style="268" customWidth="1"/>
    <col min="14" max="14" width="3.5" style="269" customWidth="1"/>
    <col min="15" max="15" width="5.75" style="268" customWidth="1"/>
    <col min="16" max="16" width="2.83203125" style="268" customWidth="1"/>
    <col min="17" max="17" width="11.58203125" style="268" customWidth="1"/>
    <col min="18" max="18" width="25.75" style="268" customWidth="1"/>
    <col min="19" max="19" width="4.83203125" style="268" customWidth="1"/>
    <col min="20" max="20" width="12.33203125" style="268" customWidth="1"/>
    <col min="21" max="21" width="14.58203125" style="268" customWidth="1"/>
    <col min="22" max="16384" width="9" style="268"/>
  </cols>
  <sheetData>
    <row r="1" spans="1:24" ht="24.75" customHeight="1" thickBot="1">
      <c r="A1" s="701" t="str">
        <f>IF(OR(①総表!C8="",①総表!C8="選択してください。"),"00",VLOOKUP(①総表!C8,チェック表!$B$59:$D$105,3,0))</f>
        <v>00</v>
      </c>
      <c r="B1" s="701"/>
      <c r="C1" s="701"/>
      <c r="D1" s="701"/>
      <c r="E1" s="701"/>
      <c r="F1" s="267"/>
      <c r="Q1" s="270" t="s">
        <v>206</v>
      </c>
      <c r="R1" s="271" t="str">
        <f>①総表!I1&amp;" - "&amp;①総表!K1</f>
        <v xml:space="preserve"> - </v>
      </c>
      <c r="T1" s="268" t="s">
        <v>547</v>
      </c>
    </row>
    <row r="2" spans="1:24" ht="25.5" customHeight="1">
      <c r="B2" s="702" t="s">
        <v>648</v>
      </c>
      <c r="C2" s="702"/>
      <c r="D2" s="702"/>
      <c r="E2" s="702"/>
      <c r="F2" s="702"/>
      <c r="G2" s="702"/>
      <c r="H2" s="702"/>
      <c r="I2" s="702"/>
      <c r="J2" s="702"/>
      <c r="K2" s="702"/>
      <c r="L2" s="702"/>
      <c r="M2" s="702"/>
      <c r="N2" s="702"/>
      <c r="O2" s="702"/>
      <c r="P2" s="702"/>
      <c r="Q2" s="702"/>
      <c r="R2" s="702"/>
      <c r="S2" s="702"/>
      <c r="T2" s="269" t="s">
        <v>548</v>
      </c>
      <c r="U2" s="272"/>
      <c r="V2" s="272"/>
    </row>
    <row r="3" spans="1:24" ht="19.5" customHeight="1">
      <c r="B3" s="698" t="s">
        <v>546</v>
      </c>
      <c r="C3" s="698"/>
      <c r="D3" s="699" t="str">
        <f>①総表!C5</f>
        <v>選択してください。</v>
      </c>
      <c r="E3" s="699"/>
      <c r="F3" s="699"/>
      <c r="G3" s="699"/>
      <c r="H3" s="699"/>
      <c r="I3" s="699"/>
      <c r="J3" s="699"/>
      <c r="K3" s="699"/>
      <c r="L3" s="699"/>
      <c r="M3" s="699"/>
      <c r="N3" s="699"/>
      <c r="O3" s="699"/>
      <c r="P3" s="699"/>
      <c r="Q3" s="699"/>
      <c r="R3" s="699"/>
      <c r="S3" s="699"/>
      <c r="T3" s="273"/>
      <c r="U3" s="697"/>
      <c r="V3" s="697"/>
    </row>
    <row r="4" spans="1:24" ht="19.5" customHeight="1">
      <c r="B4" s="698" t="s">
        <v>208</v>
      </c>
      <c r="C4" s="698"/>
      <c r="D4" s="699">
        <f>①総表!C10</f>
        <v>0</v>
      </c>
      <c r="E4" s="699"/>
      <c r="F4" s="699"/>
      <c r="G4" s="699"/>
      <c r="H4" s="699"/>
      <c r="I4" s="699"/>
      <c r="J4" s="699"/>
      <c r="K4" s="699"/>
      <c r="L4" s="699"/>
      <c r="M4" s="699"/>
      <c r="N4" s="699"/>
      <c r="O4" s="699"/>
      <c r="P4" s="699"/>
      <c r="Q4" s="699"/>
      <c r="R4" s="699"/>
      <c r="S4" s="699"/>
      <c r="T4" s="273"/>
      <c r="U4" s="274"/>
      <c r="V4" s="274"/>
    </row>
    <row r="5" spans="1:24" ht="19.5" customHeight="1">
      <c r="B5" s="698" t="s">
        <v>207</v>
      </c>
      <c r="C5" s="698"/>
      <c r="D5" s="699">
        <f>①総表!C22</f>
        <v>0</v>
      </c>
      <c r="E5" s="699"/>
      <c r="F5" s="699"/>
      <c r="G5" s="699"/>
      <c r="H5" s="699"/>
      <c r="I5" s="699"/>
      <c r="J5" s="699"/>
      <c r="K5" s="699"/>
      <c r="L5" s="699"/>
      <c r="M5" s="699"/>
      <c r="N5" s="699"/>
      <c r="O5" s="699"/>
      <c r="P5" s="699"/>
      <c r="Q5" s="699"/>
      <c r="R5" s="699"/>
      <c r="S5" s="699"/>
      <c r="T5" s="273"/>
      <c r="U5" s="274"/>
      <c r="V5" s="274"/>
    </row>
    <row r="6" spans="1:24" ht="7.5" customHeight="1">
      <c r="B6" s="275"/>
      <c r="C6" s="275"/>
      <c r="D6" s="275"/>
      <c r="E6" s="275"/>
      <c r="F6" s="275"/>
      <c r="G6" s="275"/>
      <c r="H6" s="275"/>
      <c r="I6" s="275"/>
      <c r="J6" s="275"/>
      <c r="K6" s="275"/>
      <c r="L6" s="275"/>
      <c r="M6" s="275"/>
      <c r="N6" s="276"/>
      <c r="O6" s="275"/>
      <c r="P6" s="275"/>
      <c r="Q6" s="275"/>
      <c r="R6" s="275"/>
      <c r="S6" s="275"/>
      <c r="T6" s="275"/>
      <c r="U6" s="277"/>
    </row>
    <row r="7" spans="1:24" ht="21.75" customHeight="1">
      <c r="B7" s="278" t="s">
        <v>209</v>
      </c>
      <c r="C7" s="279"/>
      <c r="D7" s="279"/>
      <c r="E7" s="279"/>
      <c r="F7" s="279"/>
      <c r="G7" s="279"/>
      <c r="H7" s="279"/>
      <c r="I7" s="279"/>
      <c r="J7" s="279"/>
      <c r="K7" s="279"/>
      <c r="L7" s="280"/>
      <c r="M7" s="278" t="s">
        <v>572</v>
      </c>
      <c r="N7" s="281"/>
      <c r="O7" s="279"/>
      <c r="P7" s="279"/>
      <c r="Q7" s="279"/>
      <c r="R7" s="279"/>
      <c r="S7" s="280"/>
      <c r="U7" s="282"/>
    </row>
    <row r="8" spans="1:24" ht="18.75" customHeight="1">
      <c r="B8" s="283" t="s">
        <v>210</v>
      </c>
      <c r="C8" s="275" t="s">
        <v>211</v>
      </c>
      <c r="L8" s="284"/>
      <c r="M8" s="285"/>
      <c r="N8" s="286" t="s">
        <v>212</v>
      </c>
      <c r="O8" s="275" t="s">
        <v>213</v>
      </c>
      <c r="S8" s="284"/>
      <c r="T8" s="275"/>
      <c r="U8" s="282"/>
    </row>
    <row r="9" spans="1:24" ht="18.75" customHeight="1">
      <c r="B9" s="283" t="s">
        <v>210</v>
      </c>
      <c r="C9" s="275" t="s">
        <v>549</v>
      </c>
      <c r="L9" s="284"/>
      <c r="M9" s="285"/>
      <c r="O9" s="276" t="s">
        <v>573</v>
      </c>
      <c r="S9" s="284"/>
      <c r="U9" s="282"/>
    </row>
    <row r="10" spans="1:24" ht="18.75" customHeight="1">
      <c r="B10" s="285"/>
      <c r="C10" s="287" t="s">
        <v>550</v>
      </c>
      <c r="D10" s="288"/>
      <c r="E10" s="288"/>
      <c r="F10" s="288"/>
      <c r="G10" s="288"/>
      <c r="H10" s="288"/>
      <c r="I10" s="288"/>
      <c r="J10" s="288"/>
      <c r="K10" s="288"/>
      <c r="L10" s="289"/>
      <c r="M10" s="285"/>
      <c r="O10" s="290" t="s">
        <v>210</v>
      </c>
      <c r="P10" s="703" t="s">
        <v>574</v>
      </c>
      <c r="Q10" s="703"/>
      <c r="R10" s="703"/>
      <c r="S10" s="704"/>
      <c r="U10" s="282"/>
    </row>
    <row r="11" spans="1:24" ht="18.75" customHeight="1">
      <c r="B11" s="285"/>
      <c r="C11" s="291" t="s">
        <v>210</v>
      </c>
      <c r="D11" s="705" t="s">
        <v>649</v>
      </c>
      <c r="E11" s="705"/>
      <c r="F11" s="705"/>
      <c r="G11" s="705"/>
      <c r="H11" s="423"/>
      <c r="I11" s="423"/>
      <c r="J11" s="419"/>
      <c r="K11" s="419"/>
      <c r="L11" s="292"/>
      <c r="M11" s="285"/>
      <c r="O11" s="290" t="s">
        <v>210</v>
      </c>
      <c r="P11" s="706" t="s">
        <v>575</v>
      </c>
      <c r="Q11" s="706"/>
      <c r="R11" s="706"/>
      <c r="S11" s="707"/>
      <c r="U11" s="282"/>
    </row>
    <row r="12" spans="1:24" ht="18.75" customHeight="1">
      <c r="B12" s="285"/>
      <c r="C12" s="291" t="s">
        <v>210</v>
      </c>
      <c r="D12" s="700" t="s">
        <v>650</v>
      </c>
      <c r="E12" s="700"/>
      <c r="F12" s="700"/>
      <c r="G12" s="700"/>
      <c r="H12" s="423"/>
      <c r="I12" s="423"/>
      <c r="J12" s="419"/>
      <c r="K12" s="419"/>
      <c r="L12" s="292"/>
      <c r="M12" s="285"/>
      <c r="O12" s="290" t="s">
        <v>210</v>
      </c>
      <c r="P12" s="287" t="s">
        <v>576</v>
      </c>
      <c r="Q12" s="287"/>
      <c r="R12" s="287"/>
      <c r="S12" s="284"/>
      <c r="T12" s="290"/>
      <c r="U12" s="287"/>
      <c r="V12" s="287"/>
      <c r="W12" s="287"/>
    </row>
    <row r="13" spans="1:24" ht="18.75" customHeight="1">
      <c r="B13" s="285"/>
      <c r="C13" s="291" t="s">
        <v>210</v>
      </c>
      <c r="D13" s="700" t="s">
        <v>651</v>
      </c>
      <c r="E13" s="700"/>
      <c r="F13" s="700"/>
      <c r="G13" s="700"/>
      <c r="H13" s="423"/>
      <c r="I13" s="423"/>
      <c r="J13" s="419"/>
      <c r="K13" s="419"/>
      <c r="L13" s="292"/>
      <c r="M13" s="285"/>
      <c r="O13" s="290" t="s">
        <v>210</v>
      </c>
      <c r="P13" s="287" t="s">
        <v>577</v>
      </c>
      <c r="Q13" s="293"/>
      <c r="R13" s="293"/>
      <c r="S13" s="294"/>
      <c r="T13" s="290"/>
      <c r="U13" s="703"/>
      <c r="V13" s="703"/>
      <c r="W13" s="703"/>
    </row>
    <row r="14" spans="1:24" ht="18.75" customHeight="1">
      <c r="B14" s="285"/>
      <c r="C14" s="291" t="s">
        <v>210</v>
      </c>
      <c r="D14" s="700" t="s">
        <v>652</v>
      </c>
      <c r="E14" s="700"/>
      <c r="F14" s="700"/>
      <c r="G14" s="700"/>
      <c r="H14" s="423"/>
      <c r="I14" s="423"/>
      <c r="J14" s="419"/>
      <c r="K14" s="419"/>
      <c r="L14" s="292"/>
      <c r="M14" s="285"/>
      <c r="O14" s="276" t="s">
        <v>580</v>
      </c>
      <c r="P14" s="287"/>
      <c r="Q14" s="287"/>
      <c r="R14" s="295"/>
      <c r="S14" s="294"/>
      <c r="T14" s="290"/>
      <c r="U14" s="711"/>
      <c r="V14" s="711"/>
      <c r="W14" s="711"/>
      <c r="X14" s="711"/>
    </row>
    <row r="15" spans="1:24" ht="18.75" customHeight="1">
      <c r="B15" s="285"/>
      <c r="C15" s="291" t="s">
        <v>210</v>
      </c>
      <c r="D15" s="700" t="s">
        <v>653</v>
      </c>
      <c r="E15" s="700"/>
      <c r="F15" s="700"/>
      <c r="G15" s="700"/>
      <c r="H15" s="423"/>
      <c r="I15" s="423"/>
      <c r="J15" s="419"/>
      <c r="K15" s="419"/>
      <c r="L15" s="292"/>
      <c r="M15" s="285"/>
      <c r="O15" s="290" t="s">
        <v>210</v>
      </c>
      <c r="P15" s="287" t="s">
        <v>581</v>
      </c>
      <c r="Q15" s="293"/>
      <c r="R15" s="270"/>
      <c r="S15" s="425"/>
      <c r="T15" s="290"/>
      <c r="U15" s="711"/>
      <c r="V15" s="711"/>
      <c r="W15" s="711"/>
      <c r="X15" s="296"/>
    </row>
    <row r="16" spans="1:24" ht="18.75" customHeight="1">
      <c r="B16" s="285"/>
      <c r="C16" s="291" t="s">
        <v>210</v>
      </c>
      <c r="D16" s="700" t="s">
        <v>654</v>
      </c>
      <c r="E16" s="700"/>
      <c r="F16" s="700"/>
      <c r="G16" s="700"/>
      <c r="H16" s="423"/>
      <c r="I16" s="286"/>
      <c r="J16" s="286"/>
      <c r="K16" s="286"/>
      <c r="L16" s="361"/>
      <c r="M16" s="285"/>
      <c r="O16" s="290" t="s">
        <v>210</v>
      </c>
      <c r="P16" s="268" t="s">
        <v>582</v>
      </c>
      <c r="S16" s="284"/>
      <c r="T16" s="290"/>
      <c r="U16" s="711"/>
      <c r="V16" s="711"/>
      <c r="W16" s="712"/>
      <c r="X16" s="712"/>
    </row>
    <row r="17" spans="2:24" ht="18.75" customHeight="1">
      <c r="B17" s="285"/>
      <c r="C17" s="291"/>
      <c r="D17" s="277" t="s">
        <v>655</v>
      </c>
      <c r="L17" s="292"/>
      <c r="M17" s="285"/>
      <c r="O17" s="290" t="s">
        <v>210</v>
      </c>
      <c r="P17" s="268" t="s">
        <v>583</v>
      </c>
      <c r="S17" s="284"/>
      <c r="U17" s="282"/>
    </row>
    <row r="18" spans="2:24" ht="18.75" customHeight="1">
      <c r="B18" s="285"/>
      <c r="C18" s="291" t="s">
        <v>210</v>
      </c>
      <c r="D18" s="700" t="s">
        <v>656</v>
      </c>
      <c r="E18" s="700"/>
      <c r="F18" s="700"/>
      <c r="G18" s="700"/>
      <c r="H18" s="700"/>
      <c r="I18" s="700"/>
      <c r="L18" s="292"/>
      <c r="M18" s="285"/>
      <c r="O18" s="290"/>
      <c r="P18" s="711" t="s">
        <v>584</v>
      </c>
      <c r="Q18" s="713"/>
      <c r="R18" s="713"/>
      <c r="S18" s="714"/>
      <c r="U18" s="282"/>
    </row>
    <row r="19" spans="2:24" ht="18.75" customHeight="1">
      <c r="B19" s="285"/>
      <c r="C19" s="291" t="s">
        <v>210</v>
      </c>
      <c r="D19" s="705" t="s">
        <v>657</v>
      </c>
      <c r="E19" s="708"/>
      <c r="F19" s="708"/>
      <c r="G19" s="708"/>
      <c r="H19" s="199"/>
      <c r="I19" s="199"/>
      <c r="J19" s="199"/>
      <c r="K19" s="199"/>
      <c r="L19" s="360"/>
      <c r="M19" s="285"/>
      <c r="O19" s="290"/>
      <c r="P19" s="713"/>
      <c r="Q19" s="713"/>
      <c r="R19" s="713"/>
      <c r="S19" s="714"/>
      <c r="T19" s="298"/>
      <c r="U19" s="282"/>
    </row>
    <row r="20" spans="2:24" ht="18.75" customHeight="1">
      <c r="B20" s="285"/>
      <c r="C20" s="291"/>
      <c r="D20" s="709" t="s">
        <v>658</v>
      </c>
      <c r="E20" s="710"/>
      <c r="F20" s="710"/>
      <c r="G20" s="710"/>
      <c r="H20" s="710"/>
      <c r="I20" s="710"/>
      <c r="J20" s="710"/>
      <c r="K20" s="299"/>
      <c r="L20" s="297"/>
      <c r="M20" s="285"/>
      <c r="O20" s="290"/>
      <c r="P20" s="713"/>
      <c r="Q20" s="713"/>
      <c r="R20" s="713"/>
      <c r="S20" s="714"/>
      <c r="T20" s="295"/>
      <c r="U20" s="282"/>
      <c r="V20" s="295"/>
      <c r="W20" s="295"/>
      <c r="X20" s="295"/>
    </row>
    <row r="21" spans="2:24" ht="18.75" customHeight="1">
      <c r="B21" s="300"/>
      <c r="D21" s="301"/>
      <c r="E21" s="301"/>
      <c r="F21" s="301"/>
      <c r="G21" s="301"/>
      <c r="H21" s="301"/>
      <c r="I21" s="301"/>
      <c r="J21" s="301"/>
      <c r="K21" s="301"/>
      <c r="L21" s="302"/>
      <c r="M21" s="285"/>
      <c r="O21" s="276" t="s">
        <v>579</v>
      </c>
      <c r="P21" s="6"/>
      <c r="Q21" s="6"/>
      <c r="R21" s="6"/>
      <c r="S21" s="10"/>
      <c r="T21" s="269"/>
      <c r="U21" s="282"/>
    </row>
    <row r="22" spans="2:24" ht="18" customHeight="1">
      <c r="B22" s="285" t="s">
        <v>216</v>
      </c>
      <c r="C22" s="303"/>
      <c r="D22" s="423"/>
      <c r="E22" s="423"/>
      <c r="F22" s="423"/>
      <c r="G22" s="419"/>
      <c r="H22" s="419"/>
      <c r="I22" s="419"/>
      <c r="J22" s="419"/>
      <c r="K22" s="419"/>
      <c r="L22" s="292"/>
      <c r="M22" s="285"/>
      <c r="O22" s="276" t="s">
        <v>552</v>
      </c>
      <c r="R22" s="362"/>
      <c r="S22" s="363"/>
      <c r="T22" s="269"/>
      <c r="U22" s="282"/>
    </row>
    <row r="23" spans="2:24" ht="20.25" customHeight="1">
      <c r="B23" s="285"/>
      <c r="C23" s="304" t="s">
        <v>210</v>
      </c>
      <c r="D23" s="276" t="s">
        <v>551</v>
      </c>
      <c r="E23" s="269"/>
      <c r="F23" s="269"/>
      <c r="G23" s="298"/>
      <c r="H23" s="298"/>
      <c r="I23" s="298"/>
      <c r="J23" s="299"/>
      <c r="K23" s="299"/>
      <c r="L23" s="297"/>
      <c r="M23" s="285"/>
      <c r="O23" s="290" t="s">
        <v>210</v>
      </c>
      <c r="P23" s="268" t="s">
        <v>585</v>
      </c>
      <c r="S23" s="284"/>
      <c r="T23" s="269"/>
      <c r="U23" s="275"/>
    </row>
    <row r="24" spans="2:24" ht="18.75" customHeight="1">
      <c r="B24" s="285"/>
      <c r="C24" s="268" t="s">
        <v>663</v>
      </c>
      <c r="D24" s="305"/>
      <c r="E24" s="305"/>
      <c r="F24" s="291"/>
      <c r="G24" s="287"/>
      <c r="H24" s="291"/>
      <c r="I24" s="287"/>
      <c r="J24" s="291"/>
      <c r="K24" s="295"/>
      <c r="L24" s="297"/>
      <c r="M24" s="285"/>
      <c r="N24" s="286"/>
      <c r="O24" s="290" t="s">
        <v>210</v>
      </c>
      <c r="P24" s="268" t="s">
        <v>586</v>
      </c>
      <c r="S24" s="284"/>
      <c r="T24" s="269"/>
      <c r="U24" s="275"/>
    </row>
    <row r="25" spans="2:24" ht="24" customHeight="1">
      <c r="B25" s="285"/>
      <c r="D25" s="419" t="s">
        <v>298</v>
      </c>
      <c r="E25" s="419"/>
      <c r="F25" s="270" t="s">
        <v>210</v>
      </c>
      <c r="G25" s="268" t="s">
        <v>553</v>
      </c>
      <c r="H25" s="270" t="s">
        <v>210</v>
      </c>
      <c r="I25" s="268" t="s">
        <v>554</v>
      </c>
      <c r="J25" s="270" t="s">
        <v>210</v>
      </c>
      <c r="K25" s="423" t="s">
        <v>555</v>
      </c>
      <c r="L25" s="297"/>
      <c r="M25" s="285"/>
      <c r="N25" s="286" t="s">
        <v>212</v>
      </c>
      <c r="O25" s="275" t="s">
        <v>214</v>
      </c>
      <c r="S25" s="284"/>
      <c r="T25" s="269"/>
      <c r="U25" s="291"/>
    </row>
    <row r="26" spans="2:24" ht="8.25" customHeight="1">
      <c r="B26" s="285"/>
      <c r="D26" s="419"/>
      <c r="E26" s="419"/>
      <c r="F26" s="270"/>
      <c r="H26" s="270"/>
      <c r="J26" s="270"/>
      <c r="K26" s="423"/>
      <c r="L26" s="297"/>
      <c r="M26" s="285"/>
      <c r="N26" s="286"/>
      <c r="O26" s="275"/>
      <c r="S26" s="284"/>
      <c r="T26" s="269"/>
      <c r="U26" s="291"/>
    </row>
    <row r="27" spans="2:24" ht="24" customHeight="1">
      <c r="B27" s="285"/>
      <c r="D27" s="419" t="s">
        <v>288</v>
      </c>
      <c r="E27" s="419"/>
      <c r="F27" s="270" t="s">
        <v>210</v>
      </c>
      <c r="G27" s="268" t="s">
        <v>553</v>
      </c>
      <c r="H27" s="270" t="s">
        <v>210</v>
      </c>
      <c r="I27" s="268" t="s">
        <v>554</v>
      </c>
      <c r="J27" s="270" t="s">
        <v>210</v>
      </c>
      <c r="K27" s="423" t="s">
        <v>555</v>
      </c>
      <c r="L27" s="297"/>
      <c r="M27" s="285"/>
      <c r="N27" s="286" t="s">
        <v>212</v>
      </c>
      <c r="O27" s="275" t="s">
        <v>215</v>
      </c>
      <c r="P27" s="720" t="s">
        <v>556</v>
      </c>
      <c r="Q27" s="720"/>
      <c r="R27" s="720"/>
      <c r="S27" s="721"/>
      <c r="T27" s="269"/>
      <c r="U27" s="291"/>
    </row>
    <row r="28" spans="2:24" ht="8.25" customHeight="1">
      <c r="B28" s="285"/>
      <c r="D28" s="419"/>
      <c r="E28" s="419"/>
      <c r="F28" s="270"/>
      <c r="H28" s="270"/>
      <c r="J28" s="270"/>
      <c r="K28" s="423"/>
      <c r="L28" s="297"/>
      <c r="M28" s="285"/>
      <c r="N28" s="286"/>
      <c r="O28" s="275"/>
      <c r="P28" s="420"/>
      <c r="Q28" s="420"/>
      <c r="R28" s="420"/>
      <c r="S28" s="421"/>
      <c r="T28" s="269"/>
      <c r="U28" s="291"/>
    </row>
    <row r="29" spans="2:24" ht="24" customHeight="1">
      <c r="B29" s="285"/>
      <c r="D29" s="419" t="s">
        <v>659</v>
      </c>
      <c r="E29" s="419"/>
      <c r="F29" s="270" t="s">
        <v>210</v>
      </c>
      <c r="G29" s="268" t="s">
        <v>553</v>
      </c>
      <c r="H29" s="270" t="s">
        <v>210</v>
      </c>
      <c r="I29" s="268" t="s">
        <v>554</v>
      </c>
      <c r="J29" s="270" t="s">
        <v>210</v>
      </c>
      <c r="K29" s="423" t="s">
        <v>555</v>
      </c>
      <c r="L29" s="297"/>
      <c r="M29" s="285"/>
      <c r="N29" s="269" t="s">
        <v>557</v>
      </c>
      <c r="S29" s="284"/>
      <c r="T29" s="269"/>
      <c r="U29" s="282"/>
    </row>
    <row r="30" spans="2:24" ht="11.25" customHeight="1">
      <c r="B30" s="285"/>
      <c r="D30" s="419"/>
      <c r="E30" s="419"/>
      <c r="F30" s="270"/>
      <c r="H30" s="270"/>
      <c r="J30" s="270"/>
      <c r="K30" s="423"/>
      <c r="L30" s="297"/>
      <c r="M30" s="285"/>
      <c r="S30" s="284"/>
      <c r="T30" s="269"/>
      <c r="U30" s="282"/>
    </row>
    <row r="31" spans="2:24" ht="18.75" customHeight="1">
      <c r="B31" s="285"/>
      <c r="C31" s="269" t="s">
        <v>660</v>
      </c>
      <c r="J31" s="423"/>
      <c r="K31" s="423"/>
      <c r="L31" s="306"/>
      <c r="M31" s="285"/>
      <c r="O31" s="307"/>
      <c r="P31" s="308"/>
      <c r="Q31" s="308"/>
      <c r="R31" s="308"/>
      <c r="S31" s="309"/>
      <c r="T31" s="269"/>
      <c r="U31" s="282"/>
    </row>
    <row r="32" spans="2:24" ht="18.75" customHeight="1">
      <c r="B32" s="285"/>
      <c r="C32" s="291"/>
      <c r="D32" s="270" t="s">
        <v>210</v>
      </c>
      <c r="E32" s="268" t="s">
        <v>661</v>
      </c>
      <c r="H32" s="270" t="s">
        <v>210</v>
      </c>
      <c r="I32" s="268" t="s">
        <v>662</v>
      </c>
      <c r="J32" s="299"/>
      <c r="K32" s="299"/>
      <c r="L32" s="306"/>
      <c r="M32" s="285"/>
      <c r="P32" s="424"/>
      <c r="Q32" s="424"/>
      <c r="R32" s="424"/>
      <c r="S32" s="284"/>
      <c r="T32" s="269"/>
      <c r="U32" s="282"/>
    </row>
    <row r="33" spans="2:21" ht="18.75" customHeight="1">
      <c r="B33" s="285"/>
      <c r="C33" s="286"/>
      <c r="D33" s="269"/>
      <c r="E33" s="419"/>
      <c r="F33" s="419"/>
      <c r="G33" s="419"/>
      <c r="H33" s="419"/>
      <c r="I33" s="419"/>
      <c r="J33" s="299"/>
      <c r="K33" s="299"/>
      <c r="L33" s="306"/>
      <c r="M33" s="285"/>
      <c r="P33" s="295"/>
      <c r="Q33" s="295"/>
      <c r="R33" s="424"/>
      <c r="S33" s="284"/>
      <c r="T33" s="269"/>
      <c r="U33" s="282"/>
    </row>
    <row r="34" spans="2:21" ht="18.75" customHeight="1">
      <c r="B34" s="285"/>
      <c r="C34" s="304" t="s">
        <v>210</v>
      </c>
      <c r="D34" s="276" t="s">
        <v>558</v>
      </c>
      <c r="E34" s="419"/>
      <c r="F34" s="419"/>
      <c r="G34" s="419"/>
      <c r="H34" s="423"/>
      <c r="I34" s="423"/>
      <c r="J34" s="299"/>
      <c r="K34" s="299"/>
      <c r="L34" s="306"/>
      <c r="M34" s="285"/>
      <c r="N34" s="310"/>
      <c r="O34" s="311"/>
      <c r="P34" s="311"/>
      <c r="Q34" s="311"/>
      <c r="R34" s="311"/>
      <c r="S34" s="312"/>
      <c r="T34" s="269"/>
      <c r="U34" s="282"/>
    </row>
    <row r="35" spans="2:21" ht="18.75" customHeight="1">
      <c r="B35" s="300"/>
      <c r="D35" s="313"/>
      <c r="E35" s="313"/>
      <c r="F35" s="313"/>
      <c r="G35" s="313"/>
      <c r="H35" s="313"/>
      <c r="I35" s="313"/>
      <c r="J35" s="314"/>
      <c r="K35" s="314"/>
      <c r="L35" s="315"/>
      <c r="M35" s="300"/>
      <c r="N35" s="316"/>
      <c r="O35" s="317"/>
      <c r="P35" s="317"/>
      <c r="Q35" s="317"/>
      <c r="R35" s="317"/>
      <c r="S35" s="318"/>
      <c r="T35" s="269"/>
      <c r="U35" s="282"/>
    </row>
    <row r="36" spans="2:21" ht="21.75" customHeight="1">
      <c r="B36" s="278" t="s">
        <v>217</v>
      </c>
      <c r="C36" s="319"/>
      <c r="D36" s="320"/>
      <c r="E36" s="321" t="s">
        <v>218</v>
      </c>
      <c r="F36" s="321"/>
      <c r="G36" s="321"/>
      <c r="H36" s="321"/>
      <c r="I36" s="321"/>
      <c r="J36" s="321"/>
      <c r="K36" s="321"/>
      <c r="L36" s="321"/>
      <c r="M36" s="321"/>
      <c r="N36" s="321"/>
      <c r="O36" s="321"/>
      <c r="P36" s="321"/>
      <c r="Q36" s="321"/>
      <c r="R36" s="321"/>
      <c r="S36" s="322"/>
      <c r="T36" s="298"/>
      <c r="U36" s="282"/>
    </row>
    <row r="37" spans="2:21" ht="21" customHeight="1">
      <c r="B37" s="285"/>
      <c r="C37" s="268" t="s">
        <v>219</v>
      </c>
      <c r="E37" s="715" t="s">
        <v>220</v>
      </c>
      <c r="F37" s="716"/>
      <c r="G37" s="722"/>
      <c r="H37" s="323"/>
      <c r="I37" s="323"/>
      <c r="J37" s="324"/>
      <c r="K37" s="325" t="s">
        <v>221</v>
      </c>
      <c r="L37" s="418"/>
      <c r="M37" s="418"/>
      <c r="N37" s="326"/>
      <c r="O37" s="422"/>
      <c r="P37" s="418" t="s">
        <v>222</v>
      </c>
      <c r="Q37" s="327" t="s">
        <v>223</v>
      </c>
      <c r="R37" s="327"/>
      <c r="S37" s="284"/>
      <c r="U37" s="282"/>
    </row>
    <row r="38" spans="2:21" ht="39" customHeight="1">
      <c r="B38" s="285"/>
      <c r="E38" s="717" t="s">
        <v>559</v>
      </c>
      <c r="F38" s="718"/>
      <c r="G38" s="719"/>
      <c r="H38" s="418"/>
      <c r="I38" s="418"/>
      <c r="J38" s="418"/>
      <c r="K38" s="418"/>
      <c r="L38" s="418"/>
      <c r="M38" s="418"/>
      <c r="N38" s="326"/>
      <c r="O38" s="418"/>
      <c r="P38" s="418"/>
      <c r="Q38" s="418"/>
      <c r="R38" s="422"/>
      <c r="S38" s="284"/>
    </row>
    <row r="39" spans="2:21" ht="21" customHeight="1">
      <c r="B39" s="285"/>
      <c r="C39" s="268" t="s">
        <v>224</v>
      </c>
      <c r="E39" s="715" t="s">
        <v>220</v>
      </c>
      <c r="F39" s="716"/>
      <c r="G39" s="716"/>
      <c r="H39" s="328"/>
      <c r="I39" s="323"/>
      <c r="J39" s="324"/>
      <c r="K39" s="325" t="s">
        <v>221</v>
      </c>
      <c r="L39" s="418"/>
      <c r="M39" s="418"/>
      <c r="N39" s="326"/>
      <c r="O39" s="422"/>
      <c r="P39" s="418" t="s">
        <v>222</v>
      </c>
      <c r="Q39" s="327" t="s">
        <v>223</v>
      </c>
      <c r="R39" s="327"/>
      <c r="S39" s="284"/>
    </row>
    <row r="40" spans="2:21" ht="39" customHeight="1">
      <c r="B40" s="285"/>
      <c r="E40" s="717" t="s">
        <v>559</v>
      </c>
      <c r="F40" s="718"/>
      <c r="G40" s="719"/>
      <c r="H40" s="418"/>
      <c r="I40" s="418"/>
      <c r="J40" s="418"/>
      <c r="K40" s="418"/>
      <c r="L40" s="418"/>
      <c r="M40" s="418"/>
      <c r="N40" s="326"/>
      <c r="O40" s="418"/>
      <c r="P40" s="418"/>
      <c r="Q40" s="418"/>
      <c r="R40" s="422"/>
      <c r="S40" s="284"/>
    </row>
    <row r="41" spans="2:21" ht="10.5" customHeight="1">
      <c r="B41" s="285"/>
      <c r="N41" s="276"/>
      <c r="O41" s="275"/>
      <c r="S41" s="284"/>
    </row>
    <row r="42" spans="2:21" ht="16.5" customHeight="1">
      <c r="B42" s="285"/>
      <c r="D42" s="268" t="s">
        <v>225</v>
      </c>
      <c r="E42" s="329"/>
      <c r="F42" s="329"/>
      <c r="G42" s="329"/>
      <c r="H42" s="329"/>
      <c r="I42" s="329"/>
      <c r="J42" s="329"/>
      <c r="K42" s="329"/>
      <c r="L42" s="329"/>
      <c r="N42" s="276"/>
      <c r="O42" s="275"/>
      <c r="S42" s="284"/>
    </row>
    <row r="43" spans="2:21" ht="18.75" customHeight="1">
      <c r="B43" s="285"/>
      <c r="C43" s="269"/>
      <c r="D43" s="270" t="s">
        <v>560</v>
      </c>
      <c r="E43" s="268" t="s">
        <v>226</v>
      </c>
      <c r="O43" s="329"/>
      <c r="P43" s="329"/>
      <c r="Q43" s="270" t="s">
        <v>560</v>
      </c>
      <c r="R43" s="268" t="s">
        <v>619</v>
      </c>
      <c r="S43" s="284"/>
    </row>
    <row r="44" spans="2:21" ht="18.75" customHeight="1">
      <c r="B44" s="285"/>
      <c r="D44" s="270" t="s">
        <v>227</v>
      </c>
      <c r="E44" s="268" t="s">
        <v>228</v>
      </c>
      <c r="K44" s="269" t="s">
        <v>299</v>
      </c>
      <c r="L44" s="269"/>
      <c r="M44" s="269"/>
      <c r="O44" s="269"/>
      <c r="P44" s="269"/>
      <c r="S44" s="284"/>
      <c r="T44" s="275"/>
      <c r="U44" s="275"/>
    </row>
    <row r="45" spans="2:21" ht="18.75" customHeight="1">
      <c r="B45" s="285"/>
      <c r="D45" s="270" t="s">
        <v>229</v>
      </c>
      <c r="E45" s="268" t="s">
        <v>230</v>
      </c>
      <c r="Q45" s="299"/>
      <c r="R45" s="299"/>
      <c r="S45" s="330"/>
      <c r="T45" s="275"/>
      <c r="U45" s="275"/>
    </row>
    <row r="46" spans="2:21" ht="8.25" customHeight="1">
      <c r="B46" s="300"/>
      <c r="C46" s="301"/>
      <c r="D46" s="331"/>
      <c r="E46" s="331"/>
      <c r="F46" s="331"/>
      <c r="G46" s="331"/>
      <c r="H46" s="331"/>
      <c r="I46" s="331"/>
      <c r="J46" s="331"/>
      <c r="K46" s="331"/>
      <c r="L46" s="331"/>
      <c r="M46" s="301"/>
      <c r="N46" s="332"/>
      <c r="O46" s="301"/>
      <c r="P46" s="333"/>
      <c r="Q46" s="333"/>
      <c r="R46" s="333"/>
      <c r="S46" s="334"/>
      <c r="T46" s="275"/>
      <c r="U46" s="275"/>
    </row>
    <row r="47" spans="2:21" ht="20">
      <c r="B47" s="278" t="s">
        <v>231</v>
      </c>
      <c r="C47" s="279"/>
      <c r="D47" s="335"/>
      <c r="E47" s="335"/>
      <c r="F47" s="335"/>
      <c r="G47" s="335"/>
      <c r="H47" s="335"/>
      <c r="I47" s="335"/>
      <c r="J47" s="335"/>
      <c r="K47" s="335"/>
      <c r="L47" s="335"/>
      <c r="M47" s="279"/>
      <c r="N47" s="281"/>
      <c r="O47" s="279"/>
      <c r="P47" s="279"/>
      <c r="Q47" s="279"/>
      <c r="R47" s="279"/>
      <c r="S47" s="280"/>
      <c r="T47" s="336"/>
      <c r="U47" s="336"/>
    </row>
    <row r="48" spans="2:21" ht="21.75" customHeight="1">
      <c r="B48" s="337" t="s">
        <v>560</v>
      </c>
      <c r="C48" s="268" t="s">
        <v>213</v>
      </c>
      <c r="D48" s="270" t="s">
        <v>560</v>
      </c>
      <c r="E48" s="268" t="s">
        <v>232</v>
      </c>
      <c r="G48" s="338"/>
      <c r="H48" s="338"/>
      <c r="I48" s="338"/>
      <c r="J48" s="338"/>
      <c r="K48" s="338"/>
      <c r="L48" s="338"/>
      <c r="M48" s="338"/>
      <c r="N48" s="339"/>
      <c r="O48" s="338"/>
      <c r="P48" s="338"/>
      <c r="Q48" s="338"/>
      <c r="R48" s="338"/>
      <c r="S48" s="340"/>
      <c r="T48" s="341"/>
    </row>
    <row r="49" spans="1:21" ht="22.5" customHeight="1">
      <c r="B49" s="285"/>
      <c r="D49" s="269"/>
      <c r="E49" s="298"/>
      <c r="F49" s="298" t="s">
        <v>561</v>
      </c>
      <c r="G49" s="338"/>
      <c r="H49" s="338"/>
      <c r="I49" s="338"/>
      <c r="J49" s="338"/>
      <c r="K49" s="338"/>
      <c r="L49" s="338"/>
      <c r="M49" s="338"/>
      <c r="N49" s="339"/>
      <c r="O49" s="338"/>
      <c r="P49" s="338"/>
      <c r="Q49" s="338"/>
      <c r="R49" s="338"/>
      <c r="S49" s="340"/>
      <c r="T49" s="341"/>
    </row>
    <row r="50" spans="1:21" ht="21" customHeight="1">
      <c r="B50" s="285"/>
      <c r="G50" s="342"/>
      <c r="H50" s="342"/>
      <c r="I50" s="342"/>
      <c r="J50" s="342"/>
      <c r="K50" s="342"/>
      <c r="L50" s="342"/>
      <c r="M50" s="342"/>
      <c r="N50" s="424"/>
      <c r="O50" s="342"/>
      <c r="P50" s="342"/>
      <c r="Q50" s="342"/>
      <c r="R50" s="342"/>
      <c r="S50" s="343"/>
      <c r="T50" s="341"/>
    </row>
    <row r="51" spans="1:21" ht="16.5" customHeight="1">
      <c r="B51" s="300"/>
      <c r="C51" s="301"/>
      <c r="D51" s="301"/>
      <c r="E51" s="301"/>
      <c r="F51" s="301"/>
      <c r="G51" s="344"/>
      <c r="H51" s="344"/>
      <c r="I51" s="344"/>
      <c r="J51" s="344"/>
      <c r="K51" s="344"/>
      <c r="L51" s="344"/>
      <c r="M51" s="301"/>
      <c r="N51" s="332"/>
      <c r="O51" s="301"/>
      <c r="P51" s="301"/>
      <c r="Q51" s="301"/>
      <c r="R51" s="301"/>
      <c r="S51" s="302"/>
      <c r="T51" s="345"/>
      <c r="U51" s="345"/>
    </row>
    <row r="52" spans="1:21" ht="14.25" customHeight="1">
      <c r="B52" s="346"/>
      <c r="C52" s="346"/>
      <c r="D52" s="347"/>
      <c r="E52" s="347"/>
      <c r="F52" s="347"/>
      <c r="G52" s="347"/>
      <c r="H52" s="347"/>
      <c r="I52" s="347"/>
      <c r="J52" s="347"/>
      <c r="K52" s="347"/>
      <c r="L52" s="347"/>
      <c r="M52" s="346"/>
      <c r="N52" s="348"/>
      <c r="O52" s="346"/>
      <c r="P52" s="346"/>
      <c r="Q52" s="346"/>
      <c r="R52" s="346"/>
      <c r="S52" s="346"/>
      <c r="T52" s="341"/>
    </row>
    <row r="53" spans="1:21" ht="18" customHeight="1">
      <c r="B53" s="285" t="s">
        <v>233</v>
      </c>
      <c r="D53" s="298"/>
      <c r="E53" s="298"/>
      <c r="F53" s="298"/>
      <c r="G53" s="298"/>
      <c r="H53" s="298"/>
      <c r="I53" s="298"/>
      <c r="J53" s="298"/>
      <c r="K53" s="298"/>
      <c r="L53" s="298"/>
      <c r="S53" s="284"/>
      <c r="T53" s="341"/>
    </row>
    <row r="54" spans="1:21" ht="62.25" customHeight="1">
      <c r="B54" s="300"/>
      <c r="C54" s="331"/>
      <c r="D54" s="331"/>
      <c r="E54" s="331"/>
      <c r="F54" s="331"/>
      <c r="G54" s="331"/>
      <c r="H54" s="331"/>
      <c r="I54" s="331"/>
      <c r="J54" s="331"/>
      <c r="K54" s="331"/>
      <c r="L54" s="331"/>
      <c r="M54" s="331"/>
      <c r="N54" s="332"/>
      <c r="O54" s="331"/>
      <c r="P54" s="331"/>
      <c r="Q54" s="331"/>
      <c r="R54" s="331"/>
      <c r="S54" s="349"/>
      <c r="T54" s="341"/>
    </row>
    <row r="55" spans="1:21">
      <c r="D55" s="350"/>
      <c r="E55" s="350"/>
      <c r="F55" s="350"/>
      <c r="G55" s="350"/>
      <c r="H55" s="350"/>
      <c r="I55" s="350"/>
      <c r="J55" s="350"/>
      <c r="K55" s="350"/>
      <c r="L55" s="350"/>
      <c r="M55" s="341"/>
      <c r="N55" s="351"/>
      <c r="P55" s="341"/>
      <c r="Q55" s="341"/>
      <c r="R55" s="341"/>
      <c r="S55" s="341"/>
    </row>
    <row r="56" spans="1:21" ht="7.5" customHeight="1">
      <c r="T56" s="341"/>
    </row>
    <row r="57" spans="1:21" ht="7.5" customHeight="1">
      <c r="A57" s="268" t="s">
        <v>309</v>
      </c>
    </row>
    <row r="58" spans="1:21" ht="19.5" customHeight="1">
      <c r="B58" s="352" t="s">
        <v>544</v>
      </c>
      <c r="C58" s="353">
        <v>99</v>
      </c>
      <c r="D58" s="353" t="str">
        <f t="shared" ref="D58" si="0">C58&amp;"  "&amp;B58</f>
        <v>99  全国</v>
      </c>
    </row>
    <row r="59" spans="1:21" ht="19.5" customHeight="1">
      <c r="A59" s="354"/>
      <c r="B59" s="355" t="s">
        <v>310</v>
      </c>
      <c r="C59" s="356" t="s">
        <v>545</v>
      </c>
      <c r="D59" s="357" t="str">
        <f>C59&amp;"  "&amp;B59</f>
        <v>01  北海道</v>
      </c>
    </row>
    <row r="60" spans="1:21" ht="19.5" customHeight="1">
      <c r="A60" s="354"/>
      <c r="B60" s="358" t="s">
        <v>390</v>
      </c>
      <c r="C60" s="359" t="s">
        <v>562</v>
      </c>
      <c r="D60" s="353" t="str">
        <f t="shared" ref="D60:D105" si="1">C60&amp;"  "&amp;B60</f>
        <v>02  青森県</v>
      </c>
    </row>
    <row r="61" spans="1:21">
      <c r="A61" s="354"/>
      <c r="B61" s="358" t="s">
        <v>311</v>
      </c>
      <c r="C61" s="359" t="s">
        <v>563</v>
      </c>
      <c r="D61" s="353" t="str">
        <f t="shared" si="1"/>
        <v>03  岩手県</v>
      </c>
    </row>
    <row r="62" spans="1:21">
      <c r="A62" s="354"/>
      <c r="B62" s="358" t="s">
        <v>312</v>
      </c>
      <c r="C62" s="359" t="s">
        <v>564</v>
      </c>
      <c r="D62" s="353" t="str">
        <f t="shared" si="1"/>
        <v>04  宮城県</v>
      </c>
    </row>
    <row r="63" spans="1:21">
      <c r="A63" s="354"/>
      <c r="B63" s="358" t="s">
        <v>313</v>
      </c>
      <c r="C63" s="359" t="s">
        <v>565</v>
      </c>
      <c r="D63" s="353" t="str">
        <f t="shared" si="1"/>
        <v>05  秋田県</v>
      </c>
    </row>
    <row r="64" spans="1:21">
      <c r="A64" s="354"/>
      <c r="B64" s="358" t="s">
        <v>314</v>
      </c>
      <c r="C64" s="359" t="s">
        <v>566</v>
      </c>
      <c r="D64" s="353" t="str">
        <f t="shared" si="1"/>
        <v>06  山形県</v>
      </c>
    </row>
    <row r="65" spans="1:4">
      <c r="A65" s="354"/>
      <c r="B65" s="358" t="s">
        <v>315</v>
      </c>
      <c r="C65" s="359" t="s">
        <v>567</v>
      </c>
      <c r="D65" s="353" t="str">
        <f t="shared" si="1"/>
        <v>07  福島県</v>
      </c>
    </row>
    <row r="66" spans="1:4">
      <c r="A66" s="354"/>
      <c r="B66" s="358" t="s">
        <v>316</v>
      </c>
      <c r="C66" s="359" t="s">
        <v>568</v>
      </c>
      <c r="D66" s="353" t="str">
        <f t="shared" si="1"/>
        <v>08  茨城県</v>
      </c>
    </row>
    <row r="67" spans="1:4">
      <c r="A67" s="354"/>
      <c r="B67" s="358" t="s">
        <v>317</v>
      </c>
      <c r="C67" s="359" t="s">
        <v>569</v>
      </c>
      <c r="D67" s="353" t="str">
        <f t="shared" si="1"/>
        <v>09  栃木県</v>
      </c>
    </row>
    <row r="68" spans="1:4">
      <c r="A68" s="354"/>
      <c r="B68" s="358" t="s">
        <v>319</v>
      </c>
      <c r="C68" s="359" t="s">
        <v>318</v>
      </c>
      <c r="D68" s="353" t="str">
        <f t="shared" si="1"/>
        <v> 10  群馬県</v>
      </c>
    </row>
    <row r="69" spans="1:4">
      <c r="A69" s="354"/>
      <c r="B69" s="358" t="s">
        <v>321</v>
      </c>
      <c r="C69" s="359" t="s">
        <v>320</v>
      </c>
      <c r="D69" s="353" t="str">
        <f t="shared" si="1"/>
        <v> 11  埼玉県</v>
      </c>
    </row>
    <row r="70" spans="1:4">
      <c r="A70" s="354"/>
      <c r="B70" s="358" t="s">
        <v>323</v>
      </c>
      <c r="C70" s="359" t="s">
        <v>322</v>
      </c>
      <c r="D70" s="353" t="str">
        <f t="shared" si="1"/>
        <v> 12  千葉県</v>
      </c>
    </row>
    <row r="71" spans="1:4">
      <c r="A71" s="354"/>
      <c r="B71" s="358" t="s">
        <v>292</v>
      </c>
      <c r="C71" s="359" t="s">
        <v>324</v>
      </c>
      <c r="D71" s="353" t="str">
        <f t="shared" si="1"/>
        <v> 13  東京都</v>
      </c>
    </row>
    <row r="72" spans="1:4">
      <c r="A72" s="354"/>
      <c r="B72" s="358" t="s">
        <v>285</v>
      </c>
      <c r="C72" s="359" t="s">
        <v>325</v>
      </c>
      <c r="D72" s="353" t="str">
        <f t="shared" si="1"/>
        <v> 14  神奈川県</v>
      </c>
    </row>
    <row r="73" spans="1:4">
      <c r="A73" s="354"/>
      <c r="B73" s="358" t="s">
        <v>327</v>
      </c>
      <c r="C73" s="359" t="s">
        <v>326</v>
      </c>
      <c r="D73" s="353" t="str">
        <f t="shared" si="1"/>
        <v> 15  新潟県</v>
      </c>
    </row>
    <row r="74" spans="1:4">
      <c r="A74" s="354"/>
      <c r="B74" s="358" t="s">
        <v>329</v>
      </c>
      <c r="C74" s="359" t="s">
        <v>328</v>
      </c>
      <c r="D74" s="353" t="str">
        <f t="shared" si="1"/>
        <v> 16  富山県</v>
      </c>
    </row>
    <row r="75" spans="1:4">
      <c r="A75" s="354"/>
      <c r="B75" s="358" t="s">
        <v>331</v>
      </c>
      <c r="C75" s="359" t="s">
        <v>330</v>
      </c>
      <c r="D75" s="353" t="str">
        <f t="shared" si="1"/>
        <v> 17  石川県</v>
      </c>
    </row>
    <row r="76" spans="1:4">
      <c r="A76" s="354"/>
      <c r="B76" s="358" t="s">
        <v>333</v>
      </c>
      <c r="C76" s="359" t="s">
        <v>332</v>
      </c>
      <c r="D76" s="353" t="str">
        <f t="shared" si="1"/>
        <v> 18  福井県</v>
      </c>
    </row>
    <row r="77" spans="1:4">
      <c r="A77" s="354"/>
      <c r="B77" s="358" t="s">
        <v>335</v>
      </c>
      <c r="C77" s="359" t="s">
        <v>334</v>
      </c>
      <c r="D77" s="353" t="str">
        <f t="shared" si="1"/>
        <v> 19  山梨県</v>
      </c>
    </row>
    <row r="78" spans="1:4">
      <c r="A78" s="354"/>
      <c r="B78" s="358" t="s">
        <v>337</v>
      </c>
      <c r="C78" s="359" t="s">
        <v>336</v>
      </c>
      <c r="D78" s="353" t="str">
        <f t="shared" si="1"/>
        <v> 20  長野県</v>
      </c>
    </row>
    <row r="79" spans="1:4">
      <c r="A79" s="354"/>
      <c r="B79" s="358" t="s">
        <v>339</v>
      </c>
      <c r="C79" s="359" t="s">
        <v>338</v>
      </c>
      <c r="D79" s="353" t="str">
        <f t="shared" si="1"/>
        <v> 21  岐阜県</v>
      </c>
    </row>
    <row r="80" spans="1:4">
      <c r="A80" s="354"/>
      <c r="B80" s="358" t="s">
        <v>341</v>
      </c>
      <c r="C80" s="359" t="s">
        <v>340</v>
      </c>
      <c r="D80" s="353" t="str">
        <f t="shared" si="1"/>
        <v> 22  静岡県</v>
      </c>
    </row>
    <row r="81" spans="1:4">
      <c r="A81" s="354"/>
      <c r="B81" s="358" t="s">
        <v>343</v>
      </c>
      <c r="C81" s="359" t="s">
        <v>342</v>
      </c>
      <c r="D81" s="353" t="str">
        <f t="shared" si="1"/>
        <v> 23  愛知県</v>
      </c>
    </row>
    <row r="82" spans="1:4">
      <c r="A82" s="354"/>
      <c r="B82" s="358" t="s">
        <v>345</v>
      </c>
      <c r="C82" s="359" t="s">
        <v>344</v>
      </c>
      <c r="D82" s="353" t="str">
        <f t="shared" si="1"/>
        <v> 24  三重県</v>
      </c>
    </row>
    <row r="83" spans="1:4">
      <c r="A83" s="354"/>
      <c r="B83" s="358" t="s">
        <v>347</v>
      </c>
      <c r="C83" s="359" t="s">
        <v>346</v>
      </c>
      <c r="D83" s="353" t="str">
        <f t="shared" si="1"/>
        <v> 25  滋賀県</v>
      </c>
    </row>
    <row r="84" spans="1:4">
      <c r="A84" s="354"/>
      <c r="B84" s="358" t="s">
        <v>349</v>
      </c>
      <c r="C84" s="359" t="s">
        <v>348</v>
      </c>
      <c r="D84" s="353" t="str">
        <f t="shared" si="1"/>
        <v> 26  京都府</v>
      </c>
    </row>
    <row r="85" spans="1:4">
      <c r="A85" s="354"/>
      <c r="B85" s="358" t="s">
        <v>351</v>
      </c>
      <c r="C85" s="359" t="s">
        <v>350</v>
      </c>
      <c r="D85" s="353" t="str">
        <f t="shared" si="1"/>
        <v> 27  大阪府</v>
      </c>
    </row>
    <row r="86" spans="1:4">
      <c r="A86" s="354"/>
      <c r="B86" s="358" t="s">
        <v>353</v>
      </c>
      <c r="C86" s="359" t="s">
        <v>352</v>
      </c>
      <c r="D86" s="353" t="str">
        <f t="shared" si="1"/>
        <v> 28  兵庫県</v>
      </c>
    </row>
    <row r="87" spans="1:4">
      <c r="A87" s="354"/>
      <c r="B87" s="358" t="s">
        <v>355</v>
      </c>
      <c r="C87" s="359" t="s">
        <v>354</v>
      </c>
      <c r="D87" s="353" t="str">
        <f t="shared" si="1"/>
        <v> 29  奈良県</v>
      </c>
    </row>
    <row r="88" spans="1:4">
      <c r="A88" s="354"/>
      <c r="B88" s="358" t="s">
        <v>286</v>
      </c>
      <c r="C88" s="359" t="s">
        <v>356</v>
      </c>
      <c r="D88" s="353" t="str">
        <f t="shared" si="1"/>
        <v> 30  和歌山県</v>
      </c>
    </row>
    <row r="89" spans="1:4">
      <c r="A89" s="354"/>
      <c r="B89" s="358" t="s">
        <v>358</v>
      </c>
      <c r="C89" s="359" t="s">
        <v>357</v>
      </c>
      <c r="D89" s="353" t="str">
        <f t="shared" si="1"/>
        <v> 31  鳥取県</v>
      </c>
    </row>
    <row r="90" spans="1:4">
      <c r="A90" s="354"/>
      <c r="B90" s="358" t="s">
        <v>360</v>
      </c>
      <c r="C90" s="359" t="s">
        <v>359</v>
      </c>
      <c r="D90" s="353" t="str">
        <f t="shared" si="1"/>
        <v> 32  島根県</v>
      </c>
    </row>
    <row r="91" spans="1:4">
      <c r="A91" s="354"/>
      <c r="B91" s="358" t="s">
        <v>362</v>
      </c>
      <c r="C91" s="359" t="s">
        <v>361</v>
      </c>
      <c r="D91" s="353" t="str">
        <f t="shared" si="1"/>
        <v> 33  岡山県</v>
      </c>
    </row>
    <row r="92" spans="1:4">
      <c r="A92" s="354"/>
      <c r="B92" s="358" t="s">
        <v>364</v>
      </c>
      <c r="C92" s="359" t="s">
        <v>363</v>
      </c>
      <c r="D92" s="353" t="str">
        <f t="shared" si="1"/>
        <v> 34  広島県</v>
      </c>
    </row>
    <row r="93" spans="1:4">
      <c r="A93" s="354"/>
      <c r="B93" s="358" t="s">
        <v>366</v>
      </c>
      <c r="C93" s="359" t="s">
        <v>365</v>
      </c>
      <c r="D93" s="353" t="str">
        <f t="shared" si="1"/>
        <v> 35  山口県</v>
      </c>
    </row>
    <row r="94" spans="1:4">
      <c r="A94" s="354"/>
      <c r="B94" s="358" t="s">
        <v>368</v>
      </c>
      <c r="C94" s="359" t="s">
        <v>367</v>
      </c>
      <c r="D94" s="353" t="str">
        <f t="shared" si="1"/>
        <v> 36  徳島県</v>
      </c>
    </row>
    <row r="95" spans="1:4">
      <c r="A95" s="354"/>
      <c r="B95" s="358" t="s">
        <v>370</v>
      </c>
      <c r="C95" s="359" t="s">
        <v>369</v>
      </c>
      <c r="D95" s="353" t="str">
        <f t="shared" si="1"/>
        <v> 37  香川県</v>
      </c>
    </row>
    <row r="96" spans="1:4">
      <c r="A96" s="354"/>
      <c r="B96" s="358" t="s">
        <v>372</v>
      </c>
      <c r="C96" s="359" t="s">
        <v>371</v>
      </c>
      <c r="D96" s="353" t="str">
        <f t="shared" si="1"/>
        <v> 38  愛媛県</v>
      </c>
    </row>
    <row r="97" spans="1:4">
      <c r="A97" s="354"/>
      <c r="B97" s="358" t="s">
        <v>374</v>
      </c>
      <c r="C97" s="359" t="s">
        <v>373</v>
      </c>
      <c r="D97" s="353" t="str">
        <f t="shared" si="1"/>
        <v> 39  高知県</v>
      </c>
    </row>
    <row r="98" spans="1:4">
      <c r="A98" s="354"/>
      <c r="B98" s="358" t="s">
        <v>376</v>
      </c>
      <c r="C98" s="359" t="s">
        <v>375</v>
      </c>
      <c r="D98" s="353" t="str">
        <f t="shared" si="1"/>
        <v> 40  福岡県</v>
      </c>
    </row>
    <row r="99" spans="1:4">
      <c r="A99" s="354"/>
      <c r="B99" s="358" t="s">
        <v>378</v>
      </c>
      <c r="C99" s="359" t="s">
        <v>377</v>
      </c>
      <c r="D99" s="353" t="str">
        <f t="shared" si="1"/>
        <v> 41  佐賀県</v>
      </c>
    </row>
    <row r="100" spans="1:4">
      <c r="A100" s="354"/>
      <c r="B100" s="358" t="s">
        <v>380</v>
      </c>
      <c r="C100" s="359" t="s">
        <v>379</v>
      </c>
      <c r="D100" s="353" t="str">
        <f t="shared" si="1"/>
        <v> 42  長崎県</v>
      </c>
    </row>
    <row r="101" spans="1:4">
      <c r="A101" s="354"/>
      <c r="B101" s="358" t="s">
        <v>382</v>
      </c>
      <c r="C101" s="359" t="s">
        <v>381</v>
      </c>
      <c r="D101" s="353" t="str">
        <f t="shared" si="1"/>
        <v> 43  熊本県</v>
      </c>
    </row>
    <row r="102" spans="1:4">
      <c r="A102" s="354"/>
      <c r="B102" s="358" t="s">
        <v>384</v>
      </c>
      <c r="C102" s="359" t="s">
        <v>383</v>
      </c>
      <c r="D102" s="353" t="str">
        <f t="shared" si="1"/>
        <v> 44  大分県</v>
      </c>
    </row>
    <row r="103" spans="1:4">
      <c r="A103" s="354"/>
      <c r="B103" s="358" t="s">
        <v>386</v>
      </c>
      <c r="C103" s="359" t="s">
        <v>385</v>
      </c>
      <c r="D103" s="353" t="str">
        <f t="shared" si="1"/>
        <v> 45  宮崎県</v>
      </c>
    </row>
    <row r="104" spans="1:4">
      <c r="A104" s="354"/>
      <c r="B104" s="358" t="s">
        <v>391</v>
      </c>
      <c r="C104" s="359" t="s">
        <v>387</v>
      </c>
      <c r="D104" s="353" t="str">
        <f t="shared" si="1"/>
        <v> 46  鹿児島県</v>
      </c>
    </row>
    <row r="105" spans="1:4">
      <c r="A105" s="354"/>
      <c r="B105" s="358" t="s">
        <v>389</v>
      </c>
      <c r="C105" s="359" t="s">
        <v>388</v>
      </c>
      <c r="D105" s="353" t="str">
        <f t="shared" si="1"/>
        <v> 47  沖縄県</v>
      </c>
    </row>
  </sheetData>
  <mergeCells count="31">
    <mergeCell ref="E39:G39"/>
    <mergeCell ref="E40:G40"/>
    <mergeCell ref="P27:S27"/>
    <mergeCell ref="E37:G37"/>
    <mergeCell ref="E38:G38"/>
    <mergeCell ref="D19:G19"/>
    <mergeCell ref="D20:J20"/>
    <mergeCell ref="D13:G13"/>
    <mergeCell ref="U13:W13"/>
    <mergeCell ref="D14:G14"/>
    <mergeCell ref="U14:X14"/>
    <mergeCell ref="D15:G15"/>
    <mergeCell ref="U15:W15"/>
    <mergeCell ref="D16:G16"/>
    <mergeCell ref="U16:V16"/>
    <mergeCell ref="W16:X16"/>
    <mergeCell ref="D18:I18"/>
    <mergeCell ref="P18:S20"/>
    <mergeCell ref="U3:V3"/>
    <mergeCell ref="B4:C4"/>
    <mergeCell ref="D4:S4"/>
    <mergeCell ref="D12:G12"/>
    <mergeCell ref="A1:E1"/>
    <mergeCell ref="B2:S2"/>
    <mergeCell ref="B3:C3"/>
    <mergeCell ref="D3:S3"/>
    <mergeCell ref="B5:C5"/>
    <mergeCell ref="D5:S5"/>
    <mergeCell ref="P10:S10"/>
    <mergeCell ref="D11:G11"/>
    <mergeCell ref="P11:S11"/>
  </mergeCells>
  <phoneticPr fontId="24"/>
  <dataValidations count="1">
    <dataValidation type="list" allowBlank="1" showInputMessage="1" showErrorMessage="1" sqref="A1:E1" xr:uid="{00000000-0002-0000-0300-000000000000}">
      <formula1>$D$58:$D$105</formula1>
    </dataValidation>
  </dataValidations>
  <printOptions horizontalCentered="1"/>
  <pageMargins left="0.70866141732283472" right="0.70866141732283472" top="0.35433070866141736" bottom="0.35433070866141736" header="0.31496062992125984" footer="0.31496062992125984"/>
  <pageSetup paperSize="9" scale="67" orientation="portrait" r:id="rId1"/>
  <colBreaks count="1" manualBreakCount="1">
    <brk id="20" max="1048575" man="1"/>
  </colBreaks>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dimension ref="A1:I34"/>
  <sheetViews>
    <sheetView tabSelected="1" view="pageBreakPreview" zoomScale="115" zoomScaleNormal="100" zoomScaleSheetLayoutView="115" workbookViewId="0">
      <selection sqref="A1:I1"/>
    </sheetView>
  </sheetViews>
  <sheetFormatPr defaultColWidth="8.83203125" defaultRowHeight="18"/>
  <cols>
    <col min="1" max="9" width="9" style="6" customWidth="1"/>
  </cols>
  <sheetData>
    <row r="1" spans="1:9" ht="39.75" customHeight="1">
      <c r="A1" s="723" t="s">
        <v>621</v>
      </c>
      <c r="B1" s="724"/>
      <c r="C1" s="724"/>
      <c r="D1" s="724"/>
      <c r="E1" s="724"/>
      <c r="F1" s="724"/>
      <c r="G1" s="724"/>
      <c r="H1" s="724"/>
      <c r="I1" s="724"/>
    </row>
    <row r="2" spans="1:9" ht="5.25" customHeight="1">
      <c r="H2" s="7"/>
      <c r="I2" s="7"/>
    </row>
    <row r="3" spans="1:9" ht="18.75" customHeight="1">
      <c r="A3" s="8" t="s">
        <v>234</v>
      </c>
      <c r="H3" s="7"/>
      <c r="I3" s="7"/>
    </row>
    <row r="4" spans="1:9" ht="5.25" customHeight="1"/>
    <row r="5" spans="1:9">
      <c r="A5" s="366" t="s">
        <v>235</v>
      </c>
      <c r="B5" s="12"/>
      <c r="C5" s="12"/>
      <c r="D5" s="12"/>
      <c r="E5" s="12"/>
      <c r="F5" s="12"/>
      <c r="G5" s="12"/>
      <c r="H5" s="12"/>
      <c r="I5" s="13"/>
    </row>
    <row r="6" spans="1:9">
      <c r="A6" s="370" t="s">
        <v>600</v>
      </c>
      <c r="B6" s="371"/>
      <c r="C6" s="371"/>
      <c r="E6" s="371"/>
      <c r="F6" s="371"/>
      <c r="G6" s="371"/>
      <c r="H6" s="371"/>
      <c r="I6" s="372"/>
    </row>
    <row r="7" spans="1:9">
      <c r="A7" s="367" t="s">
        <v>601</v>
      </c>
      <c r="B7" s="368"/>
      <c r="C7" s="368"/>
      <c r="D7" s="368"/>
      <c r="E7" s="368"/>
      <c r="F7" s="368"/>
      <c r="G7" s="368"/>
      <c r="H7" s="368"/>
      <c r="I7" s="369"/>
    </row>
    <row r="8" spans="1:9">
      <c r="A8" s="367" t="s">
        <v>236</v>
      </c>
      <c r="B8" s="368"/>
      <c r="C8" s="368"/>
      <c r="D8" s="368"/>
      <c r="E8" s="368"/>
      <c r="F8" s="368"/>
      <c r="G8" s="368"/>
      <c r="H8" s="368"/>
      <c r="I8" s="369"/>
    </row>
    <row r="9" spans="1:9" ht="18.649999999999999" customHeight="1">
      <c r="A9" s="370" t="s">
        <v>237</v>
      </c>
      <c r="B9" s="371"/>
      <c r="C9" s="371"/>
      <c r="D9" s="371"/>
      <c r="E9" s="371"/>
      <c r="F9" s="371"/>
      <c r="G9" s="371"/>
      <c r="H9" s="371"/>
      <c r="I9" s="372"/>
    </row>
    <row r="10" spans="1:9" ht="18.649999999999999" customHeight="1">
      <c r="A10" s="9" t="s">
        <v>238</v>
      </c>
      <c r="I10" s="10"/>
    </row>
    <row r="11" spans="1:9" ht="18.649999999999999" customHeight="1">
      <c r="A11" s="367" t="s">
        <v>239</v>
      </c>
      <c r="B11" s="368"/>
      <c r="C11" s="368"/>
      <c r="D11" s="368"/>
      <c r="E11" s="368"/>
      <c r="F11" s="368"/>
      <c r="G11" s="368"/>
      <c r="H11" s="368"/>
      <c r="I11" s="369"/>
    </row>
    <row r="12" spans="1:9" ht="18.75" customHeight="1">
      <c r="A12" s="373" t="s">
        <v>590</v>
      </c>
      <c r="B12" s="371"/>
      <c r="C12" s="371"/>
      <c r="D12" s="371"/>
      <c r="E12" s="371"/>
      <c r="F12" s="371"/>
      <c r="G12" s="371"/>
      <c r="H12" s="371"/>
      <c r="I12" s="372"/>
    </row>
    <row r="13" spans="1:9">
      <c r="A13" s="374" t="s">
        <v>591</v>
      </c>
      <c r="B13" s="368"/>
      <c r="C13" s="368"/>
      <c r="D13" s="368"/>
      <c r="E13" s="368"/>
      <c r="F13" s="368"/>
      <c r="G13" s="368"/>
      <c r="H13" s="368"/>
      <c r="I13" s="369"/>
    </row>
    <row r="14" spans="1:9" ht="18.75" customHeight="1">
      <c r="A14" s="373" t="s">
        <v>592</v>
      </c>
      <c r="B14" s="371"/>
      <c r="C14" s="371"/>
      <c r="D14" s="371"/>
      <c r="E14" s="371"/>
      <c r="F14" s="371"/>
      <c r="G14" s="371"/>
      <c r="H14" s="371"/>
      <c r="I14" s="372"/>
    </row>
    <row r="15" spans="1:9">
      <c r="A15" s="367" t="s">
        <v>593</v>
      </c>
      <c r="B15" s="368"/>
      <c r="C15" s="368"/>
      <c r="D15" s="368"/>
      <c r="E15" s="368"/>
      <c r="F15" s="368"/>
      <c r="G15" s="368"/>
      <c r="H15" s="368"/>
      <c r="I15" s="369"/>
    </row>
    <row r="16" spans="1:9">
      <c r="A16" s="370" t="s">
        <v>240</v>
      </c>
      <c r="B16" s="371"/>
      <c r="C16" s="371"/>
      <c r="D16" s="371"/>
      <c r="E16" s="371"/>
      <c r="F16" s="371"/>
      <c r="G16" s="371"/>
      <c r="H16" s="371"/>
      <c r="I16" s="372"/>
    </row>
    <row r="17" spans="1:9">
      <c r="A17" s="375" t="s">
        <v>241</v>
      </c>
      <c r="B17" s="376"/>
      <c r="C17" s="376"/>
      <c r="D17" s="376"/>
      <c r="E17" s="376"/>
      <c r="F17" s="376"/>
      <c r="G17" s="376"/>
      <c r="H17" s="376"/>
      <c r="I17" s="377"/>
    </row>
    <row r="18" spans="1:9">
      <c r="A18" s="366" t="s">
        <v>242</v>
      </c>
      <c r="B18" s="12"/>
      <c r="C18" s="12"/>
      <c r="D18" s="12"/>
      <c r="E18" s="12"/>
      <c r="F18" s="12"/>
      <c r="G18" s="12"/>
      <c r="H18" s="12"/>
      <c r="I18" s="13"/>
    </row>
    <row r="19" spans="1:9" ht="18.75" customHeight="1">
      <c r="A19" s="370" t="s">
        <v>594</v>
      </c>
      <c r="B19" s="378"/>
      <c r="C19" s="378"/>
      <c r="D19" s="378"/>
      <c r="E19" s="378"/>
      <c r="F19" s="378"/>
      <c r="G19" s="378"/>
      <c r="H19" s="378"/>
      <c r="I19" s="379"/>
    </row>
    <row r="20" spans="1:9">
      <c r="A20" s="367" t="s">
        <v>595</v>
      </c>
      <c r="B20" s="380"/>
      <c r="C20" s="380"/>
      <c r="D20" s="380"/>
      <c r="E20" s="380"/>
      <c r="F20" s="380"/>
      <c r="G20" s="380"/>
      <c r="H20" s="380"/>
      <c r="I20" s="381"/>
    </row>
    <row r="21" spans="1:9">
      <c r="A21" s="382" t="s">
        <v>596</v>
      </c>
      <c r="B21" s="383"/>
      <c r="C21" s="383"/>
      <c r="D21" s="383"/>
      <c r="E21" s="383" t="s">
        <v>597</v>
      </c>
      <c r="F21" s="383"/>
      <c r="G21" s="383"/>
      <c r="H21" s="383"/>
      <c r="I21" s="384"/>
    </row>
    <row r="22" spans="1:9">
      <c r="A22" s="400" t="s">
        <v>598</v>
      </c>
      <c r="B22" s="725" t="s">
        <v>599</v>
      </c>
      <c r="C22" s="726"/>
      <c r="D22" s="386"/>
      <c r="E22" s="386"/>
      <c r="F22" s="386"/>
      <c r="G22" s="386"/>
      <c r="H22" s="386"/>
      <c r="I22" s="387"/>
    </row>
    <row r="23" spans="1:9">
      <c r="A23" s="382" t="s">
        <v>707</v>
      </c>
      <c r="B23" s="383"/>
      <c r="C23" s="383"/>
      <c r="D23" s="383"/>
      <c r="E23" s="383"/>
      <c r="F23" s="383"/>
      <c r="G23" s="383"/>
      <c r="H23" s="383"/>
      <c r="I23" s="384"/>
    </row>
    <row r="24" spans="1:9">
      <c r="A24" s="385"/>
      <c r="B24" s="386"/>
      <c r="C24" s="386"/>
      <c r="D24" s="386"/>
      <c r="E24" s="386"/>
      <c r="F24" s="386"/>
      <c r="G24" s="386"/>
      <c r="H24" s="386"/>
      <c r="I24" s="387"/>
    </row>
    <row r="25" spans="1:9">
      <c r="A25" s="385"/>
      <c r="B25" s="386"/>
      <c r="C25" s="386"/>
      <c r="D25" s="386"/>
      <c r="E25" s="386"/>
      <c r="F25" s="386"/>
      <c r="G25" s="386"/>
      <c r="H25" s="386"/>
      <c r="I25" s="387"/>
    </row>
    <row r="26" spans="1:9">
      <c r="A26" s="385"/>
      <c r="B26" s="386"/>
      <c r="C26" s="386"/>
      <c r="D26" s="386"/>
      <c r="E26" s="386"/>
      <c r="F26" s="386"/>
      <c r="G26" s="386"/>
      <c r="H26" s="386"/>
      <c r="I26" s="387"/>
    </row>
    <row r="27" spans="1:9">
      <c r="A27" s="385"/>
      <c r="B27" s="386"/>
      <c r="C27" s="386"/>
      <c r="D27" s="386"/>
      <c r="E27" s="386"/>
      <c r="F27" s="386"/>
      <c r="G27" s="386"/>
      <c r="H27" s="386"/>
      <c r="I27" s="387"/>
    </row>
    <row r="28" spans="1:9">
      <c r="A28" s="385"/>
      <c r="B28" s="386"/>
      <c r="C28" s="386"/>
      <c r="D28" s="386"/>
      <c r="E28" s="386"/>
      <c r="F28" s="386"/>
      <c r="G28" s="386"/>
      <c r="H28" s="386"/>
      <c r="I28" s="387"/>
    </row>
    <row r="29" spans="1:9">
      <c r="A29" s="388"/>
      <c r="B29" s="389"/>
      <c r="C29" s="389"/>
      <c r="D29" s="389"/>
      <c r="E29" s="389"/>
      <c r="F29" s="389"/>
      <c r="G29" s="389"/>
      <c r="H29" s="389"/>
      <c r="I29" s="390"/>
    </row>
    <row r="30" spans="1:9">
      <c r="A30" s="391" t="s">
        <v>243</v>
      </c>
      <c r="B30" s="392"/>
      <c r="C30" s="392"/>
      <c r="D30" s="392"/>
      <c r="E30" s="392"/>
      <c r="F30" s="392"/>
      <c r="G30" s="392"/>
      <c r="H30" s="392"/>
      <c r="I30" s="393"/>
    </row>
    <row r="31" spans="1:9">
      <c r="A31" s="11" t="s">
        <v>244</v>
      </c>
      <c r="B31" s="394"/>
      <c r="C31" s="12" t="s">
        <v>245</v>
      </c>
      <c r="D31" s="12"/>
      <c r="E31" s="12"/>
      <c r="F31" s="12"/>
      <c r="G31" s="12"/>
      <c r="H31" s="12"/>
      <c r="I31" s="13"/>
    </row>
    <row r="32" spans="1:9">
      <c r="A32" s="370" t="s">
        <v>246</v>
      </c>
      <c r="B32" s="395"/>
      <c r="C32" s="396" t="s">
        <v>247</v>
      </c>
      <c r="D32" s="396"/>
      <c r="E32" s="396"/>
      <c r="F32" s="396"/>
      <c r="G32" s="396"/>
      <c r="H32" s="396"/>
      <c r="I32" s="397"/>
    </row>
    <row r="33" spans="1:9" ht="18.75" customHeight="1">
      <c r="A33" s="14"/>
      <c r="B33" s="398"/>
      <c r="C33" s="727" t="s">
        <v>248</v>
      </c>
      <c r="D33" s="727"/>
      <c r="E33" s="727"/>
      <c r="F33" s="727"/>
      <c r="G33" s="727"/>
      <c r="H33" s="727"/>
      <c r="I33" s="728"/>
    </row>
    <row r="34" spans="1:9">
      <c r="A34" s="15"/>
      <c r="B34" s="399"/>
      <c r="C34" s="729"/>
      <c r="D34" s="729"/>
      <c r="E34" s="729"/>
      <c r="F34" s="729"/>
      <c r="G34" s="729"/>
      <c r="H34" s="729"/>
      <c r="I34" s="730"/>
    </row>
  </sheetData>
  <sheetProtection algorithmName="SHA-512" hashValue="esM0T0c0xcKg7Inl0EpRJmOqFwU6MpEa1dwtxQfCvgShz5nytDfuFD7XCiX9UtVHpZXVftU0O1RzGU4EbMHxvg==" saltValue="BRoE+jalfomsIKqLQRUhnQ==" spinCount="100000" sheet="1" objects="1" scenarios="1"/>
  <mergeCells count="3">
    <mergeCell ref="A1:I1"/>
    <mergeCell ref="B22:C22"/>
    <mergeCell ref="C33:I34"/>
  </mergeCells>
  <phoneticPr fontId="24"/>
  <dataValidations count="1">
    <dataValidation type="list" allowBlank="1" showInputMessage="1" showErrorMessage="1" sqref="B22:C22" xr:uid="{00000000-0002-0000-0000-000000000000}">
      <formula1>"　　,    ,"</formula1>
    </dataValidation>
  </dataValidations>
  <printOptions horizontalCentered="1"/>
  <pageMargins left="0.70866141732283472" right="0.70866141732283472" top="0.55118110236220474" bottom="0.55118110236220474" header="0.31496062992125984" footer="0.31496062992125984"/>
  <pageSetup paperSize="9" scale="93" orientation="portrait"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14">
    <pageSetUpPr fitToPage="1"/>
  </sheetPr>
  <dimension ref="A1:C98"/>
  <sheetViews>
    <sheetView view="pageBreakPreview" zoomScaleNormal="100" zoomScaleSheetLayoutView="100" workbookViewId="0"/>
  </sheetViews>
  <sheetFormatPr defaultColWidth="9" defaultRowHeight="18"/>
  <cols>
    <col min="1" max="1" width="20.08203125" style="187" customWidth="1"/>
    <col min="2" max="2" width="33.83203125" style="187" bestFit="1" customWidth="1"/>
    <col min="3" max="3" width="57.58203125" style="187" customWidth="1"/>
    <col min="4" max="16384" width="9" style="187"/>
  </cols>
  <sheetData>
    <row r="1" spans="1:3" ht="26.5">
      <c r="A1" s="186" t="s">
        <v>622</v>
      </c>
    </row>
    <row r="2" spans="1:3">
      <c r="A2" s="188" t="s">
        <v>290</v>
      </c>
      <c r="B2" s="188" t="s">
        <v>142</v>
      </c>
      <c r="C2" s="189" t="s">
        <v>130</v>
      </c>
    </row>
    <row r="3" spans="1:3">
      <c r="A3" s="190" t="s">
        <v>403</v>
      </c>
      <c r="B3" s="191" t="s">
        <v>35</v>
      </c>
      <c r="C3" s="191"/>
    </row>
    <row r="4" spans="1:3">
      <c r="A4" s="190" t="s">
        <v>404</v>
      </c>
      <c r="B4" s="191" t="s">
        <v>36</v>
      </c>
      <c r="C4" s="191"/>
    </row>
    <row r="5" spans="1:3">
      <c r="A5" s="190" t="s">
        <v>404</v>
      </c>
      <c r="B5" s="191" t="s">
        <v>37</v>
      </c>
      <c r="C5" s="191"/>
    </row>
    <row r="6" spans="1:3">
      <c r="A6" s="190" t="s">
        <v>404</v>
      </c>
      <c r="B6" s="191" t="s">
        <v>38</v>
      </c>
      <c r="C6" s="191"/>
    </row>
    <row r="7" spans="1:3">
      <c r="A7" s="190" t="s">
        <v>404</v>
      </c>
      <c r="B7" s="191" t="s">
        <v>39</v>
      </c>
      <c r="C7" s="191" t="s">
        <v>405</v>
      </c>
    </row>
    <row r="8" spans="1:3">
      <c r="A8" s="190" t="s">
        <v>404</v>
      </c>
      <c r="B8" s="191" t="s">
        <v>406</v>
      </c>
      <c r="C8" s="191" t="s">
        <v>589</v>
      </c>
    </row>
    <row r="9" spans="1:3">
      <c r="A9" s="190" t="s">
        <v>404</v>
      </c>
      <c r="B9" s="191" t="s">
        <v>407</v>
      </c>
      <c r="C9" s="191" t="s">
        <v>589</v>
      </c>
    </row>
    <row r="10" spans="1:3">
      <c r="A10" s="190" t="s">
        <v>404</v>
      </c>
      <c r="B10" s="191" t="s">
        <v>507</v>
      </c>
      <c r="C10" s="191" t="s">
        <v>589</v>
      </c>
    </row>
    <row r="11" spans="1:3">
      <c r="A11" s="190" t="s">
        <v>404</v>
      </c>
      <c r="B11" s="191" t="s">
        <v>508</v>
      </c>
      <c r="C11" s="191" t="s">
        <v>589</v>
      </c>
    </row>
    <row r="12" spans="1:3">
      <c r="A12" s="190" t="s">
        <v>41</v>
      </c>
      <c r="B12" s="191" t="s">
        <v>40</v>
      </c>
      <c r="C12" s="191"/>
    </row>
    <row r="13" spans="1:3">
      <c r="A13" s="190" t="s">
        <v>41</v>
      </c>
      <c r="B13" s="191" t="s">
        <v>123</v>
      </c>
      <c r="C13" s="191"/>
    </row>
    <row r="14" spans="1:3">
      <c r="A14" s="190" t="s">
        <v>41</v>
      </c>
      <c r="B14" s="191" t="s">
        <v>42</v>
      </c>
      <c r="C14" s="191"/>
    </row>
    <row r="15" spans="1:3">
      <c r="A15" s="190" t="s">
        <v>41</v>
      </c>
      <c r="B15" s="191" t="s">
        <v>43</v>
      </c>
      <c r="C15" s="191" t="s">
        <v>588</v>
      </c>
    </row>
    <row r="16" spans="1:3">
      <c r="A16" s="190" t="s">
        <v>41</v>
      </c>
      <c r="B16" s="191" t="s">
        <v>694</v>
      </c>
      <c r="C16" s="191" t="s">
        <v>588</v>
      </c>
    </row>
    <row r="17" spans="1:3">
      <c r="A17" s="190" t="s">
        <v>41</v>
      </c>
      <c r="B17" s="191" t="s">
        <v>44</v>
      </c>
      <c r="C17" s="191"/>
    </row>
    <row r="18" spans="1:3">
      <c r="A18" s="190" t="s">
        <v>41</v>
      </c>
      <c r="B18" s="191" t="s">
        <v>45</v>
      </c>
      <c r="C18" s="191"/>
    </row>
    <row r="19" spans="1:3">
      <c r="A19" s="190" t="s">
        <v>41</v>
      </c>
      <c r="B19" s="191" t="s">
        <v>46</v>
      </c>
      <c r="C19" s="191"/>
    </row>
    <row r="20" spans="1:3">
      <c r="A20" s="190" t="s">
        <v>41</v>
      </c>
      <c r="B20" s="191" t="s">
        <v>47</v>
      </c>
      <c r="C20" s="191"/>
    </row>
    <row r="21" spans="1:3">
      <c r="A21" s="190" t="s">
        <v>41</v>
      </c>
      <c r="B21" s="191" t="s">
        <v>48</v>
      </c>
      <c r="C21" s="191"/>
    </row>
    <row r="22" spans="1:3">
      <c r="A22" s="190" t="s">
        <v>41</v>
      </c>
      <c r="B22" s="191" t="s">
        <v>49</v>
      </c>
      <c r="C22" s="191" t="s">
        <v>588</v>
      </c>
    </row>
    <row r="23" spans="1:3">
      <c r="A23" s="190" t="s">
        <v>51</v>
      </c>
      <c r="B23" s="191" t="s">
        <v>50</v>
      </c>
      <c r="C23" s="191"/>
    </row>
    <row r="24" spans="1:3">
      <c r="A24" s="190" t="s">
        <v>51</v>
      </c>
      <c r="B24" s="191" t="s">
        <v>52</v>
      </c>
      <c r="C24" s="191"/>
    </row>
    <row r="25" spans="1:3">
      <c r="A25" s="190" t="s">
        <v>51</v>
      </c>
      <c r="B25" s="191" t="s">
        <v>53</v>
      </c>
      <c r="C25" s="191"/>
    </row>
    <row r="26" spans="1:3">
      <c r="A26" s="190" t="s">
        <v>51</v>
      </c>
      <c r="B26" s="191" t="s">
        <v>54</v>
      </c>
      <c r="C26" s="191"/>
    </row>
    <row r="27" spans="1:3">
      <c r="A27" s="190" t="s">
        <v>51</v>
      </c>
      <c r="B27" s="191" t="s">
        <v>408</v>
      </c>
      <c r="C27" s="191"/>
    </row>
    <row r="28" spans="1:3">
      <c r="A28" s="190" t="s">
        <v>51</v>
      </c>
      <c r="B28" s="191" t="s">
        <v>695</v>
      </c>
      <c r="C28" s="191"/>
    </row>
    <row r="29" spans="1:3">
      <c r="A29" s="190" t="s">
        <v>51</v>
      </c>
      <c r="B29" s="191" t="s">
        <v>55</v>
      </c>
      <c r="C29" s="191"/>
    </row>
    <row r="30" spans="1:3">
      <c r="A30" s="190" t="s">
        <v>51</v>
      </c>
      <c r="B30" s="191" t="s">
        <v>56</v>
      </c>
      <c r="C30" s="191"/>
    </row>
    <row r="31" spans="1:3">
      <c r="A31" s="190" t="s">
        <v>51</v>
      </c>
      <c r="B31" s="191" t="s">
        <v>409</v>
      </c>
      <c r="C31" s="191"/>
    </row>
    <row r="32" spans="1:3">
      <c r="A32" s="190" t="s">
        <v>51</v>
      </c>
      <c r="B32" s="191" t="s">
        <v>399</v>
      </c>
      <c r="C32" s="191"/>
    </row>
    <row r="33" spans="1:3">
      <c r="A33" s="190" t="s">
        <v>51</v>
      </c>
      <c r="B33" s="191" t="s">
        <v>400</v>
      </c>
      <c r="C33" s="191"/>
    </row>
    <row r="34" spans="1:3">
      <c r="A34" s="190" t="s">
        <v>51</v>
      </c>
      <c r="B34" s="191" t="s">
        <v>57</v>
      </c>
      <c r="C34" s="191"/>
    </row>
    <row r="35" spans="1:3">
      <c r="A35" s="190" t="s">
        <v>51</v>
      </c>
      <c r="B35" s="191" t="s">
        <v>58</v>
      </c>
      <c r="C35" s="191"/>
    </row>
    <row r="36" spans="1:3">
      <c r="A36" s="190" t="s">
        <v>51</v>
      </c>
      <c r="B36" s="191" t="s">
        <v>410</v>
      </c>
      <c r="C36" s="191" t="s">
        <v>140</v>
      </c>
    </row>
    <row r="37" spans="1:3">
      <c r="A37" s="190" t="s">
        <v>51</v>
      </c>
      <c r="B37" s="191" t="s">
        <v>59</v>
      </c>
      <c r="C37" s="191" t="s">
        <v>696</v>
      </c>
    </row>
    <row r="38" spans="1:3">
      <c r="A38" s="190" t="s">
        <v>411</v>
      </c>
      <c r="B38" s="191" t="s">
        <v>412</v>
      </c>
      <c r="C38" s="191" t="s">
        <v>413</v>
      </c>
    </row>
    <row r="39" spans="1:3">
      <c r="A39" s="190" t="s">
        <v>411</v>
      </c>
      <c r="B39" s="191" t="s">
        <v>414</v>
      </c>
      <c r="C39" s="191" t="s">
        <v>413</v>
      </c>
    </row>
    <row r="40" spans="1:3">
      <c r="A40" s="190" t="s">
        <v>415</v>
      </c>
      <c r="B40" s="191" t="s">
        <v>60</v>
      </c>
      <c r="C40" s="191"/>
    </row>
    <row r="41" spans="1:3">
      <c r="A41" s="190" t="s">
        <v>415</v>
      </c>
      <c r="B41" s="191" t="s">
        <v>61</v>
      </c>
      <c r="C41" s="191"/>
    </row>
    <row r="42" spans="1:3">
      <c r="A42" s="190" t="s">
        <v>415</v>
      </c>
      <c r="B42" s="191" t="s">
        <v>69</v>
      </c>
      <c r="C42" s="191"/>
    </row>
    <row r="43" spans="1:3">
      <c r="A43" s="190" t="s">
        <v>415</v>
      </c>
      <c r="B43" s="191" t="s">
        <v>66</v>
      </c>
      <c r="C43" s="191"/>
    </row>
    <row r="44" spans="1:3">
      <c r="A44" s="190" t="s">
        <v>415</v>
      </c>
      <c r="B44" s="191" t="s">
        <v>62</v>
      </c>
      <c r="C44" s="191"/>
    </row>
    <row r="45" spans="1:3">
      <c r="A45" s="190" t="s">
        <v>415</v>
      </c>
      <c r="B45" s="191" t="s">
        <v>63</v>
      </c>
      <c r="C45" s="191"/>
    </row>
    <row r="46" spans="1:3">
      <c r="A46" s="190" t="s">
        <v>415</v>
      </c>
      <c r="B46" s="191" t="s">
        <v>64</v>
      </c>
      <c r="C46" s="191"/>
    </row>
    <row r="47" spans="1:3">
      <c r="A47" s="190" t="s">
        <v>415</v>
      </c>
      <c r="B47" s="191" t="s">
        <v>65</v>
      </c>
      <c r="C47" s="191"/>
    </row>
    <row r="48" spans="1:3">
      <c r="A48" s="190" t="s">
        <v>415</v>
      </c>
      <c r="B48" s="191" t="s">
        <v>67</v>
      </c>
      <c r="C48" s="191"/>
    </row>
    <row r="49" spans="1:3">
      <c r="A49" s="190" t="s">
        <v>415</v>
      </c>
      <c r="B49" s="191" t="s">
        <v>401</v>
      </c>
      <c r="C49" s="191"/>
    </row>
    <row r="50" spans="1:3">
      <c r="A50" s="190" t="s">
        <v>415</v>
      </c>
      <c r="B50" s="191" t="s">
        <v>68</v>
      </c>
      <c r="C50" s="191"/>
    </row>
    <row r="51" spans="1:3">
      <c r="A51" s="190" t="s">
        <v>415</v>
      </c>
      <c r="B51" s="191" t="s">
        <v>402</v>
      </c>
      <c r="C51" s="191"/>
    </row>
    <row r="52" spans="1:3">
      <c r="A52" s="190" t="s">
        <v>415</v>
      </c>
      <c r="B52" s="191" t="s">
        <v>416</v>
      </c>
      <c r="C52" s="191"/>
    </row>
    <row r="53" spans="1:3">
      <c r="A53" s="190" t="s">
        <v>415</v>
      </c>
      <c r="B53" s="191" t="s">
        <v>417</v>
      </c>
      <c r="C53" s="191"/>
    </row>
    <row r="54" spans="1:3">
      <c r="A54" s="190" t="s">
        <v>415</v>
      </c>
      <c r="B54" s="191" t="s">
        <v>70</v>
      </c>
      <c r="C54" s="191" t="s">
        <v>418</v>
      </c>
    </row>
    <row r="55" spans="1:3">
      <c r="A55" s="190" t="s">
        <v>415</v>
      </c>
      <c r="B55" s="191" t="s">
        <v>419</v>
      </c>
      <c r="C55" s="191" t="s">
        <v>418</v>
      </c>
    </row>
    <row r="56" spans="1:3">
      <c r="A56" s="190" t="s">
        <v>415</v>
      </c>
      <c r="B56" s="191" t="s">
        <v>420</v>
      </c>
      <c r="C56" s="191"/>
    </row>
    <row r="57" spans="1:3">
      <c r="A57" s="190" t="s">
        <v>415</v>
      </c>
      <c r="B57" s="191" t="s">
        <v>421</v>
      </c>
      <c r="C57" s="191"/>
    </row>
    <row r="58" spans="1:3">
      <c r="A58" s="190" t="s">
        <v>415</v>
      </c>
      <c r="B58" s="191" t="s">
        <v>422</v>
      </c>
      <c r="C58" s="191" t="s">
        <v>589</v>
      </c>
    </row>
    <row r="59" spans="1:3">
      <c r="A59" s="190" t="s">
        <v>415</v>
      </c>
      <c r="B59" s="191" t="s">
        <v>71</v>
      </c>
      <c r="C59" s="191"/>
    </row>
    <row r="60" spans="1:3">
      <c r="A60" s="190" t="s">
        <v>415</v>
      </c>
      <c r="B60" s="191" t="s">
        <v>72</v>
      </c>
      <c r="C60" s="191"/>
    </row>
    <row r="61" spans="1:3">
      <c r="A61" s="190" t="s">
        <v>73</v>
      </c>
      <c r="B61" s="191" t="s">
        <v>424</v>
      </c>
      <c r="C61" s="191"/>
    </row>
    <row r="62" spans="1:3">
      <c r="A62" s="190" t="s">
        <v>73</v>
      </c>
      <c r="B62" s="191" t="s">
        <v>425</v>
      </c>
      <c r="C62" s="191"/>
    </row>
    <row r="63" spans="1:3">
      <c r="A63" s="190" t="s">
        <v>73</v>
      </c>
      <c r="B63" s="191" t="s">
        <v>74</v>
      </c>
      <c r="C63" s="191"/>
    </row>
    <row r="64" spans="1:3">
      <c r="A64" s="190" t="s">
        <v>73</v>
      </c>
      <c r="B64" s="191" t="s">
        <v>426</v>
      </c>
      <c r="C64" s="191"/>
    </row>
    <row r="65" spans="1:3">
      <c r="A65" s="190" t="s">
        <v>73</v>
      </c>
      <c r="B65" s="191" t="s">
        <v>76</v>
      </c>
      <c r="C65" s="191"/>
    </row>
    <row r="66" spans="1:3">
      <c r="A66" s="190" t="s">
        <v>73</v>
      </c>
      <c r="B66" s="191" t="s">
        <v>427</v>
      </c>
      <c r="C66" s="191" t="s">
        <v>423</v>
      </c>
    </row>
    <row r="67" spans="1:3">
      <c r="A67" s="190" t="s">
        <v>73</v>
      </c>
      <c r="B67" s="191" t="s">
        <v>75</v>
      </c>
      <c r="C67" s="191"/>
    </row>
    <row r="68" spans="1:3">
      <c r="A68" s="190" t="s">
        <v>73</v>
      </c>
      <c r="B68" s="191" t="s">
        <v>77</v>
      </c>
      <c r="C68" s="191"/>
    </row>
    <row r="69" spans="1:3">
      <c r="A69" s="190" t="s">
        <v>73</v>
      </c>
      <c r="B69" s="191" t="s">
        <v>78</v>
      </c>
      <c r="C69" s="191"/>
    </row>
    <row r="70" spans="1:3">
      <c r="A70" s="190" t="s">
        <v>73</v>
      </c>
      <c r="B70" s="191" t="s">
        <v>79</v>
      </c>
      <c r="C70" s="191"/>
    </row>
    <row r="71" spans="1:3">
      <c r="A71" s="190" t="s">
        <v>73</v>
      </c>
      <c r="B71" s="191" t="s">
        <v>428</v>
      </c>
      <c r="C71" s="191"/>
    </row>
    <row r="72" spans="1:3">
      <c r="A72" s="190" t="s">
        <v>81</v>
      </c>
      <c r="B72" s="191" t="s">
        <v>80</v>
      </c>
      <c r="C72" s="191" t="s">
        <v>429</v>
      </c>
    </row>
    <row r="73" spans="1:3">
      <c r="A73" s="190" t="s">
        <v>81</v>
      </c>
      <c r="B73" s="191" t="s">
        <v>82</v>
      </c>
      <c r="C73" s="191" t="s">
        <v>430</v>
      </c>
    </row>
    <row r="74" spans="1:3">
      <c r="A74" s="190" t="s">
        <v>431</v>
      </c>
      <c r="B74" s="191" t="s">
        <v>432</v>
      </c>
      <c r="C74" s="191" t="s">
        <v>433</v>
      </c>
    </row>
    <row r="75" spans="1:3">
      <c r="A75" s="190" t="s">
        <v>431</v>
      </c>
      <c r="B75" s="191" t="s">
        <v>83</v>
      </c>
      <c r="C75" s="191" t="s">
        <v>434</v>
      </c>
    </row>
    <row r="76" spans="1:3">
      <c r="A76" s="190" t="s">
        <v>431</v>
      </c>
      <c r="B76" s="191" t="s">
        <v>85</v>
      </c>
      <c r="C76" s="191"/>
    </row>
    <row r="77" spans="1:3">
      <c r="A77" s="190" t="s">
        <v>431</v>
      </c>
      <c r="B77" s="191" t="s">
        <v>86</v>
      </c>
      <c r="C77" s="191" t="s">
        <v>435</v>
      </c>
    </row>
    <row r="78" spans="1:3">
      <c r="A78" s="190" t="s">
        <v>431</v>
      </c>
      <c r="B78" s="191" t="s">
        <v>84</v>
      </c>
      <c r="C78" s="191"/>
    </row>
    <row r="79" spans="1:3">
      <c r="A79" s="192" t="s">
        <v>431</v>
      </c>
      <c r="B79" s="191" t="s">
        <v>436</v>
      </c>
      <c r="C79" s="191"/>
    </row>
    <row r="80" spans="1:3">
      <c r="A80" s="192" t="s">
        <v>431</v>
      </c>
      <c r="B80" s="191" t="s">
        <v>87</v>
      </c>
      <c r="C80" s="191"/>
    </row>
    <row r="81" spans="1:3">
      <c r="A81" s="192" t="s">
        <v>431</v>
      </c>
      <c r="B81" s="191" t="s">
        <v>88</v>
      </c>
      <c r="C81" s="191"/>
    </row>
    <row r="82" spans="1:3">
      <c r="A82" s="192" t="s">
        <v>431</v>
      </c>
      <c r="B82" s="192" t="s">
        <v>89</v>
      </c>
      <c r="C82" s="193"/>
    </row>
    <row r="83" spans="1:3">
      <c r="A83" s="192" t="s">
        <v>431</v>
      </c>
      <c r="B83" s="192" t="s">
        <v>587</v>
      </c>
      <c r="C83" s="193" t="s">
        <v>437</v>
      </c>
    </row>
    <row r="84" spans="1:3">
      <c r="A84" s="192" t="s">
        <v>431</v>
      </c>
      <c r="B84" s="192" t="s">
        <v>90</v>
      </c>
      <c r="C84" s="193"/>
    </row>
    <row r="85" spans="1:3">
      <c r="A85" s="190" t="s">
        <v>431</v>
      </c>
      <c r="B85" s="191" t="s">
        <v>91</v>
      </c>
      <c r="C85" s="191"/>
    </row>
    <row r="86" spans="1:3">
      <c r="A86" s="190" t="s">
        <v>431</v>
      </c>
      <c r="B86" s="191" t="s">
        <v>92</v>
      </c>
      <c r="C86" s="191"/>
    </row>
    <row r="87" spans="1:3">
      <c r="A87" s="190" t="s">
        <v>431</v>
      </c>
      <c r="B87" s="191" t="s">
        <v>93</v>
      </c>
      <c r="C87" s="191"/>
    </row>
    <row r="88" spans="1:3">
      <c r="A88" s="190" t="s">
        <v>438</v>
      </c>
      <c r="B88" s="191" t="s">
        <v>94</v>
      </c>
      <c r="C88" s="191" t="s">
        <v>141</v>
      </c>
    </row>
    <row r="89" spans="1:3">
      <c r="A89" s="190" t="s">
        <v>438</v>
      </c>
      <c r="B89" s="191" t="s">
        <v>95</v>
      </c>
      <c r="C89" s="191" t="s">
        <v>141</v>
      </c>
    </row>
    <row r="90" spans="1:3">
      <c r="A90" s="191" t="s">
        <v>438</v>
      </c>
      <c r="B90" s="191" t="s">
        <v>96</v>
      </c>
      <c r="C90" s="191" t="s">
        <v>141</v>
      </c>
    </row>
    <row r="91" spans="1:3">
      <c r="A91" s="191" t="s">
        <v>438</v>
      </c>
      <c r="B91" s="191" t="s">
        <v>439</v>
      </c>
      <c r="C91" s="191"/>
    </row>
    <row r="92" spans="1:3">
      <c r="A92" s="191" t="s">
        <v>438</v>
      </c>
      <c r="B92" s="191" t="s">
        <v>440</v>
      </c>
      <c r="C92" s="191"/>
    </row>
    <row r="93" spans="1:3">
      <c r="A93" s="191" t="s">
        <v>438</v>
      </c>
      <c r="B93" s="191" t="s">
        <v>441</v>
      </c>
      <c r="C93" s="191"/>
    </row>
    <row r="94" spans="1:3">
      <c r="A94" s="190" t="s">
        <v>522</v>
      </c>
      <c r="B94" s="191" t="s">
        <v>266</v>
      </c>
      <c r="C94" s="191" t="s">
        <v>267</v>
      </c>
    </row>
    <row r="95" spans="1:3">
      <c r="A95" s="190" t="s">
        <v>522</v>
      </c>
      <c r="B95" s="191" t="s">
        <v>268</v>
      </c>
      <c r="C95" s="191" t="s">
        <v>267</v>
      </c>
    </row>
    <row r="96" spans="1:3">
      <c r="A96" s="190" t="s">
        <v>522</v>
      </c>
      <c r="B96" s="191" t="s">
        <v>269</v>
      </c>
      <c r="C96" s="191" t="s">
        <v>270</v>
      </c>
    </row>
    <row r="97" spans="1:3">
      <c r="A97" s="190" t="s">
        <v>522</v>
      </c>
      <c r="B97" s="191" t="s">
        <v>271</v>
      </c>
      <c r="C97" s="191" t="s">
        <v>272</v>
      </c>
    </row>
    <row r="98" spans="1:3">
      <c r="A98" s="190" t="s">
        <v>522</v>
      </c>
      <c r="B98" s="191" t="s">
        <v>273</v>
      </c>
      <c r="C98" s="191" t="s">
        <v>274</v>
      </c>
    </row>
  </sheetData>
  <sheetProtection algorithmName="SHA-512" hashValue="LaH9w9JpcdNnmKoxOBxlMtbY+Jxzj87Ub1fa3YuZrx16K18iJbRHMPbjWn0RIAv9ILQhcMORIVpSyWpTCyWOlw==" saltValue="sbDvj9Xi9hG0iRtn4p12AA==" spinCount="100000" sheet="1" autoFilter="0"/>
  <autoFilter ref="A2:C98" xr:uid="{00000000-0009-0000-0000-000001000000}">
    <sortState xmlns:xlrd2="http://schemas.microsoft.com/office/spreadsheetml/2017/richdata2" ref="A2:E82">
      <sortCondition ref="A2:A82" customList="出演費,音楽費,文芸費,舞台費,運搬費,謝金,旅費,通信費,宣伝費,印刷費,記録・配信費,感染症対策経費"/>
    </sortState>
  </autoFilter>
  <phoneticPr fontId="24"/>
  <pageMargins left="0.70866141732283472" right="0.70866141732283472" top="0.74803149606299213" bottom="0.74803149606299213" header="0.31496062992125984" footer="0.31496062992125984"/>
  <pageSetup paperSize="9" scale="40" orientation="portrait" r:id="rId1"/>
  <headerFooter>
    <oddHeader xml:space="preserve">&amp;L
</oddHeader>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6">
    <pageSetUpPr fitToPage="1"/>
  </sheetPr>
  <dimension ref="A1:V63"/>
  <sheetViews>
    <sheetView view="pageBreakPreview" zoomScale="70" zoomScaleNormal="70" zoomScaleSheetLayoutView="70" workbookViewId="0">
      <selection activeCell="C5" sqref="C5:H5"/>
    </sheetView>
  </sheetViews>
  <sheetFormatPr defaultColWidth="9" defaultRowHeight="18"/>
  <cols>
    <col min="1" max="1" width="5.58203125" customWidth="1"/>
    <col min="2" max="3" width="19.58203125" customWidth="1"/>
    <col min="4" max="4" width="3.08203125" customWidth="1"/>
    <col min="5" max="5" width="19.58203125" customWidth="1"/>
    <col min="6" max="6" width="9.1640625" customWidth="1"/>
    <col min="7" max="7" width="11.58203125" customWidth="1"/>
    <col min="8" max="8" width="25.75" customWidth="1"/>
    <col min="9" max="9" width="9.33203125" style="195" customWidth="1"/>
    <col min="11" max="11" width="18.83203125" customWidth="1"/>
    <col min="12" max="15" width="24.58203125" customWidth="1"/>
  </cols>
  <sheetData>
    <row r="1" spans="1:22" ht="36" customHeight="1">
      <c r="A1" s="763" t="s">
        <v>709</v>
      </c>
      <c r="B1" s="763"/>
      <c r="I1" s="183"/>
      <c r="J1" s="185"/>
      <c r="K1" s="184"/>
      <c r="L1" s="194" t="s">
        <v>277</v>
      </c>
    </row>
    <row r="2" spans="1:22" ht="43" customHeight="1">
      <c r="A2" s="821" t="s">
        <v>620</v>
      </c>
      <c r="B2" s="821"/>
      <c r="C2" s="821"/>
      <c r="D2" s="821"/>
      <c r="E2" s="821"/>
      <c r="F2" s="821"/>
      <c r="G2" s="821"/>
      <c r="H2" s="821"/>
      <c r="I2" s="837" t="s">
        <v>680</v>
      </c>
      <c r="J2" s="838"/>
      <c r="K2" s="838"/>
      <c r="L2" s="838"/>
      <c r="M2" s="838"/>
    </row>
    <row r="3" spans="1:22" ht="33" customHeight="1" thickBot="1">
      <c r="A3" s="854" t="s">
        <v>691</v>
      </c>
      <c r="B3" s="854"/>
      <c r="C3" s="854"/>
      <c r="D3" s="854"/>
      <c r="E3" s="854"/>
      <c r="F3" s="854"/>
      <c r="G3" s="854"/>
      <c r="H3" s="854"/>
    </row>
    <row r="4" spans="1:22" ht="47.25" customHeight="1">
      <c r="A4" s="840" t="s">
        <v>447</v>
      </c>
      <c r="B4" s="842" t="s">
        <v>448</v>
      </c>
      <c r="C4" s="843"/>
      <c r="D4" s="843"/>
      <c r="E4" s="843"/>
      <c r="F4" s="843"/>
      <c r="G4" s="843"/>
      <c r="H4" s="844"/>
      <c r="I4" s="848" t="s">
        <v>604</v>
      </c>
      <c r="J4" s="851"/>
      <c r="K4" s="851"/>
      <c r="L4" s="851"/>
      <c r="M4" s="850"/>
      <c r="N4" s="850"/>
      <c r="O4" s="428"/>
      <c r="P4" s="428"/>
      <c r="Q4" s="428"/>
      <c r="R4" s="428"/>
    </row>
    <row r="5" spans="1:22" ht="39.75" customHeight="1" thickBot="1">
      <c r="A5" s="841"/>
      <c r="B5" s="474" t="s">
        <v>449</v>
      </c>
      <c r="C5" s="834" t="s">
        <v>647</v>
      </c>
      <c r="D5" s="835"/>
      <c r="E5" s="835"/>
      <c r="F5" s="835"/>
      <c r="G5" s="835"/>
      <c r="H5" s="836"/>
      <c r="I5" s="852"/>
      <c r="J5" s="853"/>
      <c r="K5" s="853"/>
      <c r="L5" s="853"/>
      <c r="M5" s="758"/>
      <c r="N5" s="758"/>
      <c r="O5" s="428"/>
      <c r="P5" s="428"/>
      <c r="Q5" s="428"/>
      <c r="R5" s="428"/>
    </row>
    <row r="6" spans="1:22" ht="32.15" customHeight="1">
      <c r="A6" s="816" t="s">
        <v>0</v>
      </c>
      <c r="B6" s="496" t="s">
        <v>8</v>
      </c>
      <c r="C6" s="471"/>
      <c r="D6" s="693" t="s">
        <v>9</v>
      </c>
      <c r="E6" s="472"/>
      <c r="F6" s="822"/>
      <c r="G6" s="823"/>
      <c r="H6" s="824"/>
      <c r="I6" s="430"/>
      <c r="J6" s="426"/>
      <c r="K6" s="426"/>
      <c r="L6" s="426"/>
      <c r="M6" s="426"/>
      <c r="N6" s="426"/>
      <c r="O6" s="426"/>
      <c r="P6" s="426"/>
      <c r="Q6" s="426"/>
      <c r="R6" s="426"/>
      <c r="S6" s="196"/>
      <c r="T6" s="196"/>
      <c r="U6" s="196"/>
      <c r="V6" s="196"/>
    </row>
    <row r="7" spans="1:22" ht="12" customHeight="1">
      <c r="A7" s="817"/>
      <c r="B7" s="832" t="s">
        <v>10</v>
      </c>
      <c r="C7" s="514" t="s">
        <v>138</v>
      </c>
      <c r="D7" s="791" t="s">
        <v>291</v>
      </c>
      <c r="E7" s="792"/>
      <c r="F7" s="805" t="s">
        <v>139</v>
      </c>
      <c r="G7" s="806"/>
      <c r="H7" s="807"/>
      <c r="I7" s="430"/>
      <c r="J7" s="426"/>
      <c r="K7" s="426"/>
      <c r="L7" s="426"/>
      <c r="M7" s="426"/>
      <c r="N7" s="426"/>
      <c r="O7" s="426"/>
      <c r="P7" s="426"/>
      <c r="Q7" s="426"/>
      <c r="R7" s="426"/>
      <c r="S7" s="196"/>
      <c r="T7" s="196"/>
      <c r="U7" s="196"/>
      <c r="V7" s="196"/>
    </row>
    <row r="8" spans="1:22" ht="40.5" customHeight="1">
      <c r="A8" s="817"/>
      <c r="B8" s="833"/>
      <c r="C8" s="473" t="s">
        <v>542</v>
      </c>
      <c r="D8" s="786"/>
      <c r="E8" s="810"/>
      <c r="F8" s="811"/>
      <c r="G8" s="812"/>
      <c r="H8" s="813"/>
      <c r="I8" s="430"/>
      <c r="J8" s="426"/>
      <c r="K8" s="426"/>
      <c r="L8" s="426"/>
      <c r="M8" s="426"/>
      <c r="N8" s="426"/>
      <c r="O8" s="426"/>
      <c r="P8" s="426"/>
      <c r="Q8" s="426"/>
      <c r="R8" s="426"/>
      <c r="S8" s="196"/>
      <c r="T8" s="196"/>
      <c r="U8" s="196"/>
      <c r="V8" s="196"/>
    </row>
    <row r="9" spans="1:22" ht="22.5" customHeight="1">
      <c r="A9" s="817"/>
      <c r="B9" s="467" t="s">
        <v>279</v>
      </c>
      <c r="C9" s="764"/>
      <c r="D9" s="765"/>
      <c r="E9" s="765"/>
      <c r="F9" s="765"/>
      <c r="G9" s="766"/>
      <c r="H9" s="767"/>
      <c r="I9" s="750" t="s">
        <v>607</v>
      </c>
      <c r="J9" s="752"/>
      <c r="K9" s="752"/>
      <c r="L9" s="752"/>
      <c r="M9" s="752"/>
      <c r="N9" s="752"/>
      <c r="O9" s="426"/>
      <c r="P9" s="426"/>
      <c r="Q9" s="426"/>
      <c r="R9" s="426"/>
      <c r="S9" s="196"/>
      <c r="T9" s="196"/>
      <c r="U9" s="196"/>
      <c r="V9" s="196"/>
    </row>
    <row r="10" spans="1:22" ht="32.15" customHeight="1">
      <c r="A10" s="817"/>
      <c r="B10" s="468" t="s">
        <v>258</v>
      </c>
      <c r="C10" s="793"/>
      <c r="D10" s="794"/>
      <c r="E10" s="794"/>
      <c r="F10" s="794"/>
      <c r="G10" s="794"/>
      <c r="H10" s="795"/>
      <c r="I10" s="430"/>
      <c r="J10" s="426"/>
      <c r="K10" s="426"/>
      <c r="L10" s="426"/>
      <c r="M10" s="426"/>
      <c r="N10" s="426"/>
      <c r="O10" s="426"/>
      <c r="P10" s="426"/>
      <c r="Q10" s="426"/>
      <c r="R10" s="426"/>
      <c r="S10" s="196"/>
      <c r="T10" s="196"/>
      <c r="U10" s="196"/>
      <c r="V10" s="196"/>
    </row>
    <row r="11" spans="1:22" ht="32.15" customHeight="1">
      <c r="A11" s="817"/>
      <c r="B11" s="468" t="s">
        <v>11</v>
      </c>
      <c r="C11" s="764"/>
      <c r="D11" s="765"/>
      <c r="E11" s="765"/>
      <c r="F11" s="765"/>
      <c r="G11" s="766"/>
      <c r="H11" s="767"/>
      <c r="I11" s="430"/>
      <c r="J11" s="426"/>
      <c r="K11" s="426"/>
      <c r="L11" s="426"/>
      <c r="M11" s="426"/>
      <c r="N11" s="426"/>
      <c r="O11" s="426"/>
      <c r="P11" s="426"/>
      <c r="Q11" s="426"/>
      <c r="R11" s="426"/>
      <c r="S11" s="196"/>
      <c r="T11" s="196"/>
      <c r="U11" s="196"/>
      <c r="V11" s="196"/>
    </row>
    <row r="12" spans="1:22" ht="32.15" customHeight="1">
      <c r="A12" s="817"/>
      <c r="B12" s="469" t="s">
        <v>12</v>
      </c>
      <c r="C12" s="839"/>
      <c r="D12" s="765"/>
      <c r="E12" s="765"/>
      <c r="F12" s="765"/>
      <c r="G12" s="766"/>
      <c r="H12" s="767"/>
      <c r="I12" s="750" t="s">
        <v>602</v>
      </c>
      <c r="J12" s="751"/>
      <c r="K12" s="751"/>
      <c r="L12" s="752"/>
      <c r="M12" s="752"/>
      <c r="N12" s="752"/>
      <c r="O12" s="426"/>
      <c r="P12" s="426"/>
      <c r="Q12" s="426"/>
      <c r="R12" s="426"/>
      <c r="S12" s="196"/>
      <c r="T12" s="196"/>
      <c r="U12" s="196"/>
      <c r="V12" s="196"/>
    </row>
    <row r="13" spans="1:22" ht="32.15" customHeight="1" thickBot="1">
      <c r="A13" s="818"/>
      <c r="B13" s="470" t="s">
        <v>392</v>
      </c>
      <c r="C13" s="845"/>
      <c r="D13" s="846"/>
      <c r="E13" s="846"/>
      <c r="F13" s="846"/>
      <c r="G13" s="846"/>
      <c r="H13" s="847"/>
      <c r="I13" s="848" t="s">
        <v>603</v>
      </c>
      <c r="J13" s="849"/>
      <c r="K13" s="849"/>
      <c r="L13" s="850"/>
      <c r="M13" s="426"/>
      <c r="N13" s="426"/>
      <c r="O13" s="426"/>
      <c r="P13" s="426"/>
      <c r="Q13" s="426"/>
      <c r="R13" s="426"/>
      <c r="S13" s="196"/>
      <c r="T13" s="196"/>
      <c r="U13" s="196"/>
      <c r="V13" s="196"/>
    </row>
    <row r="14" spans="1:22" ht="32.15" customHeight="1">
      <c r="A14" s="816" t="s">
        <v>276</v>
      </c>
      <c r="B14" s="477" t="s">
        <v>249</v>
      </c>
      <c r="C14" s="475"/>
      <c r="D14" s="197" t="s">
        <v>278</v>
      </c>
      <c r="E14" s="476"/>
      <c r="F14" s="825"/>
      <c r="G14" s="826"/>
      <c r="H14" s="827"/>
      <c r="I14" s="731" t="s">
        <v>615</v>
      </c>
      <c r="J14" s="732"/>
      <c r="K14" s="732"/>
      <c r="L14" s="732"/>
      <c r="M14" s="732"/>
      <c r="N14" s="733"/>
      <c r="O14" s="428"/>
      <c r="P14" s="428"/>
      <c r="Q14" s="428"/>
      <c r="R14" s="428"/>
    </row>
    <row r="15" spans="1:22" ht="9.75" customHeight="1">
      <c r="A15" s="817"/>
      <c r="B15" s="819" t="s">
        <v>250</v>
      </c>
      <c r="C15" s="514" t="s">
        <v>138</v>
      </c>
      <c r="D15" s="791" t="s">
        <v>291</v>
      </c>
      <c r="E15" s="792"/>
      <c r="F15" s="805" t="s">
        <v>139</v>
      </c>
      <c r="G15" s="806"/>
      <c r="H15" s="807"/>
      <c r="I15" s="734"/>
      <c r="J15" s="735"/>
      <c r="K15" s="735"/>
      <c r="L15" s="735"/>
      <c r="M15" s="735"/>
      <c r="N15" s="736"/>
      <c r="O15" s="428"/>
      <c r="P15" s="428"/>
      <c r="Q15" s="428"/>
      <c r="R15" s="428"/>
    </row>
    <row r="16" spans="1:22" ht="40.5" customHeight="1">
      <c r="A16" s="817"/>
      <c r="B16" s="820"/>
      <c r="C16" s="473" t="s">
        <v>542</v>
      </c>
      <c r="D16" s="786"/>
      <c r="E16" s="810"/>
      <c r="F16" s="811"/>
      <c r="G16" s="812"/>
      <c r="H16" s="813"/>
      <c r="I16" s="737"/>
      <c r="J16" s="738"/>
      <c r="K16" s="738"/>
      <c r="L16" s="738"/>
      <c r="M16" s="738"/>
      <c r="N16" s="739"/>
      <c r="O16" s="431"/>
      <c r="P16" s="428"/>
      <c r="Q16" s="428"/>
      <c r="R16" s="428"/>
    </row>
    <row r="17" spans="1:22" ht="32.15" customHeight="1">
      <c r="A17" s="817"/>
      <c r="B17" s="478" t="s">
        <v>275</v>
      </c>
      <c r="C17" s="828"/>
      <c r="D17" s="829"/>
      <c r="E17" s="829"/>
      <c r="F17" s="829"/>
      <c r="G17" s="830"/>
      <c r="H17" s="831"/>
      <c r="I17" s="748"/>
      <c r="J17" s="749"/>
      <c r="K17" s="749"/>
      <c r="L17" s="749"/>
      <c r="M17" s="749"/>
      <c r="N17" s="432"/>
      <c r="O17" s="432"/>
      <c r="P17" s="428"/>
      <c r="Q17" s="428"/>
      <c r="R17" s="428"/>
    </row>
    <row r="18" spans="1:22" ht="32.15" customHeight="1">
      <c r="A18" s="817"/>
      <c r="B18" s="479" t="s">
        <v>251</v>
      </c>
      <c r="C18" s="764"/>
      <c r="D18" s="765"/>
      <c r="E18" s="765"/>
      <c r="F18" s="765"/>
      <c r="G18" s="766"/>
      <c r="H18" s="767"/>
      <c r="I18" s="750" t="s">
        <v>602</v>
      </c>
      <c r="J18" s="753"/>
      <c r="K18" s="753"/>
      <c r="L18" s="753"/>
      <c r="M18" s="753"/>
      <c r="N18" s="752"/>
      <c r="O18" s="433"/>
      <c r="P18" s="428"/>
      <c r="Q18" s="428"/>
      <c r="R18" s="428"/>
    </row>
    <row r="19" spans="1:22" ht="32.15" customHeight="1">
      <c r="A19" s="817"/>
      <c r="B19" s="479" t="s">
        <v>252</v>
      </c>
      <c r="C19" s="793"/>
      <c r="D19" s="794"/>
      <c r="E19" s="794"/>
      <c r="F19" s="794"/>
      <c r="G19" s="794"/>
      <c r="H19" s="795"/>
      <c r="I19" s="750" t="s">
        <v>603</v>
      </c>
      <c r="J19" s="751"/>
      <c r="K19" s="751"/>
      <c r="L19" s="751"/>
      <c r="M19" s="751"/>
      <c r="N19" s="752"/>
      <c r="O19" s="428"/>
      <c r="P19" s="428"/>
      <c r="Q19" s="428"/>
      <c r="R19" s="428"/>
    </row>
    <row r="20" spans="1:22" ht="32.15" customHeight="1" thickBot="1">
      <c r="A20" s="818"/>
      <c r="B20" s="470" t="s">
        <v>253</v>
      </c>
      <c r="C20" s="793"/>
      <c r="D20" s="794"/>
      <c r="E20" s="794"/>
      <c r="F20" s="794"/>
      <c r="G20" s="794"/>
      <c r="H20" s="795"/>
      <c r="I20" s="427"/>
      <c r="J20" s="428"/>
      <c r="K20" s="428"/>
      <c r="L20" s="428"/>
      <c r="M20" s="428"/>
      <c r="N20" s="428"/>
      <c r="O20" s="428"/>
      <c r="P20" s="428"/>
      <c r="Q20" s="428"/>
      <c r="R20" s="428"/>
    </row>
    <row r="21" spans="1:22" ht="36" customHeight="1">
      <c r="A21" s="798" t="s">
        <v>1</v>
      </c>
      <c r="B21" s="480" t="s">
        <v>2</v>
      </c>
      <c r="C21" s="771"/>
      <c r="D21" s="772"/>
      <c r="E21" s="772"/>
      <c r="F21" s="772"/>
      <c r="G21" s="773"/>
      <c r="H21" s="774"/>
      <c r="I21" s="731" t="s">
        <v>605</v>
      </c>
      <c r="J21" s="759"/>
      <c r="K21" s="759"/>
      <c r="L21" s="759"/>
      <c r="M21" s="759"/>
      <c r="N21" s="759"/>
      <c r="O21" s="434"/>
      <c r="P21" s="428"/>
      <c r="Q21" s="426"/>
      <c r="R21" s="426"/>
      <c r="S21" s="196"/>
      <c r="T21" s="196"/>
      <c r="U21" s="196"/>
      <c r="V21" s="196"/>
    </row>
    <row r="22" spans="1:22" s="195" customFormat="1" ht="36" customHeight="1">
      <c r="A22" s="799"/>
      <c r="B22" s="481" t="s">
        <v>3</v>
      </c>
      <c r="C22" s="784"/>
      <c r="D22" s="785"/>
      <c r="E22" s="785"/>
      <c r="F22" s="785"/>
      <c r="G22" s="786"/>
      <c r="H22" s="787"/>
      <c r="I22" s="737"/>
      <c r="J22" s="738"/>
      <c r="K22" s="738"/>
      <c r="L22" s="738"/>
      <c r="M22" s="738"/>
      <c r="N22" s="738"/>
      <c r="O22" s="435"/>
      <c r="P22" s="436"/>
      <c r="Q22" s="436"/>
      <c r="R22" s="436"/>
      <c r="S22" s="266"/>
      <c r="T22" s="266"/>
      <c r="U22" s="259"/>
      <c r="V22" s="259"/>
    </row>
    <row r="23" spans="1:22" ht="37.5" customHeight="1">
      <c r="A23" s="799"/>
      <c r="B23" s="482" t="s">
        <v>4</v>
      </c>
      <c r="C23" s="484"/>
      <c r="D23" s="198" t="s">
        <v>127</v>
      </c>
      <c r="E23" s="485"/>
      <c r="F23" s="779" t="s">
        <v>687</v>
      </c>
      <c r="G23" s="780"/>
      <c r="H23" s="781"/>
      <c r="I23" s="746" t="s">
        <v>688</v>
      </c>
      <c r="J23" s="747"/>
      <c r="K23" s="747"/>
      <c r="L23" s="747"/>
      <c r="M23" s="747"/>
      <c r="N23" s="747"/>
      <c r="O23" s="432"/>
      <c r="P23" s="428"/>
      <c r="Q23" s="428"/>
      <c r="R23" s="428"/>
    </row>
    <row r="24" spans="1:22" ht="42" customHeight="1">
      <c r="A24" s="799"/>
      <c r="B24" s="483" t="s">
        <v>611</v>
      </c>
      <c r="C24" s="793"/>
      <c r="D24" s="794"/>
      <c r="E24" s="794"/>
      <c r="F24" s="486" t="s">
        <v>450</v>
      </c>
      <c r="G24" s="487"/>
      <c r="H24" s="488" t="s">
        <v>451</v>
      </c>
      <c r="I24" s="754" t="s">
        <v>613</v>
      </c>
      <c r="J24" s="755"/>
      <c r="K24" s="755"/>
      <c r="L24" s="755"/>
      <c r="M24" s="755"/>
      <c r="N24" s="755"/>
      <c r="O24" s="437"/>
      <c r="P24" s="437"/>
      <c r="Q24" s="428"/>
      <c r="R24" s="428"/>
    </row>
    <row r="25" spans="1:22" ht="12" customHeight="1">
      <c r="A25" s="799"/>
      <c r="B25" s="808" t="s">
        <v>612</v>
      </c>
      <c r="C25" s="514" t="s">
        <v>138</v>
      </c>
      <c r="D25" s="791" t="s">
        <v>291</v>
      </c>
      <c r="E25" s="792"/>
      <c r="F25" s="805" t="s">
        <v>139</v>
      </c>
      <c r="G25" s="806"/>
      <c r="H25" s="807"/>
      <c r="I25" s="430"/>
      <c r="J25" s="426"/>
      <c r="K25" s="426"/>
      <c r="L25" s="426"/>
      <c r="M25" s="426"/>
      <c r="N25" s="426"/>
      <c r="O25" s="426"/>
      <c r="P25" s="426"/>
      <c r="Q25" s="426"/>
      <c r="R25" s="426"/>
      <c r="S25" s="196"/>
      <c r="T25" s="196"/>
      <c r="U25" s="196"/>
      <c r="V25" s="196"/>
    </row>
    <row r="26" spans="1:22" ht="42" customHeight="1">
      <c r="A26" s="799"/>
      <c r="B26" s="809"/>
      <c r="C26" s="473" t="s">
        <v>542</v>
      </c>
      <c r="D26" s="786"/>
      <c r="E26" s="810"/>
      <c r="F26" s="811"/>
      <c r="G26" s="812"/>
      <c r="H26" s="813"/>
      <c r="I26" s="430"/>
      <c r="J26" s="426"/>
      <c r="K26" s="426"/>
      <c r="L26" s="426"/>
      <c r="M26" s="426"/>
      <c r="N26" s="426"/>
      <c r="O26" s="426"/>
      <c r="P26" s="426"/>
      <c r="Q26" s="426"/>
      <c r="R26" s="426"/>
      <c r="S26" s="196"/>
      <c r="T26" s="196"/>
      <c r="U26" s="196"/>
      <c r="V26" s="196"/>
    </row>
    <row r="27" spans="1:22" ht="15.75" customHeight="1">
      <c r="A27" s="799"/>
      <c r="B27" s="801" t="s">
        <v>5</v>
      </c>
      <c r="C27" s="788" t="s">
        <v>254</v>
      </c>
      <c r="D27" s="789"/>
      <c r="E27" s="789"/>
      <c r="F27" s="768" t="s">
        <v>255</v>
      </c>
      <c r="G27" s="769"/>
      <c r="H27" s="770"/>
      <c r="I27" s="438"/>
      <c r="J27" s="428"/>
      <c r="K27" s="428"/>
      <c r="L27" s="428"/>
      <c r="M27" s="428"/>
      <c r="N27" s="428"/>
      <c r="O27" s="428"/>
      <c r="P27" s="428"/>
      <c r="Q27" s="428"/>
      <c r="R27" s="428"/>
    </row>
    <row r="28" spans="1:22" ht="22.5" customHeight="1">
      <c r="A28" s="799"/>
      <c r="B28" s="802"/>
      <c r="C28" s="489" t="s">
        <v>13</v>
      </c>
      <c r="D28" s="782">
        <f>④収入!E6</f>
        <v>0</v>
      </c>
      <c r="E28" s="783"/>
      <c r="F28" s="492" t="s">
        <v>262</v>
      </c>
      <c r="G28" s="493" t="str">
        <f>IF(⑤支出!E8="","",⑤支出!E8)</f>
        <v/>
      </c>
      <c r="H28" s="593" t="str">
        <f>IF(⑤支出!F8="","",⑤支出!F8)</f>
        <v>0</v>
      </c>
      <c r="I28" s="437"/>
      <c r="J28" s="428"/>
      <c r="K28" s="428"/>
      <c r="L28" s="428"/>
      <c r="M28" s="428"/>
      <c r="N28" s="428"/>
      <c r="O28" s="428"/>
      <c r="P28" s="428"/>
      <c r="Q28" s="428"/>
      <c r="R28" s="428"/>
    </row>
    <row r="29" spans="1:22" ht="22.5" customHeight="1">
      <c r="A29" s="799"/>
      <c r="B29" s="802"/>
      <c r="C29" s="490" t="s">
        <v>14</v>
      </c>
      <c r="D29" s="777">
        <f>④収入!E8</f>
        <v>0</v>
      </c>
      <c r="E29" s="778"/>
      <c r="F29" s="494" t="s">
        <v>263</v>
      </c>
      <c r="G29" s="493" t="str">
        <f>IF(⑤支出!E9="","",⑤支出!E9)</f>
        <v/>
      </c>
      <c r="H29" s="593" t="str">
        <f>IF(⑤支出!F9="","",⑤支出!F9)</f>
        <v>0</v>
      </c>
      <c r="I29" s="437"/>
      <c r="J29" s="428"/>
      <c r="K29" s="428"/>
      <c r="L29" s="428"/>
      <c r="M29" s="428"/>
      <c r="N29" s="428"/>
      <c r="O29" s="428"/>
      <c r="P29" s="428"/>
      <c r="Q29" s="428"/>
      <c r="R29" s="428"/>
    </row>
    <row r="30" spans="1:22" ht="22.5" customHeight="1" thickBot="1">
      <c r="A30" s="799"/>
      <c r="B30" s="802"/>
      <c r="C30" s="490" t="s">
        <v>7</v>
      </c>
      <c r="D30" s="777">
        <f>④収入!E5</f>
        <v>0</v>
      </c>
      <c r="E30" s="778"/>
      <c r="F30" s="495" t="s">
        <v>264</v>
      </c>
      <c r="G30" s="493" t="str">
        <f>IF(⑤支出!E10="","",⑤支出!E10)</f>
        <v/>
      </c>
      <c r="H30" s="593" t="str">
        <f>IF(⑤支出!F10="","",⑤支出!F10)</f>
        <v>0</v>
      </c>
      <c r="I30" s="756" t="s">
        <v>606</v>
      </c>
      <c r="J30" s="757"/>
      <c r="K30" s="757"/>
      <c r="L30" s="758"/>
      <c r="M30" s="439"/>
      <c r="N30" s="439"/>
      <c r="O30" s="439"/>
      <c r="P30" s="428"/>
      <c r="Q30" s="428"/>
      <c r="R30" s="428"/>
    </row>
    <row r="31" spans="1:22" ht="22.5" customHeight="1" thickBot="1">
      <c r="A31" s="799"/>
      <c r="B31" s="802"/>
      <c r="C31" s="490" t="s">
        <v>15</v>
      </c>
      <c r="D31" s="777">
        <f>D32-D30</f>
        <v>0</v>
      </c>
      <c r="E31" s="778"/>
      <c r="F31" s="814" t="s">
        <v>523</v>
      </c>
      <c r="G31" s="815"/>
      <c r="H31" s="594">
        <f>SUM(H28:H30)</f>
        <v>0</v>
      </c>
      <c r="I31" s="760" t="s">
        <v>528</v>
      </c>
      <c r="J31" s="761"/>
      <c r="K31" s="762"/>
      <c r="L31" s="412" t="s">
        <v>529</v>
      </c>
      <c r="M31" s="412" t="s">
        <v>530</v>
      </c>
      <c r="N31" s="412" t="s">
        <v>531</v>
      </c>
      <c r="O31" s="412" t="s">
        <v>532</v>
      </c>
    </row>
    <row r="32" spans="1:22" ht="22.5" customHeight="1" thickBot="1">
      <c r="A32" s="799"/>
      <c r="B32" s="803"/>
      <c r="C32" s="491" t="s">
        <v>16</v>
      </c>
      <c r="D32" s="775">
        <f>H32</f>
        <v>0</v>
      </c>
      <c r="E32" s="776"/>
      <c r="F32" s="796" t="s">
        <v>469</v>
      </c>
      <c r="G32" s="797"/>
      <c r="H32" s="594">
        <f>⑤支出!F5</f>
        <v>0</v>
      </c>
      <c r="I32" s="740" t="s">
        <v>470</v>
      </c>
      <c r="J32" s="741"/>
      <c r="K32" s="742"/>
      <c r="L32" s="412" t="s">
        <v>530</v>
      </c>
      <c r="M32" s="412" t="s">
        <v>533</v>
      </c>
      <c r="N32" s="412" t="s">
        <v>534</v>
      </c>
      <c r="O32" s="412" t="s">
        <v>535</v>
      </c>
    </row>
    <row r="33" spans="1:22" ht="42.75" customHeight="1" thickBot="1">
      <c r="A33" s="800"/>
      <c r="B33" s="804"/>
      <c r="C33" s="465" t="s">
        <v>468</v>
      </c>
      <c r="D33" s="790" t="str">
        <f>IF(AND(H31&gt;=2000,H32&gt;=6000),"（2,000千円（200万円）まで選択できます。）",IF(AND(H31&gt;=1000,H32&gt;=3000),"（1,000千円（100万円）まで選択できます。）",IF(AND(H31&gt;=500,H32&gt;=1500),"（500千円（50万円）まで選択できます。）",IF(AND(H31&gt;=200,H32&gt;=500),"（200千円（20万円）を選択できます。）",IF(OR(H31&lt;=200,H32&lt;=500),"（助成金算定基礎経費の合計額は200千円以上、助成対象経費の総額は500千円以上必要です。）","")))))</f>
        <v>（助成金算定基礎経費の合計額は200千円以上、助成対象経費の総額は500千円以上必要です。）</v>
      </c>
      <c r="E33" s="790"/>
      <c r="F33" s="790"/>
      <c r="G33" s="790"/>
      <c r="H33" s="201" t="s">
        <v>542</v>
      </c>
      <c r="I33" s="743" t="s">
        <v>536</v>
      </c>
      <c r="J33" s="744"/>
      <c r="K33" s="745"/>
      <c r="L33" s="429" t="s">
        <v>537</v>
      </c>
      <c r="M33" s="429" t="s">
        <v>538</v>
      </c>
      <c r="N33" s="429" t="s">
        <v>539</v>
      </c>
      <c r="O33" s="429" t="s">
        <v>540</v>
      </c>
      <c r="P33" s="195"/>
      <c r="Q33" s="195"/>
      <c r="R33" s="195"/>
      <c r="S33" s="195"/>
      <c r="T33" s="195"/>
      <c r="U33" s="195"/>
      <c r="V33" s="195"/>
    </row>
    <row r="34" spans="1:22" ht="4.5" customHeight="1">
      <c r="I34" s="763"/>
      <c r="J34" s="763"/>
      <c r="K34" s="763"/>
      <c r="L34" s="763"/>
      <c r="M34" s="763"/>
      <c r="N34" s="763"/>
      <c r="O34" s="763"/>
      <c r="P34" s="763"/>
      <c r="Q34" s="763"/>
      <c r="R34" s="763"/>
      <c r="S34" s="763"/>
      <c r="T34" s="763"/>
      <c r="U34" s="763"/>
      <c r="V34" s="763"/>
    </row>
    <row r="35" spans="1:22" ht="20">
      <c r="A35" s="515" t="str">
        <f>IF(AND(B36="",B37="",B38=""),"","※　下記の箇所で不備があります。提出前にご確認ください。")</f>
        <v>※　下記の箇所で不備があります。提出前にご確認ください。</v>
      </c>
      <c r="B35" s="515"/>
      <c r="F35" s="150"/>
      <c r="G35" s="150"/>
      <c r="I35" s="763"/>
      <c r="J35" s="763"/>
      <c r="K35" s="763"/>
      <c r="L35" s="763"/>
      <c r="M35" s="763"/>
      <c r="N35" s="763"/>
      <c r="O35" s="763"/>
      <c r="P35" s="763"/>
      <c r="Q35" s="763"/>
      <c r="R35" s="763"/>
      <c r="S35" s="763"/>
      <c r="T35" s="763"/>
      <c r="U35" s="763"/>
      <c r="V35" s="763"/>
    </row>
    <row r="36" spans="1:22" ht="20">
      <c r="A36" s="516"/>
      <c r="B36" s="515" t="str">
        <f>IF(OR(ISBLANK(C5),ISBLANK(C6),ISBLANK(E6),ISBLANK(C8),ISBLANK(D8),ISBLANK(F8),ISBLANK(C9),ISBLANK(C10),ISBLANK(C11),ISBLANK(C12),ISBLANK(C14),,ISBLANK(E14),ISBLANK(C16),ISBLANK(D16),ISBLANK(F16),ISBLANK(C18),ISBLANK(C19),ISBLANK(C20),ISBLANK(C21),ISBLANK(C22),ISBLANK(C23),ISBLANK(E23),ISBLANK(C24),ISBLANK(C26),ISBLANK(D26),ISBLANK(H33)),"総表　記入漏れがないかご確認ください。","")</f>
        <v>総表　記入漏れがないかご確認ください。</v>
      </c>
      <c r="F36" s="199"/>
      <c r="G36" s="199"/>
      <c r="H36" s="200"/>
      <c r="I36" s="196"/>
      <c r="J36" s="195"/>
      <c r="K36" s="195"/>
      <c r="L36" s="195"/>
      <c r="M36" s="195"/>
      <c r="N36" s="195"/>
      <c r="O36" s="195"/>
      <c r="P36" s="195"/>
      <c r="Q36" s="195"/>
    </row>
    <row r="37" spans="1:22" ht="20">
      <c r="A37" s="516"/>
      <c r="B37" s="515" t="str">
        <f>IF(AND(H31&gt;=2000,H32&gt;=6000,H33=2000),"",IF(AND(H31&gt;=1000,H32&gt;=3000,H33=1000),"",IF(AND(H31&gt;=500,H32&gt;=1500,H33=500),"",IF(AND(H31&gt;=200,H32&gt;=500,H33=200),"","総表　助成金要望額を確認してください。"))))</f>
        <v>総表　助成金要望額を確認してください。</v>
      </c>
      <c r="F37" s="199"/>
      <c r="G37" s="199"/>
      <c r="H37" s="200"/>
      <c r="I37" s="196"/>
      <c r="J37" s="195"/>
      <c r="K37" s="195"/>
      <c r="L37" s="195"/>
      <c r="M37" s="195"/>
      <c r="N37" s="195"/>
      <c r="O37" s="195"/>
      <c r="P37" s="195"/>
      <c r="Q37" s="195"/>
    </row>
    <row r="38" spans="1:22" ht="20">
      <c r="A38" s="516"/>
      <c r="B38" s="515" t="str">
        <f>IF(⑤支出!I7="","","支出　助成金算定基礎経費の選択を確認してください。")</f>
        <v/>
      </c>
      <c r="I38" s="196"/>
      <c r="J38" s="195"/>
      <c r="K38" s="195"/>
      <c r="L38" s="195"/>
      <c r="M38" s="195"/>
      <c r="N38" s="195"/>
      <c r="O38" s="195"/>
      <c r="P38" s="195"/>
      <c r="Q38" s="195"/>
    </row>
    <row r="39" spans="1:22">
      <c r="B39" s="5"/>
      <c r="I39" s="196"/>
      <c r="J39" s="195"/>
      <c r="K39" s="195"/>
      <c r="L39" s="195"/>
      <c r="M39" s="195"/>
      <c r="N39" s="195"/>
      <c r="O39" s="195"/>
      <c r="P39" s="195"/>
      <c r="Q39" s="195"/>
    </row>
    <row r="40" spans="1:22">
      <c r="B40" s="5"/>
      <c r="I40" s="196"/>
      <c r="J40" s="195"/>
      <c r="K40" s="195"/>
      <c r="L40" s="195"/>
      <c r="M40" s="195"/>
      <c r="N40" s="195"/>
      <c r="O40" s="195"/>
      <c r="P40" s="195"/>
      <c r="Q40" s="195"/>
    </row>
    <row r="41" spans="1:22">
      <c r="I41" s="196"/>
      <c r="J41" s="195"/>
      <c r="K41" s="195"/>
      <c r="L41" s="195"/>
      <c r="M41" s="195"/>
      <c r="N41" s="195"/>
      <c r="O41" s="195"/>
      <c r="P41" s="195"/>
      <c r="Q41" s="195"/>
    </row>
    <row r="42" spans="1:22">
      <c r="I42" s="196"/>
      <c r="J42" s="195"/>
      <c r="K42" s="195"/>
      <c r="L42" s="195"/>
      <c r="M42" s="195"/>
      <c r="N42" s="195"/>
      <c r="O42" s="195"/>
      <c r="P42" s="195"/>
      <c r="Q42" s="195"/>
    </row>
    <row r="43" spans="1:22">
      <c r="I43" s="196"/>
      <c r="J43" s="195"/>
      <c r="K43" s="195"/>
      <c r="L43" s="195"/>
      <c r="M43" s="195"/>
      <c r="N43" s="195"/>
      <c r="O43" s="195"/>
      <c r="P43" s="195"/>
      <c r="Q43" s="195"/>
    </row>
    <row r="44" spans="1:22">
      <c r="I44" s="196"/>
      <c r="J44" s="195"/>
      <c r="K44" s="195"/>
      <c r="L44" s="195"/>
      <c r="M44" s="195"/>
      <c r="N44" s="195"/>
      <c r="O44" s="195"/>
      <c r="P44" s="195"/>
      <c r="Q44" s="195"/>
    </row>
    <row r="45" spans="1:22">
      <c r="I45" s="196"/>
      <c r="J45" s="195"/>
      <c r="K45" s="195"/>
      <c r="L45" s="195"/>
      <c r="M45" s="195"/>
      <c r="N45" s="195"/>
      <c r="O45" s="195"/>
      <c r="P45" s="195"/>
      <c r="Q45" s="195"/>
    </row>
    <row r="46" spans="1:22">
      <c r="I46" s="196"/>
      <c r="J46" s="195"/>
      <c r="K46" s="195"/>
      <c r="L46" s="195"/>
      <c r="M46" s="195"/>
      <c r="N46" s="195"/>
      <c r="O46" s="195"/>
      <c r="P46" s="195"/>
      <c r="Q46" s="195"/>
    </row>
    <row r="47" spans="1:22">
      <c r="I47" s="196"/>
      <c r="J47" s="195"/>
      <c r="K47" s="195"/>
      <c r="L47" s="195"/>
      <c r="M47" s="195"/>
      <c r="N47" s="195"/>
      <c r="O47" s="195"/>
      <c r="P47" s="195"/>
      <c r="Q47" s="195"/>
    </row>
    <row r="48" spans="1:22">
      <c r="I48" s="196"/>
      <c r="J48" s="195"/>
      <c r="K48" s="195"/>
      <c r="L48" s="195"/>
      <c r="M48" s="195"/>
      <c r="N48" s="195"/>
      <c r="O48" s="195"/>
      <c r="P48" s="195"/>
      <c r="Q48" s="195"/>
    </row>
    <row r="49" spans="9:17">
      <c r="I49" s="196"/>
      <c r="J49" s="195"/>
      <c r="K49" s="195"/>
      <c r="L49" s="195"/>
      <c r="M49" s="195"/>
      <c r="N49" s="195"/>
      <c r="O49" s="195"/>
      <c r="P49" s="195"/>
      <c r="Q49" s="195"/>
    </row>
    <row r="50" spans="9:17">
      <c r="I50" s="196"/>
      <c r="J50" s="195"/>
      <c r="K50" s="195"/>
      <c r="L50" s="195"/>
      <c r="M50" s="195"/>
      <c r="N50" s="195"/>
      <c r="O50" s="195"/>
      <c r="P50" s="195"/>
      <c r="Q50" s="195"/>
    </row>
    <row r="51" spans="9:17">
      <c r="I51" s="196"/>
      <c r="J51" s="195"/>
      <c r="K51" s="195"/>
      <c r="L51" s="195"/>
      <c r="M51" s="195"/>
      <c r="N51" s="195"/>
      <c r="O51" s="195"/>
      <c r="P51" s="195"/>
      <c r="Q51" s="195"/>
    </row>
    <row r="52" spans="9:17">
      <c r="I52" s="196"/>
      <c r="J52" s="195"/>
      <c r="K52" s="195"/>
      <c r="L52" s="195"/>
      <c r="M52" s="195"/>
      <c r="N52" s="195"/>
      <c r="O52" s="195"/>
      <c r="P52" s="195"/>
      <c r="Q52" s="195"/>
    </row>
    <row r="53" spans="9:17">
      <c r="I53" s="196"/>
      <c r="J53" s="195"/>
      <c r="K53" s="195"/>
      <c r="L53" s="195"/>
      <c r="M53" s="195"/>
      <c r="N53" s="195"/>
      <c r="O53" s="195"/>
      <c r="P53" s="195"/>
      <c r="Q53" s="195"/>
    </row>
    <row r="54" spans="9:17">
      <c r="I54" s="196"/>
      <c r="J54" s="195"/>
      <c r="K54" s="195"/>
      <c r="L54" s="195"/>
      <c r="M54" s="195"/>
      <c r="N54" s="195"/>
      <c r="O54" s="195"/>
      <c r="P54" s="195"/>
      <c r="Q54" s="195"/>
    </row>
    <row r="55" spans="9:17">
      <c r="I55" s="196"/>
      <c r="J55" s="195"/>
      <c r="K55" s="195"/>
      <c r="L55" s="195"/>
      <c r="M55" s="195"/>
      <c r="N55" s="195"/>
      <c r="O55" s="195"/>
      <c r="P55" s="195"/>
      <c r="Q55" s="195"/>
    </row>
    <row r="56" spans="9:17">
      <c r="I56" s="196"/>
      <c r="J56" s="195"/>
      <c r="K56" s="195"/>
      <c r="L56" s="195"/>
      <c r="M56" s="195"/>
      <c r="N56" s="195"/>
      <c r="O56" s="195"/>
      <c r="P56" s="195"/>
      <c r="Q56" s="195"/>
    </row>
    <row r="57" spans="9:17">
      <c r="I57" s="196"/>
      <c r="J57" s="195"/>
      <c r="K57" s="195"/>
      <c r="L57" s="195"/>
      <c r="M57" s="195"/>
      <c r="N57" s="195"/>
      <c r="O57" s="195"/>
      <c r="P57" s="195"/>
      <c r="Q57" s="195"/>
    </row>
    <row r="58" spans="9:17">
      <c r="I58" s="196"/>
      <c r="J58" s="195"/>
      <c r="K58" s="195"/>
      <c r="L58" s="195"/>
      <c r="M58" s="195"/>
      <c r="N58" s="195"/>
      <c r="O58" s="195"/>
      <c r="P58" s="195"/>
      <c r="Q58" s="195"/>
    </row>
    <row r="59" spans="9:17">
      <c r="I59" s="196"/>
      <c r="J59" s="195"/>
      <c r="K59" s="195"/>
      <c r="L59" s="195"/>
      <c r="M59" s="195"/>
      <c r="N59" s="195"/>
      <c r="O59" s="195"/>
      <c r="P59" s="195"/>
      <c r="Q59" s="195"/>
    </row>
    <row r="60" spans="9:17">
      <c r="I60" s="196"/>
      <c r="J60" s="195"/>
      <c r="K60" s="195"/>
      <c r="L60" s="195"/>
      <c r="M60" s="195"/>
      <c r="N60" s="195"/>
      <c r="O60" s="195"/>
      <c r="P60" s="195"/>
      <c r="Q60" s="195"/>
    </row>
    <row r="61" spans="9:17">
      <c r="I61" s="196"/>
      <c r="J61" s="195"/>
      <c r="K61" s="195"/>
      <c r="L61" s="195"/>
      <c r="M61" s="195"/>
      <c r="N61" s="195"/>
      <c r="O61" s="195"/>
      <c r="P61" s="195"/>
      <c r="Q61" s="195"/>
    </row>
    <row r="62" spans="9:17">
      <c r="I62" s="196"/>
      <c r="J62" s="195"/>
      <c r="K62" s="195"/>
      <c r="L62" s="195"/>
      <c r="M62" s="195"/>
      <c r="N62" s="195"/>
      <c r="O62" s="195"/>
      <c r="P62" s="195"/>
      <c r="Q62" s="195"/>
    </row>
    <row r="63" spans="9:17">
      <c r="I63" s="196"/>
      <c r="J63" s="195"/>
      <c r="K63" s="195"/>
      <c r="L63" s="195"/>
      <c r="M63" s="195"/>
      <c r="N63" s="195"/>
      <c r="O63" s="195"/>
      <c r="P63" s="195"/>
      <c r="Q63" s="195"/>
    </row>
  </sheetData>
  <sheetProtection algorithmName="SHA-512" hashValue="ddacEfD+9AmmEmTWlteUTVck+bpraWYoQa5RIrK29LUkuvQU9r0fT4Sasx0XHDKTvc2wsvlcgidAZs09zePpFw==" saltValue="QejwCHM7/THg0Cqv2nf/mQ==" spinCount="100000" sheet="1" formatRows="0"/>
  <mergeCells count="67">
    <mergeCell ref="I2:M2"/>
    <mergeCell ref="A1:B1"/>
    <mergeCell ref="D8:E8"/>
    <mergeCell ref="F8:H8"/>
    <mergeCell ref="C12:H12"/>
    <mergeCell ref="F7:H7"/>
    <mergeCell ref="A6:A13"/>
    <mergeCell ref="A4:A5"/>
    <mergeCell ref="B4:H4"/>
    <mergeCell ref="C13:H13"/>
    <mergeCell ref="I13:L13"/>
    <mergeCell ref="I12:N12"/>
    <mergeCell ref="I9:N9"/>
    <mergeCell ref="I4:N5"/>
    <mergeCell ref="A3:H3"/>
    <mergeCell ref="A14:A20"/>
    <mergeCell ref="B15:B16"/>
    <mergeCell ref="A2:H2"/>
    <mergeCell ref="F6:H6"/>
    <mergeCell ref="C10:H10"/>
    <mergeCell ref="C11:H11"/>
    <mergeCell ref="C20:H20"/>
    <mergeCell ref="D16:E16"/>
    <mergeCell ref="F16:H16"/>
    <mergeCell ref="F15:H15"/>
    <mergeCell ref="F14:H14"/>
    <mergeCell ref="C17:H17"/>
    <mergeCell ref="C18:H18"/>
    <mergeCell ref="B7:B8"/>
    <mergeCell ref="C5:H5"/>
    <mergeCell ref="D7:E7"/>
    <mergeCell ref="A21:A33"/>
    <mergeCell ref="B27:B33"/>
    <mergeCell ref="D25:E25"/>
    <mergeCell ref="F25:H25"/>
    <mergeCell ref="B25:B26"/>
    <mergeCell ref="D26:E26"/>
    <mergeCell ref="F26:H26"/>
    <mergeCell ref="C24:E24"/>
    <mergeCell ref="F31:G31"/>
    <mergeCell ref="I34:V35"/>
    <mergeCell ref="C9:H9"/>
    <mergeCell ref="F27:H27"/>
    <mergeCell ref="C21:H21"/>
    <mergeCell ref="D32:E32"/>
    <mergeCell ref="D29:E29"/>
    <mergeCell ref="D30:E30"/>
    <mergeCell ref="D31:E31"/>
    <mergeCell ref="F23:H23"/>
    <mergeCell ref="D28:E28"/>
    <mergeCell ref="C22:H22"/>
    <mergeCell ref="C27:E27"/>
    <mergeCell ref="D33:G33"/>
    <mergeCell ref="D15:E15"/>
    <mergeCell ref="C19:H19"/>
    <mergeCell ref="F32:G32"/>
    <mergeCell ref="I14:N16"/>
    <mergeCell ref="I32:K32"/>
    <mergeCell ref="I33:K33"/>
    <mergeCell ref="I23:N23"/>
    <mergeCell ref="I17:M17"/>
    <mergeCell ref="I19:N19"/>
    <mergeCell ref="I18:N18"/>
    <mergeCell ref="I24:N24"/>
    <mergeCell ref="I30:L30"/>
    <mergeCell ref="I21:N22"/>
    <mergeCell ref="I31:K31"/>
  </mergeCells>
  <phoneticPr fontId="7"/>
  <dataValidations count="7">
    <dataValidation imeMode="halfAlpha" operator="greaterThanOrEqual" allowBlank="1" showInputMessage="1" showErrorMessage="1" sqref="C25 E6 C14:C15 E14 C6:C7" xr:uid="{00000000-0002-0000-0400-000000000000}"/>
    <dataValidation type="date" allowBlank="1" showInputMessage="1" showErrorMessage="1" sqref="C23 E23" xr:uid="{00000000-0002-0000-0400-000001000000}">
      <formula1>45017</formula1>
      <formula2>45382</formula2>
    </dataValidation>
    <dataValidation type="list" allowBlank="1" showInputMessage="1" showErrorMessage="1" sqref="C26 C8 C16" xr:uid="{00000000-0002-0000-0400-000002000000}">
      <formula1>"選択してください。,北海道,青森県,岩手県,宮城県,秋田県,山形県,福島県,茨城県,栃木県,群馬県,埼玉県,千葉県,東京都,神奈川県,新潟県,富山県,石川県,福井県,山梨県,長野県,岐阜県,静岡県,愛知県,三重県,滋賀県,京都府,大阪府,兵庫県,奈良県,和歌山県,鳥取県,島根県,岡山県,広島県,山口県,徳島県,香川県,愛媛県,高知県,福岡県,佐賀県,長崎県,熊本県,大分県,宮崎県,鹿児島県,沖縄県"</formula1>
    </dataValidation>
    <dataValidation imeMode="fullKatakana" allowBlank="1" showInputMessage="1" showErrorMessage="1" sqref="C21:H21 C9:H9" xr:uid="{00000000-0002-0000-0400-000003000000}"/>
    <dataValidation type="list" allowBlank="1" showInputMessage="1" showErrorMessage="1" sqref="H33" xr:uid="{00000000-0002-0000-0400-000004000000}">
      <formula1>"選択してください。,200,500,1000,2000"</formula1>
    </dataValidation>
    <dataValidation type="list" allowBlank="1" showInputMessage="1" showErrorMessage="1" sqref="C5:H5" xr:uid="{00000000-0002-0000-0400-000006000000}">
      <formula1>"選択してください。,音楽 (オーケストラ、吹奏楽、オペラ、室内楽、合唱 等),舞踊 (バレエ、現代舞踊、民族舞踊、コンテンポラリーダンス 等),演劇 (現代演劇、児童演劇、人形劇、ミュージカル 等),伝統芸能 (地芝居（歌舞伎、人形浄瑠璃芝居 等）、民謡、邦楽 等),美術 (絵画、彫刻、工芸、写真、書等の展示),その他 (生活文化等、分類できない公演・展示)"</formula1>
    </dataValidation>
    <dataValidation type="custom" imeMode="disabled" allowBlank="1" showInputMessage="1" showErrorMessage="1" errorTitle="半角英数字で入力してください。" sqref="C13:H13 C19:H20" xr:uid="{00000000-0002-0000-0400-000007000000}">
      <formula1>LENB(C13)=LEN(C13)</formula1>
    </dataValidation>
  </dataValidations>
  <printOptions horizontalCentered="1"/>
  <pageMargins left="0.70866141732283472" right="0.70866141732283472" top="0.35433070866141736" bottom="0.35433070866141736" header="0.31496062992125984" footer="0.31496062992125984"/>
  <pageSetup paperSize="9" scale="47" orientation="landscape" r:id="rId1"/>
  <colBreaks count="1" manualBreakCount="1">
    <brk id="8" max="1048575" man="1"/>
  </colBreaks>
  <legacy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A37F69A-FFBB-4EE3-866E-9534419BE041}">
  <sheetPr codeName="Sheet4">
    <pageSetUpPr fitToPage="1"/>
  </sheetPr>
  <dimension ref="A1:V43"/>
  <sheetViews>
    <sheetView view="pageBreakPreview" zoomScale="44" zoomScaleNormal="70" zoomScaleSheetLayoutView="44" zoomScalePageLayoutView="55" workbookViewId="0">
      <selection activeCell="B6" sqref="B6:N12"/>
    </sheetView>
  </sheetViews>
  <sheetFormatPr defaultColWidth="9" defaultRowHeight="24" customHeight="1"/>
  <cols>
    <col min="1" max="1" width="4.58203125" style="36" customWidth="1"/>
    <col min="2" max="2" width="3.75" bestFit="1" customWidth="1"/>
    <col min="3" max="3" width="3.5" customWidth="1"/>
    <col min="4" max="5" width="16.33203125" customWidth="1"/>
    <col min="6" max="14" width="14.58203125" customWidth="1"/>
    <col min="15" max="15" width="101.5" style="497" customWidth="1"/>
    <col min="16" max="16" width="61.58203125" style="440" customWidth="1"/>
  </cols>
  <sheetData>
    <row r="1" spans="1:17" s="36" customFormat="1" ht="31.5" customHeight="1">
      <c r="B1" s="517" t="s">
        <v>689</v>
      </c>
      <c r="C1" s="517"/>
      <c r="D1" s="517"/>
      <c r="E1" s="517"/>
      <c r="F1" s="517"/>
      <c r="G1" s="517"/>
      <c r="H1" s="517"/>
      <c r="I1" s="517"/>
      <c r="J1" s="517"/>
      <c r="K1" s="517"/>
      <c r="L1" s="517"/>
      <c r="M1" s="517"/>
      <c r="O1" s="859" t="s">
        <v>669</v>
      </c>
      <c r="P1" s="448"/>
    </row>
    <row r="2" spans="1:17" s="36" customFormat="1" ht="31.5" customHeight="1">
      <c r="B2" s="886" t="s">
        <v>625</v>
      </c>
      <c r="C2" s="886"/>
      <c r="D2" s="886"/>
      <c r="E2" s="887">
        <f>①総表!C10</f>
        <v>0</v>
      </c>
      <c r="F2" s="887"/>
      <c r="G2" s="887"/>
      <c r="H2" s="887"/>
      <c r="I2" s="887"/>
      <c r="J2" s="887"/>
      <c r="K2" s="887"/>
      <c r="L2" s="887"/>
      <c r="M2" s="887"/>
      <c r="O2" s="860"/>
      <c r="P2" s="449"/>
    </row>
    <row r="3" spans="1:17" s="36" customFormat="1" ht="31.5" customHeight="1">
      <c r="B3" s="886" t="s">
        <v>442</v>
      </c>
      <c r="C3" s="886"/>
      <c r="D3" s="886"/>
      <c r="E3" s="887">
        <f>①総表!C22</f>
        <v>0</v>
      </c>
      <c r="F3" s="887"/>
      <c r="G3" s="887"/>
      <c r="H3" s="887"/>
      <c r="I3" s="887"/>
      <c r="J3" s="887"/>
      <c r="K3" s="887"/>
      <c r="L3" s="887"/>
      <c r="M3" s="887"/>
      <c r="O3" s="860"/>
      <c r="P3" s="448"/>
    </row>
    <row r="4" spans="1:17" s="36" customFormat="1" ht="8.5" customHeight="1" thickBot="1">
      <c r="B4" s="520"/>
      <c r="C4" s="520"/>
      <c r="D4" s="520"/>
      <c r="E4" s="521"/>
      <c r="F4" s="521"/>
      <c r="G4" s="521"/>
      <c r="H4" s="521"/>
      <c r="I4" s="521"/>
      <c r="J4" s="521"/>
      <c r="K4" s="521"/>
      <c r="L4" s="521"/>
      <c r="M4" s="521"/>
      <c r="N4" s="505"/>
      <c r="O4" s="519"/>
      <c r="P4" s="448"/>
    </row>
    <row r="5" spans="1:17" s="498" customFormat="1" ht="40" customHeight="1">
      <c r="B5" s="867" t="s">
        <v>509</v>
      </c>
      <c r="C5" s="868"/>
      <c r="D5" s="868"/>
      <c r="E5" s="868"/>
      <c r="F5" s="868"/>
      <c r="G5" s="868"/>
      <c r="H5" s="868"/>
      <c r="I5" s="868"/>
      <c r="J5" s="868"/>
      <c r="K5" s="868"/>
      <c r="L5" s="868"/>
      <c r="M5" s="869"/>
      <c r="N5" s="870"/>
      <c r="O5" s="855" t="s">
        <v>671</v>
      </c>
    </row>
    <row r="6" spans="1:17" ht="30" customHeight="1">
      <c r="A6">
        <v>1</v>
      </c>
      <c r="B6" s="861"/>
      <c r="C6" s="862"/>
      <c r="D6" s="862"/>
      <c r="E6" s="862"/>
      <c r="F6" s="862"/>
      <c r="G6" s="862"/>
      <c r="H6" s="862"/>
      <c r="I6" s="862"/>
      <c r="J6" s="862"/>
      <c r="K6" s="862"/>
      <c r="L6" s="862"/>
      <c r="M6" s="862"/>
      <c r="N6" s="863"/>
      <c r="O6" s="856"/>
      <c r="P6" s="441"/>
      <c r="Q6" s="442"/>
    </row>
    <row r="7" spans="1:17" ht="30" customHeight="1">
      <c r="A7">
        <v>2</v>
      </c>
      <c r="B7" s="861"/>
      <c r="C7" s="862"/>
      <c r="D7" s="862"/>
      <c r="E7" s="862"/>
      <c r="F7" s="862"/>
      <c r="G7" s="862"/>
      <c r="H7" s="862"/>
      <c r="I7" s="862"/>
      <c r="J7" s="862"/>
      <c r="K7" s="862"/>
      <c r="L7" s="862"/>
      <c r="M7" s="862"/>
      <c r="N7" s="863"/>
      <c r="O7" s="856"/>
      <c r="P7" s="202"/>
      <c r="Q7" s="443"/>
    </row>
    <row r="8" spans="1:17" ht="30" customHeight="1">
      <c r="A8">
        <v>3</v>
      </c>
      <c r="B8" s="861"/>
      <c r="C8" s="862"/>
      <c r="D8" s="862"/>
      <c r="E8" s="862"/>
      <c r="F8" s="862"/>
      <c r="G8" s="862"/>
      <c r="H8" s="862"/>
      <c r="I8" s="862"/>
      <c r="J8" s="862"/>
      <c r="K8" s="862"/>
      <c r="L8" s="862"/>
      <c r="M8" s="862"/>
      <c r="N8" s="863"/>
      <c r="O8" s="856"/>
      <c r="P8" s="196"/>
      <c r="Q8" s="444"/>
    </row>
    <row r="9" spans="1:17" ht="30" customHeight="1">
      <c r="A9">
        <v>4</v>
      </c>
      <c r="B9" s="861"/>
      <c r="C9" s="862"/>
      <c r="D9" s="862"/>
      <c r="E9" s="862"/>
      <c r="F9" s="862"/>
      <c r="G9" s="862"/>
      <c r="H9" s="862"/>
      <c r="I9" s="862"/>
      <c r="J9" s="862"/>
      <c r="K9" s="862"/>
      <c r="L9" s="862"/>
      <c r="M9" s="862"/>
      <c r="N9" s="863"/>
      <c r="O9" s="856"/>
      <c r="P9" s="196"/>
      <c r="Q9" s="444"/>
    </row>
    <row r="10" spans="1:17" ht="30" customHeight="1">
      <c r="A10">
        <v>5</v>
      </c>
      <c r="B10" s="861"/>
      <c r="C10" s="862"/>
      <c r="D10" s="862"/>
      <c r="E10" s="862"/>
      <c r="F10" s="862"/>
      <c r="G10" s="862"/>
      <c r="H10" s="862"/>
      <c r="I10" s="862"/>
      <c r="J10" s="862"/>
      <c r="K10" s="862"/>
      <c r="L10" s="862"/>
      <c r="M10" s="862"/>
      <c r="N10" s="863"/>
      <c r="O10" s="856"/>
      <c r="P10" s="196"/>
      <c r="Q10" s="444"/>
    </row>
    <row r="11" spans="1:17" ht="30" customHeight="1">
      <c r="A11">
        <v>6</v>
      </c>
      <c r="B11" s="861"/>
      <c r="C11" s="862"/>
      <c r="D11" s="862"/>
      <c r="E11" s="862"/>
      <c r="F11" s="862"/>
      <c r="G11" s="862"/>
      <c r="H11" s="862"/>
      <c r="I11" s="862"/>
      <c r="J11" s="862"/>
      <c r="K11" s="862"/>
      <c r="L11" s="862"/>
      <c r="M11" s="862"/>
      <c r="N11" s="863"/>
      <c r="O11" s="856"/>
      <c r="P11" s="196"/>
      <c r="Q11" s="444"/>
    </row>
    <row r="12" spans="1:17" ht="30" customHeight="1" thickBot="1">
      <c r="A12">
        <v>7</v>
      </c>
      <c r="B12" s="864"/>
      <c r="C12" s="865"/>
      <c r="D12" s="865"/>
      <c r="E12" s="865"/>
      <c r="F12" s="865"/>
      <c r="G12" s="865"/>
      <c r="H12" s="865"/>
      <c r="I12" s="865"/>
      <c r="J12" s="865"/>
      <c r="K12" s="865"/>
      <c r="L12" s="865"/>
      <c r="M12" s="865"/>
      <c r="N12" s="866"/>
      <c r="O12" s="856"/>
      <c r="P12" s="196"/>
      <c r="Q12" s="444"/>
    </row>
    <row r="13" spans="1:17" ht="22.5" customHeight="1" thickBot="1">
      <c r="A13"/>
      <c r="B13" s="524"/>
      <c r="C13" s="524"/>
      <c r="D13" s="524"/>
      <c r="E13" s="524"/>
      <c r="F13" s="524"/>
      <c r="G13" s="524"/>
      <c r="H13" s="524"/>
      <c r="I13" s="524"/>
      <c r="J13" s="524"/>
      <c r="K13" s="524"/>
      <c r="L13" s="524"/>
      <c r="M13" s="524"/>
      <c r="N13" s="524"/>
      <c r="O13" s="526"/>
      <c r="P13" s="196"/>
      <c r="Q13" s="444"/>
    </row>
    <row r="14" spans="1:17" s="498" customFormat="1" ht="40" customHeight="1">
      <c r="B14" s="867" t="s">
        <v>636</v>
      </c>
      <c r="C14" s="868"/>
      <c r="D14" s="868"/>
      <c r="E14" s="868"/>
      <c r="F14" s="868"/>
      <c r="G14" s="868"/>
      <c r="H14" s="868"/>
      <c r="I14" s="868"/>
      <c r="J14" s="868"/>
      <c r="K14" s="868"/>
      <c r="L14" s="868"/>
      <c r="M14" s="869"/>
      <c r="N14" s="870"/>
      <c r="O14" s="857" t="s">
        <v>672</v>
      </c>
    </row>
    <row r="15" spans="1:17" ht="30" customHeight="1">
      <c r="A15">
        <v>1</v>
      </c>
      <c r="B15" s="871"/>
      <c r="C15" s="872"/>
      <c r="D15" s="872"/>
      <c r="E15" s="872"/>
      <c r="F15" s="872"/>
      <c r="G15" s="872"/>
      <c r="H15" s="872"/>
      <c r="I15" s="872"/>
      <c r="J15" s="872"/>
      <c r="K15" s="872"/>
      <c r="L15" s="872"/>
      <c r="M15" s="872"/>
      <c r="N15" s="873"/>
      <c r="O15" s="858"/>
      <c r="P15" s="196"/>
      <c r="Q15" s="196"/>
    </row>
    <row r="16" spans="1:17" ht="30" customHeight="1">
      <c r="A16">
        <v>2</v>
      </c>
      <c r="B16" s="871"/>
      <c r="C16" s="872"/>
      <c r="D16" s="872"/>
      <c r="E16" s="872"/>
      <c r="F16" s="872"/>
      <c r="G16" s="872"/>
      <c r="H16" s="872"/>
      <c r="I16" s="872"/>
      <c r="J16" s="872"/>
      <c r="K16" s="872"/>
      <c r="L16" s="872"/>
      <c r="M16" s="872"/>
      <c r="N16" s="873"/>
      <c r="O16" s="858"/>
      <c r="P16" s="196"/>
      <c r="Q16" s="196"/>
    </row>
    <row r="17" spans="1:17" ht="30" customHeight="1">
      <c r="A17">
        <v>3</v>
      </c>
      <c r="B17" s="871"/>
      <c r="C17" s="872"/>
      <c r="D17" s="872"/>
      <c r="E17" s="872"/>
      <c r="F17" s="872"/>
      <c r="G17" s="872"/>
      <c r="H17" s="872"/>
      <c r="I17" s="872"/>
      <c r="J17" s="872"/>
      <c r="K17" s="872"/>
      <c r="L17" s="872"/>
      <c r="M17" s="872"/>
      <c r="N17" s="873"/>
      <c r="O17" s="858"/>
      <c r="P17" s="196"/>
      <c r="Q17" s="196"/>
    </row>
    <row r="18" spans="1:17" ht="30" customHeight="1">
      <c r="A18">
        <v>4</v>
      </c>
      <c r="B18" s="874"/>
      <c r="C18" s="875"/>
      <c r="D18" s="875"/>
      <c r="E18" s="875"/>
      <c r="F18" s="875"/>
      <c r="G18" s="875"/>
      <c r="H18" s="875"/>
      <c r="I18" s="875"/>
      <c r="J18" s="875"/>
      <c r="K18" s="875"/>
      <c r="L18" s="875"/>
      <c r="M18" s="875"/>
      <c r="N18" s="876"/>
      <c r="O18" s="858"/>
      <c r="P18" s="196"/>
      <c r="Q18" s="196"/>
    </row>
    <row r="19" spans="1:17" ht="30" customHeight="1">
      <c r="A19">
        <v>5</v>
      </c>
      <c r="B19" s="874"/>
      <c r="C19" s="875"/>
      <c r="D19" s="875"/>
      <c r="E19" s="875"/>
      <c r="F19" s="875"/>
      <c r="G19" s="875"/>
      <c r="H19" s="875"/>
      <c r="I19" s="875"/>
      <c r="J19" s="875"/>
      <c r="K19" s="875"/>
      <c r="L19" s="875"/>
      <c r="M19" s="875"/>
      <c r="N19" s="876"/>
      <c r="O19" s="858"/>
      <c r="P19" s="196"/>
      <c r="Q19" s="196"/>
    </row>
    <row r="20" spans="1:17" ht="30" customHeight="1">
      <c r="A20">
        <v>6</v>
      </c>
      <c r="B20" s="874"/>
      <c r="C20" s="875"/>
      <c r="D20" s="875"/>
      <c r="E20" s="875"/>
      <c r="F20" s="875"/>
      <c r="G20" s="875"/>
      <c r="H20" s="875"/>
      <c r="I20" s="875"/>
      <c r="J20" s="875"/>
      <c r="K20" s="875"/>
      <c r="L20" s="875"/>
      <c r="M20" s="875"/>
      <c r="N20" s="876"/>
      <c r="O20" s="858"/>
      <c r="P20" s="196"/>
      <c r="Q20" s="196"/>
    </row>
    <row r="21" spans="1:17" ht="30" customHeight="1" thickBot="1">
      <c r="A21">
        <v>7</v>
      </c>
      <c r="B21" s="877"/>
      <c r="C21" s="878"/>
      <c r="D21" s="878"/>
      <c r="E21" s="878"/>
      <c r="F21" s="878"/>
      <c r="G21" s="878"/>
      <c r="H21" s="878"/>
      <c r="I21" s="878"/>
      <c r="J21" s="878"/>
      <c r="K21" s="878"/>
      <c r="L21" s="878"/>
      <c r="M21" s="878"/>
      <c r="N21" s="879"/>
      <c r="O21" s="858"/>
      <c r="P21" s="196"/>
      <c r="Q21" s="196"/>
    </row>
    <row r="22" spans="1:17" ht="22.5" customHeight="1" thickBot="1">
      <c r="A22"/>
      <c r="B22" s="524"/>
      <c r="C22" s="524"/>
      <c r="D22" s="524"/>
      <c r="E22" s="524"/>
      <c r="F22" s="524"/>
      <c r="G22" s="524"/>
      <c r="H22" s="524"/>
      <c r="I22" s="524"/>
      <c r="J22" s="524"/>
      <c r="K22" s="524"/>
      <c r="L22" s="524"/>
      <c r="M22" s="524"/>
      <c r="N22" s="524"/>
      <c r="O22" s="527"/>
      <c r="P22" s="196"/>
      <c r="Q22" s="196"/>
    </row>
    <row r="23" spans="1:17" s="498" customFormat="1" ht="40" customHeight="1">
      <c r="B23" s="867" t="s">
        <v>624</v>
      </c>
      <c r="C23" s="868"/>
      <c r="D23" s="868"/>
      <c r="E23" s="868"/>
      <c r="F23" s="868"/>
      <c r="G23" s="868"/>
      <c r="H23" s="868"/>
      <c r="I23" s="868"/>
      <c r="J23" s="868"/>
      <c r="K23" s="868"/>
      <c r="L23" s="868"/>
      <c r="M23" s="869"/>
      <c r="N23" s="870"/>
      <c r="O23" s="857" t="s">
        <v>673</v>
      </c>
    </row>
    <row r="24" spans="1:17" ht="30" customHeight="1">
      <c r="A24">
        <v>1</v>
      </c>
      <c r="B24" s="874"/>
      <c r="C24" s="875"/>
      <c r="D24" s="875"/>
      <c r="E24" s="875"/>
      <c r="F24" s="875"/>
      <c r="G24" s="875"/>
      <c r="H24" s="875"/>
      <c r="I24" s="875"/>
      <c r="J24" s="875"/>
      <c r="K24" s="875"/>
      <c r="L24" s="875"/>
      <c r="M24" s="875"/>
      <c r="N24" s="876"/>
      <c r="O24" s="858"/>
      <c r="P24" s="196"/>
      <c r="Q24" s="196"/>
    </row>
    <row r="25" spans="1:17" ht="30" customHeight="1">
      <c r="A25">
        <v>2</v>
      </c>
      <c r="B25" s="861"/>
      <c r="C25" s="862"/>
      <c r="D25" s="862"/>
      <c r="E25" s="862"/>
      <c r="F25" s="862"/>
      <c r="G25" s="862"/>
      <c r="H25" s="862"/>
      <c r="I25" s="862"/>
      <c r="J25" s="862"/>
      <c r="K25" s="862"/>
      <c r="L25" s="862"/>
      <c r="M25" s="862"/>
      <c r="N25" s="863"/>
      <c r="O25" s="858"/>
      <c r="P25" s="196"/>
      <c r="Q25" s="196"/>
    </row>
    <row r="26" spans="1:17" ht="30" customHeight="1">
      <c r="A26">
        <v>3</v>
      </c>
      <c r="B26" s="861"/>
      <c r="C26" s="862"/>
      <c r="D26" s="862"/>
      <c r="E26" s="862"/>
      <c r="F26" s="862"/>
      <c r="G26" s="862"/>
      <c r="H26" s="862"/>
      <c r="I26" s="862"/>
      <c r="J26" s="862"/>
      <c r="K26" s="862"/>
      <c r="L26" s="862"/>
      <c r="M26" s="862"/>
      <c r="N26" s="863"/>
      <c r="O26" s="858"/>
      <c r="P26" s="196"/>
      <c r="Q26" s="196"/>
    </row>
    <row r="27" spans="1:17" ht="30" customHeight="1">
      <c r="A27">
        <v>4</v>
      </c>
      <c r="B27" s="861"/>
      <c r="C27" s="862"/>
      <c r="D27" s="862"/>
      <c r="E27" s="862"/>
      <c r="F27" s="862"/>
      <c r="G27" s="862"/>
      <c r="H27" s="862"/>
      <c r="I27" s="862"/>
      <c r="J27" s="862"/>
      <c r="K27" s="862"/>
      <c r="L27" s="862"/>
      <c r="M27" s="862"/>
      <c r="N27" s="863"/>
      <c r="O27" s="858"/>
      <c r="P27" s="196"/>
      <c r="Q27" s="196"/>
    </row>
    <row r="28" spans="1:17" ht="30" customHeight="1">
      <c r="A28">
        <v>5</v>
      </c>
      <c r="B28" s="861"/>
      <c r="C28" s="862"/>
      <c r="D28" s="862"/>
      <c r="E28" s="862"/>
      <c r="F28" s="862"/>
      <c r="G28" s="862"/>
      <c r="H28" s="862"/>
      <c r="I28" s="862"/>
      <c r="J28" s="862"/>
      <c r="K28" s="862"/>
      <c r="L28" s="862"/>
      <c r="M28" s="862"/>
      <c r="N28" s="863"/>
      <c r="O28" s="858"/>
      <c r="P28" s="196"/>
      <c r="Q28" s="196"/>
    </row>
    <row r="29" spans="1:17" ht="30" customHeight="1">
      <c r="A29">
        <v>6</v>
      </c>
      <c r="B29" s="861"/>
      <c r="C29" s="862"/>
      <c r="D29" s="862"/>
      <c r="E29" s="862"/>
      <c r="F29" s="862"/>
      <c r="G29" s="862"/>
      <c r="H29" s="862"/>
      <c r="I29" s="862"/>
      <c r="J29" s="862"/>
      <c r="K29" s="862"/>
      <c r="L29" s="862"/>
      <c r="M29" s="862"/>
      <c r="N29" s="863"/>
      <c r="O29" s="858"/>
      <c r="P29" s="196"/>
      <c r="Q29" s="196"/>
    </row>
    <row r="30" spans="1:17" ht="30" customHeight="1" thickBot="1">
      <c r="A30">
        <v>7</v>
      </c>
      <c r="B30" s="864"/>
      <c r="C30" s="865"/>
      <c r="D30" s="865"/>
      <c r="E30" s="865"/>
      <c r="F30" s="865"/>
      <c r="G30" s="865"/>
      <c r="H30" s="865"/>
      <c r="I30" s="865"/>
      <c r="J30" s="865"/>
      <c r="K30" s="865"/>
      <c r="L30" s="865"/>
      <c r="M30" s="865"/>
      <c r="N30" s="866"/>
      <c r="O30" s="858"/>
      <c r="P30" s="196"/>
      <c r="Q30" s="196"/>
    </row>
    <row r="31" spans="1:17" ht="22.5" customHeight="1" thickBot="1">
      <c r="A31"/>
      <c r="B31" s="525"/>
      <c r="C31" s="525"/>
      <c r="D31" s="525"/>
      <c r="E31" s="525"/>
      <c r="F31" s="525"/>
      <c r="G31" s="525"/>
      <c r="H31" s="525"/>
      <c r="I31" s="525"/>
      <c r="J31" s="525"/>
      <c r="K31" s="525"/>
      <c r="L31" s="525"/>
      <c r="M31" s="525"/>
      <c r="N31" s="525"/>
      <c r="O31" s="527"/>
      <c r="P31" s="196"/>
      <c r="Q31" s="196"/>
    </row>
    <row r="32" spans="1:17" ht="99" customHeight="1">
      <c r="A32"/>
      <c r="B32" s="883" t="s">
        <v>690</v>
      </c>
      <c r="C32" s="884"/>
      <c r="D32" s="884"/>
      <c r="E32" s="885"/>
      <c r="F32" s="522" t="s">
        <v>543</v>
      </c>
      <c r="G32" s="880" t="s">
        <v>675</v>
      </c>
      <c r="H32" s="882"/>
      <c r="I32" s="523" t="s">
        <v>543</v>
      </c>
      <c r="J32" s="880" t="s">
        <v>676</v>
      </c>
      <c r="K32" s="882"/>
      <c r="L32" s="523" t="s">
        <v>543</v>
      </c>
      <c r="M32" s="880" t="s">
        <v>677</v>
      </c>
      <c r="N32" s="881"/>
      <c r="O32" s="528"/>
      <c r="P32"/>
    </row>
    <row r="33" spans="1:22" ht="30" customHeight="1">
      <c r="A33">
        <v>1</v>
      </c>
      <c r="B33" s="861"/>
      <c r="C33" s="862"/>
      <c r="D33" s="862"/>
      <c r="E33" s="862"/>
      <c r="F33" s="862"/>
      <c r="G33" s="862"/>
      <c r="H33" s="862"/>
      <c r="I33" s="862"/>
      <c r="J33" s="862"/>
      <c r="K33" s="862"/>
      <c r="L33" s="862"/>
      <c r="M33" s="862"/>
      <c r="N33" s="863"/>
      <c r="O33" s="856" t="s">
        <v>674</v>
      </c>
      <c r="P33" s="445"/>
      <c r="Q33" s="445"/>
      <c r="R33" s="445"/>
      <c r="S33" s="445"/>
      <c r="T33" s="445"/>
      <c r="U33" s="445"/>
      <c r="V33" s="445"/>
    </row>
    <row r="34" spans="1:22" ht="30" customHeight="1">
      <c r="A34">
        <v>2</v>
      </c>
      <c r="B34" s="861"/>
      <c r="C34" s="862"/>
      <c r="D34" s="862"/>
      <c r="E34" s="862"/>
      <c r="F34" s="862"/>
      <c r="G34" s="862"/>
      <c r="H34" s="862"/>
      <c r="I34" s="862"/>
      <c r="J34" s="862"/>
      <c r="K34" s="862"/>
      <c r="L34" s="862"/>
      <c r="M34" s="862"/>
      <c r="N34" s="863"/>
      <c r="O34" s="856"/>
      <c r="P34" s="445"/>
      <c r="Q34" s="445"/>
      <c r="R34" s="445"/>
      <c r="S34" s="445"/>
      <c r="T34" s="445"/>
      <c r="U34" s="445"/>
      <c r="V34" s="445"/>
    </row>
    <row r="35" spans="1:22" ht="30" customHeight="1">
      <c r="A35">
        <v>3</v>
      </c>
      <c r="B35" s="861"/>
      <c r="C35" s="862"/>
      <c r="D35" s="862"/>
      <c r="E35" s="862"/>
      <c r="F35" s="862"/>
      <c r="G35" s="862"/>
      <c r="H35" s="862"/>
      <c r="I35" s="862"/>
      <c r="J35" s="862"/>
      <c r="K35" s="862"/>
      <c r="L35" s="862"/>
      <c r="M35" s="862"/>
      <c r="N35" s="863"/>
      <c r="O35" s="856"/>
      <c r="P35" s="445"/>
      <c r="Q35" s="445"/>
      <c r="R35" s="445"/>
      <c r="S35" s="445"/>
      <c r="T35" s="445"/>
      <c r="U35" s="445"/>
      <c r="V35" s="445"/>
    </row>
    <row r="36" spans="1:22" ht="30" customHeight="1">
      <c r="A36">
        <v>4</v>
      </c>
      <c r="B36" s="861"/>
      <c r="C36" s="862"/>
      <c r="D36" s="862"/>
      <c r="E36" s="862"/>
      <c r="F36" s="862"/>
      <c r="G36" s="862"/>
      <c r="H36" s="862"/>
      <c r="I36" s="862"/>
      <c r="J36" s="862"/>
      <c r="K36" s="862"/>
      <c r="L36" s="862"/>
      <c r="M36" s="862"/>
      <c r="N36" s="863"/>
      <c r="O36" s="856"/>
      <c r="P36" s="445"/>
      <c r="Q36" s="445"/>
      <c r="R36" s="445"/>
      <c r="S36" s="445"/>
      <c r="T36" s="445"/>
      <c r="U36" s="445"/>
      <c r="V36" s="445"/>
    </row>
    <row r="37" spans="1:22" ht="30" customHeight="1">
      <c r="A37">
        <v>5</v>
      </c>
      <c r="B37" s="861"/>
      <c r="C37" s="862"/>
      <c r="D37" s="862"/>
      <c r="E37" s="862"/>
      <c r="F37" s="862"/>
      <c r="G37" s="862"/>
      <c r="H37" s="862"/>
      <c r="I37" s="862"/>
      <c r="J37" s="862"/>
      <c r="K37" s="862"/>
      <c r="L37" s="862"/>
      <c r="M37" s="862"/>
      <c r="N37" s="863"/>
      <c r="O37" s="856"/>
      <c r="P37" s="445"/>
      <c r="Q37" s="445"/>
      <c r="R37" s="445"/>
      <c r="S37" s="445"/>
      <c r="T37" s="445"/>
      <c r="U37" s="445"/>
      <c r="V37" s="445"/>
    </row>
    <row r="38" spans="1:22" ht="30" customHeight="1">
      <c r="A38">
        <v>6</v>
      </c>
      <c r="B38" s="861"/>
      <c r="C38" s="862"/>
      <c r="D38" s="862"/>
      <c r="E38" s="862"/>
      <c r="F38" s="862"/>
      <c r="G38" s="862"/>
      <c r="H38" s="862"/>
      <c r="I38" s="862"/>
      <c r="J38" s="862"/>
      <c r="K38" s="862"/>
      <c r="L38" s="862"/>
      <c r="M38" s="862"/>
      <c r="N38" s="863"/>
      <c r="O38" s="856"/>
      <c r="P38" s="445"/>
      <c r="Q38" s="445"/>
      <c r="R38" s="445"/>
      <c r="S38" s="445"/>
      <c r="T38" s="445"/>
      <c r="U38" s="445"/>
      <c r="V38" s="445"/>
    </row>
    <row r="39" spans="1:22" ht="30" customHeight="1" thickBot="1">
      <c r="A39">
        <v>7</v>
      </c>
      <c r="B39" s="864"/>
      <c r="C39" s="865"/>
      <c r="D39" s="865"/>
      <c r="E39" s="865"/>
      <c r="F39" s="865"/>
      <c r="G39" s="865"/>
      <c r="H39" s="865"/>
      <c r="I39" s="865"/>
      <c r="J39" s="865"/>
      <c r="K39" s="865"/>
      <c r="L39" s="865"/>
      <c r="M39" s="865"/>
      <c r="N39" s="866"/>
      <c r="O39" s="856"/>
      <c r="P39" s="445"/>
      <c r="Q39" s="445"/>
      <c r="R39" s="445"/>
      <c r="S39" s="445"/>
      <c r="T39" s="445"/>
      <c r="U39" s="445"/>
      <c r="V39" s="445"/>
    </row>
    <row r="43" spans="1:22" ht="24" customHeight="1">
      <c r="G43" s="202"/>
    </row>
  </sheetData>
  <sheetProtection algorithmName="SHA-512" hashValue="pUAlck3qdG/BRUdx8rLyPJQO2B31GjSvJh30QDHy3u+P0jEVEWjdZldOdfMKk6Vr3OIB2G+LsiSseldmT1XbYA==" saltValue="Lah1Fg/9K9TykSaGGFrwmg==" spinCount="100000" sheet="1" formatRows="0"/>
  <mergeCells count="20">
    <mergeCell ref="B6:N12"/>
    <mergeCell ref="B2:D2"/>
    <mergeCell ref="B3:D3"/>
    <mergeCell ref="B5:N5"/>
    <mergeCell ref="E2:M2"/>
    <mergeCell ref="E3:M3"/>
    <mergeCell ref="B33:N39"/>
    <mergeCell ref="B14:N14"/>
    <mergeCell ref="B15:N21"/>
    <mergeCell ref="B23:N23"/>
    <mergeCell ref="B24:N30"/>
    <mergeCell ref="M32:N32"/>
    <mergeCell ref="J32:K32"/>
    <mergeCell ref="G32:H32"/>
    <mergeCell ref="B32:E32"/>
    <mergeCell ref="O5:O12"/>
    <mergeCell ref="O14:O21"/>
    <mergeCell ref="O23:O30"/>
    <mergeCell ref="O1:O3"/>
    <mergeCell ref="O33:O39"/>
  </mergeCells>
  <phoneticPr fontId="24"/>
  <dataValidations count="4">
    <dataValidation type="textLength" operator="lessThanOrEqual" allowBlank="1" showInputMessage="1" showErrorMessage="1" errorTitle="字数超過" error="200字・4行以内でご記入ください。" sqref="B22:N22 J32 B31:N31 M32 G32" xr:uid="{3F5C24B4-0FCE-4319-926F-D120209E8139}">
      <formula1>200</formula1>
    </dataValidation>
    <dataValidation type="textLength" operator="lessThanOrEqual" allowBlank="1" showInputMessage="1" showErrorMessage="1" errorTitle="字数超過" error="300字・6行以内でご記入ください。" sqref="B13:N13" xr:uid="{7A6C788E-77B2-4F08-8D48-112A2AB32BA6}">
      <formula1>300</formula1>
    </dataValidation>
    <dataValidation type="textLength" operator="lessThanOrEqual" allowBlank="1" showInputMessage="1" showErrorMessage="1" errorTitle="字数超過" error="200字・4行以下で入力してください。" sqref="J32 M32 G32" xr:uid="{46549463-6CBF-4CB6-AE6C-AB520B4E184B}">
      <formula1>200</formula1>
    </dataValidation>
    <dataValidation type="list" operator="lessThanOrEqual" allowBlank="1" showInputMessage="1" showErrorMessage="1" sqref="F32 I32 L32" xr:uid="{2EB844AF-4AAC-4AE6-AC5E-DA848CC4CCD1}">
      <formula1>"ー,〇"</formula1>
    </dataValidation>
  </dataValidations>
  <printOptions horizontalCentered="1"/>
  <pageMargins left="0.70866141732283472" right="0.70866141732283472" top="0.35433070866141736" bottom="0.35433070866141736" header="0.31496062992125984" footer="0.31496062992125984"/>
  <pageSetup paperSize="9" scale="40" orientation="landscape"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Sheet5">
    <pageSetUpPr fitToPage="1"/>
  </sheetPr>
  <dimension ref="A1:P74"/>
  <sheetViews>
    <sheetView view="pageBreakPreview" topLeftCell="A46" zoomScale="40" zoomScaleNormal="75" zoomScaleSheetLayoutView="40" workbookViewId="0">
      <selection activeCell="B7" sqref="B7"/>
    </sheetView>
  </sheetViews>
  <sheetFormatPr defaultColWidth="9" defaultRowHeight="26.5"/>
  <cols>
    <col min="1" max="1" width="4.58203125" style="36" customWidth="1"/>
    <col min="2" max="3" width="16.75" customWidth="1"/>
    <col min="4" max="4" width="14.6640625" customWidth="1"/>
    <col min="5" max="5" width="13.1640625" customWidth="1"/>
    <col min="6" max="7" width="17.08203125" customWidth="1"/>
    <col min="8" max="8" width="15" customWidth="1"/>
    <col min="9" max="9" width="13.1640625" customWidth="1"/>
    <col min="10" max="10" width="13.08203125" customWidth="1"/>
    <col min="11" max="11" width="14.5" customWidth="1"/>
    <col min="12" max="12" width="9.6640625" customWidth="1"/>
    <col min="13" max="13" width="15" customWidth="1"/>
    <col min="14" max="14" width="30.33203125" customWidth="1"/>
    <col min="15" max="15" width="103.25" style="550" customWidth="1"/>
  </cols>
  <sheetData>
    <row r="1" spans="1:16" s="36" customFormat="1" ht="35" customHeight="1">
      <c r="B1" s="551" t="s">
        <v>692</v>
      </c>
      <c r="C1" s="517"/>
      <c r="D1" s="517"/>
      <c r="E1" s="517"/>
      <c r="F1" s="517"/>
      <c r="G1" s="517"/>
      <c r="H1" s="517"/>
      <c r="I1" s="517"/>
      <c r="J1" s="517"/>
      <c r="K1" s="517"/>
      <c r="L1" s="517"/>
      <c r="M1" s="517"/>
      <c r="O1" s="945" t="s">
        <v>666</v>
      </c>
    </row>
    <row r="2" spans="1:16" s="36" customFormat="1" ht="31.5" customHeight="1">
      <c r="B2" s="518"/>
      <c r="C2" s="552" t="s">
        <v>570</v>
      </c>
      <c r="D2" s="954">
        <f>①総表!C10</f>
        <v>0</v>
      </c>
      <c r="E2" s="954"/>
      <c r="F2" s="954"/>
      <c r="G2" s="954"/>
      <c r="H2" s="954"/>
      <c r="I2" s="954"/>
      <c r="J2" s="954"/>
      <c r="K2" s="954"/>
      <c r="L2" s="954"/>
      <c r="M2" s="954"/>
      <c r="N2" s="450"/>
      <c r="O2" s="945"/>
      <c r="P2" s="451"/>
    </row>
    <row r="3" spans="1:16" s="36" customFormat="1" ht="30" customHeight="1">
      <c r="B3" s="518"/>
      <c r="C3" s="552" t="s">
        <v>442</v>
      </c>
      <c r="D3" s="954">
        <f>①総表!C22</f>
        <v>0</v>
      </c>
      <c r="E3" s="954"/>
      <c r="F3" s="954"/>
      <c r="G3" s="954"/>
      <c r="H3" s="954"/>
      <c r="I3" s="954"/>
      <c r="J3" s="954"/>
      <c r="K3" s="954"/>
      <c r="L3" s="954"/>
      <c r="M3" s="954"/>
      <c r="N3" s="450"/>
      <c r="O3" s="945"/>
    </row>
    <row r="4" spans="1:16" ht="11.5" customHeight="1" thickBot="1"/>
    <row r="5" spans="1:16" s="498" customFormat="1" ht="40" customHeight="1">
      <c r="B5" s="534" t="s">
        <v>626</v>
      </c>
      <c r="C5" s="446"/>
      <c r="D5" s="446"/>
      <c r="E5" s="446"/>
      <c r="F5" s="446"/>
      <c r="G5" s="446"/>
      <c r="H5" s="446"/>
      <c r="I5" s="446"/>
      <c r="J5" s="446"/>
      <c r="K5" s="446"/>
      <c r="L5" s="446"/>
      <c r="M5" s="446"/>
      <c r="N5" s="447"/>
      <c r="O5" s="501"/>
    </row>
    <row r="6" spans="1:16" ht="30" customHeight="1">
      <c r="B6" s="529" t="s">
        <v>510</v>
      </c>
      <c r="C6" s="530" t="s">
        <v>443</v>
      </c>
      <c r="D6" s="946" t="s">
        <v>444</v>
      </c>
      <c r="E6" s="947"/>
      <c r="F6" s="946" t="s">
        <v>511</v>
      </c>
      <c r="G6" s="947"/>
      <c r="H6" s="532" t="s">
        <v>512</v>
      </c>
      <c r="I6" s="946" t="s">
        <v>445</v>
      </c>
      <c r="J6" s="948"/>
      <c r="K6" s="948"/>
      <c r="L6" s="949"/>
      <c r="M6" s="531" t="s">
        <v>519</v>
      </c>
      <c r="N6" s="533" t="s">
        <v>446</v>
      </c>
      <c r="O6" s="943" t="s">
        <v>667</v>
      </c>
      <c r="P6" s="498"/>
    </row>
    <row r="7" spans="1:16" ht="30" customHeight="1">
      <c r="A7" s="36">
        <v>1</v>
      </c>
      <c r="B7" s="538"/>
      <c r="C7" s="539"/>
      <c r="D7" s="938"/>
      <c r="E7" s="942"/>
      <c r="F7" s="940"/>
      <c r="G7" s="941"/>
      <c r="H7" s="540"/>
      <c r="I7" s="935"/>
      <c r="J7" s="936"/>
      <c r="K7" s="936"/>
      <c r="L7" s="937"/>
      <c r="M7" s="541"/>
      <c r="N7" s="542"/>
      <c r="O7" s="943"/>
      <c r="P7" s="498"/>
    </row>
    <row r="8" spans="1:16" ht="30" customHeight="1">
      <c r="A8" s="36">
        <v>2</v>
      </c>
      <c r="B8" s="543"/>
      <c r="C8" s="544"/>
      <c r="D8" s="938"/>
      <c r="E8" s="939"/>
      <c r="F8" s="940"/>
      <c r="G8" s="941"/>
      <c r="H8" s="540"/>
      <c r="I8" s="935"/>
      <c r="J8" s="936"/>
      <c r="K8" s="936"/>
      <c r="L8" s="937"/>
      <c r="M8" s="541"/>
      <c r="N8" s="542"/>
      <c r="O8" s="943"/>
      <c r="P8" s="498"/>
    </row>
    <row r="9" spans="1:16" ht="30" customHeight="1">
      <c r="A9" s="36">
        <v>3</v>
      </c>
      <c r="B9" s="543"/>
      <c r="C9" s="544"/>
      <c r="D9" s="938"/>
      <c r="E9" s="939"/>
      <c r="F9" s="940"/>
      <c r="G9" s="941"/>
      <c r="H9" s="540"/>
      <c r="I9" s="935"/>
      <c r="J9" s="936"/>
      <c r="K9" s="936"/>
      <c r="L9" s="937"/>
      <c r="M9" s="541"/>
      <c r="N9" s="542"/>
      <c r="O9" s="943"/>
      <c r="P9" s="498"/>
    </row>
    <row r="10" spans="1:16" ht="30" customHeight="1">
      <c r="A10" s="36">
        <v>4</v>
      </c>
      <c r="B10" s="543"/>
      <c r="C10" s="544"/>
      <c r="D10" s="938"/>
      <c r="E10" s="939"/>
      <c r="F10" s="940"/>
      <c r="G10" s="941"/>
      <c r="H10" s="540"/>
      <c r="I10" s="935"/>
      <c r="J10" s="936"/>
      <c r="K10" s="936"/>
      <c r="L10" s="937"/>
      <c r="M10" s="541"/>
      <c r="N10" s="542"/>
      <c r="O10" s="943"/>
      <c r="P10" s="498"/>
    </row>
    <row r="11" spans="1:16" ht="30" customHeight="1" thickBot="1">
      <c r="A11" s="36">
        <v>5</v>
      </c>
      <c r="B11" s="545"/>
      <c r="C11" s="546"/>
      <c r="D11" s="950"/>
      <c r="E11" s="951"/>
      <c r="F11" s="952"/>
      <c r="G11" s="953"/>
      <c r="H11" s="547"/>
      <c r="I11" s="932"/>
      <c r="J11" s="933"/>
      <c r="K11" s="933"/>
      <c r="L11" s="934"/>
      <c r="M11" s="548"/>
      <c r="N11" s="549"/>
      <c r="O11" s="944"/>
      <c r="P11" s="498"/>
    </row>
    <row r="12" spans="1:16" s="498" customFormat="1" ht="40" customHeight="1">
      <c r="B12" s="912" t="s">
        <v>639</v>
      </c>
      <c r="C12" s="913"/>
      <c r="D12" s="913"/>
      <c r="E12" s="913"/>
      <c r="F12" s="913"/>
      <c r="G12" s="913"/>
      <c r="H12" s="913"/>
      <c r="I12" s="913"/>
      <c r="J12" s="913"/>
      <c r="K12" s="913"/>
      <c r="L12" s="913"/>
      <c r="M12" s="913"/>
      <c r="N12" s="914"/>
      <c r="O12" s="888" t="s">
        <v>608</v>
      </c>
    </row>
    <row r="13" spans="1:16" ht="26.5" customHeight="1">
      <c r="A13" s="36">
        <v>1</v>
      </c>
      <c r="B13" s="891"/>
      <c r="C13" s="892"/>
      <c r="D13" s="892"/>
      <c r="E13" s="892"/>
      <c r="F13" s="892"/>
      <c r="G13" s="892"/>
      <c r="H13" s="892"/>
      <c r="I13" s="892"/>
      <c r="J13" s="892"/>
      <c r="K13" s="892"/>
      <c r="L13" s="892"/>
      <c r="M13" s="892"/>
      <c r="N13" s="893"/>
      <c r="O13" s="943"/>
      <c r="P13" s="498"/>
    </row>
    <row r="14" spans="1:16" ht="26.5" customHeight="1">
      <c r="A14" s="36">
        <v>2</v>
      </c>
      <c r="B14" s="894"/>
      <c r="C14" s="895"/>
      <c r="D14" s="895"/>
      <c r="E14" s="895"/>
      <c r="F14" s="895"/>
      <c r="G14" s="895"/>
      <c r="H14" s="895"/>
      <c r="I14" s="895"/>
      <c r="J14" s="895"/>
      <c r="K14" s="895"/>
      <c r="L14" s="895"/>
      <c r="M14" s="895"/>
      <c r="N14" s="896"/>
      <c r="O14" s="943"/>
      <c r="P14" s="498"/>
    </row>
    <row r="15" spans="1:16" ht="26.5" customHeight="1">
      <c r="A15" s="36">
        <v>3</v>
      </c>
      <c r="B15" s="894"/>
      <c r="C15" s="895"/>
      <c r="D15" s="895"/>
      <c r="E15" s="895"/>
      <c r="F15" s="895"/>
      <c r="G15" s="895"/>
      <c r="H15" s="895"/>
      <c r="I15" s="895"/>
      <c r="J15" s="895"/>
      <c r="K15" s="895"/>
      <c r="L15" s="895"/>
      <c r="M15" s="895"/>
      <c r="N15" s="896"/>
      <c r="O15" s="943"/>
      <c r="P15" s="498"/>
    </row>
    <row r="16" spans="1:16" ht="26.5" customHeight="1">
      <c r="A16" s="36">
        <v>4</v>
      </c>
      <c r="B16" s="894"/>
      <c r="C16" s="895"/>
      <c r="D16" s="895"/>
      <c r="E16" s="895"/>
      <c r="F16" s="895"/>
      <c r="G16" s="895"/>
      <c r="H16" s="895"/>
      <c r="I16" s="895"/>
      <c r="J16" s="895"/>
      <c r="K16" s="895"/>
      <c r="L16" s="895"/>
      <c r="M16" s="895"/>
      <c r="N16" s="896"/>
      <c r="O16" s="943"/>
      <c r="P16" s="498"/>
    </row>
    <row r="17" spans="1:16" ht="26.5" customHeight="1">
      <c r="A17" s="36">
        <v>5</v>
      </c>
      <c r="B17" s="894"/>
      <c r="C17" s="895"/>
      <c r="D17" s="895"/>
      <c r="E17" s="895"/>
      <c r="F17" s="895"/>
      <c r="G17" s="895"/>
      <c r="H17" s="895"/>
      <c r="I17" s="895"/>
      <c r="J17" s="895"/>
      <c r="K17" s="895"/>
      <c r="L17" s="895"/>
      <c r="M17" s="895"/>
      <c r="N17" s="896"/>
      <c r="O17" s="943"/>
      <c r="P17" s="498"/>
    </row>
    <row r="18" spans="1:16" ht="26.5" customHeight="1">
      <c r="A18" s="36">
        <v>6</v>
      </c>
      <c r="B18" s="894"/>
      <c r="C18" s="895"/>
      <c r="D18" s="895"/>
      <c r="E18" s="895"/>
      <c r="F18" s="895"/>
      <c r="G18" s="895"/>
      <c r="H18" s="895"/>
      <c r="I18" s="895"/>
      <c r="J18" s="895"/>
      <c r="K18" s="895"/>
      <c r="L18" s="895"/>
      <c r="M18" s="895"/>
      <c r="N18" s="896"/>
      <c r="O18" s="943"/>
      <c r="P18" s="498"/>
    </row>
    <row r="19" spans="1:16" ht="26.5" customHeight="1">
      <c r="A19" s="36">
        <v>7</v>
      </c>
      <c r="B19" s="894"/>
      <c r="C19" s="895"/>
      <c r="D19" s="895"/>
      <c r="E19" s="895"/>
      <c r="F19" s="895"/>
      <c r="G19" s="895"/>
      <c r="H19" s="895"/>
      <c r="I19" s="895"/>
      <c r="J19" s="895"/>
      <c r="K19" s="895"/>
      <c r="L19" s="895"/>
      <c r="M19" s="895"/>
      <c r="N19" s="896"/>
      <c r="O19" s="943"/>
      <c r="P19" s="498"/>
    </row>
    <row r="20" spans="1:16" ht="26.5" customHeight="1">
      <c r="A20" s="36">
        <v>8</v>
      </c>
      <c r="B20" s="894"/>
      <c r="C20" s="895"/>
      <c r="D20" s="895"/>
      <c r="E20" s="895"/>
      <c r="F20" s="895"/>
      <c r="G20" s="895"/>
      <c r="H20" s="895"/>
      <c r="I20" s="895"/>
      <c r="J20" s="895"/>
      <c r="K20" s="895"/>
      <c r="L20" s="895"/>
      <c r="M20" s="895"/>
      <c r="N20" s="896"/>
      <c r="O20" s="943"/>
      <c r="P20" s="498"/>
    </row>
    <row r="21" spans="1:16" ht="26.5" customHeight="1">
      <c r="A21" s="36">
        <v>9</v>
      </c>
      <c r="B21" s="894"/>
      <c r="C21" s="895"/>
      <c r="D21" s="895"/>
      <c r="E21" s="895"/>
      <c r="F21" s="895"/>
      <c r="G21" s="895"/>
      <c r="H21" s="895"/>
      <c r="I21" s="895"/>
      <c r="J21" s="895"/>
      <c r="K21" s="895"/>
      <c r="L21" s="895"/>
      <c r="M21" s="895"/>
      <c r="N21" s="896"/>
      <c r="O21" s="943"/>
      <c r="P21" s="498"/>
    </row>
    <row r="22" spans="1:16" ht="26.5" customHeight="1">
      <c r="A22" s="36">
        <v>10</v>
      </c>
      <c r="B22" s="894"/>
      <c r="C22" s="895"/>
      <c r="D22" s="895"/>
      <c r="E22" s="895"/>
      <c r="F22" s="895"/>
      <c r="G22" s="895"/>
      <c r="H22" s="895"/>
      <c r="I22" s="895"/>
      <c r="J22" s="895"/>
      <c r="K22" s="895"/>
      <c r="L22" s="895"/>
      <c r="M22" s="895"/>
      <c r="N22" s="896"/>
      <c r="O22" s="943"/>
      <c r="P22" s="498"/>
    </row>
    <row r="23" spans="1:16" ht="26.5" customHeight="1">
      <c r="A23" s="36">
        <v>11</v>
      </c>
      <c r="B23" s="894"/>
      <c r="C23" s="895"/>
      <c r="D23" s="895"/>
      <c r="E23" s="895"/>
      <c r="F23" s="895"/>
      <c r="G23" s="895"/>
      <c r="H23" s="895"/>
      <c r="I23" s="895"/>
      <c r="J23" s="895"/>
      <c r="K23" s="895"/>
      <c r="L23" s="895"/>
      <c r="M23" s="895"/>
      <c r="N23" s="896"/>
      <c r="O23" s="943"/>
      <c r="P23" s="498"/>
    </row>
    <row r="24" spans="1:16" ht="26.5" customHeight="1">
      <c r="A24" s="36">
        <v>12</v>
      </c>
      <c r="B24" s="894"/>
      <c r="C24" s="895"/>
      <c r="D24" s="895"/>
      <c r="E24" s="895"/>
      <c r="F24" s="895"/>
      <c r="G24" s="895"/>
      <c r="H24" s="895"/>
      <c r="I24" s="895"/>
      <c r="J24" s="895"/>
      <c r="K24" s="895"/>
      <c r="L24" s="895"/>
      <c r="M24" s="895"/>
      <c r="N24" s="896"/>
      <c r="O24" s="943"/>
      <c r="P24" s="498"/>
    </row>
    <row r="25" spans="1:16" ht="26.5" customHeight="1">
      <c r="A25" s="36">
        <v>13</v>
      </c>
      <c r="B25" s="894"/>
      <c r="C25" s="895"/>
      <c r="D25" s="895"/>
      <c r="E25" s="895"/>
      <c r="F25" s="895"/>
      <c r="G25" s="895"/>
      <c r="H25" s="895"/>
      <c r="I25" s="895"/>
      <c r="J25" s="895"/>
      <c r="K25" s="895"/>
      <c r="L25" s="895"/>
      <c r="M25" s="895"/>
      <c r="N25" s="896"/>
      <c r="O25" s="943"/>
      <c r="P25" s="498"/>
    </row>
    <row r="26" spans="1:16" ht="26.5" customHeight="1">
      <c r="A26" s="36">
        <v>14</v>
      </c>
      <c r="B26" s="894"/>
      <c r="C26" s="895"/>
      <c r="D26" s="895"/>
      <c r="E26" s="895"/>
      <c r="F26" s="895"/>
      <c r="G26" s="895"/>
      <c r="H26" s="895"/>
      <c r="I26" s="895"/>
      <c r="J26" s="895"/>
      <c r="K26" s="895"/>
      <c r="L26" s="895"/>
      <c r="M26" s="895"/>
      <c r="N26" s="896"/>
      <c r="O26" s="943"/>
      <c r="P26" s="498"/>
    </row>
    <row r="27" spans="1:16" ht="26.5" customHeight="1">
      <c r="A27" s="36">
        <v>15</v>
      </c>
      <c r="B27" s="894"/>
      <c r="C27" s="895"/>
      <c r="D27" s="895"/>
      <c r="E27" s="895"/>
      <c r="F27" s="895"/>
      <c r="G27" s="895"/>
      <c r="H27" s="895"/>
      <c r="I27" s="895"/>
      <c r="J27" s="895"/>
      <c r="K27" s="895"/>
      <c r="L27" s="895"/>
      <c r="M27" s="895"/>
      <c r="N27" s="896"/>
      <c r="O27" s="943"/>
      <c r="P27" s="498"/>
    </row>
    <row r="28" spans="1:16" ht="26.5" customHeight="1">
      <c r="A28" s="36">
        <v>16</v>
      </c>
      <c r="B28" s="894"/>
      <c r="C28" s="895"/>
      <c r="D28" s="895"/>
      <c r="E28" s="895"/>
      <c r="F28" s="895"/>
      <c r="G28" s="895"/>
      <c r="H28" s="895"/>
      <c r="I28" s="895"/>
      <c r="J28" s="895"/>
      <c r="K28" s="895"/>
      <c r="L28" s="895"/>
      <c r="M28" s="895"/>
      <c r="N28" s="896"/>
      <c r="O28" s="943"/>
      <c r="P28" s="498"/>
    </row>
    <row r="29" spans="1:16" ht="26.5" customHeight="1">
      <c r="A29" s="36">
        <v>17</v>
      </c>
      <c r="B29" s="894"/>
      <c r="C29" s="895"/>
      <c r="D29" s="895"/>
      <c r="E29" s="895"/>
      <c r="F29" s="895"/>
      <c r="G29" s="895"/>
      <c r="H29" s="895"/>
      <c r="I29" s="895"/>
      <c r="J29" s="895"/>
      <c r="K29" s="895"/>
      <c r="L29" s="895"/>
      <c r="M29" s="895"/>
      <c r="N29" s="896"/>
      <c r="O29" s="943"/>
      <c r="P29" s="498"/>
    </row>
    <row r="30" spans="1:16" ht="26.5" customHeight="1">
      <c r="A30" s="36">
        <v>18</v>
      </c>
      <c r="B30" s="894"/>
      <c r="C30" s="895"/>
      <c r="D30" s="895"/>
      <c r="E30" s="895"/>
      <c r="F30" s="895"/>
      <c r="G30" s="895"/>
      <c r="H30" s="895"/>
      <c r="I30" s="895"/>
      <c r="J30" s="895"/>
      <c r="K30" s="895"/>
      <c r="L30" s="895"/>
      <c r="M30" s="895"/>
      <c r="N30" s="896"/>
      <c r="O30" s="943"/>
      <c r="P30" s="498"/>
    </row>
    <row r="31" spans="1:16" ht="26.5" customHeight="1">
      <c r="A31" s="36">
        <v>19</v>
      </c>
      <c r="B31" s="894"/>
      <c r="C31" s="895"/>
      <c r="D31" s="895"/>
      <c r="E31" s="895"/>
      <c r="F31" s="895"/>
      <c r="G31" s="895"/>
      <c r="H31" s="895"/>
      <c r="I31" s="895"/>
      <c r="J31" s="895"/>
      <c r="K31" s="895"/>
      <c r="L31" s="895"/>
      <c r="M31" s="895"/>
      <c r="N31" s="896"/>
      <c r="O31" s="943"/>
      <c r="P31" s="498"/>
    </row>
    <row r="32" spans="1:16" ht="26.5" customHeight="1">
      <c r="A32" s="36">
        <v>20</v>
      </c>
      <c r="B32" s="894"/>
      <c r="C32" s="895"/>
      <c r="D32" s="895"/>
      <c r="E32" s="895"/>
      <c r="F32" s="895"/>
      <c r="G32" s="895"/>
      <c r="H32" s="895"/>
      <c r="I32" s="895"/>
      <c r="J32" s="895"/>
      <c r="K32" s="895"/>
      <c r="L32" s="895"/>
      <c r="M32" s="895"/>
      <c r="N32" s="896"/>
      <c r="O32" s="943"/>
      <c r="P32" s="498"/>
    </row>
    <row r="33" spans="1:16" ht="26.5" customHeight="1">
      <c r="A33" s="36">
        <v>21</v>
      </c>
      <c r="B33" s="894"/>
      <c r="C33" s="895"/>
      <c r="D33" s="895"/>
      <c r="E33" s="895"/>
      <c r="F33" s="895"/>
      <c r="G33" s="895"/>
      <c r="H33" s="895"/>
      <c r="I33" s="895"/>
      <c r="J33" s="895"/>
      <c r="K33" s="895"/>
      <c r="L33" s="895"/>
      <c r="M33" s="895"/>
      <c r="N33" s="896"/>
      <c r="O33" s="943"/>
      <c r="P33" s="498"/>
    </row>
    <row r="34" spans="1:16" ht="26.5" customHeight="1">
      <c r="A34" s="36">
        <v>22</v>
      </c>
      <c r="B34" s="894"/>
      <c r="C34" s="895"/>
      <c r="D34" s="895"/>
      <c r="E34" s="895"/>
      <c r="F34" s="895"/>
      <c r="G34" s="895"/>
      <c r="H34" s="895"/>
      <c r="I34" s="895"/>
      <c r="J34" s="895"/>
      <c r="K34" s="895"/>
      <c r="L34" s="895"/>
      <c r="M34" s="895"/>
      <c r="N34" s="896"/>
      <c r="O34" s="943"/>
      <c r="P34" s="498"/>
    </row>
    <row r="35" spans="1:16" ht="26.5" customHeight="1">
      <c r="A35" s="36">
        <v>23</v>
      </c>
      <c r="B35" s="894"/>
      <c r="C35" s="895"/>
      <c r="D35" s="895"/>
      <c r="E35" s="895"/>
      <c r="F35" s="895"/>
      <c r="G35" s="895"/>
      <c r="H35" s="895"/>
      <c r="I35" s="895"/>
      <c r="J35" s="895"/>
      <c r="K35" s="895"/>
      <c r="L35" s="895"/>
      <c r="M35" s="895"/>
      <c r="N35" s="896"/>
      <c r="O35" s="943"/>
      <c r="P35" s="498"/>
    </row>
    <row r="36" spans="1:16" ht="26.5" customHeight="1">
      <c r="A36" s="36">
        <v>24</v>
      </c>
      <c r="B36" s="894"/>
      <c r="C36" s="895"/>
      <c r="D36" s="895"/>
      <c r="E36" s="895"/>
      <c r="F36" s="895"/>
      <c r="G36" s="895"/>
      <c r="H36" s="895"/>
      <c r="I36" s="895"/>
      <c r="J36" s="895"/>
      <c r="K36" s="895"/>
      <c r="L36" s="895"/>
      <c r="M36" s="895"/>
      <c r="N36" s="896"/>
      <c r="O36" s="943"/>
      <c r="P36" s="498"/>
    </row>
    <row r="37" spans="1:16" ht="26.5" customHeight="1">
      <c r="A37" s="36">
        <v>25</v>
      </c>
      <c r="B37" s="894"/>
      <c r="C37" s="895"/>
      <c r="D37" s="895"/>
      <c r="E37" s="895"/>
      <c r="F37" s="895"/>
      <c r="G37" s="895"/>
      <c r="H37" s="895"/>
      <c r="I37" s="895"/>
      <c r="J37" s="895"/>
      <c r="K37" s="895"/>
      <c r="L37" s="895"/>
      <c r="M37" s="895"/>
      <c r="N37" s="896"/>
      <c r="O37" s="943"/>
      <c r="P37" s="498"/>
    </row>
    <row r="38" spans="1:16" ht="26.5" customHeight="1">
      <c r="A38" s="36">
        <v>26</v>
      </c>
      <c r="B38" s="894"/>
      <c r="C38" s="895"/>
      <c r="D38" s="895"/>
      <c r="E38" s="895"/>
      <c r="F38" s="895"/>
      <c r="G38" s="895"/>
      <c r="H38" s="895"/>
      <c r="I38" s="895"/>
      <c r="J38" s="895"/>
      <c r="K38" s="895"/>
      <c r="L38" s="895"/>
      <c r="M38" s="895"/>
      <c r="N38" s="896"/>
      <c r="O38" s="943"/>
      <c r="P38" s="498"/>
    </row>
    <row r="39" spans="1:16" ht="26.5" customHeight="1">
      <c r="A39" s="36">
        <v>27</v>
      </c>
      <c r="B39" s="894"/>
      <c r="C39" s="895"/>
      <c r="D39" s="895"/>
      <c r="E39" s="895"/>
      <c r="F39" s="895"/>
      <c r="G39" s="895"/>
      <c r="H39" s="895"/>
      <c r="I39" s="895"/>
      <c r="J39" s="895"/>
      <c r="K39" s="895"/>
      <c r="L39" s="895"/>
      <c r="M39" s="895"/>
      <c r="N39" s="896"/>
      <c r="O39" s="943"/>
      <c r="P39" s="498"/>
    </row>
    <row r="40" spans="1:16" ht="26.5" customHeight="1">
      <c r="A40" s="36">
        <v>28</v>
      </c>
      <c r="B40" s="894"/>
      <c r="C40" s="895"/>
      <c r="D40" s="895"/>
      <c r="E40" s="895"/>
      <c r="F40" s="895"/>
      <c r="G40" s="895"/>
      <c r="H40" s="895"/>
      <c r="I40" s="895"/>
      <c r="J40" s="895"/>
      <c r="K40" s="895"/>
      <c r="L40" s="895"/>
      <c r="M40" s="895"/>
      <c r="N40" s="896"/>
      <c r="O40" s="943"/>
      <c r="P40" s="498"/>
    </row>
    <row r="41" spans="1:16" ht="26.5" customHeight="1">
      <c r="A41" s="36">
        <v>29</v>
      </c>
      <c r="B41" s="894"/>
      <c r="C41" s="895"/>
      <c r="D41" s="895"/>
      <c r="E41" s="895"/>
      <c r="F41" s="895"/>
      <c r="G41" s="895"/>
      <c r="H41" s="895"/>
      <c r="I41" s="895"/>
      <c r="J41" s="895"/>
      <c r="K41" s="895"/>
      <c r="L41" s="895"/>
      <c r="M41" s="895"/>
      <c r="N41" s="896"/>
      <c r="O41" s="943"/>
      <c r="P41" s="498"/>
    </row>
    <row r="42" spans="1:16" ht="26.5" customHeight="1" thickBot="1">
      <c r="A42" s="36">
        <v>30</v>
      </c>
      <c r="B42" s="894"/>
      <c r="C42" s="895"/>
      <c r="D42" s="895"/>
      <c r="E42" s="895"/>
      <c r="F42" s="895"/>
      <c r="G42" s="895"/>
      <c r="H42" s="895"/>
      <c r="I42" s="895"/>
      <c r="J42" s="895"/>
      <c r="K42" s="895"/>
      <c r="L42" s="895"/>
      <c r="M42" s="895"/>
      <c r="N42" s="896"/>
      <c r="O42" s="944"/>
      <c r="P42" s="498"/>
    </row>
    <row r="43" spans="1:16" s="498" customFormat="1" ht="40" customHeight="1">
      <c r="B43" s="912" t="s">
        <v>467</v>
      </c>
      <c r="C43" s="913"/>
      <c r="D43" s="913"/>
      <c r="E43" s="913"/>
      <c r="F43" s="913"/>
      <c r="G43" s="913"/>
      <c r="H43" s="913"/>
      <c r="I43" s="913"/>
      <c r="J43" s="913"/>
      <c r="K43" s="913"/>
      <c r="L43" s="913"/>
      <c r="M43" s="913"/>
      <c r="N43" s="914"/>
      <c r="O43" s="888" t="s">
        <v>668</v>
      </c>
    </row>
    <row r="44" spans="1:16" ht="26.5" customHeight="1">
      <c r="A44" s="36">
        <v>1</v>
      </c>
      <c r="B44" s="891"/>
      <c r="C44" s="892"/>
      <c r="D44" s="892"/>
      <c r="E44" s="892"/>
      <c r="F44" s="892"/>
      <c r="G44" s="892"/>
      <c r="H44" s="892"/>
      <c r="I44" s="892"/>
      <c r="J44" s="892"/>
      <c r="K44" s="892"/>
      <c r="L44" s="892"/>
      <c r="M44" s="892"/>
      <c r="N44" s="893"/>
      <c r="O44" s="889"/>
      <c r="P44" s="498"/>
    </row>
    <row r="45" spans="1:16" ht="26.5" customHeight="1">
      <c r="A45" s="36">
        <v>2</v>
      </c>
      <c r="B45" s="894"/>
      <c r="C45" s="895"/>
      <c r="D45" s="895"/>
      <c r="E45" s="895"/>
      <c r="F45" s="895"/>
      <c r="G45" s="895"/>
      <c r="H45" s="895"/>
      <c r="I45" s="895"/>
      <c r="J45" s="895"/>
      <c r="K45" s="895"/>
      <c r="L45" s="895"/>
      <c r="M45" s="895"/>
      <c r="N45" s="896"/>
      <c r="O45" s="889"/>
      <c r="P45" s="498"/>
    </row>
    <row r="46" spans="1:16" ht="26.5" customHeight="1">
      <c r="A46" s="36">
        <v>3</v>
      </c>
      <c r="B46" s="894"/>
      <c r="C46" s="895"/>
      <c r="D46" s="895"/>
      <c r="E46" s="895"/>
      <c r="F46" s="895"/>
      <c r="G46" s="895"/>
      <c r="H46" s="895"/>
      <c r="I46" s="895"/>
      <c r="J46" s="895"/>
      <c r="K46" s="895"/>
      <c r="L46" s="895"/>
      <c r="M46" s="895"/>
      <c r="N46" s="896"/>
      <c r="O46" s="889"/>
      <c r="P46" s="498"/>
    </row>
    <row r="47" spans="1:16" ht="26.5" customHeight="1">
      <c r="A47" s="36">
        <v>4</v>
      </c>
      <c r="B47" s="894"/>
      <c r="C47" s="895"/>
      <c r="D47" s="895"/>
      <c r="E47" s="895"/>
      <c r="F47" s="895"/>
      <c r="G47" s="895"/>
      <c r="H47" s="895"/>
      <c r="I47" s="895"/>
      <c r="J47" s="895"/>
      <c r="K47" s="895"/>
      <c r="L47" s="895"/>
      <c r="M47" s="895"/>
      <c r="N47" s="896"/>
      <c r="O47" s="889"/>
      <c r="P47" s="498"/>
    </row>
    <row r="48" spans="1:16" ht="26.5" customHeight="1">
      <c r="A48" s="36">
        <v>5</v>
      </c>
      <c r="B48" s="894"/>
      <c r="C48" s="895"/>
      <c r="D48" s="895"/>
      <c r="E48" s="895"/>
      <c r="F48" s="895"/>
      <c r="G48" s="895"/>
      <c r="H48" s="895"/>
      <c r="I48" s="895"/>
      <c r="J48" s="895"/>
      <c r="K48" s="895"/>
      <c r="L48" s="895"/>
      <c r="M48" s="895"/>
      <c r="N48" s="896"/>
      <c r="O48" s="890"/>
      <c r="P48" s="498"/>
    </row>
    <row r="49" spans="1:16" ht="30" customHeight="1">
      <c r="B49" s="918" t="s">
        <v>628</v>
      </c>
      <c r="C49" s="919"/>
      <c r="D49" s="919"/>
      <c r="E49" s="535" t="s">
        <v>543</v>
      </c>
      <c r="F49" s="922" t="s">
        <v>630</v>
      </c>
      <c r="G49" s="923"/>
      <c r="H49" s="923"/>
      <c r="I49" s="924"/>
      <c r="J49" s="535" t="s">
        <v>543</v>
      </c>
      <c r="K49" s="922" t="s">
        <v>629</v>
      </c>
      <c r="L49" s="923"/>
      <c r="M49" s="923"/>
      <c r="N49" s="928"/>
      <c r="O49" s="502"/>
      <c r="P49" s="498"/>
    </row>
    <row r="50" spans="1:16" ht="30" customHeight="1" thickBot="1">
      <c r="B50" s="920"/>
      <c r="C50" s="921"/>
      <c r="D50" s="921"/>
      <c r="E50" s="536" t="s">
        <v>543</v>
      </c>
      <c r="F50" s="925" t="s">
        <v>631</v>
      </c>
      <c r="G50" s="926"/>
      <c r="H50" s="926"/>
      <c r="I50" s="927"/>
      <c r="J50" s="536" t="s">
        <v>543</v>
      </c>
      <c r="K50" s="537" t="s">
        <v>632</v>
      </c>
      <c r="L50" s="929"/>
      <c r="M50" s="930"/>
      <c r="N50" s="931"/>
      <c r="O50" s="503"/>
      <c r="P50" s="498"/>
    </row>
    <row r="51" spans="1:16" s="498" customFormat="1" ht="40" customHeight="1">
      <c r="B51" s="905" t="s">
        <v>664</v>
      </c>
      <c r="C51" s="906"/>
      <c r="D51" s="906"/>
      <c r="E51" s="906"/>
      <c r="F51" s="906"/>
      <c r="G51" s="906"/>
      <c r="H51" s="906"/>
      <c r="I51" s="906"/>
      <c r="J51" s="906"/>
      <c r="K51" s="906"/>
      <c r="L51" s="906"/>
      <c r="M51" s="906"/>
      <c r="N51" s="907"/>
      <c r="O51" s="499"/>
      <c r="P51" s="500"/>
    </row>
    <row r="52" spans="1:16" ht="30" customHeight="1">
      <c r="B52" s="902" t="s">
        <v>705</v>
      </c>
      <c r="C52" s="903"/>
      <c r="D52" s="903"/>
      <c r="E52" s="903"/>
      <c r="F52" s="903"/>
      <c r="G52" s="903"/>
      <c r="H52" s="903"/>
      <c r="I52" s="903"/>
      <c r="J52" s="903"/>
      <c r="K52" s="903"/>
      <c r="L52" s="903"/>
      <c r="M52" s="903"/>
      <c r="N52" s="904"/>
      <c r="O52" s="911" t="s">
        <v>665</v>
      </c>
      <c r="P52" s="500"/>
    </row>
    <row r="53" spans="1:16" ht="26.5" customHeight="1">
      <c r="A53" s="36">
        <v>1</v>
      </c>
      <c r="B53" s="891"/>
      <c r="C53" s="892"/>
      <c r="D53" s="892"/>
      <c r="E53" s="892"/>
      <c r="F53" s="892"/>
      <c r="G53" s="892"/>
      <c r="H53" s="892"/>
      <c r="I53" s="892"/>
      <c r="J53" s="892"/>
      <c r="K53" s="892"/>
      <c r="L53" s="892"/>
      <c r="M53" s="892"/>
      <c r="N53" s="893"/>
      <c r="O53" s="909"/>
      <c r="P53" s="500"/>
    </row>
    <row r="54" spans="1:16" ht="26.5" customHeight="1">
      <c r="A54" s="36">
        <v>2</v>
      </c>
      <c r="B54" s="894"/>
      <c r="C54" s="895"/>
      <c r="D54" s="895"/>
      <c r="E54" s="895"/>
      <c r="F54" s="895"/>
      <c r="G54" s="895"/>
      <c r="H54" s="895"/>
      <c r="I54" s="895"/>
      <c r="J54" s="895"/>
      <c r="K54" s="895"/>
      <c r="L54" s="895"/>
      <c r="M54" s="895"/>
      <c r="N54" s="896"/>
      <c r="O54" s="909"/>
      <c r="P54" s="500"/>
    </row>
    <row r="55" spans="1:16" ht="26.5" customHeight="1">
      <c r="A55" s="36">
        <v>3</v>
      </c>
      <c r="B55" s="894"/>
      <c r="C55" s="895"/>
      <c r="D55" s="895"/>
      <c r="E55" s="895"/>
      <c r="F55" s="895"/>
      <c r="G55" s="895"/>
      <c r="H55" s="895"/>
      <c r="I55" s="895"/>
      <c r="J55" s="895"/>
      <c r="K55" s="895"/>
      <c r="L55" s="895"/>
      <c r="M55" s="895"/>
      <c r="N55" s="896"/>
      <c r="O55" s="909"/>
      <c r="P55" s="500"/>
    </row>
    <row r="56" spans="1:16" ht="26.5" customHeight="1">
      <c r="A56" s="36">
        <v>4</v>
      </c>
      <c r="B56" s="894"/>
      <c r="C56" s="895"/>
      <c r="D56" s="895"/>
      <c r="E56" s="895"/>
      <c r="F56" s="895"/>
      <c r="G56" s="895"/>
      <c r="H56" s="895"/>
      <c r="I56" s="895"/>
      <c r="J56" s="895"/>
      <c r="K56" s="895"/>
      <c r="L56" s="895"/>
      <c r="M56" s="895"/>
      <c r="N56" s="896"/>
      <c r="O56" s="909"/>
      <c r="P56" s="500"/>
    </row>
    <row r="57" spans="1:16" ht="26.5" customHeight="1">
      <c r="A57" s="36">
        <v>5</v>
      </c>
      <c r="B57" s="894"/>
      <c r="C57" s="895"/>
      <c r="D57" s="895"/>
      <c r="E57" s="895"/>
      <c r="F57" s="895"/>
      <c r="G57" s="895"/>
      <c r="H57" s="895"/>
      <c r="I57" s="895"/>
      <c r="J57" s="895"/>
      <c r="K57" s="895"/>
      <c r="L57" s="895"/>
      <c r="M57" s="895"/>
      <c r="N57" s="896"/>
      <c r="O57" s="909"/>
      <c r="P57" s="504"/>
    </row>
    <row r="58" spans="1:16" ht="26.5" customHeight="1">
      <c r="A58" s="36">
        <v>6</v>
      </c>
      <c r="B58" s="894"/>
      <c r="C58" s="895"/>
      <c r="D58" s="895"/>
      <c r="E58" s="895"/>
      <c r="F58" s="895"/>
      <c r="G58" s="895"/>
      <c r="H58" s="895"/>
      <c r="I58" s="895"/>
      <c r="J58" s="895"/>
      <c r="K58" s="895"/>
      <c r="L58" s="895"/>
      <c r="M58" s="895"/>
      <c r="N58" s="896"/>
      <c r="O58" s="909"/>
      <c r="P58" s="504"/>
    </row>
    <row r="59" spans="1:16" ht="30" customHeight="1">
      <c r="B59" s="902" t="s">
        <v>706</v>
      </c>
      <c r="C59" s="903"/>
      <c r="D59" s="903"/>
      <c r="E59" s="903"/>
      <c r="F59" s="903"/>
      <c r="G59" s="903"/>
      <c r="H59" s="903"/>
      <c r="I59" s="903"/>
      <c r="J59" s="903"/>
      <c r="K59" s="903"/>
      <c r="L59" s="903"/>
      <c r="M59" s="903"/>
      <c r="N59" s="904"/>
      <c r="O59" s="908" t="s">
        <v>670</v>
      </c>
      <c r="P59" s="500"/>
    </row>
    <row r="60" spans="1:16" ht="26.5" customHeight="1">
      <c r="A60" s="36">
        <v>1</v>
      </c>
      <c r="B60" s="891"/>
      <c r="C60" s="892"/>
      <c r="D60" s="892"/>
      <c r="E60" s="892"/>
      <c r="F60" s="892"/>
      <c r="G60" s="892"/>
      <c r="H60" s="892"/>
      <c r="I60" s="892"/>
      <c r="J60" s="892"/>
      <c r="K60" s="892"/>
      <c r="L60" s="892"/>
      <c r="M60" s="892"/>
      <c r="N60" s="893"/>
      <c r="O60" s="909"/>
      <c r="P60" s="500"/>
    </row>
    <row r="61" spans="1:16" ht="26.5" customHeight="1">
      <c r="A61" s="36">
        <v>2</v>
      </c>
      <c r="B61" s="894"/>
      <c r="C61" s="895"/>
      <c r="D61" s="895"/>
      <c r="E61" s="895"/>
      <c r="F61" s="895"/>
      <c r="G61" s="895"/>
      <c r="H61" s="895"/>
      <c r="I61" s="895"/>
      <c r="J61" s="895"/>
      <c r="K61" s="895"/>
      <c r="L61" s="895"/>
      <c r="M61" s="895"/>
      <c r="N61" s="896"/>
      <c r="O61" s="909"/>
      <c r="P61" s="500"/>
    </row>
    <row r="62" spans="1:16" ht="26.5" customHeight="1">
      <c r="A62" s="36">
        <v>3</v>
      </c>
      <c r="B62" s="894"/>
      <c r="C62" s="895"/>
      <c r="D62" s="895"/>
      <c r="E62" s="895"/>
      <c r="F62" s="895"/>
      <c r="G62" s="895"/>
      <c r="H62" s="895"/>
      <c r="I62" s="895"/>
      <c r="J62" s="895"/>
      <c r="K62" s="895"/>
      <c r="L62" s="895"/>
      <c r="M62" s="895"/>
      <c r="N62" s="896"/>
      <c r="O62" s="909"/>
      <c r="P62" s="500"/>
    </row>
    <row r="63" spans="1:16" ht="26.5" customHeight="1" thickBot="1">
      <c r="A63" s="36">
        <v>4</v>
      </c>
      <c r="B63" s="894"/>
      <c r="C63" s="895"/>
      <c r="D63" s="895"/>
      <c r="E63" s="895"/>
      <c r="F63" s="895"/>
      <c r="G63" s="895"/>
      <c r="H63" s="895"/>
      <c r="I63" s="895"/>
      <c r="J63" s="895"/>
      <c r="K63" s="895"/>
      <c r="L63" s="895"/>
      <c r="M63" s="895"/>
      <c r="N63" s="896"/>
      <c r="O63" s="910"/>
      <c r="P63" s="500"/>
    </row>
    <row r="64" spans="1:16" s="498" customFormat="1" ht="40" customHeight="1">
      <c r="B64" s="915" t="s">
        <v>627</v>
      </c>
      <c r="C64" s="916"/>
      <c r="D64" s="916"/>
      <c r="E64" s="916"/>
      <c r="F64" s="916"/>
      <c r="G64" s="916"/>
      <c r="H64" s="916"/>
      <c r="I64" s="916"/>
      <c r="J64" s="916"/>
      <c r="K64" s="916"/>
      <c r="L64" s="916"/>
      <c r="M64" s="916"/>
      <c r="N64" s="917"/>
      <c r="O64" s="900" t="s">
        <v>711</v>
      </c>
      <c r="P64" s="901"/>
    </row>
    <row r="65" spans="1:16" ht="26.5" customHeight="1">
      <c r="A65" s="36">
        <v>1</v>
      </c>
      <c r="B65" s="891"/>
      <c r="C65" s="892"/>
      <c r="D65" s="892"/>
      <c r="E65" s="892"/>
      <c r="F65" s="892"/>
      <c r="G65" s="892"/>
      <c r="H65" s="892"/>
      <c r="I65" s="892"/>
      <c r="J65" s="892"/>
      <c r="K65" s="892"/>
      <c r="L65" s="892"/>
      <c r="M65" s="892"/>
      <c r="N65" s="893"/>
      <c r="O65" s="900"/>
      <c r="P65" s="901"/>
    </row>
    <row r="66" spans="1:16" ht="26.5" customHeight="1">
      <c r="A66" s="36">
        <v>2</v>
      </c>
      <c r="B66" s="894"/>
      <c r="C66" s="895"/>
      <c r="D66" s="895"/>
      <c r="E66" s="895"/>
      <c r="F66" s="895"/>
      <c r="G66" s="895"/>
      <c r="H66" s="895"/>
      <c r="I66" s="895"/>
      <c r="J66" s="895"/>
      <c r="K66" s="895"/>
      <c r="L66" s="895"/>
      <c r="M66" s="895"/>
      <c r="N66" s="896"/>
      <c r="O66" s="900"/>
      <c r="P66" s="901"/>
    </row>
    <row r="67" spans="1:16" ht="26.5" customHeight="1">
      <c r="A67" s="36">
        <v>3</v>
      </c>
      <c r="B67" s="894"/>
      <c r="C67" s="895"/>
      <c r="D67" s="895"/>
      <c r="E67" s="895"/>
      <c r="F67" s="895"/>
      <c r="G67" s="895"/>
      <c r="H67" s="895"/>
      <c r="I67" s="895"/>
      <c r="J67" s="895"/>
      <c r="K67" s="895"/>
      <c r="L67" s="895"/>
      <c r="M67" s="895"/>
      <c r="N67" s="896"/>
      <c r="O67" s="900"/>
      <c r="P67" s="901"/>
    </row>
    <row r="68" spans="1:16" ht="26.5" customHeight="1">
      <c r="A68" s="36">
        <v>4</v>
      </c>
      <c r="B68" s="894"/>
      <c r="C68" s="895"/>
      <c r="D68" s="895"/>
      <c r="E68" s="895"/>
      <c r="F68" s="895"/>
      <c r="G68" s="895"/>
      <c r="H68" s="895"/>
      <c r="I68" s="895"/>
      <c r="J68" s="895"/>
      <c r="K68" s="895"/>
      <c r="L68" s="895"/>
      <c r="M68" s="895"/>
      <c r="N68" s="896"/>
      <c r="O68" s="900"/>
      <c r="P68" s="901"/>
    </row>
    <row r="69" spans="1:16" ht="26.5" customHeight="1">
      <c r="A69" s="36">
        <v>5</v>
      </c>
      <c r="B69" s="894"/>
      <c r="C69" s="895"/>
      <c r="D69" s="895"/>
      <c r="E69" s="895"/>
      <c r="F69" s="895"/>
      <c r="G69" s="895"/>
      <c r="H69" s="895"/>
      <c r="I69" s="895"/>
      <c r="J69" s="895"/>
      <c r="K69" s="895"/>
      <c r="L69" s="895"/>
      <c r="M69" s="895"/>
      <c r="N69" s="896"/>
      <c r="O69" s="900"/>
      <c r="P69" s="901"/>
    </row>
    <row r="70" spans="1:16" ht="26.5" customHeight="1" thickBot="1">
      <c r="A70" s="36">
        <v>6</v>
      </c>
      <c r="B70" s="897"/>
      <c r="C70" s="898"/>
      <c r="D70" s="898"/>
      <c r="E70" s="898"/>
      <c r="F70" s="898"/>
      <c r="G70" s="898"/>
      <c r="H70" s="898"/>
      <c r="I70" s="898"/>
      <c r="J70" s="898"/>
      <c r="K70" s="898"/>
      <c r="L70" s="898"/>
      <c r="M70" s="898"/>
      <c r="N70" s="899"/>
      <c r="O70" s="900"/>
      <c r="P70" s="901"/>
    </row>
    <row r="74" spans="1:16">
      <c r="E74" s="202"/>
    </row>
  </sheetData>
  <sheetProtection algorithmName="SHA-512" hashValue="kZZpleFn9yntR+wyfbGUlxGHaVzBKOaJb678T53jzN1rwqLlTx3fmzrMHkdBbEmToTMBZ74bZl6KoV3vNjwE6w==" saltValue="EUaLL4OKDOM39yye+MtW1Q==" spinCount="100000" sheet="1" formatRows="0"/>
  <mergeCells count="43">
    <mergeCell ref="O12:O42"/>
    <mergeCell ref="D9:E9"/>
    <mergeCell ref="O1:O3"/>
    <mergeCell ref="O6:O11"/>
    <mergeCell ref="F8:G8"/>
    <mergeCell ref="I8:L8"/>
    <mergeCell ref="D10:E10"/>
    <mergeCell ref="F10:G10"/>
    <mergeCell ref="I10:L10"/>
    <mergeCell ref="D6:E6"/>
    <mergeCell ref="F6:G6"/>
    <mergeCell ref="I6:L6"/>
    <mergeCell ref="D11:E11"/>
    <mergeCell ref="F11:G11"/>
    <mergeCell ref="D3:M3"/>
    <mergeCell ref="D2:M2"/>
    <mergeCell ref="L50:N50"/>
    <mergeCell ref="B44:N48"/>
    <mergeCell ref="I11:L11"/>
    <mergeCell ref="I7:L7"/>
    <mergeCell ref="D8:E8"/>
    <mergeCell ref="F9:G9"/>
    <mergeCell ref="I9:L9"/>
    <mergeCell ref="D7:E7"/>
    <mergeCell ref="F7:G7"/>
    <mergeCell ref="B12:N12"/>
    <mergeCell ref="B13:N42"/>
    <mergeCell ref="O43:O48"/>
    <mergeCell ref="B65:N70"/>
    <mergeCell ref="O64:P70"/>
    <mergeCell ref="B59:N59"/>
    <mergeCell ref="B60:N63"/>
    <mergeCell ref="B51:N51"/>
    <mergeCell ref="B53:N58"/>
    <mergeCell ref="O59:O63"/>
    <mergeCell ref="B52:N52"/>
    <mergeCell ref="O52:O58"/>
    <mergeCell ref="B43:N43"/>
    <mergeCell ref="B64:N64"/>
    <mergeCell ref="B49:D50"/>
    <mergeCell ref="F49:I49"/>
    <mergeCell ref="F50:I50"/>
    <mergeCell ref="K49:N49"/>
  </mergeCells>
  <phoneticPr fontId="24"/>
  <dataValidations count="4">
    <dataValidation type="list" operator="lessThanOrEqual" allowBlank="1" showInputMessage="1" showErrorMessage="1" sqref="E49:E50 J49:J50" xr:uid="{00000000-0002-0000-0600-000002000000}">
      <formula1>"ー,〇"</formula1>
    </dataValidation>
    <dataValidation type="textLength" operator="lessThanOrEqual" allowBlank="1" showInputMessage="1" showErrorMessage="1" errorTitle="字数超過" error="200字・4行以下で入力してください。" sqref="B53" xr:uid="{477E6503-A8E0-4618-A3F0-25D98071D34C}">
      <formula1>300</formula1>
    </dataValidation>
    <dataValidation type="textLength" operator="lessThanOrEqual" allowBlank="1" showInputMessage="1" showErrorMessage="1" errorTitle="字数超過" error="200字・4行以下で入力してください。" sqref="B60:N63" xr:uid="{BCDEACD4-E1D9-4CC1-8517-67C05747A953}">
      <formula1>200</formula1>
    </dataValidation>
    <dataValidation operator="lessThanOrEqual" allowBlank="1" showInputMessage="1" showErrorMessage="1" errorTitle="字数超過" error="200字・4行以下で入力してください。" sqref="B65:N70" xr:uid="{0C14D79B-2449-4DEA-AE35-F09BA6A52926}"/>
  </dataValidations>
  <printOptions horizontalCentered="1"/>
  <pageMargins left="0.70866141732283472" right="0.70866141732283472" top="0.35433070866141736" bottom="0.35433070866141736" header="0.31496062992125984" footer="0.31496062992125984"/>
  <pageSetup paperSize="9" scale="26" orientation="landscape" r:id="rId1"/>
  <colBreaks count="1" manualBreakCount="1">
    <brk id="14" max="74" man="1"/>
  </colBreak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Sheet8">
    <pageSetUpPr fitToPage="1"/>
  </sheetPr>
  <dimension ref="A1:O134"/>
  <sheetViews>
    <sheetView view="pageBreakPreview" zoomScale="55" zoomScaleNormal="100" zoomScaleSheetLayoutView="55" workbookViewId="0">
      <selection activeCell="E21" sqref="E21"/>
    </sheetView>
  </sheetViews>
  <sheetFormatPr defaultColWidth="9" defaultRowHeight="22.5"/>
  <cols>
    <col min="1" max="2" width="6.83203125" style="203" customWidth="1"/>
    <col min="3" max="3" width="7.25" style="203" customWidth="1"/>
    <col min="4" max="4" width="39.5" style="251" customWidth="1"/>
    <col min="5" max="5" width="12" style="401" customWidth="1"/>
    <col min="6" max="6" width="3.5" style="401" bestFit="1" customWidth="1"/>
    <col min="7" max="7" width="11" style="401" customWidth="1"/>
    <col min="8" max="8" width="21.33203125" style="204" bestFit="1" customWidth="1"/>
    <col min="9" max="9" width="17.75" style="204" customWidth="1"/>
    <col min="10" max="10" width="83.25" style="569" customWidth="1"/>
    <col min="11" max="16384" width="9" style="27"/>
  </cols>
  <sheetData>
    <row r="1" spans="1:12" ht="22.5" customHeight="1">
      <c r="A1" s="76" t="s">
        <v>693</v>
      </c>
      <c r="B1" s="553"/>
      <c r="C1" s="553"/>
      <c r="D1" s="554"/>
      <c r="E1" s="555"/>
      <c r="F1" s="555"/>
      <c r="G1" s="555"/>
      <c r="H1" s="556"/>
      <c r="I1" s="556"/>
      <c r="J1" s="262"/>
    </row>
    <row r="2" spans="1:12" customFormat="1" ht="18.5" customHeight="1">
      <c r="A2" s="1008" t="s">
        <v>571</v>
      </c>
      <c r="B2" s="1008"/>
      <c r="C2" s="1009">
        <f>①総表!C10</f>
        <v>0</v>
      </c>
      <c r="D2" s="1009"/>
      <c r="E2" s="1009"/>
      <c r="F2" s="1009"/>
      <c r="G2" s="1009"/>
      <c r="H2" s="1009"/>
      <c r="I2" s="1009"/>
      <c r="J2" s="77"/>
      <c r="K2" s="77"/>
      <c r="L2" s="23"/>
    </row>
    <row r="3" spans="1:12" customFormat="1" ht="18.5" customHeight="1">
      <c r="A3" s="1008" t="s">
        <v>259</v>
      </c>
      <c r="B3" s="1008"/>
      <c r="C3" s="1009">
        <f>①総表!C22</f>
        <v>0</v>
      </c>
      <c r="D3" s="1009"/>
      <c r="E3" s="1009"/>
      <c r="F3" s="1009"/>
      <c r="G3" s="1009"/>
      <c r="H3" s="1009"/>
      <c r="I3" s="1009"/>
      <c r="J3" s="77"/>
      <c r="K3" s="77"/>
      <c r="L3" s="23"/>
    </row>
    <row r="4" spans="1:12" ht="16.5" customHeight="1" thickBot="1">
      <c r="G4" s="660" t="s">
        <v>699</v>
      </c>
      <c r="J4" s="262"/>
    </row>
    <row r="5" spans="1:12" customFormat="1" ht="23" customHeight="1" thickBot="1">
      <c r="A5" s="205"/>
      <c r="B5" s="575" t="s">
        <v>700</v>
      </c>
      <c r="C5" s="576"/>
      <c r="D5" s="577"/>
      <c r="E5" s="1017">
        <f>E6+E7</f>
        <v>0</v>
      </c>
      <c r="F5" s="1017"/>
      <c r="G5" s="1018"/>
      <c r="H5" s="206"/>
      <c r="I5" s="206"/>
      <c r="J5" s="18"/>
    </row>
    <row r="6" spans="1:12" customFormat="1" ht="23" customHeight="1" thickBot="1">
      <c r="A6" s="205"/>
      <c r="B6" s="578"/>
      <c r="C6" s="1019" t="s">
        <v>131</v>
      </c>
      <c r="D6" s="1020"/>
      <c r="E6" s="992">
        <f>I17</f>
        <v>0</v>
      </c>
      <c r="F6" s="993"/>
      <c r="G6" s="994"/>
      <c r="H6" s="207"/>
      <c r="I6" s="207"/>
      <c r="J6" s="18"/>
    </row>
    <row r="7" spans="1:12" customFormat="1" ht="23" customHeight="1" thickBot="1">
      <c r="A7" s="205"/>
      <c r="B7" s="578"/>
      <c r="C7" s="579" t="s">
        <v>132</v>
      </c>
      <c r="D7" s="580"/>
      <c r="E7" s="1021">
        <f>SUM(E8:G13)</f>
        <v>0</v>
      </c>
      <c r="F7" s="1021"/>
      <c r="G7" s="1022"/>
      <c r="H7" s="207"/>
      <c r="I7" s="207"/>
      <c r="J7" s="413"/>
    </row>
    <row r="8" spans="1:12" customFormat="1" ht="23" customHeight="1" thickBot="1">
      <c r="A8" s="205"/>
      <c r="B8" s="578"/>
      <c r="C8" s="581"/>
      <c r="D8" s="587" t="s">
        <v>133</v>
      </c>
      <c r="E8" s="1023">
        <f>I65</f>
        <v>0</v>
      </c>
      <c r="F8" s="1024"/>
      <c r="G8" s="1025"/>
      <c r="H8" s="207"/>
      <c r="I8" s="207"/>
      <c r="J8" s="18"/>
    </row>
    <row r="9" spans="1:12" customFormat="1" ht="23" customHeight="1">
      <c r="A9" s="205"/>
      <c r="B9" s="578"/>
      <c r="C9" s="581"/>
      <c r="D9" s="582" t="s">
        <v>134</v>
      </c>
      <c r="E9" s="1011">
        <f>I74</f>
        <v>0</v>
      </c>
      <c r="F9" s="1011"/>
      <c r="G9" s="1012"/>
      <c r="H9" s="207"/>
      <c r="I9" s="207"/>
      <c r="J9" s="1027" t="s">
        <v>710</v>
      </c>
    </row>
    <row r="10" spans="1:12" customFormat="1" ht="23" customHeight="1">
      <c r="A10" s="205"/>
      <c r="B10" s="578"/>
      <c r="C10" s="581"/>
      <c r="D10" s="582" t="s">
        <v>135</v>
      </c>
      <c r="E10" s="1013">
        <f>I85</f>
        <v>0</v>
      </c>
      <c r="F10" s="1013"/>
      <c r="G10" s="1014"/>
      <c r="H10" s="207"/>
      <c r="I10" s="207"/>
      <c r="J10" s="1027"/>
    </row>
    <row r="11" spans="1:12" customFormat="1" ht="23" customHeight="1">
      <c r="A11" s="205"/>
      <c r="B11" s="578"/>
      <c r="C11" s="581"/>
      <c r="D11" s="583" t="s">
        <v>638</v>
      </c>
      <c r="E11" s="1013">
        <f>I97</f>
        <v>0</v>
      </c>
      <c r="F11" s="1013"/>
      <c r="G11" s="1014"/>
      <c r="H11" s="207"/>
      <c r="I11" s="207"/>
      <c r="J11" s="1027"/>
    </row>
    <row r="12" spans="1:12" customFormat="1" ht="23" customHeight="1">
      <c r="A12" s="205"/>
      <c r="B12" s="578"/>
      <c r="C12" s="581"/>
      <c r="D12" s="583" t="s">
        <v>136</v>
      </c>
      <c r="E12" s="1013">
        <f>I113</f>
        <v>0</v>
      </c>
      <c r="F12" s="1013"/>
      <c r="G12" s="1014"/>
      <c r="H12" s="207"/>
      <c r="I12" s="207"/>
      <c r="J12" s="1027"/>
    </row>
    <row r="13" spans="1:12" customFormat="1" ht="23" customHeight="1" thickBot="1">
      <c r="A13" s="205"/>
      <c r="B13" s="584"/>
      <c r="C13" s="585"/>
      <c r="D13" s="586" t="s">
        <v>137</v>
      </c>
      <c r="E13" s="1015">
        <f>I124</f>
        <v>0</v>
      </c>
      <c r="F13" s="1015"/>
      <c r="G13" s="1016"/>
      <c r="H13" s="207"/>
      <c r="I13" s="207"/>
      <c r="J13" s="1027"/>
    </row>
    <row r="14" spans="1:12" ht="10.5" customHeight="1" thickBot="1">
      <c r="J14" s="1027"/>
    </row>
    <row r="15" spans="1:12" s="208" customFormat="1" ht="23" thickBot="1">
      <c r="A15" s="588" t="s">
        <v>18</v>
      </c>
      <c r="B15" s="589" t="s">
        <v>19</v>
      </c>
      <c r="C15" s="589" t="s">
        <v>20</v>
      </c>
      <c r="D15" s="590" t="s">
        <v>21</v>
      </c>
      <c r="E15" s="1010" t="s">
        <v>22</v>
      </c>
      <c r="F15" s="1010"/>
      <c r="G15" s="1010"/>
      <c r="H15" s="591" t="s">
        <v>126</v>
      </c>
      <c r="I15" s="592" t="s">
        <v>23</v>
      </c>
      <c r="J15" s="567"/>
    </row>
    <row r="16" spans="1:12" ht="29.5" thickBot="1">
      <c r="A16" s="1028" t="s">
        <v>128</v>
      </c>
      <c r="B16" s="1029"/>
      <c r="C16" s="1029"/>
      <c r="D16" s="1029"/>
      <c r="E16" s="402"/>
      <c r="F16" s="402"/>
      <c r="G16" s="402"/>
      <c r="H16" s="209"/>
      <c r="I16" s="210">
        <f>SUM(I17,I65,I74,I85,I97,I113,I124)</f>
        <v>0</v>
      </c>
      <c r="J16" s="568"/>
    </row>
    <row r="17" spans="1:15" ht="29.5" thickBot="1">
      <c r="A17" s="211" t="s">
        <v>287</v>
      </c>
      <c r="B17" s="212" t="s">
        <v>24</v>
      </c>
      <c r="C17" s="213"/>
      <c r="D17" s="252"/>
      <c r="E17" s="403"/>
      <c r="F17" s="403"/>
      <c r="G17" s="403"/>
      <c r="H17" s="214"/>
      <c r="I17" s="215">
        <f>SUM(I26)</f>
        <v>0</v>
      </c>
      <c r="J17" s="567"/>
    </row>
    <row r="18" spans="1:15" ht="24" customHeight="1">
      <c r="A18" s="211" t="s">
        <v>287</v>
      </c>
      <c r="B18" s="216"/>
      <c r="C18" s="217" t="s">
        <v>25</v>
      </c>
      <c r="D18" s="253"/>
      <c r="E18" s="404"/>
      <c r="F18" s="404"/>
      <c r="G18" s="404"/>
      <c r="H18" s="218"/>
      <c r="I18" s="219"/>
      <c r="J18" s="984" t="s">
        <v>678</v>
      </c>
    </row>
    <row r="19" spans="1:15" ht="20">
      <c r="A19" s="211" t="s">
        <v>287</v>
      </c>
      <c r="B19" s="220"/>
      <c r="C19" s="221"/>
      <c r="D19" s="602" t="s">
        <v>513</v>
      </c>
      <c r="E19" s="1034">
        <f>①総表!C24</f>
        <v>0</v>
      </c>
      <c r="F19" s="1035"/>
      <c r="G19" s="1035"/>
      <c r="H19" s="1035"/>
      <c r="I19" s="1036"/>
      <c r="J19" s="967"/>
    </row>
    <row r="20" spans="1:15" ht="20">
      <c r="A20" s="211" t="s">
        <v>287</v>
      </c>
      <c r="B20" s="220"/>
      <c r="C20" s="221"/>
      <c r="D20" s="603" t="str">
        <f>IF(①総表!G24&gt;0,"ほか","")</f>
        <v/>
      </c>
      <c r="E20" s="596" t="str">
        <f>IF(①総表!G24&gt;0,①総表!G24,"")</f>
        <v/>
      </c>
      <c r="F20" s="1037" t="str">
        <f>IF(①総表!G24&gt;0,"個所","")</f>
        <v/>
      </c>
      <c r="G20" s="1037"/>
      <c r="H20" s="604"/>
      <c r="I20" s="605"/>
      <c r="J20" s="967"/>
    </row>
    <row r="21" spans="1:15" ht="20.5" thickBot="1">
      <c r="A21" s="211" t="s">
        <v>287</v>
      </c>
      <c r="B21" s="220"/>
      <c r="C21" s="221"/>
      <c r="D21" s="606" t="s">
        <v>514</v>
      </c>
      <c r="E21" s="597"/>
      <c r="F21" s="598" t="s">
        <v>143</v>
      </c>
      <c r="G21" s="1038" t="s">
        <v>515</v>
      </c>
      <c r="H21" s="1038"/>
      <c r="I21" s="1039"/>
      <c r="J21" s="967"/>
    </row>
    <row r="22" spans="1:15" ht="20.5" thickBot="1">
      <c r="A22" s="211" t="s">
        <v>287</v>
      </c>
      <c r="B22" s="220"/>
      <c r="C22" s="221"/>
      <c r="D22" s="607" t="s">
        <v>516</v>
      </c>
      <c r="E22" s="599"/>
      <c r="F22" s="600" t="s">
        <v>143</v>
      </c>
      <c r="G22" s="1040"/>
      <c r="H22" s="1041"/>
      <c r="I22" s="1042"/>
      <c r="J22" s="967"/>
    </row>
    <row r="23" spans="1:15">
      <c r="A23" s="211" t="s">
        <v>287</v>
      </c>
      <c r="B23" s="220"/>
      <c r="C23" s="221"/>
      <c r="D23" s="608" t="s">
        <v>517</v>
      </c>
      <c r="E23" s="405" t="e">
        <f>G47/E22</f>
        <v>#DIV/0!</v>
      </c>
      <c r="F23" s="601"/>
      <c r="G23" s="1001" t="s">
        <v>518</v>
      </c>
      <c r="H23" s="1002"/>
      <c r="I23" s="1003"/>
      <c r="J23" s="1026"/>
      <c r="K23" s="263"/>
      <c r="L23" s="263"/>
      <c r="M23" s="263"/>
      <c r="N23" s="263"/>
      <c r="O23" s="263"/>
    </row>
    <row r="24" spans="1:15" ht="24" customHeight="1">
      <c r="A24" s="211" t="s">
        <v>287</v>
      </c>
      <c r="B24" s="220"/>
      <c r="C24" s="217" t="s">
        <v>24</v>
      </c>
      <c r="D24" s="254"/>
      <c r="E24" s="406"/>
      <c r="F24" s="406"/>
      <c r="G24" s="406"/>
      <c r="H24" s="223"/>
      <c r="I24" s="224"/>
    </row>
    <row r="25" spans="1:15" ht="12.5" customHeight="1">
      <c r="A25" s="211" t="s">
        <v>287</v>
      </c>
      <c r="B25" s="220"/>
      <c r="C25" s="225"/>
      <c r="D25" s="255" t="s">
        <v>147</v>
      </c>
      <c r="E25" s="564" t="s">
        <v>26</v>
      </c>
      <c r="F25" s="564" t="s">
        <v>27</v>
      </c>
      <c r="G25" s="564" t="s">
        <v>28</v>
      </c>
      <c r="H25" s="565" t="s">
        <v>29</v>
      </c>
      <c r="I25" s="595"/>
    </row>
    <row r="26" spans="1:15">
      <c r="A26" s="211" t="s">
        <v>287</v>
      </c>
      <c r="B26" s="220"/>
      <c r="C26" s="225"/>
      <c r="D26" s="609"/>
      <c r="E26" s="610"/>
      <c r="F26" s="611" t="str">
        <f>IF(E26="","","×")</f>
        <v/>
      </c>
      <c r="G26" s="610"/>
      <c r="H26" s="612">
        <f>E26*G26</f>
        <v>0</v>
      </c>
      <c r="I26" s="613">
        <f>ROUNDDOWN((SUM(H26:H46)),-3)/1000</f>
        <v>0</v>
      </c>
      <c r="J26" s="570"/>
      <c r="K26" s="88"/>
      <c r="L26" s="88"/>
      <c r="M26" s="88"/>
      <c r="N26" s="88"/>
      <c r="O26" s="88"/>
    </row>
    <row r="27" spans="1:15">
      <c r="A27" s="211" t="str">
        <f>IF(AND(D27="",E27=""),"",".")</f>
        <v/>
      </c>
      <c r="B27" s="220"/>
      <c r="C27" s="225"/>
      <c r="D27" s="614"/>
      <c r="E27" s="615"/>
      <c r="F27" s="616" t="str">
        <f t="shared" ref="F27:F46" si="0">IF(E27="","","×")</f>
        <v/>
      </c>
      <c r="G27" s="615"/>
      <c r="H27" s="617">
        <f t="shared" ref="H27:H46" si="1">E27*G27</f>
        <v>0</v>
      </c>
      <c r="I27" s="618"/>
      <c r="J27" s="570"/>
      <c r="K27" s="88"/>
      <c r="L27" s="88"/>
      <c r="M27" s="88"/>
      <c r="N27" s="88"/>
      <c r="O27" s="88"/>
    </row>
    <row r="28" spans="1:15">
      <c r="A28" s="211" t="str">
        <f t="shared" ref="A28:A45" si="2">IF(AND(D28="",E28=""),"",".")</f>
        <v/>
      </c>
      <c r="B28" s="220"/>
      <c r="C28" s="225"/>
      <c r="D28" s="614"/>
      <c r="E28" s="615"/>
      <c r="F28" s="616" t="str">
        <f t="shared" si="0"/>
        <v/>
      </c>
      <c r="G28" s="615"/>
      <c r="H28" s="617">
        <f t="shared" si="1"/>
        <v>0</v>
      </c>
      <c r="I28" s="618"/>
      <c r="J28" s="570"/>
      <c r="K28" s="88"/>
      <c r="L28" s="88"/>
      <c r="M28" s="88"/>
      <c r="N28" s="88"/>
      <c r="O28" s="88"/>
    </row>
    <row r="29" spans="1:15">
      <c r="A29" s="211" t="str">
        <f t="shared" si="2"/>
        <v/>
      </c>
      <c r="B29" s="220"/>
      <c r="C29" s="225"/>
      <c r="D29" s="614"/>
      <c r="E29" s="615"/>
      <c r="F29" s="616" t="str">
        <f t="shared" si="0"/>
        <v/>
      </c>
      <c r="G29" s="615"/>
      <c r="H29" s="617">
        <f t="shared" si="1"/>
        <v>0</v>
      </c>
      <c r="I29" s="618"/>
      <c r="J29" s="570"/>
      <c r="K29" s="88"/>
      <c r="L29" s="88"/>
      <c r="M29" s="88"/>
      <c r="N29" s="88"/>
      <c r="O29" s="88"/>
    </row>
    <row r="30" spans="1:15">
      <c r="A30" s="211" t="str">
        <f t="shared" si="2"/>
        <v/>
      </c>
      <c r="B30" s="220"/>
      <c r="C30" s="225"/>
      <c r="D30" s="614"/>
      <c r="E30" s="615"/>
      <c r="F30" s="616" t="str">
        <f t="shared" si="0"/>
        <v/>
      </c>
      <c r="G30" s="615"/>
      <c r="H30" s="617">
        <f t="shared" si="1"/>
        <v>0</v>
      </c>
      <c r="I30" s="618"/>
      <c r="J30" s="570"/>
      <c r="K30" s="88"/>
      <c r="L30" s="88"/>
      <c r="M30" s="88"/>
      <c r="N30" s="88"/>
      <c r="O30" s="88"/>
    </row>
    <row r="31" spans="1:15">
      <c r="A31" s="211" t="str">
        <f t="shared" si="2"/>
        <v/>
      </c>
      <c r="B31" s="220"/>
      <c r="C31" s="225"/>
      <c r="D31" s="614"/>
      <c r="E31" s="615"/>
      <c r="F31" s="616" t="str">
        <f t="shared" si="0"/>
        <v/>
      </c>
      <c r="G31" s="615"/>
      <c r="H31" s="617">
        <f t="shared" si="1"/>
        <v>0</v>
      </c>
      <c r="I31" s="618"/>
      <c r="J31" s="570"/>
      <c r="K31" s="88"/>
      <c r="L31" s="88"/>
      <c r="M31" s="88"/>
      <c r="N31" s="88"/>
      <c r="O31" s="88"/>
    </row>
    <row r="32" spans="1:15">
      <c r="A32" s="211" t="str">
        <f t="shared" si="2"/>
        <v/>
      </c>
      <c r="B32" s="220"/>
      <c r="C32" s="225"/>
      <c r="D32" s="614"/>
      <c r="E32" s="615"/>
      <c r="F32" s="616" t="str">
        <f t="shared" si="0"/>
        <v/>
      </c>
      <c r="G32" s="615"/>
      <c r="H32" s="617">
        <f t="shared" si="1"/>
        <v>0</v>
      </c>
      <c r="I32" s="618"/>
      <c r="J32" s="570"/>
      <c r="K32" s="88"/>
      <c r="L32" s="88"/>
      <c r="M32" s="88"/>
      <c r="N32" s="88"/>
      <c r="O32" s="88"/>
    </row>
    <row r="33" spans="1:10">
      <c r="A33" s="211" t="str">
        <f t="shared" si="2"/>
        <v/>
      </c>
      <c r="B33" s="220"/>
      <c r="C33" s="225"/>
      <c r="D33" s="614"/>
      <c r="E33" s="615"/>
      <c r="F33" s="616" t="str">
        <f t="shared" si="0"/>
        <v/>
      </c>
      <c r="G33" s="615"/>
      <c r="H33" s="617">
        <f t="shared" si="1"/>
        <v>0</v>
      </c>
      <c r="I33" s="618"/>
      <c r="J33" s="571"/>
    </row>
    <row r="34" spans="1:10">
      <c r="A34" s="211" t="str">
        <f t="shared" si="2"/>
        <v/>
      </c>
      <c r="B34" s="220"/>
      <c r="C34" s="225"/>
      <c r="D34" s="614"/>
      <c r="E34" s="615"/>
      <c r="F34" s="616" t="str">
        <f t="shared" si="0"/>
        <v/>
      </c>
      <c r="G34" s="615"/>
      <c r="H34" s="617">
        <f t="shared" si="1"/>
        <v>0</v>
      </c>
      <c r="I34" s="618"/>
      <c r="J34" s="571"/>
    </row>
    <row r="35" spans="1:10">
      <c r="A35" s="211" t="str">
        <f t="shared" si="2"/>
        <v/>
      </c>
      <c r="B35" s="220"/>
      <c r="C35" s="225"/>
      <c r="D35" s="614"/>
      <c r="E35" s="615"/>
      <c r="F35" s="616" t="str">
        <f t="shared" si="0"/>
        <v/>
      </c>
      <c r="G35" s="615"/>
      <c r="H35" s="617">
        <f t="shared" si="1"/>
        <v>0</v>
      </c>
      <c r="I35" s="618"/>
      <c r="J35" s="571"/>
    </row>
    <row r="36" spans="1:10">
      <c r="A36" s="211" t="str">
        <f t="shared" si="2"/>
        <v/>
      </c>
      <c r="B36" s="220"/>
      <c r="C36" s="225"/>
      <c r="D36" s="614"/>
      <c r="E36" s="615"/>
      <c r="F36" s="616" t="str">
        <f t="shared" si="0"/>
        <v/>
      </c>
      <c r="G36" s="615"/>
      <c r="H36" s="617">
        <f t="shared" si="1"/>
        <v>0</v>
      </c>
      <c r="I36" s="618"/>
      <c r="J36" s="571"/>
    </row>
    <row r="37" spans="1:10">
      <c r="A37" s="211" t="str">
        <f t="shared" si="2"/>
        <v/>
      </c>
      <c r="B37" s="220"/>
      <c r="C37" s="225"/>
      <c r="D37" s="614"/>
      <c r="E37" s="615"/>
      <c r="F37" s="616" t="str">
        <f t="shared" si="0"/>
        <v/>
      </c>
      <c r="G37" s="615"/>
      <c r="H37" s="617">
        <f t="shared" si="1"/>
        <v>0</v>
      </c>
      <c r="I37" s="618"/>
      <c r="J37" s="571"/>
    </row>
    <row r="38" spans="1:10">
      <c r="A38" s="211" t="str">
        <f t="shared" si="2"/>
        <v/>
      </c>
      <c r="B38" s="220"/>
      <c r="C38" s="225"/>
      <c r="D38" s="614"/>
      <c r="E38" s="615"/>
      <c r="F38" s="616" t="str">
        <f t="shared" si="0"/>
        <v/>
      </c>
      <c r="G38" s="615"/>
      <c r="H38" s="617">
        <f t="shared" si="1"/>
        <v>0</v>
      </c>
      <c r="I38" s="618"/>
      <c r="J38" s="571"/>
    </row>
    <row r="39" spans="1:10">
      <c r="A39" s="211" t="str">
        <f t="shared" si="2"/>
        <v/>
      </c>
      <c r="B39" s="220"/>
      <c r="C39" s="225"/>
      <c r="D39" s="614"/>
      <c r="E39" s="615"/>
      <c r="F39" s="616" t="str">
        <f t="shared" si="0"/>
        <v/>
      </c>
      <c r="G39" s="615"/>
      <c r="H39" s="617">
        <f t="shared" si="1"/>
        <v>0</v>
      </c>
      <c r="I39" s="618"/>
      <c r="J39" s="571"/>
    </row>
    <row r="40" spans="1:10">
      <c r="A40" s="211" t="str">
        <f t="shared" si="2"/>
        <v/>
      </c>
      <c r="B40" s="220"/>
      <c r="C40" s="225"/>
      <c r="D40" s="614"/>
      <c r="E40" s="615"/>
      <c r="F40" s="616" t="str">
        <f t="shared" si="0"/>
        <v/>
      </c>
      <c r="G40" s="615"/>
      <c r="H40" s="617">
        <f t="shared" si="1"/>
        <v>0</v>
      </c>
      <c r="I40" s="618"/>
      <c r="J40" s="571"/>
    </row>
    <row r="41" spans="1:10">
      <c r="A41" s="211" t="str">
        <f t="shared" si="2"/>
        <v/>
      </c>
      <c r="B41" s="220"/>
      <c r="C41" s="225"/>
      <c r="D41" s="614"/>
      <c r="E41" s="615"/>
      <c r="F41" s="616" t="str">
        <f t="shared" si="0"/>
        <v/>
      </c>
      <c r="G41" s="615"/>
      <c r="H41" s="617">
        <f t="shared" si="1"/>
        <v>0</v>
      </c>
      <c r="I41" s="618"/>
      <c r="J41" s="571"/>
    </row>
    <row r="42" spans="1:10">
      <c r="A42" s="211" t="str">
        <f t="shared" si="2"/>
        <v/>
      </c>
      <c r="B42" s="220"/>
      <c r="C42" s="225"/>
      <c r="D42" s="614"/>
      <c r="E42" s="615"/>
      <c r="F42" s="616" t="str">
        <f t="shared" si="0"/>
        <v/>
      </c>
      <c r="G42" s="615"/>
      <c r="H42" s="617">
        <f t="shared" si="1"/>
        <v>0</v>
      </c>
      <c r="I42" s="618"/>
      <c r="J42" s="571"/>
    </row>
    <row r="43" spans="1:10">
      <c r="A43" s="211" t="str">
        <f t="shared" si="2"/>
        <v/>
      </c>
      <c r="B43" s="220"/>
      <c r="C43" s="225"/>
      <c r="D43" s="614"/>
      <c r="E43" s="615"/>
      <c r="F43" s="616" t="str">
        <f t="shared" si="0"/>
        <v/>
      </c>
      <c r="G43" s="615"/>
      <c r="H43" s="617">
        <f t="shared" si="1"/>
        <v>0</v>
      </c>
      <c r="I43" s="618"/>
      <c r="J43" s="571"/>
    </row>
    <row r="44" spans="1:10">
      <c r="A44" s="211" t="str">
        <f t="shared" si="2"/>
        <v/>
      </c>
      <c r="B44" s="220"/>
      <c r="C44" s="225"/>
      <c r="D44" s="614"/>
      <c r="E44" s="615"/>
      <c r="F44" s="616" t="str">
        <f t="shared" si="0"/>
        <v/>
      </c>
      <c r="G44" s="615"/>
      <c r="H44" s="617">
        <f t="shared" si="1"/>
        <v>0</v>
      </c>
      <c r="I44" s="618"/>
      <c r="J44" s="571"/>
    </row>
    <row r="45" spans="1:10">
      <c r="A45" s="211" t="str">
        <f t="shared" si="2"/>
        <v/>
      </c>
      <c r="B45" s="220"/>
      <c r="C45" s="225"/>
      <c r="D45" s="614"/>
      <c r="E45" s="615"/>
      <c r="F45" s="616" t="str">
        <f t="shared" si="0"/>
        <v/>
      </c>
      <c r="G45" s="615"/>
      <c r="H45" s="617">
        <f t="shared" si="1"/>
        <v>0</v>
      </c>
      <c r="I45" s="618"/>
      <c r="J45" s="571"/>
    </row>
    <row r="46" spans="1:10">
      <c r="A46" s="211" t="str">
        <f>IF(AND(D46="",E46=""),"",".")</f>
        <v/>
      </c>
      <c r="B46" s="220"/>
      <c r="C46" s="225"/>
      <c r="D46" s="619"/>
      <c r="E46" s="620"/>
      <c r="F46" s="621" t="str">
        <f t="shared" si="0"/>
        <v/>
      </c>
      <c r="G46" s="620"/>
      <c r="H46" s="622">
        <f t="shared" si="1"/>
        <v>0</v>
      </c>
      <c r="I46" s="618"/>
      <c r="J46" s="571"/>
    </row>
    <row r="47" spans="1:10">
      <c r="A47" s="211" t="s">
        <v>287</v>
      </c>
      <c r="B47" s="220"/>
      <c r="C47" s="226"/>
      <c r="D47" s="1004" t="s">
        <v>697</v>
      </c>
      <c r="E47" s="1005"/>
      <c r="F47" s="1006"/>
      <c r="G47" s="623">
        <f>SUM(G26:G46)</f>
        <v>0</v>
      </c>
      <c r="H47" s="624"/>
      <c r="I47" s="625"/>
      <c r="J47" s="571"/>
    </row>
    <row r="48" spans="1:10" ht="24" customHeight="1">
      <c r="A48" s="211" t="s">
        <v>287</v>
      </c>
      <c r="B48" s="220"/>
      <c r="C48" s="227" t="s">
        <v>129</v>
      </c>
      <c r="D48" s="256"/>
      <c r="E48" s="407"/>
      <c r="F48" s="407"/>
      <c r="G48" s="407"/>
      <c r="H48" s="228"/>
      <c r="I48" s="224"/>
      <c r="J48" s="984" t="s">
        <v>609</v>
      </c>
    </row>
    <row r="49" spans="1:10" ht="18">
      <c r="A49" s="211" t="s">
        <v>287</v>
      </c>
      <c r="B49" s="220"/>
      <c r="C49" s="225"/>
      <c r="D49" s="955"/>
      <c r="E49" s="956"/>
      <c r="F49" s="956"/>
      <c r="G49" s="956"/>
      <c r="H49" s="956"/>
      <c r="I49" s="957"/>
      <c r="J49" s="985"/>
    </row>
    <row r="50" spans="1:10" ht="18">
      <c r="A50" s="211" t="s">
        <v>287</v>
      </c>
      <c r="B50" s="220"/>
      <c r="C50" s="225"/>
      <c r="D50" s="958"/>
      <c r="E50" s="959"/>
      <c r="F50" s="959"/>
      <c r="G50" s="959"/>
      <c r="H50" s="959"/>
      <c r="I50" s="960"/>
      <c r="J50" s="985"/>
    </row>
    <row r="51" spans="1:10" ht="18">
      <c r="A51" s="211" t="s">
        <v>287</v>
      </c>
      <c r="B51" s="220"/>
      <c r="C51" s="225"/>
      <c r="D51" s="958"/>
      <c r="E51" s="959"/>
      <c r="F51" s="959"/>
      <c r="G51" s="959"/>
      <c r="H51" s="959"/>
      <c r="I51" s="960"/>
      <c r="J51" s="985"/>
    </row>
    <row r="52" spans="1:10" ht="18">
      <c r="A52" s="211" t="s">
        <v>287</v>
      </c>
      <c r="B52" s="220"/>
      <c r="C52" s="225"/>
      <c r="D52" s="958"/>
      <c r="E52" s="959"/>
      <c r="F52" s="959"/>
      <c r="G52" s="959"/>
      <c r="H52" s="959"/>
      <c r="I52" s="960"/>
      <c r="J52" s="985"/>
    </row>
    <row r="53" spans="1:10" ht="18">
      <c r="A53" s="211" t="s">
        <v>287</v>
      </c>
      <c r="B53" s="220"/>
      <c r="C53" s="225"/>
      <c r="D53" s="958"/>
      <c r="E53" s="959"/>
      <c r="F53" s="959"/>
      <c r="G53" s="959"/>
      <c r="H53" s="959"/>
      <c r="I53" s="960"/>
      <c r="J53" s="985"/>
    </row>
    <row r="54" spans="1:10" ht="18">
      <c r="A54" s="211" t="s">
        <v>287</v>
      </c>
      <c r="B54" s="229"/>
      <c r="C54" s="230"/>
      <c r="D54" s="961"/>
      <c r="E54" s="962"/>
      <c r="F54" s="962"/>
      <c r="G54" s="962"/>
      <c r="H54" s="962"/>
      <c r="I54" s="963"/>
      <c r="J54" s="986"/>
    </row>
    <row r="55" spans="1:10" ht="24" customHeight="1">
      <c r="A55" s="211" t="s">
        <v>287</v>
      </c>
      <c r="B55" s="220"/>
      <c r="C55" s="227" t="s">
        <v>144</v>
      </c>
      <c r="D55" s="256"/>
      <c r="E55" s="1007" t="s">
        <v>520</v>
      </c>
      <c r="F55" s="1007"/>
      <c r="G55" s="626"/>
      <c r="H55" s="250" t="s">
        <v>521</v>
      </c>
      <c r="I55" s="224"/>
      <c r="J55" s="998" t="s">
        <v>610</v>
      </c>
    </row>
    <row r="56" spans="1:10" ht="18">
      <c r="A56" s="211" t="s">
        <v>287</v>
      </c>
      <c r="B56" s="220"/>
      <c r="C56" s="225"/>
      <c r="D56" s="955"/>
      <c r="E56" s="956"/>
      <c r="F56" s="956"/>
      <c r="G56" s="956"/>
      <c r="H56" s="956"/>
      <c r="I56" s="957"/>
      <c r="J56" s="999"/>
    </row>
    <row r="57" spans="1:10" ht="18">
      <c r="A57" s="211" t="s">
        <v>287</v>
      </c>
      <c r="B57" s="220"/>
      <c r="C57" s="225"/>
      <c r="D57" s="958"/>
      <c r="E57" s="959"/>
      <c r="F57" s="959"/>
      <c r="G57" s="959"/>
      <c r="H57" s="959"/>
      <c r="I57" s="960"/>
      <c r="J57" s="999"/>
    </row>
    <row r="58" spans="1:10" ht="18">
      <c r="A58" s="211" t="s">
        <v>287</v>
      </c>
      <c r="B58" s="220"/>
      <c r="C58" s="225"/>
      <c r="D58" s="958"/>
      <c r="E58" s="959"/>
      <c r="F58" s="959"/>
      <c r="G58" s="959"/>
      <c r="H58" s="959"/>
      <c r="I58" s="960"/>
      <c r="J58" s="999"/>
    </row>
    <row r="59" spans="1:10" ht="18">
      <c r="A59" s="211" t="s">
        <v>287</v>
      </c>
      <c r="B59" s="220"/>
      <c r="C59" s="225"/>
      <c r="D59" s="958"/>
      <c r="E59" s="959"/>
      <c r="F59" s="959"/>
      <c r="G59" s="959"/>
      <c r="H59" s="959"/>
      <c r="I59" s="960"/>
      <c r="J59" s="999"/>
    </row>
    <row r="60" spans="1:10" ht="18">
      <c r="A60" s="211" t="s">
        <v>287</v>
      </c>
      <c r="B60" s="220"/>
      <c r="C60" s="225"/>
      <c r="D60" s="958"/>
      <c r="E60" s="959"/>
      <c r="F60" s="959"/>
      <c r="G60" s="959"/>
      <c r="H60" s="959"/>
      <c r="I60" s="960"/>
      <c r="J60" s="999"/>
    </row>
    <row r="61" spans="1:10" ht="18">
      <c r="A61" s="211" t="s">
        <v>287</v>
      </c>
      <c r="B61" s="231"/>
      <c r="C61" s="230"/>
      <c r="D61" s="961"/>
      <c r="E61" s="962"/>
      <c r="F61" s="962"/>
      <c r="G61" s="962"/>
      <c r="H61" s="962"/>
      <c r="I61" s="963"/>
      <c r="J61" s="1000"/>
    </row>
    <row r="62" spans="1:10" ht="31.5" customHeight="1">
      <c r="A62" s="211" t="s">
        <v>287</v>
      </c>
      <c r="B62" s="232" t="s">
        <v>30</v>
      </c>
      <c r="C62" s="233"/>
      <c r="D62" s="257"/>
      <c r="E62" s="408"/>
      <c r="F62" s="409"/>
      <c r="G62" s="408"/>
      <c r="H62" s="234"/>
      <c r="I62" s="235"/>
      <c r="J62" s="572"/>
    </row>
    <row r="63" spans="1:10" ht="14.5" customHeight="1">
      <c r="A63" s="557"/>
      <c r="B63" s="236"/>
      <c r="C63" s="651" t="s">
        <v>20</v>
      </c>
      <c r="D63" s="652" t="s">
        <v>21</v>
      </c>
      <c r="E63" s="964" t="s">
        <v>22</v>
      </c>
      <c r="F63" s="965"/>
      <c r="G63" s="966"/>
      <c r="H63" s="653" t="s">
        <v>126</v>
      </c>
      <c r="I63" s="654" t="s">
        <v>23</v>
      </c>
      <c r="J63" s="573"/>
    </row>
    <row r="64" spans="1:10" ht="24" customHeight="1">
      <c r="A64" s="211" t="s">
        <v>287</v>
      </c>
      <c r="B64" s="236"/>
      <c r="C64" s="217" t="s">
        <v>6</v>
      </c>
      <c r="D64" s="258"/>
      <c r="E64" s="410"/>
      <c r="F64" s="411"/>
      <c r="G64" s="410"/>
      <c r="H64" s="237"/>
      <c r="I64" s="238"/>
      <c r="J64" s="416"/>
    </row>
    <row r="65" spans="1:10">
      <c r="A65" s="211" t="s">
        <v>287</v>
      </c>
      <c r="B65" s="220"/>
      <c r="C65" s="225"/>
      <c r="D65" s="609"/>
      <c r="E65" s="1033"/>
      <c r="F65" s="1033"/>
      <c r="G65" s="1033"/>
      <c r="H65" s="627"/>
      <c r="I65" s="977">
        <f>ROUNDDOWN((SUM(H65:H72)),-3)/1000</f>
        <v>0</v>
      </c>
      <c r="J65" s="417"/>
    </row>
    <row r="66" spans="1:10">
      <c r="A66" s="211" t="str">
        <f>IF(AND(D66="",E66="",H66=""),"",".")</f>
        <v/>
      </c>
      <c r="B66" s="220"/>
      <c r="C66" s="225"/>
      <c r="D66" s="614"/>
      <c r="E66" s="969"/>
      <c r="F66" s="970"/>
      <c r="G66" s="971"/>
      <c r="H66" s="628"/>
      <c r="I66" s="978"/>
      <c r="J66" s="417"/>
    </row>
    <row r="67" spans="1:10">
      <c r="A67" s="211" t="str">
        <f t="shared" ref="A67:A131" si="3">IF(AND(D67="",E67="",H67=""),"",".")</f>
        <v/>
      </c>
      <c r="B67" s="220"/>
      <c r="C67" s="225"/>
      <c r="D67" s="614"/>
      <c r="E67" s="969"/>
      <c r="F67" s="970"/>
      <c r="G67" s="971"/>
      <c r="H67" s="628"/>
      <c r="I67" s="978"/>
      <c r="J67" s="417"/>
    </row>
    <row r="68" spans="1:10">
      <c r="A68" s="211" t="str">
        <f t="shared" si="3"/>
        <v/>
      </c>
      <c r="B68" s="220"/>
      <c r="C68" s="225"/>
      <c r="D68" s="614"/>
      <c r="E68" s="969"/>
      <c r="F68" s="970"/>
      <c r="G68" s="971"/>
      <c r="H68" s="628"/>
      <c r="I68" s="978"/>
      <c r="J68" s="417"/>
    </row>
    <row r="69" spans="1:10">
      <c r="A69" s="211" t="str">
        <f t="shared" si="3"/>
        <v/>
      </c>
      <c r="B69" s="220"/>
      <c r="C69" s="225"/>
      <c r="D69" s="614"/>
      <c r="E69" s="969"/>
      <c r="F69" s="970"/>
      <c r="G69" s="971"/>
      <c r="H69" s="628"/>
      <c r="I69" s="978"/>
      <c r="J69" s="417"/>
    </row>
    <row r="70" spans="1:10">
      <c r="A70" s="211" t="str">
        <f t="shared" si="3"/>
        <v/>
      </c>
      <c r="B70" s="220"/>
      <c r="C70" s="225"/>
      <c r="D70" s="614"/>
      <c r="E70" s="969"/>
      <c r="F70" s="970"/>
      <c r="G70" s="971"/>
      <c r="H70" s="628"/>
      <c r="I70" s="978"/>
      <c r="J70" s="417"/>
    </row>
    <row r="71" spans="1:10">
      <c r="A71" s="211" t="str">
        <f t="shared" si="3"/>
        <v/>
      </c>
      <c r="B71" s="220"/>
      <c r="C71" s="225"/>
      <c r="D71" s="614"/>
      <c r="E71" s="969"/>
      <c r="F71" s="970"/>
      <c r="G71" s="971"/>
      <c r="H71" s="628"/>
      <c r="I71" s="978"/>
      <c r="J71" s="417"/>
    </row>
    <row r="72" spans="1:10">
      <c r="A72" s="211" t="str">
        <f t="shared" si="3"/>
        <v/>
      </c>
      <c r="B72" s="220"/>
      <c r="C72" s="226"/>
      <c r="D72" s="629"/>
      <c r="E72" s="995"/>
      <c r="F72" s="996"/>
      <c r="G72" s="997"/>
      <c r="H72" s="630"/>
      <c r="I72" s="979"/>
      <c r="J72" s="417"/>
    </row>
    <row r="73" spans="1:10" ht="24" customHeight="1">
      <c r="A73" s="211" t="s">
        <v>287</v>
      </c>
      <c r="B73" s="1043"/>
      <c r="C73" s="227" t="s">
        <v>31</v>
      </c>
      <c r="D73" s="631"/>
      <c r="E73" s="632"/>
      <c r="F73" s="632"/>
      <c r="G73" s="632"/>
      <c r="H73" s="633"/>
      <c r="I73" s="634"/>
    </row>
    <row r="74" spans="1:10" ht="20">
      <c r="A74" s="211" t="s">
        <v>287</v>
      </c>
      <c r="B74" s="1043"/>
      <c r="C74" s="221"/>
      <c r="D74" s="609"/>
      <c r="E74" s="990"/>
      <c r="F74" s="990"/>
      <c r="G74" s="990"/>
      <c r="H74" s="635"/>
      <c r="I74" s="977">
        <f>ROUNDDOWN((SUM(H74:H83)),-3)/1000</f>
        <v>0</v>
      </c>
      <c r="J74" s="967"/>
    </row>
    <row r="75" spans="1:10" ht="20">
      <c r="A75" s="211" t="str">
        <f t="shared" si="3"/>
        <v/>
      </c>
      <c r="B75" s="1043"/>
      <c r="C75" s="221"/>
      <c r="D75" s="614"/>
      <c r="E75" s="974"/>
      <c r="F75" s="975"/>
      <c r="G75" s="976"/>
      <c r="H75" s="636"/>
      <c r="I75" s="978"/>
      <c r="J75" s="968"/>
    </row>
    <row r="76" spans="1:10" ht="20">
      <c r="A76" s="211" t="str">
        <f t="shared" si="3"/>
        <v/>
      </c>
      <c r="B76" s="1043"/>
      <c r="C76" s="221"/>
      <c r="D76" s="614"/>
      <c r="E76" s="974"/>
      <c r="F76" s="975"/>
      <c r="G76" s="976"/>
      <c r="H76" s="636"/>
      <c r="I76" s="978"/>
      <c r="J76" s="968"/>
    </row>
    <row r="77" spans="1:10" ht="20">
      <c r="A77" s="211" t="str">
        <f t="shared" si="3"/>
        <v/>
      </c>
      <c r="B77" s="1043"/>
      <c r="C77" s="221"/>
      <c r="D77" s="614"/>
      <c r="E77" s="974"/>
      <c r="F77" s="975"/>
      <c r="G77" s="976"/>
      <c r="H77" s="636"/>
      <c r="I77" s="978"/>
      <c r="J77" s="968"/>
    </row>
    <row r="78" spans="1:10" ht="20">
      <c r="A78" s="211" t="str">
        <f t="shared" si="3"/>
        <v/>
      </c>
      <c r="B78" s="1043"/>
      <c r="C78" s="221"/>
      <c r="D78" s="614"/>
      <c r="E78" s="974"/>
      <c r="F78" s="975"/>
      <c r="G78" s="976"/>
      <c r="H78" s="636"/>
      <c r="I78" s="978"/>
      <c r="J78" s="968"/>
    </row>
    <row r="79" spans="1:10">
      <c r="A79" s="211" t="str">
        <f t="shared" si="3"/>
        <v/>
      </c>
      <c r="B79" s="1043"/>
      <c r="C79" s="221"/>
      <c r="D79" s="614"/>
      <c r="E79" s="974"/>
      <c r="F79" s="975"/>
      <c r="G79" s="976"/>
      <c r="H79" s="636"/>
      <c r="I79" s="978"/>
      <c r="J79" s="574"/>
    </row>
    <row r="80" spans="1:10">
      <c r="A80" s="211" t="str">
        <f t="shared" si="3"/>
        <v/>
      </c>
      <c r="B80" s="1043"/>
      <c r="C80" s="221"/>
      <c r="D80" s="614"/>
      <c r="E80" s="974"/>
      <c r="F80" s="975"/>
      <c r="G80" s="976"/>
      <c r="H80" s="636"/>
      <c r="I80" s="978"/>
      <c r="J80" s="574"/>
    </row>
    <row r="81" spans="1:10">
      <c r="A81" s="211" t="str">
        <f t="shared" si="3"/>
        <v/>
      </c>
      <c r="B81" s="1043"/>
      <c r="C81" s="221"/>
      <c r="D81" s="614"/>
      <c r="E81" s="974"/>
      <c r="F81" s="975"/>
      <c r="G81" s="976"/>
      <c r="H81" s="636"/>
      <c r="I81" s="978"/>
      <c r="J81" s="574"/>
    </row>
    <row r="82" spans="1:10">
      <c r="A82" s="211" t="str">
        <f t="shared" si="3"/>
        <v/>
      </c>
      <c r="B82" s="1043"/>
      <c r="C82" s="221"/>
      <c r="D82" s="614"/>
      <c r="E82" s="974"/>
      <c r="F82" s="975"/>
      <c r="G82" s="976"/>
      <c r="H82" s="636"/>
      <c r="I82" s="978"/>
      <c r="J82" s="574"/>
    </row>
    <row r="83" spans="1:10">
      <c r="A83" s="211" t="str">
        <f t="shared" si="3"/>
        <v/>
      </c>
      <c r="B83" s="1043"/>
      <c r="C83" s="222"/>
      <c r="D83" s="629"/>
      <c r="E83" s="980"/>
      <c r="F83" s="981"/>
      <c r="G83" s="982"/>
      <c r="H83" s="637"/>
      <c r="I83" s="979"/>
      <c r="J83" s="574"/>
    </row>
    <row r="84" spans="1:10" ht="24" customHeight="1">
      <c r="A84" s="211" t="s">
        <v>287</v>
      </c>
      <c r="B84" s="220"/>
      <c r="C84" s="227" t="s">
        <v>32</v>
      </c>
      <c r="D84" s="631"/>
      <c r="E84" s="632"/>
      <c r="F84" s="632"/>
      <c r="G84" s="632"/>
      <c r="H84" s="633"/>
      <c r="I84" s="638"/>
    </row>
    <row r="85" spans="1:10" ht="20">
      <c r="A85" s="211" t="s">
        <v>287</v>
      </c>
      <c r="B85" s="220"/>
      <c r="C85" s="225"/>
      <c r="D85" s="609"/>
      <c r="E85" s="990"/>
      <c r="F85" s="990"/>
      <c r="G85" s="990"/>
      <c r="H85" s="635"/>
      <c r="I85" s="977">
        <f>ROUNDDOWN((SUM(H85:H94)),-3)/1000</f>
        <v>0</v>
      </c>
      <c r="J85" s="973"/>
    </row>
    <row r="86" spans="1:10" ht="20">
      <c r="A86" s="211" t="str">
        <f t="shared" si="3"/>
        <v/>
      </c>
      <c r="B86" s="220"/>
      <c r="C86" s="225"/>
      <c r="D86" s="614"/>
      <c r="E86" s="974"/>
      <c r="F86" s="975"/>
      <c r="G86" s="976"/>
      <c r="H86" s="636"/>
      <c r="I86" s="978"/>
      <c r="J86" s="973"/>
    </row>
    <row r="87" spans="1:10" ht="20">
      <c r="A87" s="211" t="str">
        <f t="shared" si="3"/>
        <v/>
      </c>
      <c r="B87" s="220"/>
      <c r="C87" s="225"/>
      <c r="D87" s="614"/>
      <c r="E87" s="974"/>
      <c r="F87" s="975"/>
      <c r="G87" s="976"/>
      <c r="H87" s="636"/>
      <c r="I87" s="978"/>
      <c r="J87" s="973"/>
    </row>
    <row r="88" spans="1:10" ht="20">
      <c r="A88" s="211" t="str">
        <f t="shared" si="3"/>
        <v/>
      </c>
      <c r="B88" s="220"/>
      <c r="C88" s="225"/>
      <c r="D88" s="614"/>
      <c r="E88" s="974"/>
      <c r="F88" s="975"/>
      <c r="G88" s="976"/>
      <c r="H88" s="636"/>
      <c r="I88" s="978"/>
      <c r="J88" s="973"/>
    </row>
    <row r="89" spans="1:10" ht="20">
      <c r="A89" s="211" t="str">
        <f t="shared" si="3"/>
        <v/>
      </c>
      <c r="B89" s="220"/>
      <c r="C89" s="225"/>
      <c r="D89" s="614"/>
      <c r="E89" s="974"/>
      <c r="F89" s="975"/>
      <c r="G89" s="976"/>
      <c r="H89" s="636"/>
      <c r="I89" s="978"/>
      <c r="J89" s="973"/>
    </row>
    <row r="90" spans="1:10" ht="20">
      <c r="A90" s="211" t="str">
        <f t="shared" si="3"/>
        <v/>
      </c>
      <c r="B90" s="220"/>
      <c r="C90" s="225"/>
      <c r="D90" s="614"/>
      <c r="E90" s="974"/>
      <c r="F90" s="975"/>
      <c r="G90" s="976"/>
      <c r="H90" s="636"/>
      <c r="I90" s="978"/>
      <c r="J90" s="973"/>
    </row>
    <row r="91" spans="1:10" ht="20">
      <c r="A91" s="211" t="str">
        <f t="shared" si="3"/>
        <v/>
      </c>
      <c r="B91" s="220"/>
      <c r="C91" s="225"/>
      <c r="D91" s="614"/>
      <c r="E91" s="974"/>
      <c r="F91" s="975"/>
      <c r="G91" s="976"/>
      <c r="H91" s="636"/>
      <c r="I91" s="978"/>
      <c r="J91" s="973"/>
    </row>
    <row r="92" spans="1:10" ht="20">
      <c r="A92" s="211" t="str">
        <f t="shared" si="3"/>
        <v/>
      </c>
      <c r="B92" s="220"/>
      <c r="C92" s="225"/>
      <c r="D92" s="614"/>
      <c r="E92" s="974"/>
      <c r="F92" s="975"/>
      <c r="G92" s="976"/>
      <c r="H92" s="636"/>
      <c r="I92" s="978"/>
      <c r="J92" s="973"/>
    </row>
    <row r="93" spans="1:10" ht="20">
      <c r="A93" s="211" t="str">
        <f t="shared" si="3"/>
        <v/>
      </c>
      <c r="B93" s="220"/>
      <c r="C93" s="225"/>
      <c r="D93" s="614"/>
      <c r="E93" s="974"/>
      <c r="F93" s="975"/>
      <c r="G93" s="976"/>
      <c r="H93" s="636"/>
      <c r="I93" s="978"/>
      <c r="J93" s="973"/>
    </row>
    <row r="94" spans="1:10" ht="20">
      <c r="A94" s="211" t="str">
        <f t="shared" si="3"/>
        <v/>
      </c>
      <c r="B94" s="220"/>
      <c r="C94" s="226"/>
      <c r="D94" s="629"/>
      <c r="E94" s="980"/>
      <c r="F94" s="981"/>
      <c r="G94" s="982"/>
      <c r="H94" s="636"/>
      <c r="I94" s="979"/>
      <c r="J94" s="973"/>
    </row>
    <row r="95" spans="1:10" ht="24" customHeight="1">
      <c r="A95" s="211" t="s">
        <v>287</v>
      </c>
      <c r="B95" s="220"/>
      <c r="C95" s="227" t="s">
        <v>637</v>
      </c>
      <c r="D95" s="253"/>
      <c r="E95" s="1032"/>
      <c r="F95" s="1032"/>
      <c r="G95" s="1032"/>
      <c r="H95" s="218"/>
      <c r="I95" s="224"/>
      <c r="J95" s="973"/>
    </row>
    <row r="96" spans="1:10" ht="12.5" customHeight="1">
      <c r="A96" s="557"/>
      <c r="B96" s="220"/>
      <c r="C96" s="558"/>
      <c r="D96" s="559" t="s">
        <v>640</v>
      </c>
      <c r="E96" s="560" t="s">
        <v>641</v>
      </c>
      <c r="F96" s="560" t="s">
        <v>642</v>
      </c>
      <c r="G96" s="560" t="s">
        <v>643</v>
      </c>
      <c r="H96" s="561" t="s">
        <v>644</v>
      </c>
      <c r="I96" s="562"/>
      <c r="J96" s="574"/>
    </row>
    <row r="97" spans="1:10" ht="20">
      <c r="A97" s="211" t="s">
        <v>287</v>
      </c>
      <c r="B97" s="220"/>
      <c r="C97" s="221"/>
      <c r="D97" s="609"/>
      <c r="E97" s="661"/>
      <c r="F97" s="632" t="str">
        <f>IF(E97="","","×")</f>
        <v/>
      </c>
      <c r="G97" s="664"/>
      <c r="H97" s="639">
        <f>E97*G97</f>
        <v>0</v>
      </c>
      <c r="I97" s="977">
        <f>ROUNDDOWN((SUM(H97:H104)),-3)/1000</f>
        <v>0</v>
      </c>
      <c r="J97" s="972"/>
    </row>
    <row r="98" spans="1:10" ht="20">
      <c r="A98" s="211" t="str">
        <f t="shared" si="3"/>
        <v>.</v>
      </c>
      <c r="B98" s="220"/>
      <c r="C98" s="221"/>
      <c r="D98" s="614"/>
      <c r="E98" s="662"/>
      <c r="F98" s="640" t="str">
        <f t="shared" ref="F98:F104" si="4">IF(E98="","","×")</f>
        <v/>
      </c>
      <c r="G98" s="665"/>
      <c r="H98" s="641">
        <f>E98*G98</f>
        <v>0</v>
      </c>
      <c r="I98" s="978"/>
      <c r="J98" s="972"/>
    </row>
    <row r="99" spans="1:10" ht="20">
      <c r="A99" s="211" t="str">
        <f t="shared" si="3"/>
        <v>.</v>
      </c>
      <c r="B99" s="220"/>
      <c r="C99" s="221"/>
      <c r="D99" s="614"/>
      <c r="E99" s="662"/>
      <c r="F99" s="642" t="str">
        <f t="shared" si="4"/>
        <v/>
      </c>
      <c r="G99" s="665"/>
      <c r="H99" s="641">
        <f t="shared" ref="H99:H104" si="5">E99*G99</f>
        <v>0</v>
      </c>
      <c r="I99" s="978"/>
      <c r="J99" s="972"/>
    </row>
    <row r="100" spans="1:10" ht="20">
      <c r="A100" s="211" t="str">
        <f t="shared" si="3"/>
        <v>.</v>
      </c>
      <c r="B100" s="220"/>
      <c r="C100" s="221"/>
      <c r="D100" s="614"/>
      <c r="E100" s="662"/>
      <c r="F100" s="640" t="str">
        <f t="shared" si="4"/>
        <v/>
      </c>
      <c r="G100" s="665"/>
      <c r="H100" s="641">
        <f t="shared" si="5"/>
        <v>0</v>
      </c>
      <c r="I100" s="978"/>
      <c r="J100" s="972"/>
    </row>
    <row r="101" spans="1:10" ht="20">
      <c r="A101" s="211" t="str">
        <f t="shared" si="3"/>
        <v>.</v>
      </c>
      <c r="B101" s="220"/>
      <c r="C101" s="221"/>
      <c r="D101" s="614"/>
      <c r="E101" s="662"/>
      <c r="F101" s="642" t="str">
        <f t="shared" si="4"/>
        <v/>
      </c>
      <c r="G101" s="665"/>
      <c r="H101" s="641">
        <f t="shared" si="5"/>
        <v>0</v>
      </c>
      <c r="I101" s="978"/>
      <c r="J101" s="972"/>
    </row>
    <row r="102" spans="1:10" ht="20">
      <c r="A102" s="211" t="str">
        <f t="shared" si="3"/>
        <v>.</v>
      </c>
      <c r="B102" s="220"/>
      <c r="C102" s="221"/>
      <c r="D102" s="614"/>
      <c r="E102" s="662"/>
      <c r="F102" s="640" t="str">
        <f t="shared" si="4"/>
        <v/>
      </c>
      <c r="G102" s="665"/>
      <c r="H102" s="641">
        <f t="shared" si="5"/>
        <v>0</v>
      </c>
      <c r="I102" s="978"/>
      <c r="J102" s="972"/>
    </row>
    <row r="103" spans="1:10" ht="20">
      <c r="A103" s="211" t="str">
        <f t="shared" si="3"/>
        <v>.</v>
      </c>
      <c r="B103" s="220"/>
      <c r="C103" s="221"/>
      <c r="D103" s="614"/>
      <c r="E103" s="662"/>
      <c r="F103" s="643" t="str">
        <f t="shared" si="4"/>
        <v/>
      </c>
      <c r="G103" s="665"/>
      <c r="H103" s="641">
        <f t="shared" si="5"/>
        <v>0</v>
      </c>
      <c r="I103" s="978"/>
      <c r="J103" s="972"/>
    </row>
    <row r="104" spans="1:10" ht="20">
      <c r="A104" s="211" t="str">
        <f t="shared" si="3"/>
        <v>.</v>
      </c>
      <c r="B104" s="220"/>
      <c r="C104" s="241"/>
      <c r="D104" s="629"/>
      <c r="E104" s="663"/>
      <c r="F104" s="644" t="str">
        <f t="shared" si="4"/>
        <v/>
      </c>
      <c r="G104" s="666"/>
      <c r="H104" s="641">
        <f t="shared" si="5"/>
        <v>0</v>
      </c>
      <c r="I104" s="979"/>
      <c r="J104" s="972"/>
    </row>
    <row r="105" spans="1:10" ht="24" customHeight="1">
      <c r="A105" s="211" t="s">
        <v>287</v>
      </c>
      <c r="B105" s="220"/>
      <c r="C105" s="242" t="s">
        <v>452</v>
      </c>
      <c r="D105" s="256"/>
      <c r="E105" s="407"/>
      <c r="F105" s="407"/>
      <c r="G105" s="407"/>
      <c r="H105" s="228"/>
      <c r="I105" s="243"/>
      <c r="J105" s="984" t="s">
        <v>614</v>
      </c>
    </row>
    <row r="106" spans="1:10" ht="18">
      <c r="A106" s="211" t="s">
        <v>287</v>
      </c>
      <c r="B106" s="220"/>
      <c r="C106" s="225"/>
      <c r="D106" s="983"/>
      <c r="E106" s="956"/>
      <c r="F106" s="956"/>
      <c r="G106" s="956"/>
      <c r="H106" s="956"/>
      <c r="I106" s="957"/>
      <c r="J106" s="985"/>
    </row>
    <row r="107" spans="1:10" ht="18">
      <c r="A107" s="211" t="s">
        <v>287</v>
      </c>
      <c r="B107" s="220"/>
      <c r="C107" s="225"/>
      <c r="D107" s="958"/>
      <c r="E107" s="959"/>
      <c r="F107" s="959"/>
      <c r="G107" s="959"/>
      <c r="H107" s="959"/>
      <c r="I107" s="960"/>
      <c r="J107" s="985"/>
    </row>
    <row r="108" spans="1:10" ht="18">
      <c r="A108" s="211" t="s">
        <v>287</v>
      </c>
      <c r="B108" s="220"/>
      <c r="C108" s="225"/>
      <c r="D108" s="958"/>
      <c r="E108" s="959"/>
      <c r="F108" s="959"/>
      <c r="G108" s="959"/>
      <c r="H108" s="959"/>
      <c r="I108" s="960"/>
      <c r="J108" s="985"/>
    </row>
    <row r="109" spans="1:10" ht="18">
      <c r="A109" s="211" t="s">
        <v>287</v>
      </c>
      <c r="B109" s="220"/>
      <c r="C109" s="225"/>
      <c r="D109" s="958"/>
      <c r="E109" s="959"/>
      <c r="F109" s="959"/>
      <c r="G109" s="959"/>
      <c r="H109" s="959"/>
      <c r="I109" s="960"/>
      <c r="J109" s="985"/>
    </row>
    <row r="110" spans="1:10" ht="18">
      <c r="A110" s="211" t="s">
        <v>287</v>
      </c>
      <c r="B110" s="231"/>
      <c r="C110" s="230"/>
      <c r="D110" s="961"/>
      <c r="E110" s="962"/>
      <c r="F110" s="962"/>
      <c r="G110" s="962"/>
      <c r="H110" s="962"/>
      <c r="I110" s="963"/>
      <c r="J110" s="986"/>
    </row>
    <row r="111" spans="1:10" ht="24" customHeight="1">
      <c r="A111" s="211" t="s">
        <v>287</v>
      </c>
      <c r="B111" s="220"/>
      <c r="C111" s="227" t="s">
        <v>33</v>
      </c>
      <c r="D111" s="254"/>
      <c r="E111" s="404"/>
      <c r="F111" s="404"/>
      <c r="G111" s="404"/>
      <c r="H111" s="239"/>
      <c r="I111" s="240"/>
    </row>
    <row r="112" spans="1:10" ht="11" customHeight="1">
      <c r="A112" s="557"/>
      <c r="B112" s="220"/>
      <c r="C112" s="558"/>
      <c r="D112" s="563" t="s">
        <v>21</v>
      </c>
      <c r="E112" s="564" t="s">
        <v>26</v>
      </c>
      <c r="F112" s="564" t="s">
        <v>27</v>
      </c>
      <c r="G112" s="564" t="s">
        <v>645</v>
      </c>
      <c r="H112" s="565" t="s">
        <v>646</v>
      </c>
      <c r="I112" s="566"/>
    </row>
    <row r="113" spans="1:10" ht="20">
      <c r="A113" s="211" t="s">
        <v>287</v>
      </c>
      <c r="B113" s="220"/>
      <c r="C113" s="1030"/>
      <c r="D113" s="609"/>
      <c r="E113" s="661"/>
      <c r="F113" s="645" t="str">
        <f>IF(E113="","","×")</f>
        <v/>
      </c>
      <c r="G113" s="664"/>
      <c r="H113" s="646">
        <f>E113*G113</f>
        <v>0</v>
      </c>
      <c r="I113" s="977">
        <f>ROUNDDOWN((SUM(H113:H122)),-3)/1000</f>
        <v>0</v>
      </c>
      <c r="J113" s="972"/>
    </row>
    <row r="114" spans="1:10" ht="20">
      <c r="A114" s="211" t="str">
        <f t="shared" si="3"/>
        <v>.</v>
      </c>
      <c r="B114" s="220"/>
      <c r="C114" s="1030"/>
      <c r="D114" s="614"/>
      <c r="E114" s="662"/>
      <c r="F114" s="640" t="str">
        <f>IF(E114="","","×")</f>
        <v/>
      </c>
      <c r="G114" s="665"/>
      <c r="H114" s="647">
        <f>E114*G114</f>
        <v>0</v>
      </c>
      <c r="I114" s="978"/>
      <c r="J114" s="972"/>
    </row>
    <row r="115" spans="1:10" ht="20">
      <c r="A115" s="211" t="str">
        <f t="shared" si="3"/>
        <v>.</v>
      </c>
      <c r="B115" s="220"/>
      <c r="C115" s="1030"/>
      <c r="D115" s="614"/>
      <c r="E115" s="662"/>
      <c r="F115" s="640" t="str">
        <f t="shared" ref="F115:F122" si="6">IF(E115="","","×")</f>
        <v/>
      </c>
      <c r="G115" s="665"/>
      <c r="H115" s="647">
        <f t="shared" ref="H115:H122" si="7">E115*G115</f>
        <v>0</v>
      </c>
      <c r="I115" s="978"/>
      <c r="J115" s="972"/>
    </row>
    <row r="116" spans="1:10" ht="20">
      <c r="A116" s="211" t="str">
        <f t="shared" si="3"/>
        <v>.</v>
      </c>
      <c r="B116" s="220"/>
      <c r="C116" s="1030"/>
      <c r="D116" s="614"/>
      <c r="E116" s="662"/>
      <c r="F116" s="640" t="str">
        <f t="shared" si="6"/>
        <v/>
      </c>
      <c r="G116" s="665"/>
      <c r="H116" s="647">
        <f t="shared" si="7"/>
        <v>0</v>
      </c>
      <c r="I116" s="978"/>
      <c r="J116" s="972"/>
    </row>
    <row r="117" spans="1:10" ht="20">
      <c r="A117" s="211" t="str">
        <f t="shared" si="3"/>
        <v>.</v>
      </c>
      <c r="B117" s="220"/>
      <c r="C117" s="1030"/>
      <c r="D117" s="614"/>
      <c r="E117" s="662"/>
      <c r="F117" s="640" t="str">
        <f t="shared" si="6"/>
        <v/>
      </c>
      <c r="G117" s="665"/>
      <c r="H117" s="647">
        <f t="shared" si="7"/>
        <v>0</v>
      </c>
      <c r="I117" s="978"/>
      <c r="J117" s="972"/>
    </row>
    <row r="118" spans="1:10" ht="20">
      <c r="A118" s="211" t="str">
        <f t="shared" si="3"/>
        <v>.</v>
      </c>
      <c r="B118" s="220"/>
      <c r="C118" s="1030"/>
      <c r="D118" s="614"/>
      <c r="E118" s="662"/>
      <c r="F118" s="640" t="str">
        <f t="shared" si="6"/>
        <v/>
      </c>
      <c r="G118" s="665"/>
      <c r="H118" s="647">
        <f t="shared" si="7"/>
        <v>0</v>
      </c>
      <c r="I118" s="978"/>
      <c r="J118" s="972"/>
    </row>
    <row r="119" spans="1:10" ht="20">
      <c r="A119" s="211" t="str">
        <f t="shared" si="3"/>
        <v>.</v>
      </c>
      <c r="B119" s="220"/>
      <c r="C119" s="1030"/>
      <c r="D119" s="614"/>
      <c r="E119" s="662"/>
      <c r="F119" s="640" t="str">
        <f t="shared" si="6"/>
        <v/>
      </c>
      <c r="G119" s="665"/>
      <c r="H119" s="647">
        <f t="shared" si="7"/>
        <v>0</v>
      </c>
      <c r="I119" s="978"/>
      <c r="J119" s="972"/>
    </row>
    <row r="120" spans="1:10" ht="20">
      <c r="A120" s="211" t="str">
        <f t="shared" si="3"/>
        <v>.</v>
      </c>
      <c r="B120" s="220"/>
      <c r="C120" s="1030"/>
      <c r="D120" s="614"/>
      <c r="E120" s="662"/>
      <c r="F120" s="640" t="str">
        <f t="shared" si="6"/>
        <v/>
      </c>
      <c r="G120" s="665"/>
      <c r="H120" s="647">
        <f t="shared" si="7"/>
        <v>0</v>
      </c>
      <c r="I120" s="978"/>
      <c r="J120" s="972"/>
    </row>
    <row r="121" spans="1:10" ht="20">
      <c r="A121" s="211" t="str">
        <f t="shared" si="3"/>
        <v>.</v>
      </c>
      <c r="B121" s="220"/>
      <c r="C121" s="1030"/>
      <c r="D121" s="614"/>
      <c r="E121" s="662"/>
      <c r="F121" s="640" t="str">
        <f t="shared" si="6"/>
        <v/>
      </c>
      <c r="G121" s="665"/>
      <c r="H121" s="647">
        <f t="shared" si="7"/>
        <v>0</v>
      </c>
      <c r="I121" s="978"/>
      <c r="J121" s="972"/>
    </row>
    <row r="122" spans="1:10" ht="20">
      <c r="A122" s="211" t="str">
        <f t="shared" si="3"/>
        <v>.</v>
      </c>
      <c r="B122" s="220"/>
      <c r="C122" s="1031"/>
      <c r="D122" s="629"/>
      <c r="E122" s="663"/>
      <c r="F122" s="640" t="str">
        <f t="shared" si="6"/>
        <v/>
      </c>
      <c r="G122" s="666"/>
      <c r="H122" s="648">
        <f t="shared" si="7"/>
        <v>0</v>
      </c>
      <c r="I122" s="979"/>
      <c r="J122" s="972"/>
    </row>
    <row r="123" spans="1:10" ht="24" customHeight="1">
      <c r="A123" s="211" t="s">
        <v>287</v>
      </c>
      <c r="B123" s="220"/>
      <c r="C123" s="217" t="s">
        <v>34</v>
      </c>
      <c r="D123" s="254"/>
      <c r="E123" s="404"/>
      <c r="F123" s="404"/>
      <c r="G123" s="404"/>
      <c r="H123" s="239"/>
      <c r="I123" s="240"/>
    </row>
    <row r="124" spans="1:10" ht="20">
      <c r="A124" s="211" t="s">
        <v>287</v>
      </c>
      <c r="B124" s="220"/>
      <c r="C124" s="221"/>
      <c r="D124" s="609"/>
      <c r="E124" s="990"/>
      <c r="F124" s="990"/>
      <c r="G124" s="990"/>
      <c r="H124" s="635"/>
      <c r="I124" s="977">
        <f>ROUNDDOWN((SUM(H124:H133)),-3)/1000</f>
        <v>0</v>
      </c>
      <c r="J124" s="972"/>
    </row>
    <row r="125" spans="1:10" ht="20">
      <c r="A125" s="211" t="str">
        <f t="shared" si="3"/>
        <v/>
      </c>
      <c r="B125" s="220"/>
      <c r="C125" s="221"/>
      <c r="D125" s="614"/>
      <c r="E125" s="974"/>
      <c r="F125" s="975"/>
      <c r="G125" s="976"/>
      <c r="H125" s="636"/>
      <c r="I125" s="978"/>
      <c r="J125" s="972"/>
    </row>
    <row r="126" spans="1:10" ht="20">
      <c r="A126" s="211" t="str">
        <f t="shared" si="3"/>
        <v/>
      </c>
      <c r="B126" s="220"/>
      <c r="C126" s="221"/>
      <c r="D126" s="614"/>
      <c r="E126" s="974"/>
      <c r="F126" s="975"/>
      <c r="G126" s="976"/>
      <c r="H126" s="636"/>
      <c r="I126" s="978"/>
      <c r="J126" s="972"/>
    </row>
    <row r="127" spans="1:10" ht="20">
      <c r="A127" s="211" t="str">
        <f t="shared" si="3"/>
        <v/>
      </c>
      <c r="B127" s="220"/>
      <c r="C127" s="221"/>
      <c r="D127" s="614"/>
      <c r="E127" s="974"/>
      <c r="F127" s="975"/>
      <c r="G127" s="976"/>
      <c r="H127" s="636"/>
      <c r="I127" s="978"/>
      <c r="J127" s="972"/>
    </row>
    <row r="128" spans="1:10" ht="20">
      <c r="A128" s="211" t="str">
        <f t="shared" si="3"/>
        <v/>
      </c>
      <c r="B128" s="220"/>
      <c r="C128" s="221"/>
      <c r="D128" s="614"/>
      <c r="E128" s="974"/>
      <c r="F128" s="975"/>
      <c r="G128" s="976"/>
      <c r="H128" s="636"/>
      <c r="I128" s="978"/>
      <c r="J128" s="972"/>
    </row>
    <row r="129" spans="1:10" ht="20">
      <c r="A129" s="211" t="str">
        <f t="shared" si="3"/>
        <v/>
      </c>
      <c r="B129" s="220"/>
      <c r="C129" s="221"/>
      <c r="D129" s="614"/>
      <c r="E129" s="974"/>
      <c r="F129" s="975"/>
      <c r="G129" s="976"/>
      <c r="H129" s="636"/>
      <c r="I129" s="978"/>
      <c r="J129" s="972"/>
    </row>
    <row r="130" spans="1:10" ht="20">
      <c r="A130" s="211" t="str">
        <f t="shared" si="3"/>
        <v/>
      </c>
      <c r="B130" s="220"/>
      <c r="C130" s="221"/>
      <c r="D130" s="614"/>
      <c r="E130" s="974"/>
      <c r="F130" s="975"/>
      <c r="G130" s="976"/>
      <c r="H130" s="636"/>
      <c r="I130" s="978"/>
      <c r="J130" s="972"/>
    </row>
    <row r="131" spans="1:10" ht="20">
      <c r="A131" s="211" t="str">
        <f t="shared" si="3"/>
        <v/>
      </c>
      <c r="B131" s="220"/>
      <c r="C131" s="221"/>
      <c r="D131" s="614"/>
      <c r="E131" s="974"/>
      <c r="F131" s="975"/>
      <c r="G131" s="976"/>
      <c r="H131" s="636"/>
      <c r="I131" s="978"/>
      <c r="J131" s="972"/>
    </row>
    <row r="132" spans="1:10" ht="20">
      <c r="A132" s="211" t="str">
        <f>IF(AND(D132="",E132="",H132=""),"",".")</f>
        <v/>
      </c>
      <c r="B132" s="220"/>
      <c r="C132" s="221"/>
      <c r="D132" s="614"/>
      <c r="E132" s="974"/>
      <c r="F132" s="975"/>
      <c r="G132" s="976"/>
      <c r="H132" s="636"/>
      <c r="I132" s="978"/>
      <c r="J132" s="972"/>
    </row>
    <row r="133" spans="1:10" ht="20.5" thickBot="1">
      <c r="A133" s="211" t="s">
        <v>398</v>
      </c>
      <c r="B133" s="244"/>
      <c r="C133" s="245"/>
      <c r="D133" s="649"/>
      <c r="E133" s="987"/>
      <c r="F133" s="988"/>
      <c r="G133" s="989"/>
      <c r="H133" s="650"/>
      <c r="I133" s="991"/>
      <c r="J133" s="972"/>
    </row>
    <row r="134" spans="1:10">
      <c r="A134" s="246"/>
    </row>
  </sheetData>
  <sheetProtection algorithmName="SHA-512" hashValue="eESwe7Z6l2yrww9vM8pemawYLEqvrt7FZRzqb1hfzw8FdOFjZvEEms75Hg4h3REV7tRtVwTUXCC8wAMOYFiQqw==" saltValue="KSkgabHT3oRM8x9oLyGmJA==" spinCount="100000" sheet="1" autoFilter="0"/>
  <autoFilter ref="A15:I133" xr:uid="{00000000-0009-0000-0000-000007000000}">
    <filterColumn colId="4" showButton="0"/>
    <filterColumn colId="5" showButton="0"/>
  </autoFilter>
  <mergeCells count="84">
    <mergeCell ref="J18:J23"/>
    <mergeCell ref="J9:J14"/>
    <mergeCell ref="A16:D16"/>
    <mergeCell ref="C113:C122"/>
    <mergeCell ref="E95:G95"/>
    <mergeCell ref="E85:G85"/>
    <mergeCell ref="E74:G74"/>
    <mergeCell ref="E65:G65"/>
    <mergeCell ref="D49:I54"/>
    <mergeCell ref="E19:I19"/>
    <mergeCell ref="F20:G20"/>
    <mergeCell ref="G21:I21"/>
    <mergeCell ref="G22:I22"/>
    <mergeCell ref="I113:I122"/>
    <mergeCell ref="B73:B83"/>
    <mergeCell ref="I97:I104"/>
    <mergeCell ref="E80:G80"/>
    <mergeCell ref="E81:G81"/>
    <mergeCell ref="A2:B2"/>
    <mergeCell ref="A3:B3"/>
    <mergeCell ref="C2:I2"/>
    <mergeCell ref="C3:I3"/>
    <mergeCell ref="E15:G15"/>
    <mergeCell ref="E9:G9"/>
    <mergeCell ref="E10:G10"/>
    <mergeCell ref="E11:G11"/>
    <mergeCell ref="E12:G12"/>
    <mergeCell ref="E13:G13"/>
    <mergeCell ref="E5:G5"/>
    <mergeCell ref="C6:D6"/>
    <mergeCell ref="E7:G7"/>
    <mergeCell ref="E8:G8"/>
    <mergeCell ref="E6:G6"/>
    <mergeCell ref="J48:J54"/>
    <mergeCell ref="E72:G72"/>
    <mergeCell ref="I74:I83"/>
    <mergeCell ref="E75:G75"/>
    <mergeCell ref="E76:G76"/>
    <mergeCell ref="E77:G77"/>
    <mergeCell ref="E78:G78"/>
    <mergeCell ref="E79:G79"/>
    <mergeCell ref="E82:G82"/>
    <mergeCell ref="E83:G83"/>
    <mergeCell ref="J55:J61"/>
    <mergeCell ref="G23:I23"/>
    <mergeCell ref="D47:F47"/>
    <mergeCell ref="E55:F55"/>
    <mergeCell ref="I65:I72"/>
    <mergeCell ref="J124:J133"/>
    <mergeCell ref="E125:G125"/>
    <mergeCell ref="E126:G126"/>
    <mergeCell ref="E127:G127"/>
    <mergeCell ref="E128:G128"/>
    <mergeCell ref="E132:G132"/>
    <mergeCell ref="E133:G133"/>
    <mergeCell ref="E124:G124"/>
    <mergeCell ref="E131:G131"/>
    <mergeCell ref="E129:G129"/>
    <mergeCell ref="E130:G130"/>
    <mergeCell ref="I124:I133"/>
    <mergeCell ref="J113:J122"/>
    <mergeCell ref="J85:J95"/>
    <mergeCell ref="E86:G86"/>
    <mergeCell ref="E88:G88"/>
    <mergeCell ref="E89:G89"/>
    <mergeCell ref="I85:I94"/>
    <mergeCell ref="E94:G94"/>
    <mergeCell ref="J97:J104"/>
    <mergeCell ref="D106:I110"/>
    <mergeCell ref="E93:G93"/>
    <mergeCell ref="E91:G91"/>
    <mergeCell ref="E92:G92"/>
    <mergeCell ref="E87:G87"/>
    <mergeCell ref="E90:G90"/>
    <mergeCell ref="J105:J110"/>
    <mergeCell ref="D56:I61"/>
    <mergeCell ref="E63:G63"/>
    <mergeCell ref="J74:J78"/>
    <mergeCell ref="E66:G66"/>
    <mergeCell ref="E67:G67"/>
    <mergeCell ref="E68:G68"/>
    <mergeCell ref="E69:G69"/>
    <mergeCell ref="E70:G70"/>
    <mergeCell ref="E71:G71"/>
  </mergeCells>
  <phoneticPr fontId="7"/>
  <dataValidations count="4">
    <dataValidation imeMode="halfAlpha" allowBlank="1" showInputMessage="1" showErrorMessage="1" sqref="I63 I134:I65555 I15:I18" xr:uid="{00000000-0002-0000-0700-000000000000}"/>
    <dataValidation type="whole" imeMode="off" operator="greaterThanOrEqual" allowBlank="1" showInputMessage="1" showErrorMessage="1" sqref="E26:E46" xr:uid="{00000000-0002-0000-0700-000001000000}">
      <formula1>0</formula1>
    </dataValidation>
    <dataValidation type="whole" operator="greaterThanOrEqual" allowBlank="1" showInputMessage="1" showErrorMessage="1" sqref="H111 E21:E22 H123:H133 H65:H95 H97:H104" xr:uid="{00000000-0002-0000-0700-000002000000}">
      <formula1>0</formula1>
    </dataValidation>
    <dataValidation operator="greaterThanOrEqual" allowBlank="1" showInputMessage="1" showErrorMessage="1" sqref="H113:H122 H96" xr:uid="{04CDAB47-8CC5-4839-B850-154C032BB4D6}"/>
  </dataValidations>
  <printOptions horizontalCentered="1"/>
  <pageMargins left="0.70866141732283472" right="0.70866141732283472" top="0.35433070866141736" bottom="0.35433070866141736" header="0.31496062992125984" footer="0.31496062992125984"/>
  <pageSetup paperSize="9" scale="19" orientation="landscape" r:id="rId1"/>
  <rowBreaks count="2" manualBreakCount="2">
    <brk id="61" max="8" man="1"/>
    <brk id="94" max="8" man="1"/>
  </rowBreaks>
  <extLst>
    <ext xmlns:x14="http://schemas.microsoft.com/office/spreadsheetml/2009/9/main" uri="{78C0D931-6437-407d-A8EE-F0AAD7539E65}">
      <x14:conditionalFormattings>
        <x14:conditionalFormatting xmlns:xm="http://schemas.microsoft.com/office/excel/2006/main">
          <x14:cfRule type="expression" priority="4" id="{0A247FAA-30A3-4CF4-9515-96997DC5D47F}">
            <xm:f>①総表!G24&gt;0</xm:f>
            <x14:dxf>
              <fill>
                <patternFill>
                  <bgColor theme="0"/>
                </patternFill>
              </fill>
            </x14:dxf>
          </x14:cfRule>
          <xm:sqref>E20</xm:sqref>
        </x14:conditionalFormatting>
      </x14:conditionalFormattings>
    </ext>
  </extLst>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Sheet7">
    <pageSetUpPr fitToPage="1"/>
  </sheetPr>
  <dimension ref="A1:Y233"/>
  <sheetViews>
    <sheetView view="pageBreakPreview" zoomScale="55" zoomScaleNormal="85" zoomScaleSheetLayoutView="55" zoomScalePageLayoutView="55" workbookViewId="0">
      <selection activeCell="E8" sqref="E8"/>
    </sheetView>
  </sheetViews>
  <sheetFormatPr defaultColWidth="9" defaultRowHeight="18"/>
  <cols>
    <col min="1" max="1" width="3.33203125" customWidth="1"/>
    <col min="2" max="2" width="3.33203125" style="21" customWidth="1"/>
    <col min="3" max="3" width="4.08203125" customWidth="1"/>
    <col min="4" max="4" width="18.83203125" style="104" customWidth="1"/>
    <col min="5" max="5" width="40.75" style="22" customWidth="1"/>
    <col min="6" max="6" width="10.08203125" customWidth="1"/>
    <col min="7" max="7" width="9.08203125" customWidth="1"/>
    <col min="8" max="8" width="4.75" style="18" customWidth="1"/>
    <col min="9" max="9" width="9.08203125" style="18" customWidth="1"/>
    <col min="10" max="10" width="4.75" style="19" customWidth="1"/>
    <col min="11" max="11" width="12.75" style="18" customWidth="1"/>
    <col min="12" max="12" width="13.08203125" style="23" customWidth="1"/>
    <col min="13" max="13" width="5.08203125" customWidth="1"/>
    <col min="24" max="24" width="26.25" customWidth="1"/>
  </cols>
  <sheetData>
    <row r="1" spans="1:25" ht="18.75" customHeight="1">
      <c r="B1" s="516" t="s">
        <v>701</v>
      </c>
      <c r="C1" s="655"/>
      <c r="D1" s="656"/>
      <c r="E1" s="516"/>
      <c r="F1" s="657"/>
      <c r="G1" s="516"/>
      <c r="H1" s="516"/>
      <c r="I1" s="658"/>
      <c r="J1" s="658"/>
      <c r="K1" s="659"/>
      <c r="L1" s="658"/>
      <c r="M1" s="414"/>
      <c r="N1" s="414"/>
      <c r="O1" s="414"/>
      <c r="P1" s="414"/>
      <c r="Q1" s="414"/>
      <c r="R1" s="414"/>
      <c r="S1" s="414"/>
      <c r="T1" s="414"/>
    </row>
    <row r="2" spans="1:25" ht="18.75" customHeight="1">
      <c r="B2" s="1008" t="s">
        <v>571</v>
      </c>
      <c r="C2" s="1008"/>
      <c r="D2" s="1008"/>
      <c r="E2" s="1009">
        <f>①総表!C10</f>
        <v>0</v>
      </c>
      <c r="F2" s="1009"/>
      <c r="G2" s="1009"/>
      <c r="H2" s="1009"/>
      <c r="I2" s="1009"/>
      <c r="J2" s="1009"/>
      <c r="K2" s="1009"/>
      <c r="L2" s="1009"/>
      <c r="M2" s="414"/>
      <c r="N2" s="414"/>
      <c r="O2" s="414"/>
      <c r="P2" s="414"/>
      <c r="Q2" s="414"/>
      <c r="R2" s="414"/>
      <c r="S2" s="414"/>
      <c r="T2" s="414"/>
    </row>
    <row r="3" spans="1:25" ht="18.75" customHeight="1">
      <c r="B3" s="1008" t="s">
        <v>259</v>
      </c>
      <c r="C3" s="1008"/>
      <c r="D3" s="1008"/>
      <c r="E3" s="1009">
        <f>①総表!C22</f>
        <v>0</v>
      </c>
      <c r="F3" s="1009"/>
      <c r="G3" s="1009"/>
      <c r="H3" s="1009"/>
      <c r="I3" s="1009"/>
      <c r="J3" s="1009"/>
      <c r="K3" s="1009"/>
      <c r="L3" s="1009"/>
      <c r="M3" s="1060" t="s">
        <v>682</v>
      </c>
      <c r="N3" s="1060"/>
      <c r="O3" s="1060"/>
      <c r="P3" s="1060"/>
      <c r="Q3" s="1060"/>
      <c r="R3" s="1060"/>
      <c r="S3" s="1060"/>
      <c r="T3" s="1060"/>
      <c r="U3" s="1060"/>
      <c r="V3" s="1060"/>
      <c r="W3" s="1060"/>
      <c r="X3" s="1060"/>
      <c r="Y3" s="466"/>
    </row>
    <row r="4" spans="1:25" s="16" customFormat="1" ht="14" customHeight="1" thickBot="1">
      <c r="A4" s="6"/>
      <c r="B4" s="88"/>
      <c r="C4" s="1"/>
      <c r="D4" s="105"/>
      <c r="E4" s="1"/>
      <c r="F4" s="1047" t="s">
        <v>698</v>
      </c>
      <c r="G4" s="1047"/>
      <c r="H4" s="83"/>
      <c r="I4" s="6"/>
      <c r="J4" s="6"/>
      <c r="K4" s="6"/>
      <c r="L4" s="6"/>
      <c r="M4" s="1060"/>
      <c r="N4" s="1060"/>
      <c r="O4" s="1060"/>
      <c r="P4" s="1060"/>
      <c r="Q4" s="1060"/>
      <c r="R4" s="1060"/>
      <c r="S4" s="1060"/>
      <c r="T4" s="1060"/>
      <c r="U4" s="1060"/>
      <c r="V4" s="1060"/>
      <c r="W4" s="1060"/>
      <c r="X4" s="1060"/>
      <c r="Y4" s="466"/>
    </row>
    <row r="5" spans="1:25" ht="26.5" customHeight="1">
      <c r="A5" s="36"/>
      <c r="B5" s="415" t="s">
        <v>470</v>
      </c>
      <c r="C5" s="79"/>
      <c r="D5" s="106"/>
      <c r="E5" s="80"/>
      <c r="F5" s="1048">
        <f>SUM(L13,L35,L57,L79,L101,L123,L145,L167,L189,L211,)</f>
        <v>0</v>
      </c>
      <c r="G5" s="1049"/>
      <c r="H5" s="34"/>
      <c r="I5"/>
      <c r="J5"/>
      <c r="K5"/>
      <c r="L5"/>
      <c r="M5" s="1060"/>
      <c r="N5" s="1060"/>
      <c r="O5" s="1060"/>
      <c r="P5" s="1060"/>
      <c r="Q5" s="1060"/>
      <c r="R5" s="1060"/>
      <c r="S5" s="1060"/>
      <c r="T5" s="1060"/>
      <c r="U5" s="1060"/>
      <c r="V5" s="1060"/>
      <c r="W5" s="1060"/>
      <c r="X5" s="1060"/>
      <c r="Y5" s="466"/>
    </row>
    <row r="6" spans="1:25" ht="22.5" customHeight="1">
      <c r="A6" s="36"/>
      <c r="B6" s="89"/>
      <c r="C6" s="37" t="s">
        <v>526</v>
      </c>
      <c r="D6" s="107"/>
      <c r="E6" s="38"/>
      <c r="F6" s="1050">
        <f>SUM(F8:F10)</f>
        <v>0</v>
      </c>
      <c r="G6" s="1051"/>
      <c r="H6" s="34"/>
      <c r="I6"/>
      <c r="J6"/>
      <c r="K6"/>
      <c r="L6"/>
      <c r="M6" s="1060"/>
      <c r="N6" s="1060"/>
      <c r="O6" s="1060"/>
      <c r="P6" s="1060"/>
      <c r="Q6" s="1060"/>
      <c r="R6" s="1060"/>
      <c r="S6" s="1060"/>
      <c r="T6" s="1060"/>
      <c r="U6" s="1060"/>
      <c r="V6" s="1060"/>
      <c r="W6" s="1060"/>
      <c r="X6" s="1060"/>
      <c r="Y6" s="466"/>
    </row>
    <row r="7" spans="1:25" ht="24" customHeight="1">
      <c r="A7" s="36"/>
      <c r="B7" s="90"/>
      <c r="C7" s="40"/>
      <c r="D7" s="108"/>
      <c r="E7" s="81" t="s">
        <v>281</v>
      </c>
      <c r="F7" s="1052" t="s">
        <v>257</v>
      </c>
      <c r="G7" s="1053"/>
      <c r="H7" s="41"/>
      <c r="I7" s="39" t="str">
        <f>IF(COUNTIF($E$8:$E$10,$E$8)&gt;1,"同じ項目が選択されています。",IF(COUNTIF($E$8:$E$10,$E$9)&gt;1,"同じ項目が選択されています。",IF(COUNTIF($E$8:$E$10,$E$10)&gt;1,"同じ項目が選択されています。","")))</f>
        <v/>
      </c>
      <c r="J7" s="41"/>
      <c r="K7" s="41"/>
      <c r="L7" s="41"/>
      <c r="M7" s="1061" t="s">
        <v>679</v>
      </c>
      <c r="N7" s="1061"/>
      <c r="O7" s="1061"/>
      <c r="P7" s="1061"/>
      <c r="Q7" s="1061"/>
      <c r="R7" s="1061"/>
      <c r="S7" s="1061"/>
      <c r="T7" s="1061"/>
      <c r="U7" s="1061"/>
      <c r="V7" s="1061"/>
      <c r="W7" s="1061"/>
      <c r="X7" s="1061"/>
    </row>
    <row r="8" spans="1:25" ht="22.5">
      <c r="A8" s="36"/>
      <c r="B8" s="91"/>
      <c r="C8" s="42"/>
      <c r="D8" s="109" t="s">
        <v>260</v>
      </c>
      <c r="E8" s="247"/>
      <c r="F8" s="1054" t="str">
        <f>IF(E8="出演費・作品料",$L$13,IF(E8="音楽費",$L$35,IF(E8="文芸費",$L$57,IF(E8="会場費",$L$79,IF(E8="舞台・設営・運搬費",$L$101,IF(E8="謝金",$L$123,IF(E8="旅費",$L$145,IF(E8="宣伝・印刷費",$L$167,IF(E8="記録・配信費",$L$189,"0")))))))))</f>
        <v>0</v>
      </c>
      <c r="G8" s="1055"/>
      <c r="H8" s="43"/>
      <c r="I8" s="39" t="str">
        <f>IF(I7="","","項目の選択を確認してください。")</f>
        <v/>
      </c>
      <c r="J8" s="43"/>
      <c r="K8" s="43"/>
      <c r="L8" s="43"/>
      <c r="M8" s="1061"/>
      <c r="N8" s="1061"/>
      <c r="O8" s="1061"/>
      <c r="P8" s="1061"/>
      <c r="Q8" s="1061"/>
      <c r="R8" s="1061"/>
      <c r="S8" s="1061"/>
      <c r="T8" s="1061"/>
      <c r="U8" s="1061"/>
      <c r="V8" s="1061"/>
      <c r="W8" s="1061"/>
      <c r="X8" s="1061"/>
    </row>
    <row r="9" spans="1:25" ht="22.5">
      <c r="A9" s="36"/>
      <c r="B9" s="91"/>
      <c r="C9" s="42"/>
      <c r="D9" s="110" t="s">
        <v>265</v>
      </c>
      <c r="E9" s="248"/>
      <c r="F9" s="1056" t="str">
        <f t="shared" ref="F9:F10" si="0">IF(E9="出演費・作品料",$L$13,IF(E9="音楽費",$L$35,IF(E9="文芸費",$L$57,IF(E9="会場費",$L$79,IF(E9="舞台・設営・運搬費",$L$101,IF(E9="謝金",$L$123,IF(E9="旅費",$L$145,IF(E9="宣伝・印刷費",$L$167,IF(E9="記録・配信費",$L$189,"0")))))))))</f>
        <v>0</v>
      </c>
      <c r="G9" s="1057"/>
      <c r="H9" s="43"/>
      <c r="I9" s="39"/>
      <c r="J9" s="43"/>
      <c r="K9" s="43"/>
      <c r="L9" s="43"/>
      <c r="M9" s="1061"/>
      <c r="N9" s="1061"/>
      <c r="O9" s="1061"/>
      <c r="P9" s="1061"/>
      <c r="Q9" s="1061"/>
      <c r="R9" s="1061"/>
      <c r="S9" s="1061"/>
      <c r="T9" s="1061"/>
      <c r="U9" s="1061"/>
      <c r="V9" s="1061"/>
      <c r="W9" s="1061"/>
      <c r="X9" s="1061"/>
    </row>
    <row r="10" spans="1:25" ht="23" thickBot="1">
      <c r="A10" s="36"/>
      <c r="B10" s="92"/>
      <c r="C10" s="82"/>
      <c r="D10" s="111" t="s">
        <v>261</v>
      </c>
      <c r="E10" s="249"/>
      <c r="F10" s="1045" t="str">
        <f t="shared" si="0"/>
        <v>0</v>
      </c>
      <c r="G10" s="1046"/>
      <c r="H10" s="35"/>
      <c r="I10"/>
      <c r="J10" s="44"/>
      <c r="K10" s="45"/>
      <c r="L10" s="36"/>
      <c r="M10" s="1061"/>
      <c r="N10" s="1061"/>
      <c r="O10" s="1061"/>
      <c r="P10" s="1061"/>
      <c r="Q10" s="1061"/>
      <c r="R10" s="1061"/>
      <c r="S10" s="1061"/>
      <c r="T10" s="1061"/>
      <c r="U10" s="1061"/>
      <c r="V10" s="1061"/>
      <c r="W10" s="1061"/>
      <c r="X10" s="1061"/>
    </row>
    <row r="11" spans="1:25" ht="18.5" thickBot="1">
      <c r="A11" s="27"/>
      <c r="B11" s="93"/>
      <c r="C11" s="27"/>
      <c r="D11" s="112"/>
      <c r="E11" s="29"/>
      <c r="F11" s="28"/>
      <c r="G11" s="28"/>
      <c r="H11" s="17"/>
      <c r="I11" s="33"/>
      <c r="J11" s="31"/>
      <c r="K11" s="30"/>
      <c r="L11" s="32"/>
      <c r="M11" s="1061"/>
      <c r="N11" s="1061"/>
      <c r="O11" s="1061"/>
      <c r="P11" s="1061"/>
      <c r="Q11" s="1061"/>
      <c r="R11" s="1061"/>
      <c r="S11" s="1061"/>
      <c r="T11" s="1061"/>
      <c r="U11" s="1061"/>
      <c r="V11" s="1061"/>
      <c r="W11" s="1061"/>
      <c r="X11" s="1061"/>
    </row>
    <row r="12" spans="1:25" s="33" customFormat="1" ht="24.75" customHeight="1" thickBot="1">
      <c r="A12" s="46" t="s">
        <v>282</v>
      </c>
      <c r="B12" s="95"/>
      <c r="C12" s="103" t="s">
        <v>297</v>
      </c>
      <c r="D12" s="100" t="s">
        <v>289</v>
      </c>
      <c r="E12" s="51" t="s">
        <v>256</v>
      </c>
      <c r="F12" s="101" t="s">
        <v>148</v>
      </c>
      <c r="G12" s="102" t="s">
        <v>120</v>
      </c>
      <c r="H12" s="54" t="s">
        <v>145</v>
      </c>
      <c r="I12" s="53" t="s">
        <v>121</v>
      </c>
      <c r="J12" s="54" t="s">
        <v>146</v>
      </c>
      <c r="K12" s="52" t="s">
        <v>122</v>
      </c>
      <c r="L12" s="55" t="s">
        <v>280</v>
      </c>
      <c r="M12" s="264"/>
      <c r="N12" s="1058"/>
      <c r="O12" s="1058"/>
      <c r="P12" s="1058"/>
      <c r="Q12" s="1058"/>
      <c r="R12" s="1058"/>
      <c r="S12" s="1058"/>
      <c r="T12" s="1058"/>
      <c r="U12" s="1058"/>
      <c r="V12" s="1058"/>
      <c r="W12" s="1059"/>
      <c r="X12" s="265"/>
    </row>
    <row r="13" spans="1:25" s="20" customFormat="1" ht="29.5" thickBot="1">
      <c r="A13"/>
      <c r="B13" s="48" t="str">
        <f>IF($E$8=C13,$D$8,IF($E$9=C13,$D$9,IF($E$10=C13,$D$10,"")))</f>
        <v/>
      </c>
      <c r="C13" s="49" t="s">
        <v>404</v>
      </c>
      <c r="D13" s="113"/>
      <c r="E13" s="57"/>
      <c r="F13" s="50"/>
      <c r="G13" s="50"/>
      <c r="H13" s="58"/>
      <c r="I13" s="58"/>
      <c r="J13" s="58"/>
      <c r="K13" s="61"/>
      <c r="L13" s="64">
        <f>ROUNDDOWN((SUM(K14:K33)),-3)/1000</f>
        <v>0</v>
      </c>
      <c r="M13" s="261"/>
      <c r="N13" s="1058"/>
      <c r="O13" s="1058"/>
      <c r="P13" s="1058"/>
      <c r="Q13" s="1058"/>
      <c r="R13" s="1058"/>
      <c r="S13" s="1058"/>
      <c r="T13" s="1058"/>
      <c r="U13" s="1058"/>
      <c r="V13" s="1058"/>
      <c r="W13" s="1059"/>
      <c r="X13" s="265"/>
    </row>
    <row r="14" spans="1:25" ht="23" thickTop="1">
      <c r="A14">
        <v>1</v>
      </c>
      <c r="B14" s="96"/>
      <c r="C14" s="68" t="str">
        <f>IF(D14="","",".")</f>
        <v/>
      </c>
      <c r="D14" s="667"/>
      <c r="E14" s="668"/>
      <c r="F14" s="669"/>
      <c r="G14" s="669"/>
      <c r="H14" s="669"/>
      <c r="I14" s="669"/>
      <c r="J14" s="669"/>
      <c r="K14" s="670" t="str">
        <f t="shared" ref="K14:K32" si="1">IF(ISNUMBER(F14),(PRODUCT(F14,G14,I14)),"")</f>
        <v/>
      </c>
      <c r="L14" s="24"/>
      <c r="N14" s="1062" t="s">
        <v>708</v>
      </c>
      <c r="O14" s="1063"/>
      <c r="P14" s="1063"/>
      <c r="Q14" s="1063"/>
      <c r="R14" s="1063"/>
      <c r="S14" s="1063"/>
      <c r="T14" s="1063"/>
      <c r="U14" s="1063"/>
      <c r="V14" s="1063"/>
      <c r="W14" s="1063"/>
      <c r="X14" s="1064"/>
      <c r="Y14" s="507"/>
    </row>
    <row r="15" spans="1:25" ht="22.5">
      <c r="A15">
        <v>2</v>
      </c>
      <c r="B15" s="96"/>
      <c r="C15" s="68" t="str">
        <f t="shared" ref="C15:C33" si="2">IF(D15="","",".")</f>
        <v/>
      </c>
      <c r="D15" s="671"/>
      <c r="E15" s="672"/>
      <c r="F15" s="673"/>
      <c r="G15" s="673"/>
      <c r="H15" s="673"/>
      <c r="I15" s="673"/>
      <c r="J15" s="673"/>
      <c r="K15" s="674" t="str">
        <f t="shared" si="1"/>
        <v/>
      </c>
      <c r="L15" s="24"/>
      <c r="N15" s="1065"/>
      <c r="O15" s="1066"/>
      <c r="P15" s="1066"/>
      <c r="Q15" s="1066"/>
      <c r="R15" s="1066"/>
      <c r="S15" s="1066"/>
      <c r="T15" s="1066"/>
      <c r="U15" s="1066"/>
      <c r="V15" s="1066"/>
      <c r="W15" s="1066"/>
      <c r="X15" s="1067"/>
      <c r="Y15" s="507"/>
    </row>
    <row r="16" spans="1:25" ht="22.5">
      <c r="A16">
        <v>3</v>
      </c>
      <c r="B16" s="96"/>
      <c r="C16" s="68" t="str">
        <f t="shared" si="2"/>
        <v/>
      </c>
      <c r="D16" s="671"/>
      <c r="E16" s="672"/>
      <c r="F16" s="673"/>
      <c r="G16" s="673"/>
      <c r="H16" s="673"/>
      <c r="I16" s="673"/>
      <c r="J16" s="673"/>
      <c r="K16" s="674" t="str">
        <f t="shared" si="1"/>
        <v/>
      </c>
      <c r="L16" s="24"/>
      <c r="N16" s="1065"/>
      <c r="O16" s="1066"/>
      <c r="P16" s="1066"/>
      <c r="Q16" s="1066"/>
      <c r="R16" s="1066"/>
      <c r="S16" s="1066"/>
      <c r="T16" s="1066"/>
      <c r="U16" s="1066"/>
      <c r="V16" s="1066"/>
      <c r="W16" s="1066"/>
      <c r="X16" s="1067"/>
      <c r="Y16" s="507"/>
    </row>
    <row r="17" spans="1:25" ht="22.5">
      <c r="A17">
        <v>4</v>
      </c>
      <c r="B17" s="96"/>
      <c r="C17" s="68" t="str">
        <f t="shared" si="2"/>
        <v/>
      </c>
      <c r="D17" s="671"/>
      <c r="E17" s="672"/>
      <c r="F17" s="673"/>
      <c r="G17" s="673"/>
      <c r="H17" s="673"/>
      <c r="I17" s="673"/>
      <c r="J17" s="673"/>
      <c r="K17" s="674" t="str">
        <f t="shared" si="1"/>
        <v/>
      </c>
      <c r="L17" s="24"/>
      <c r="N17" s="1065"/>
      <c r="O17" s="1066"/>
      <c r="P17" s="1066"/>
      <c r="Q17" s="1066"/>
      <c r="R17" s="1066"/>
      <c r="S17" s="1066"/>
      <c r="T17" s="1066"/>
      <c r="U17" s="1066"/>
      <c r="V17" s="1066"/>
      <c r="W17" s="1066"/>
      <c r="X17" s="1067"/>
      <c r="Y17" s="507"/>
    </row>
    <row r="18" spans="1:25" ht="22.5">
      <c r="A18">
        <v>5</v>
      </c>
      <c r="B18" s="96"/>
      <c r="C18" s="68" t="str">
        <f t="shared" si="2"/>
        <v/>
      </c>
      <c r="D18" s="671"/>
      <c r="E18" s="672"/>
      <c r="F18" s="673"/>
      <c r="G18" s="673"/>
      <c r="H18" s="673"/>
      <c r="I18" s="673"/>
      <c r="J18" s="673"/>
      <c r="K18" s="674" t="str">
        <f t="shared" si="1"/>
        <v/>
      </c>
      <c r="L18" s="24"/>
      <c r="N18" s="1065"/>
      <c r="O18" s="1066"/>
      <c r="P18" s="1066"/>
      <c r="Q18" s="1066"/>
      <c r="R18" s="1066"/>
      <c r="S18" s="1066"/>
      <c r="T18" s="1066"/>
      <c r="U18" s="1066"/>
      <c r="V18" s="1066"/>
      <c r="W18" s="1066"/>
      <c r="X18" s="1067"/>
      <c r="Y18" s="507"/>
    </row>
    <row r="19" spans="1:25" ht="22.5">
      <c r="A19">
        <v>6</v>
      </c>
      <c r="B19" s="96"/>
      <c r="C19" s="68" t="str">
        <f t="shared" si="2"/>
        <v/>
      </c>
      <c r="D19" s="671"/>
      <c r="E19" s="672"/>
      <c r="F19" s="673"/>
      <c r="G19" s="673"/>
      <c r="H19" s="673"/>
      <c r="I19" s="673"/>
      <c r="J19" s="673"/>
      <c r="K19" s="674" t="str">
        <f t="shared" si="1"/>
        <v/>
      </c>
      <c r="L19" s="24"/>
      <c r="N19" s="1065"/>
      <c r="O19" s="1066"/>
      <c r="P19" s="1066"/>
      <c r="Q19" s="1066"/>
      <c r="R19" s="1066"/>
      <c r="S19" s="1066"/>
      <c r="T19" s="1066"/>
      <c r="U19" s="1066"/>
      <c r="V19" s="1066"/>
      <c r="W19" s="1066"/>
      <c r="X19" s="1067"/>
      <c r="Y19" s="507"/>
    </row>
    <row r="20" spans="1:25" ht="22.5">
      <c r="A20">
        <v>7</v>
      </c>
      <c r="B20" s="96"/>
      <c r="C20" s="68" t="str">
        <f t="shared" si="2"/>
        <v/>
      </c>
      <c r="D20" s="671"/>
      <c r="E20" s="672"/>
      <c r="F20" s="673"/>
      <c r="G20" s="673"/>
      <c r="H20" s="673"/>
      <c r="I20" s="673"/>
      <c r="J20" s="673"/>
      <c r="K20" s="674" t="str">
        <f t="shared" si="1"/>
        <v/>
      </c>
      <c r="L20" s="24"/>
      <c r="N20" s="1065"/>
      <c r="O20" s="1066"/>
      <c r="P20" s="1066"/>
      <c r="Q20" s="1066"/>
      <c r="R20" s="1066"/>
      <c r="S20" s="1066"/>
      <c r="T20" s="1066"/>
      <c r="U20" s="1066"/>
      <c r="V20" s="1066"/>
      <c r="W20" s="1066"/>
      <c r="X20" s="1067"/>
      <c r="Y20" s="507"/>
    </row>
    <row r="21" spans="1:25" ht="22.5">
      <c r="A21">
        <v>8</v>
      </c>
      <c r="B21" s="96"/>
      <c r="C21" s="68" t="str">
        <f t="shared" si="2"/>
        <v/>
      </c>
      <c r="D21" s="671"/>
      <c r="E21" s="672"/>
      <c r="F21" s="673"/>
      <c r="G21" s="673"/>
      <c r="H21" s="673"/>
      <c r="I21" s="673"/>
      <c r="J21" s="673"/>
      <c r="K21" s="674" t="str">
        <f t="shared" si="1"/>
        <v/>
      </c>
      <c r="L21" s="24"/>
      <c r="N21" s="1065"/>
      <c r="O21" s="1066"/>
      <c r="P21" s="1066"/>
      <c r="Q21" s="1066"/>
      <c r="R21" s="1066"/>
      <c r="S21" s="1066"/>
      <c r="T21" s="1066"/>
      <c r="U21" s="1066"/>
      <c r="V21" s="1066"/>
      <c r="W21" s="1066"/>
      <c r="X21" s="1067"/>
      <c r="Y21" s="507"/>
    </row>
    <row r="22" spans="1:25" ht="22.5">
      <c r="A22">
        <v>9</v>
      </c>
      <c r="B22" s="96"/>
      <c r="C22" s="68" t="str">
        <f t="shared" si="2"/>
        <v/>
      </c>
      <c r="D22" s="671"/>
      <c r="E22" s="672"/>
      <c r="F22" s="673"/>
      <c r="G22" s="673"/>
      <c r="H22" s="673"/>
      <c r="I22" s="673"/>
      <c r="J22" s="673"/>
      <c r="K22" s="674" t="str">
        <f t="shared" si="1"/>
        <v/>
      </c>
      <c r="L22" s="24"/>
      <c r="N22" s="1065"/>
      <c r="O22" s="1066"/>
      <c r="P22" s="1066"/>
      <c r="Q22" s="1066"/>
      <c r="R22" s="1066"/>
      <c r="S22" s="1066"/>
      <c r="T22" s="1066"/>
      <c r="U22" s="1066"/>
      <c r="V22" s="1066"/>
      <c r="W22" s="1066"/>
      <c r="X22" s="1067"/>
      <c r="Y22" s="507"/>
    </row>
    <row r="23" spans="1:25" ht="22.5">
      <c r="A23">
        <v>10</v>
      </c>
      <c r="B23" s="96"/>
      <c r="C23" s="68" t="str">
        <f t="shared" si="2"/>
        <v/>
      </c>
      <c r="D23" s="671"/>
      <c r="E23" s="672"/>
      <c r="F23" s="673"/>
      <c r="G23" s="673"/>
      <c r="H23" s="673"/>
      <c r="I23" s="673"/>
      <c r="J23" s="673"/>
      <c r="K23" s="674" t="str">
        <f t="shared" si="1"/>
        <v/>
      </c>
      <c r="L23" s="24"/>
      <c r="N23" s="1065"/>
      <c r="O23" s="1066"/>
      <c r="P23" s="1066"/>
      <c r="Q23" s="1066"/>
      <c r="R23" s="1066"/>
      <c r="S23" s="1066"/>
      <c r="T23" s="1066"/>
      <c r="U23" s="1066"/>
      <c r="V23" s="1066"/>
      <c r="W23" s="1066"/>
      <c r="X23" s="1067"/>
      <c r="Y23" s="507"/>
    </row>
    <row r="24" spans="1:25" ht="20">
      <c r="A24">
        <v>11</v>
      </c>
      <c r="B24" s="96"/>
      <c r="C24" s="68" t="str">
        <f t="shared" si="2"/>
        <v/>
      </c>
      <c r="D24" s="671"/>
      <c r="E24" s="672"/>
      <c r="F24" s="673"/>
      <c r="G24" s="673"/>
      <c r="H24" s="673"/>
      <c r="I24" s="673"/>
      <c r="J24" s="673"/>
      <c r="K24" s="674" t="str">
        <f t="shared" si="1"/>
        <v/>
      </c>
      <c r="L24" s="24"/>
      <c r="N24" s="1065"/>
      <c r="O24" s="1066"/>
      <c r="P24" s="1066"/>
      <c r="Q24" s="1066"/>
      <c r="R24" s="1066"/>
      <c r="S24" s="1066"/>
      <c r="T24" s="1066"/>
      <c r="U24" s="1066"/>
      <c r="V24" s="1066"/>
      <c r="W24" s="1066"/>
      <c r="X24" s="1067"/>
    </row>
    <row r="25" spans="1:25" ht="20.5" thickBot="1">
      <c r="A25">
        <v>12</v>
      </c>
      <c r="B25" s="96"/>
      <c r="C25" s="68" t="str">
        <f t="shared" si="2"/>
        <v/>
      </c>
      <c r="D25" s="671"/>
      <c r="E25" s="672"/>
      <c r="F25" s="673"/>
      <c r="G25" s="673"/>
      <c r="H25" s="673"/>
      <c r="I25" s="673"/>
      <c r="J25" s="673"/>
      <c r="K25" s="674" t="str">
        <f t="shared" si="1"/>
        <v/>
      </c>
      <c r="L25" s="24"/>
      <c r="N25" s="1068"/>
      <c r="O25" s="1069"/>
      <c r="P25" s="1069"/>
      <c r="Q25" s="1069"/>
      <c r="R25" s="1069"/>
      <c r="S25" s="1069"/>
      <c r="T25" s="1069"/>
      <c r="U25" s="1069"/>
      <c r="V25" s="1069"/>
      <c r="W25" s="1069"/>
      <c r="X25" s="1070"/>
    </row>
    <row r="26" spans="1:25" ht="20.5" thickTop="1">
      <c r="A26">
        <v>13</v>
      </c>
      <c r="B26" s="96"/>
      <c r="C26" s="68" t="str">
        <f t="shared" si="2"/>
        <v/>
      </c>
      <c r="D26" s="671"/>
      <c r="E26" s="672"/>
      <c r="F26" s="673"/>
      <c r="G26" s="673"/>
      <c r="H26" s="673"/>
      <c r="I26" s="673"/>
      <c r="J26" s="673"/>
      <c r="K26" s="674" t="str">
        <f t="shared" si="1"/>
        <v/>
      </c>
      <c r="L26" s="24"/>
    </row>
    <row r="27" spans="1:25" ht="20">
      <c r="A27">
        <v>14</v>
      </c>
      <c r="B27" s="96"/>
      <c r="C27" s="68" t="str">
        <f t="shared" si="2"/>
        <v/>
      </c>
      <c r="D27" s="671"/>
      <c r="E27" s="672"/>
      <c r="F27" s="673"/>
      <c r="G27" s="673"/>
      <c r="H27" s="673"/>
      <c r="I27" s="673"/>
      <c r="J27" s="673"/>
      <c r="K27" s="674" t="str">
        <f t="shared" si="1"/>
        <v/>
      </c>
      <c r="L27" s="24"/>
    </row>
    <row r="28" spans="1:25" ht="20">
      <c r="A28">
        <v>15</v>
      </c>
      <c r="B28" s="96"/>
      <c r="C28" s="68" t="str">
        <f t="shared" si="2"/>
        <v/>
      </c>
      <c r="D28" s="671"/>
      <c r="E28" s="672"/>
      <c r="F28" s="673"/>
      <c r="G28" s="673"/>
      <c r="H28" s="673"/>
      <c r="I28" s="673"/>
      <c r="J28" s="673"/>
      <c r="K28" s="674" t="str">
        <f t="shared" si="1"/>
        <v/>
      </c>
      <c r="L28" s="24"/>
    </row>
    <row r="29" spans="1:25" ht="20">
      <c r="A29">
        <v>16</v>
      </c>
      <c r="B29" s="96"/>
      <c r="C29" s="68" t="str">
        <f t="shared" si="2"/>
        <v/>
      </c>
      <c r="D29" s="671"/>
      <c r="E29" s="672"/>
      <c r="F29" s="673"/>
      <c r="G29" s="673"/>
      <c r="H29" s="673"/>
      <c r="I29" s="673"/>
      <c r="J29" s="673"/>
      <c r="K29" s="674" t="str">
        <f t="shared" si="1"/>
        <v/>
      </c>
      <c r="L29" s="24"/>
    </row>
    <row r="30" spans="1:25" ht="20">
      <c r="A30">
        <v>17</v>
      </c>
      <c r="B30" s="96"/>
      <c r="C30" s="68" t="str">
        <f t="shared" si="2"/>
        <v/>
      </c>
      <c r="D30" s="671"/>
      <c r="E30" s="672"/>
      <c r="F30" s="673"/>
      <c r="G30" s="673"/>
      <c r="H30" s="673"/>
      <c r="I30" s="673"/>
      <c r="J30" s="673"/>
      <c r="K30" s="674" t="str">
        <f t="shared" si="1"/>
        <v/>
      </c>
      <c r="L30" s="25"/>
    </row>
    <row r="31" spans="1:25" ht="20">
      <c r="A31">
        <v>18</v>
      </c>
      <c r="B31" s="96"/>
      <c r="C31" s="68" t="str">
        <f t="shared" si="2"/>
        <v/>
      </c>
      <c r="D31" s="671"/>
      <c r="E31" s="672"/>
      <c r="F31" s="673"/>
      <c r="G31" s="673"/>
      <c r="H31" s="673"/>
      <c r="I31" s="673"/>
      <c r="J31" s="673"/>
      <c r="K31" s="674" t="str">
        <f t="shared" si="1"/>
        <v/>
      </c>
      <c r="L31" s="25"/>
    </row>
    <row r="32" spans="1:25" ht="20">
      <c r="A32">
        <v>19</v>
      </c>
      <c r="B32" s="96"/>
      <c r="C32" s="68" t="str">
        <f t="shared" si="2"/>
        <v/>
      </c>
      <c r="D32" s="671"/>
      <c r="E32" s="672"/>
      <c r="F32" s="673"/>
      <c r="G32" s="673"/>
      <c r="H32" s="673"/>
      <c r="I32" s="673"/>
      <c r="J32" s="673"/>
      <c r="K32" s="674" t="str">
        <f t="shared" si="1"/>
        <v/>
      </c>
      <c r="L32" s="25"/>
    </row>
    <row r="33" spans="1:12" ht="20.5" thickBot="1">
      <c r="A33">
        <v>20</v>
      </c>
      <c r="B33" s="97"/>
      <c r="C33" s="68" t="str">
        <f t="shared" si="2"/>
        <v/>
      </c>
      <c r="D33" s="675"/>
      <c r="E33" s="676"/>
      <c r="F33" s="673"/>
      <c r="G33" s="677"/>
      <c r="H33" s="677"/>
      <c r="I33" s="677"/>
      <c r="J33" s="677"/>
      <c r="K33" s="678" t="str">
        <f>IF(ISNUMBER(F33),(PRODUCT(F33,G33,I33)),"")</f>
        <v/>
      </c>
      <c r="L33" s="26"/>
    </row>
    <row r="34" spans="1:12" ht="23" thickBot="1">
      <c r="A34" s="46"/>
      <c r="B34" s="94"/>
      <c r="C34" s="63" t="s">
        <v>294</v>
      </c>
      <c r="D34" s="47" t="s">
        <v>293</v>
      </c>
      <c r="E34" s="51" t="s">
        <v>256</v>
      </c>
      <c r="F34" s="52" t="s">
        <v>148</v>
      </c>
      <c r="G34" s="53" t="s">
        <v>120</v>
      </c>
      <c r="H34" s="54" t="s">
        <v>145</v>
      </c>
      <c r="I34" s="53" t="s">
        <v>121</v>
      </c>
      <c r="J34" s="54" t="s">
        <v>146</v>
      </c>
      <c r="K34" s="52" t="s">
        <v>122</v>
      </c>
      <c r="L34" s="55" t="s">
        <v>280</v>
      </c>
    </row>
    <row r="35" spans="1:12" s="20" customFormat="1" ht="26.5">
      <c r="A35"/>
      <c r="B35" s="48" t="str">
        <f>IF($E$8=C35,$D$8,IF($E$9=C35,$D$9,IF($E$10=C35,$D$10,"")))</f>
        <v/>
      </c>
      <c r="C35" s="66" t="s">
        <v>41</v>
      </c>
      <c r="D35" s="56"/>
      <c r="E35" s="57"/>
      <c r="F35" s="58"/>
      <c r="G35" s="58"/>
      <c r="H35" s="58"/>
      <c r="I35" s="58"/>
      <c r="J35" s="58"/>
      <c r="K35" s="59"/>
      <c r="L35" s="64">
        <f>ROUNDDOWN((SUM(K36:K55)),-3)/1000</f>
        <v>0</v>
      </c>
    </row>
    <row r="36" spans="1:12" ht="20">
      <c r="A36">
        <v>1</v>
      </c>
      <c r="B36" s="96"/>
      <c r="C36" s="68" t="str">
        <f>IF(D36="","",".")</f>
        <v/>
      </c>
      <c r="D36" s="667"/>
      <c r="E36" s="668"/>
      <c r="F36" s="669"/>
      <c r="G36" s="669"/>
      <c r="H36" s="669"/>
      <c r="I36" s="669"/>
      <c r="J36" s="669"/>
      <c r="K36" s="670" t="str">
        <f t="shared" ref="K36:K55" si="3">IF(ISNUMBER(F36),(PRODUCT(F36,G36,I36)),"")</f>
        <v/>
      </c>
      <c r="L36" s="24"/>
    </row>
    <row r="37" spans="1:12" ht="20">
      <c r="A37">
        <v>2</v>
      </c>
      <c r="B37" s="96"/>
      <c r="C37" s="68" t="str">
        <f t="shared" ref="C37:C55" si="4">IF(D37="","",".")</f>
        <v/>
      </c>
      <c r="D37" s="671"/>
      <c r="E37" s="672"/>
      <c r="F37" s="673"/>
      <c r="G37" s="673"/>
      <c r="H37" s="673"/>
      <c r="I37" s="673"/>
      <c r="J37" s="673"/>
      <c r="K37" s="674" t="str">
        <f t="shared" si="3"/>
        <v/>
      </c>
      <c r="L37" s="24"/>
    </row>
    <row r="38" spans="1:12" ht="20">
      <c r="A38">
        <v>3</v>
      </c>
      <c r="B38" s="96"/>
      <c r="C38" s="68" t="str">
        <f t="shared" si="4"/>
        <v/>
      </c>
      <c r="D38" s="671"/>
      <c r="E38" s="672"/>
      <c r="F38" s="673"/>
      <c r="G38" s="673"/>
      <c r="H38" s="673"/>
      <c r="I38" s="673"/>
      <c r="J38" s="673"/>
      <c r="K38" s="674" t="str">
        <f t="shared" si="3"/>
        <v/>
      </c>
      <c r="L38" s="24"/>
    </row>
    <row r="39" spans="1:12" ht="20">
      <c r="A39">
        <v>4</v>
      </c>
      <c r="B39" s="96"/>
      <c r="C39" s="68" t="str">
        <f t="shared" si="4"/>
        <v/>
      </c>
      <c r="D39" s="671"/>
      <c r="E39" s="672"/>
      <c r="F39" s="673"/>
      <c r="G39" s="673"/>
      <c r="H39" s="673"/>
      <c r="I39" s="673"/>
      <c r="J39" s="673"/>
      <c r="K39" s="674" t="str">
        <f t="shared" si="3"/>
        <v/>
      </c>
      <c r="L39" s="24"/>
    </row>
    <row r="40" spans="1:12" ht="20">
      <c r="A40">
        <v>5</v>
      </c>
      <c r="B40" s="96"/>
      <c r="C40" s="68" t="str">
        <f t="shared" si="4"/>
        <v/>
      </c>
      <c r="D40" s="671"/>
      <c r="E40" s="672"/>
      <c r="F40" s="673"/>
      <c r="G40" s="673"/>
      <c r="H40" s="673"/>
      <c r="I40" s="673"/>
      <c r="J40" s="673"/>
      <c r="K40" s="674" t="str">
        <f t="shared" si="3"/>
        <v/>
      </c>
      <c r="L40" s="24"/>
    </row>
    <row r="41" spans="1:12" ht="20">
      <c r="A41">
        <v>6</v>
      </c>
      <c r="B41" s="96"/>
      <c r="C41" s="68" t="str">
        <f t="shared" si="4"/>
        <v/>
      </c>
      <c r="D41" s="671"/>
      <c r="E41" s="672"/>
      <c r="F41" s="673"/>
      <c r="G41" s="673"/>
      <c r="H41" s="673"/>
      <c r="I41" s="673"/>
      <c r="J41" s="673"/>
      <c r="K41" s="674" t="str">
        <f t="shared" si="3"/>
        <v/>
      </c>
      <c r="L41" s="24"/>
    </row>
    <row r="42" spans="1:12" ht="20">
      <c r="A42">
        <v>7</v>
      </c>
      <c r="B42" s="96"/>
      <c r="C42" s="68" t="str">
        <f t="shared" si="4"/>
        <v/>
      </c>
      <c r="D42" s="671"/>
      <c r="E42" s="672"/>
      <c r="F42" s="673"/>
      <c r="G42" s="673"/>
      <c r="H42" s="673"/>
      <c r="I42" s="673"/>
      <c r="J42" s="673"/>
      <c r="K42" s="674" t="str">
        <f t="shared" si="3"/>
        <v/>
      </c>
      <c r="L42" s="24"/>
    </row>
    <row r="43" spans="1:12" ht="20">
      <c r="A43">
        <v>8</v>
      </c>
      <c r="B43" s="96"/>
      <c r="C43" s="68" t="str">
        <f t="shared" si="4"/>
        <v/>
      </c>
      <c r="D43" s="671"/>
      <c r="E43" s="672"/>
      <c r="F43" s="673"/>
      <c r="G43" s="673"/>
      <c r="H43" s="673"/>
      <c r="I43" s="673"/>
      <c r="J43" s="673"/>
      <c r="K43" s="674" t="str">
        <f t="shared" si="3"/>
        <v/>
      </c>
      <c r="L43" s="24"/>
    </row>
    <row r="44" spans="1:12" ht="20">
      <c r="A44">
        <v>9</v>
      </c>
      <c r="B44" s="96"/>
      <c r="C44" s="68" t="str">
        <f t="shared" si="4"/>
        <v/>
      </c>
      <c r="D44" s="671"/>
      <c r="E44" s="672"/>
      <c r="F44" s="673"/>
      <c r="G44" s="673"/>
      <c r="H44" s="673"/>
      <c r="I44" s="673"/>
      <c r="J44" s="673"/>
      <c r="K44" s="674" t="str">
        <f t="shared" si="3"/>
        <v/>
      </c>
      <c r="L44" s="24"/>
    </row>
    <row r="45" spans="1:12" ht="20">
      <c r="A45">
        <v>10</v>
      </c>
      <c r="B45" s="96"/>
      <c r="C45" s="68" t="str">
        <f t="shared" si="4"/>
        <v/>
      </c>
      <c r="D45" s="671"/>
      <c r="E45" s="672"/>
      <c r="F45" s="673"/>
      <c r="G45" s="673"/>
      <c r="H45" s="673"/>
      <c r="I45" s="673"/>
      <c r="J45" s="673"/>
      <c r="K45" s="674" t="str">
        <f t="shared" si="3"/>
        <v/>
      </c>
      <c r="L45" s="24"/>
    </row>
    <row r="46" spans="1:12" ht="20">
      <c r="A46">
        <v>11</v>
      </c>
      <c r="B46" s="96"/>
      <c r="C46" s="68" t="str">
        <f t="shared" si="4"/>
        <v/>
      </c>
      <c r="D46" s="671"/>
      <c r="E46" s="672"/>
      <c r="F46" s="673"/>
      <c r="G46" s="673"/>
      <c r="H46" s="673"/>
      <c r="I46" s="673"/>
      <c r="J46" s="673"/>
      <c r="K46" s="674" t="str">
        <f t="shared" si="3"/>
        <v/>
      </c>
      <c r="L46" s="24"/>
    </row>
    <row r="47" spans="1:12" ht="20">
      <c r="A47">
        <v>12</v>
      </c>
      <c r="B47" s="96"/>
      <c r="C47" s="68" t="str">
        <f t="shared" si="4"/>
        <v/>
      </c>
      <c r="D47" s="671"/>
      <c r="E47" s="672"/>
      <c r="F47" s="673"/>
      <c r="G47" s="673"/>
      <c r="H47" s="673"/>
      <c r="I47" s="673"/>
      <c r="J47" s="673"/>
      <c r="K47" s="674" t="str">
        <f t="shared" ref="K47:K51" si="5">IF(ISNUMBER(F47),(PRODUCT(F47,G47,I47)),"")</f>
        <v/>
      </c>
      <c r="L47" s="24"/>
    </row>
    <row r="48" spans="1:12" ht="20">
      <c r="A48">
        <v>13</v>
      </c>
      <c r="B48" s="96"/>
      <c r="C48" s="68" t="str">
        <f t="shared" si="4"/>
        <v/>
      </c>
      <c r="D48" s="671"/>
      <c r="E48" s="672"/>
      <c r="F48" s="673"/>
      <c r="G48" s="673"/>
      <c r="H48" s="673"/>
      <c r="I48" s="673"/>
      <c r="J48" s="673"/>
      <c r="K48" s="674" t="str">
        <f t="shared" si="5"/>
        <v/>
      </c>
      <c r="L48" s="24"/>
    </row>
    <row r="49" spans="1:12" ht="20">
      <c r="A49">
        <v>14</v>
      </c>
      <c r="B49" s="96"/>
      <c r="C49" s="68" t="str">
        <f t="shared" si="4"/>
        <v/>
      </c>
      <c r="D49" s="671"/>
      <c r="E49" s="672"/>
      <c r="F49" s="673"/>
      <c r="G49" s="673"/>
      <c r="H49" s="673"/>
      <c r="I49" s="673"/>
      <c r="J49" s="673"/>
      <c r="K49" s="674" t="str">
        <f t="shared" si="5"/>
        <v/>
      </c>
      <c r="L49" s="24"/>
    </row>
    <row r="50" spans="1:12" ht="20">
      <c r="A50">
        <v>15</v>
      </c>
      <c r="B50" s="96"/>
      <c r="C50" s="68" t="str">
        <f t="shared" si="4"/>
        <v/>
      </c>
      <c r="D50" s="671"/>
      <c r="E50" s="672"/>
      <c r="F50" s="673"/>
      <c r="G50" s="673"/>
      <c r="H50" s="673"/>
      <c r="I50" s="673"/>
      <c r="J50" s="673"/>
      <c r="K50" s="674" t="str">
        <f t="shared" si="5"/>
        <v/>
      </c>
      <c r="L50" s="24"/>
    </row>
    <row r="51" spans="1:12" ht="20">
      <c r="A51">
        <v>16</v>
      </c>
      <c r="B51" s="96"/>
      <c r="C51" s="68" t="str">
        <f t="shared" si="4"/>
        <v/>
      </c>
      <c r="D51" s="671"/>
      <c r="E51" s="672"/>
      <c r="F51" s="673"/>
      <c r="G51" s="673"/>
      <c r="H51" s="673"/>
      <c r="I51" s="673"/>
      <c r="J51" s="673"/>
      <c r="K51" s="674" t="str">
        <f t="shared" si="5"/>
        <v/>
      </c>
      <c r="L51" s="24"/>
    </row>
    <row r="52" spans="1:12" ht="20">
      <c r="A52">
        <v>17</v>
      </c>
      <c r="B52" s="96"/>
      <c r="C52" s="68" t="str">
        <f t="shared" si="4"/>
        <v/>
      </c>
      <c r="D52" s="671"/>
      <c r="E52" s="672"/>
      <c r="F52" s="673"/>
      <c r="G52" s="673"/>
      <c r="H52" s="673"/>
      <c r="I52" s="673"/>
      <c r="J52" s="673"/>
      <c r="K52" s="674" t="str">
        <f t="shared" si="3"/>
        <v/>
      </c>
      <c r="L52" s="25"/>
    </row>
    <row r="53" spans="1:12" ht="20">
      <c r="A53">
        <v>18</v>
      </c>
      <c r="B53" s="96"/>
      <c r="C53" s="68" t="str">
        <f t="shared" si="4"/>
        <v/>
      </c>
      <c r="D53" s="671"/>
      <c r="E53" s="672"/>
      <c r="F53" s="673"/>
      <c r="G53" s="673"/>
      <c r="H53" s="673"/>
      <c r="I53" s="673"/>
      <c r="J53" s="673"/>
      <c r="K53" s="674" t="str">
        <f t="shared" si="3"/>
        <v/>
      </c>
      <c r="L53" s="25"/>
    </row>
    <row r="54" spans="1:12" ht="20">
      <c r="A54">
        <v>19</v>
      </c>
      <c r="B54" s="96"/>
      <c r="C54" s="68" t="str">
        <f t="shared" si="4"/>
        <v/>
      </c>
      <c r="D54" s="671"/>
      <c r="E54" s="672"/>
      <c r="F54" s="673"/>
      <c r="G54" s="673"/>
      <c r="H54" s="673"/>
      <c r="I54" s="673"/>
      <c r="J54" s="673"/>
      <c r="K54" s="674" t="str">
        <f t="shared" si="3"/>
        <v/>
      </c>
      <c r="L54" s="25"/>
    </row>
    <row r="55" spans="1:12" ht="20.5" thickBot="1">
      <c r="A55">
        <v>20</v>
      </c>
      <c r="B55" s="97"/>
      <c r="C55" s="69" t="str">
        <f t="shared" si="4"/>
        <v/>
      </c>
      <c r="D55" s="675"/>
      <c r="E55" s="676"/>
      <c r="F55" s="677"/>
      <c r="G55" s="677"/>
      <c r="H55" s="677"/>
      <c r="I55" s="677"/>
      <c r="J55" s="677"/>
      <c r="K55" s="678" t="str">
        <f t="shared" si="3"/>
        <v/>
      </c>
      <c r="L55" s="26"/>
    </row>
    <row r="56" spans="1:12" ht="23" thickBot="1">
      <c r="A56" s="46"/>
      <c r="B56" s="94"/>
      <c r="C56" s="63" t="s">
        <v>294</v>
      </c>
      <c r="D56" s="47" t="s">
        <v>293</v>
      </c>
      <c r="E56" s="51" t="s">
        <v>256</v>
      </c>
      <c r="F56" s="52" t="s">
        <v>148</v>
      </c>
      <c r="G56" s="53" t="s">
        <v>120</v>
      </c>
      <c r="H56" s="54" t="s">
        <v>145</v>
      </c>
      <c r="I56" s="53" t="s">
        <v>121</v>
      </c>
      <c r="J56" s="54" t="s">
        <v>146</v>
      </c>
      <c r="K56" s="52" t="s">
        <v>122</v>
      </c>
      <c r="L56" s="55" t="s">
        <v>280</v>
      </c>
    </row>
    <row r="57" spans="1:12" s="20" customFormat="1" ht="26.5">
      <c r="A57"/>
      <c r="B57" s="48" t="str">
        <f t="shared" ref="B57" si="6">IF($E$8=C57,$D$8,IF($E$9=C57,$D$9,IF($E$10=C57,$D$10,"")))</f>
        <v/>
      </c>
      <c r="C57" s="67" t="s">
        <v>51</v>
      </c>
      <c r="D57" s="60"/>
      <c r="E57" s="57"/>
      <c r="F57" s="58"/>
      <c r="G57" s="58"/>
      <c r="H57" s="58"/>
      <c r="I57" s="58"/>
      <c r="J57" s="58"/>
      <c r="K57" s="59"/>
      <c r="L57" s="64">
        <f>ROUNDDOWN((SUM(K58:K77)),-3)/1000</f>
        <v>0</v>
      </c>
    </row>
    <row r="58" spans="1:12" ht="20">
      <c r="A58">
        <v>1</v>
      </c>
      <c r="B58" s="96"/>
      <c r="C58" s="68" t="str">
        <f>IF(D58="","",".")</f>
        <v/>
      </c>
      <c r="D58" s="667"/>
      <c r="E58" s="668"/>
      <c r="F58" s="669"/>
      <c r="G58" s="669"/>
      <c r="H58" s="669"/>
      <c r="I58" s="669"/>
      <c r="J58" s="669"/>
      <c r="K58" s="670" t="str">
        <f>IF(ISNUMBER(F58),(PRODUCT(F58,G58,I58)),"")</f>
        <v/>
      </c>
      <c r="L58" s="24"/>
    </row>
    <row r="59" spans="1:12" ht="20">
      <c r="A59">
        <v>2</v>
      </c>
      <c r="B59" s="96"/>
      <c r="C59" s="68" t="str">
        <f t="shared" ref="C59:C77" si="7">IF(D59="","",".")</f>
        <v/>
      </c>
      <c r="D59" s="671"/>
      <c r="E59" s="672"/>
      <c r="F59" s="673"/>
      <c r="G59" s="673"/>
      <c r="H59" s="673"/>
      <c r="I59" s="673"/>
      <c r="J59" s="673"/>
      <c r="K59" s="674" t="str">
        <f t="shared" ref="K59:K77" si="8">IF(ISNUMBER(F59),(PRODUCT(F59,G59,I59)),"")</f>
        <v/>
      </c>
      <c r="L59" s="24"/>
    </row>
    <row r="60" spans="1:12" ht="20">
      <c r="A60">
        <v>3</v>
      </c>
      <c r="B60" s="96"/>
      <c r="C60" s="68" t="str">
        <f t="shared" si="7"/>
        <v/>
      </c>
      <c r="D60" s="671"/>
      <c r="E60" s="672"/>
      <c r="F60" s="673"/>
      <c r="G60" s="673"/>
      <c r="H60" s="673"/>
      <c r="I60" s="673"/>
      <c r="J60" s="673"/>
      <c r="K60" s="674" t="str">
        <f t="shared" si="8"/>
        <v/>
      </c>
      <c r="L60" s="24"/>
    </row>
    <row r="61" spans="1:12" ht="20">
      <c r="A61">
        <v>4</v>
      </c>
      <c r="B61" s="96"/>
      <c r="C61" s="68" t="str">
        <f t="shared" si="7"/>
        <v/>
      </c>
      <c r="D61" s="671"/>
      <c r="E61" s="672"/>
      <c r="F61" s="673"/>
      <c r="G61" s="673"/>
      <c r="H61" s="673"/>
      <c r="I61" s="673"/>
      <c r="J61" s="673"/>
      <c r="K61" s="674" t="str">
        <f t="shared" si="8"/>
        <v/>
      </c>
      <c r="L61" s="24"/>
    </row>
    <row r="62" spans="1:12" ht="20">
      <c r="A62">
        <v>5</v>
      </c>
      <c r="B62" s="96"/>
      <c r="C62" s="68" t="str">
        <f t="shared" si="7"/>
        <v/>
      </c>
      <c r="D62" s="671"/>
      <c r="E62" s="672"/>
      <c r="F62" s="673"/>
      <c r="G62" s="673"/>
      <c r="H62" s="673"/>
      <c r="I62" s="673"/>
      <c r="J62" s="673"/>
      <c r="K62" s="674" t="str">
        <f t="shared" si="8"/>
        <v/>
      </c>
      <c r="L62" s="24"/>
    </row>
    <row r="63" spans="1:12" ht="20">
      <c r="A63">
        <v>6</v>
      </c>
      <c r="B63" s="96"/>
      <c r="C63" s="68" t="str">
        <f t="shared" si="7"/>
        <v/>
      </c>
      <c r="D63" s="671"/>
      <c r="E63" s="672"/>
      <c r="F63" s="673"/>
      <c r="G63" s="673"/>
      <c r="H63" s="673"/>
      <c r="I63" s="673"/>
      <c r="J63" s="673"/>
      <c r="K63" s="674" t="str">
        <f t="shared" si="8"/>
        <v/>
      </c>
      <c r="L63" s="24"/>
    </row>
    <row r="64" spans="1:12" ht="20">
      <c r="A64">
        <v>7</v>
      </c>
      <c r="B64" s="96"/>
      <c r="C64" s="68" t="str">
        <f t="shared" si="7"/>
        <v/>
      </c>
      <c r="D64" s="671"/>
      <c r="E64" s="672"/>
      <c r="F64" s="673"/>
      <c r="G64" s="673"/>
      <c r="H64" s="673"/>
      <c r="I64" s="673"/>
      <c r="J64" s="673"/>
      <c r="K64" s="674" t="str">
        <f t="shared" si="8"/>
        <v/>
      </c>
      <c r="L64" s="24"/>
    </row>
    <row r="65" spans="1:12" ht="20">
      <c r="A65">
        <v>8</v>
      </c>
      <c r="B65" s="96"/>
      <c r="C65" s="68" t="str">
        <f t="shared" si="7"/>
        <v/>
      </c>
      <c r="D65" s="671"/>
      <c r="E65" s="672"/>
      <c r="F65" s="673"/>
      <c r="G65" s="673"/>
      <c r="H65" s="673"/>
      <c r="I65" s="673"/>
      <c r="J65" s="673"/>
      <c r="K65" s="674" t="str">
        <f t="shared" si="8"/>
        <v/>
      </c>
      <c r="L65" s="24"/>
    </row>
    <row r="66" spans="1:12" ht="20">
      <c r="A66">
        <v>9</v>
      </c>
      <c r="B66" s="96"/>
      <c r="C66" s="68" t="str">
        <f t="shared" si="7"/>
        <v/>
      </c>
      <c r="D66" s="671"/>
      <c r="E66" s="672"/>
      <c r="F66" s="673"/>
      <c r="G66" s="673"/>
      <c r="H66" s="673"/>
      <c r="I66" s="673"/>
      <c r="J66" s="673"/>
      <c r="K66" s="674" t="str">
        <f t="shared" si="8"/>
        <v/>
      </c>
      <c r="L66" s="24"/>
    </row>
    <row r="67" spans="1:12" ht="20">
      <c r="A67">
        <v>10</v>
      </c>
      <c r="B67" s="96"/>
      <c r="C67" s="68" t="str">
        <f t="shared" si="7"/>
        <v/>
      </c>
      <c r="D67" s="671"/>
      <c r="E67" s="672"/>
      <c r="F67" s="673"/>
      <c r="G67" s="673"/>
      <c r="H67" s="673"/>
      <c r="I67" s="673"/>
      <c r="J67" s="673"/>
      <c r="K67" s="674" t="str">
        <f t="shared" si="8"/>
        <v/>
      </c>
      <c r="L67" s="24"/>
    </row>
    <row r="68" spans="1:12" ht="20">
      <c r="A68">
        <v>11</v>
      </c>
      <c r="B68" s="96"/>
      <c r="C68" s="68" t="str">
        <f t="shared" si="7"/>
        <v/>
      </c>
      <c r="D68" s="671"/>
      <c r="E68" s="672"/>
      <c r="F68" s="673"/>
      <c r="G68" s="673"/>
      <c r="H68" s="673"/>
      <c r="I68" s="673"/>
      <c r="J68" s="673"/>
      <c r="K68" s="674" t="str">
        <f t="shared" si="8"/>
        <v/>
      </c>
      <c r="L68" s="24"/>
    </row>
    <row r="69" spans="1:12" ht="20">
      <c r="A69">
        <v>12</v>
      </c>
      <c r="B69" s="96"/>
      <c r="C69" s="68" t="str">
        <f t="shared" si="7"/>
        <v/>
      </c>
      <c r="D69" s="671"/>
      <c r="E69" s="672"/>
      <c r="F69" s="673"/>
      <c r="G69" s="673"/>
      <c r="H69" s="673"/>
      <c r="I69" s="673"/>
      <c r="J69" s="673"/>
      <c r="K69" s="674" t="str">
        <f t="shared" si="8"/>
        <v/>
      </c>
      <c r="L69" s="25"/>
    </row>
    <row r="70" spans="1:12" ht="20">
      <c r="A70">
        <v>13</v>
      </c>
      <c r="B70" s="96"/>
      <c r="C70" s="68" t="str">
        <f t="shared" si="7"/>
        <v/>
      </c>
      <c r="D70" s="671"/>
      <c r="E70" s="672"/>
      <c r="F70" s="673"/>
      <c r="G70" s="673"/>
      <c r="H70" s="673"/>
      <c r="I70" s="673"/>
      <c r="J70" s="673"/>
      <c r="K70" s="674" t="str">
        <f t="shared" si="8"/>
        <v/>
      </c>
      <c r="L70" s="25"/>
    </row>
    <row r="71" spans="1:12" ht="20">
      <c r="A71">
        <v>14</v>
      </c>
      <c r="B71" s="96"/>
      <c r="C71" s="68" t="str">
        <f t="shared" si="7"/>
        <v/>
      </c>
      <c r="D71" s="671"/>
      <c r="E71" s="672"/>
      <c r="F71" s="673"/>
      <c r="G71" s="673"/>
      <c r="H71" s="673"/>
      <c r="I71" s="673"/>
      <c r="J71" s="673"/>
      <c r="K71" s="674" t="str">
        <f t="shared" si="8"/>
        <v/>
      </c>
      <c r="L71" s="24"/>
    </row>
    <row r="72" spans="1:12" ht="20">
      <c r="A72">
        <v>15</v>
      </c>
      <c r="B72" s="96"/>
      <c r="C72" s="68" t="str">
        <f t="shared" si="7"/>
        <v/>
      </c>
      <c r="D72" s="671"/>
      <c r="E72" s="672"/>
      <c r="F72" s="673"/>
      <c r="G72" s="673"/>
      <c r="H72" s="673"/>
      <c r="I72" s="673"/>
      <c r="J72" s="673"/>
      <c r="K72" s="674" t="str">
        <f t="shared" si="8"/>
        <v/>
      </c>
      <c r="L72" s="24"/>
    </row>
    <row r="73" spans="1:12" ht="20">
      <c r="A73">
        <v>16</v>
      </c>
      <c r="B73" s="96"/>
      <c r="C73" s="68" t="str">
        <f t="shared" si="7"/>
        <v/>
      </c>
      <c r="D73" s="671"/>
      <c r="E73" s="672"/>
      <c r="F73" s="673"/>
      <c r="G73" s="673"/>
      <c r="H73" s="673"/>
      <c r="I73" s="673"/>
      <c r="J73" s="673"/>
      <c r="K73" s="674" t="str">
        <f t="shared" si="8"/>
        <v/>
      </c>
      <c r="L73" s="24"/>
    </row>
    <row r="74" spans="1:12" ht="20">
      <c r="A74">
        <v>17</v>
      </c>
      <c r="B74" s="96"/>
      <c r="C74" s="68" t="str">
        <f t="shared" si="7"/>
        <v/>
      </c>
      <c r="D74" s="671"/>
      <c r="E74" s="672"/>
      <c r="F74" s="673"/>
      <c r="G74" s="673"/>
      <c r="H74" s="673"/>
      <c r="I74" s="673"/>
      <c r="J74" s="673"/>
      <c r="K74" s="674" t="str">
        <f t="shared" si="8"/>
        <v/>
      </c>
      <c r="L74" s="24"/>
    </row>
    <row r="75" spans="1:12" ht="20">
      <c r="A75">
        <v>18</v>
      </c>
      <c r="B75" s="96"/>
      <c r="C75" s="68" t="str">
        <f t="shared" si="7"/>
        <v/>
      </c>
      <c r="D75" s="671"/>
      <c r="E75" s="672"/>
      <c r="F75" s="673"/>
      <c r="G75" s="673"/>
      <c r="H75" s="673"/>
      <c r="I75" s="673"/>
      <c r="J75" s="673"/>
      <c r="K75" s="674" t="str">
        <f t="shared" si="8"/>
        <v/>
      </c>
      <c r="L75" s="24"/>
    </row>
    <row r="76" spans="1:12" ht="20">
      <c r="A76">
        <v>19</v>
      </c>
      <c r="B76" s="96"/>
      <c r="C76" s="68" t="str">
        <f t="shared" si="7"/>
        <v/>
      </c>
      <c r="D76" s="671"/>
      <c r="E76" s="672"/>
      <c r="F76" s="673"/>
      <c r="G76" s="673"/>
      <c r="H76" s="673"/>
      <c r="I76" s="673"/>
      <c r="J76" s="673"/>
      <c r="K76" s="674" t="str">
        <f t="shared" si="8"/>
        <v/>
      </c>
      <c r="L76" s="25"/>
    </row>
    <row r="77" spans="1:12" ht="20.5" thickBot="1">
      <c r="A77">
        <v>20</v>
      </c>
      <c r="B77" s="97"/>
      <c r="C77" s="69" t="str">
        <f t="shared" si="7"/>
        <v/>
      </c>
      <c r="D77" s="675"/>
      <c r="E77" s="676"/>
      <c r="F77" s="677"/>
      <c r="G77" s="677"/>
      <c r="H77" s="677"/>
      <c r="I77" s="677"/>
      <c r="J77" s="677"/>
      <c r="K77" s="678" t="str">
        <f t="shared" si="8"/>
        <v/>
      </c>
      <c r="L77" s="26"/>
    </row>
    <row r="78" spans="1:12" ht="23" thickBot="1">
      <c r="A78" s="46"/>
      <c r="B78" s="94"/>
      <c r="C78" s="63" t="s">
        <v>294</v>
      </c>
      <c r="D78" s="47" t="s">
        <v>293</v>
      </c>
      <c r="E78" s="51" t="s">
        <v>256</v>
      </c>
      <c r="F78" s="52" t="s">
        <v>148</v>
      </c>
      <c r="G78" s="53" t="s">
        <v>120</v>
      </c>
      <c r="H78" s="54" t="s">
        <v>145</v>
      </c>
      <c r="I78" s="53" t="s">
        <v>121</v>
      </c>
      <c r="J78" s="54" t="s">
        <v>146</v>
      </c>
      <c r="K78" s="52" t="s">
        <v>122</v>
      </c>
      <c r="L78" s="55" t="s">
        <v>280</v>
      </c>
    </row>
    <row r="79" spans="1:12" s="20" customFormat="1" ht="26.5">
      <c r="A79"/>
      <c r="B79" s="48" t="str">
        <f t="shared" ref="B79" si="9">IF($E$8=C79,$D$8,IF($E$9=C79,$D$9,IF($E$10=C79,$D$10,"")))</f>
        <v/>
      </c>
      <c r="C79" s="66" t="s">
        <v>463</v>
      </c>
      <c r="D79" s="56"/>
      <c r="E79" s="57"/>
      <c r="F79" s="58"/>
      <c r="G79" s="58"/>
      <c r="H79" s="58"/>
      <c r="I79" s="58"/>
      <c r="J79" s="58"/>
      <c r="K79" s="59"/>
      <c r="L79" s="64">
        <f>ROUNDDOWN((SUM(K80:K99)),-3)/1000</f>
        <v>0</v>
      </c>
    </row>
    <row r="80" spans="1:12" ht="20">
      <c r="A80">
        <v>1</v>
      </c>
      <c r="B80" s="96"/>
      <c r="C80" s="68" t="str">
        <f>IF(D80="","",".")</f>
        <v/>
      </c>
      <c r="D80" s="667"/>
      <c r="E80" s="668"/>
      <c r="F80" s="669"/>
      <c r="G80" s="669"/>
      <c r="H80" s="669"/>
      <c r="I80" s="669"/>
      <c r="J80" s="669"/>
      <c r="K80" s="670" t="str">
        <f>IF(ISNUMBER(F80),(PRODUCT(F80,G80,I80)),"")</f>
        <v/>
      </c>
      <c r="L80" s="24"/>
    </row>
    <row r="81" spans="1:12" ht="20">
      <c r="A81">
        <v>2</v>
      </c>
      <c r="B81" s="96"/>
      <c r="C81" s="68" t="str">
        <f t="shared" ref="C81:C99" si="10">IF(D81="","",".")</f>
        <v/>
      </c>
      <c r="D81" s="671"/>
      <c r="E81" s="672"/>
      <c r="F81" s="673"/>
      <c r="G81" s="673"/>
      <c r="H81" s="673"/>
      <c r="I81" s="673"/>
      <c r="J81" s="673"/>
      <c r="K81" s="674" t="str">
        <f t="shared" ref="K81:K99" si="11">IF(ISNUMBER(F81),(PRODUCT(F81,G81,I81)),"")</f>
        <v/>
      </c>
      <c r="L81" s="24"/>
    </row>
    <row r="82" spans="1:12" ht="20">
      <c r="A82">
        <v>3</v>
      </c>
      <c r="B82" s="96"/>
      <c r="C82" s="68" t="str">
        <f t="shared" si="10"/>
        <v/>
      </c>
      <c r="D82" s="671"/>
      <c r="E82" s="672"/>
      <c r="F82" s="673"/>
      <c r="G82" s="673"/>
      <c r="H82" s="673"/>
      <c r="I82" s="673"/>
      <c r="J82" s="673"/>
      <c r="K82" s="674" t="str">
        <f t="shared" si="11"/>
        <v/>
      </c>
      <c r="L82" s="24"/>
    </row>
    <row r="83" spans="1:12" ht="20">
      <c r="A83">
        <v>4</v>
      </c>
      <c r="B83" s="96"/>
      <c r="C83" s="68" t="str">
        <f t="shared" si="10"/>
        <v/>
      </c>
      <c r="D83" s="671"/>
      <c r="E83" s="672"/>
      <c r="F83" s="673"/>
      <c r="G83" s="673"/>
      <c r="H83" s="673"/>
      <c r="I83" s="673"/>
      <c r="J83" s="673"/>
      <c r="K83" s="674" t="str">
        <f t="shared" si="11"/>
        <v/>
      </c>
      <c r="L83" s="24"/>
    </row>
    <row r="84" spans="1:12" ht="20">
      <c r="A84">
        <v>5</v>
      </c>
      <c r="B84" s="96"/>
      <c r="C84" s="68" t="str">
        <f t="shared" si="10"/>
        <v/>
      </c>
      <c r="D84" s="671"/>
      <c r="E84" s="672"/>
      <c r="F84" s="673"/>
      <c r="G84" s="673"/>
      <c r="H84" s="673"/>
      <c r="I84" s="673"/>
      <c r="J84" s="673"/>
      <c r="K84" s="674" t="str">
        <f t="shared" si="11"/>
        <v/>
      </c>
      <c r="L84" s="24"/>
    </row>
    <row r="85" spans="1:12" ht="20">
      <c r="A85">
        <v>6</v>
      </c>
      <c r="B85" s="96"/>
      <c r="C85" s="68" t="str">
        <f t="shared" si="10"/>
        <v/>
      </c>
      <c r="D85" s="671"/>
      <c r="E85" s="672"/>
      <c r="F85" s="673"/>
      <c r="G85" s="673"/>
      <c r="H85" s="673"/>
      <c r="I85" s="673"/>
      <c r="J85" s="673"/>
      <c r="K85" s="674" t="str">
        <f t="shared" si="11"/>
        <v/>
      </c>
      <c r="L85" s="24"/>
    </row>
    <row r="86" spans="1:12" ht="20">
      <c r="A86">
        <v>7</v>
      </c>
      <c r="B86" s="96"/>
      <c r="C86" s="68" t="str">
        <f t="shared" si="10"/>
        <v/>
      </c>
      <c r="D86" s="671"/>
      <c r="E86" s="672"/>
      <c r="F86" s="673"/>
      <c r="G86" s="673"/>
      <c r="H86" s="673"/>
      <c r="I86" s="673"/>
      <c r="J86" s="673"/>
      <c r="K86" s="674" t="str">
        <f t="shared" si="11"/>
        <v/>
      </c>
      <c r="L86" s="24"/>
    </row>
    <row r="87" spans="1:12" ht="20">
      <c r="A87">
        <v>8</v>
      </c>
      <c r="B87" s="96"/>
      <c r="C87" s="68" t="str">
        <f t="shared" si="10"/>
        <v/>
      </c>
      <c r="D87" s="671"/>
      <c r="E87" s="672"/>
      <c r="F87" s="673"/>
      <c r="G87" s="673"/>
      <c r="H87" s="673"/>
      <c r="I87" s="673"/>
      <c r="J87" s="673"/>
      <c r="K87" s="674" t="str">
        <f t="shared" si="11"/>
        <v/>
      </c>
      <c r="L87" s="24"/>
    </row>
    <row r="88" spans="1:12" ht="20">
      <c r="A88">
        <v>9</v>
      </c>
      <c r="B88" s="96"/>
      <c r="C88" s="68" t="str">
        <f t="shared" si="10"/>
        <v/>
      </c>
      <c r="D88" s="671"/>
      <c r="E88" s="672"/>
      <c r="F88" s="673"/>
      <c r="G88" s="673"/>
      <c r="H88" s="673"/>
      <c r="I88" s="673"/>
      <c r="J88" s="673"/>
      <c r="K88" s="674" t="str">
        <f t="shared" si="11"/>
        <v/>
      </c>
      <c r="L88" s="24"/>
    </row>
    <row r="89" spans="1:12" ht="20">
      <c r="A89">
        <v>10</v>
      </c>
      <c r="B89" s="96"/>
      <c r="C89" s="68" t="str">
        <f t="shared" si="10"/>
        <v/>
      </c>
      <c r="D89" s="671"/>
      <c r="E89" s="672"/>
      <c r="F89" s="673"/>
      <c r="G89" s="673"/>
      <c r="H89" s="673"/>
      <c r="I89" s="673"/>
      <c r="J89" s="673"/>
      <c r="K89" s="674" t="str">
        <f t="shared" si="11"/>
        <v/>
      </c>
      <c r="L89" s="24"/>
    </row>
    <row r="90" spans="1:12" ht="20">
      <c r="A90">
        <v>11</v>
      </c>
      <c r="B90" s="96"/>
      <c r="C90" s="68" t="str">
        <f t="shared" si="10"/>
        <v/>
      </c>
      <c r="D90" s="671"/>
      <c r="E90" s="672"/>
      <c r="F90" s="673"/>
      <c r="G90" s="673"/>
      <c r="H90" s="673"/>
      <c r="I90" s="673"/>
      <c r="J90" s="673"/>
      <c r="K90" s="674" t="str">
        <f t="shared" si="11"/>
        <v/>
      </c>
      <c r="L90" s="24"/>
    </row>
    <row r="91" spans="1:12" ht="20">
      <c r="A91">
        <v>12</v>
      </c>
      <c r="B91" s="96"/>
      <c r="C91" s="68" t="str">
        <f t="shared" si="10"/>
        <v/>
      </c>
      <c r="D91" s="671"/>
      <c r="E91" s="672"/>
      <c r="F91" s="673"/>
      <c r="G91" s="673"/>
      <c r="H91" s="673"/>
      <c r="I91" s="673"/>
      <c r="J91" s="673"/>
      <c r="K91" s="674" t="str">
        <f t="shared" si="11"/>
        <v/>
      </c>
      <c r="L91" s="25"/>
    </row>
    <row r="92" spans="1:12" ht="20">
      <c r="A92">
        <v>13</v>
      </c>
      <c r="B92" s="96"/>
      <c r="C92" s="68" t="str">
        <f t="shared" si="10"/>
        <v/>
      </c>
      <c r="D92" s="671"/>
      <c r="E92" s="672"/>
      <c r="F92" s="673"/>
      <c r="G92" s="673"/>
      <c r="H92" s="673"/>
      <c r="I92" s="673"/>
      <c r="J92" s="673"/>
      <c r="K92" s="674" t="str">
        <f t="shared" si="11"/>
        <v/>
      </c>
      <c r="L92" s="25"/>
    </row>
    <row r="93" spans="1:12" ht="20">
      <c r="A93">
        <v>14</v>
      </c>
      <c r="B93" s="96"/>
      <c r="C93" s="68" t="str">
        <f t="shared" si="10"/>
        <v/>
      </c>
      <c r="D93" s="671"/>
      <c r="E93" s="672"/>
      <c r="F93" s="673"/>
      <c r="G93" s="673"/>
      <c r="H93" s="673"/>
      <c r="I93" s="673"/>
      <c r="J93" s="673"/>
      <c r="K93" s="674" t="str">
        <f t="shared" si="11"/>
        <v/>
      </c>
      <c r="L93" s="24"/>
    </row>
    <row r="94" spans="1:12" ht="20">
      <c r="A94">
        <v>15</v>
      </c>
      <c r="B94" s="96"/>
      <c r="C94" s="68" t="str">
        <f t="shared" si="10"/>
        <v/>
      </c>
      <c r="D94" s="671"/>
      <c r="E94" s="672"/>
      <c r="F94" s="673"/>
      <c r="G94" s="673"/>
      <c r="H94" s="673"/>
      <c r="I94" s="673"/>
      <c r="J94" s="673"/>
      <c r="K94" s="674" t="str">
        <f t="shared" si="11"/>
        <v/>
      </c>
      <c r="L94" s="24"/>
    </row>
    <row r="95" spans="1:12" ht="20">
      <c r="A95">
        <v>16</v>
      </c>
      <c r="B95" s="96"/>
      <c r="C95" s="68" t="str">
        <f t="shared" si="10"/>
        <v/>
      </c>
      <c r="D95" s="671"/>
      <c r="E95" s="672"/>
      <c r="F95" s="673"/>
      <c r="G95" s="673"/>
      <c r="H95" s="673"/>
      <c r="I95" s="673"/>
      <c r="J95" s="673"/>
      <c r="K95" s="674" t="str">
        <f t="shared" si="11"/>
        <v/>
      </c>
      <c r="L95" s="24"/>
    </row>
    <row r="96" spans="1:12" ht="20">
      <c r="A96">
        <v>17</v>
      </c>
      <c r="B96" s="96"/>
      <c r="C96" s="68" t="str">
        <f t="shared" si="10"/>
        <v/>
      </c>
      <c r="D96" s="671"/>
      <c r="E96" s="672"/>
      <c r="F96" s="673"/>
      <c r="G96" s="673"/>
      <c r="H96" s="673"/>
      <c r="I96" s="673"/>
      <c r="J96" s="673"/>
      <c r="K96" s="674" t="str">
        <f t="shared" si="11"/>
        <v/>
      </c>
      <c r="L96" s="24"/>
    </row>
    <row r="97" spans="1:12" ht="20">
      <c r="A97">
        <v>18</v>
      </c>
      <c r="B97" s="96"/>
      <c r="C97" s="68" t="str">
        <f t="shared" si="10"/>
        <v/>
      </c>
      <c r="D97" s="671"/>
      <c r="E97" s="672"/>
      <c r="F97" s="673"/>
      <c r="G97" s="673"/>
      <c r="H97" s="673"/>
      <c r="I97" s="673"/>
      <c r="J97" s="673"/>
      <c r="K97" s="674" t="str">
        <f t="shared" si="11"/>
        <v/>
      </c>
      <c r="L97" s="24"/>
    </row>
    <row r="98" spans="1:12" ht="20">
      <c r="A98">
        <v>19</v>
      </c>
      <c r="B98" s="96"/>
      <c r="C98" s="68" t="str">
        <f t="shared" si="10"/>
        <v/>
      </c>
      <c r="D98" s="671"/>
      <c r="E98" s="672"/>
      <c r="F98" s="673"/>
      <c r="G98" s="673"/>
      <c r="H98" s="673"/>
      <c r="I98" s="673"/>
      <c r="J98" s="673"/>
      <c r="K98" s="674" t="str">
        <f t="shared" si="11"/>
        <v/>
      </c>
      <c r="L98" s="25"/>
    </row>
    <row r="99" spans="1:12" ht="20.5" thickBot="1">
      <c r="A99">
        <v>20</v>
      </c>
      <c r="B99" s="97"/>
      <c r="C99" s="69" t="str">
        <f t="shared" si="10"/>
        <v/>
      </c>
      <c r="D99" s="675"/>
      <c r="E99" s="676"/>
      <c r="F99" s="677"/>
      <c r="G99" s="677"/>
      <c r="H99" s="677"/>
      <c r="I99" s="677"/>
      <c r="J99" s="677"/>
      <c r="K99" s="678" t="str">
        <f t="shared" si="11"/>
        <v/>
      </c>
      <c r="L99" s="26"/>
    </row>
    <row r="100" spans="1:12" ht="23" thickBot="1">
      <c r="A100" s="46"/>
      <c r="B100" s="94"/>
      <c r="C100" s="63" t="s">
        <v>294</v>
      </c>
      <c r="D100" s="47" t="s">
        <v>293</v>
      </c>
      <c r="E100" s="51" t="s">
        <v>256</v>
      </c>
      <c r="F100" s="52" t="s">
        <v>148</v>
      </c>
      <c r="G100" s="53" t="s">
        <v>120</v>
      </c>
      <c r="H100" s="54" t="s">
        <v>145</v>
      </c>
      <c r="I100" s="53" t="s">
        <v>121</v>
      </c>
      <c r="J100" s="54" t="s">
        <v>146</v>
      </c>
      <c r="K100" s="52" t="s">
        <v>122</v>
      </c>
      <c r="L100" s="55" t="s">
        <v>280</v>
      </c>
    </row>
    <row r="101" spans="1:12" s="20" customFormat="1" ht="26.5">
      <c r="A101"/>
      <c r="B101" s="48" t="str">
        <f t="shared" ref="B101" si="12">IF($E$8=C101,$D$8,IF($E$9=C101,$D$9,IF($E$10=C101,$D$10,"")))</f>
        <v/>
      </c>
      <c r="C101" s="66" t="s">
        <v>464</v>
      </c>
      <c r="D101" s="56"/>
      <c r="E101" s="57"/>
      <c r="F101" s="58"/>
      <c r="G101" s="58"/>
      <c r="H101" s="58"/>
      <c r="I101" s="58"/>
      <c r="J101" s="58"/>
      <c r="K101" s="61"/>
      <c r="L101" s="64">
        <f>ROUNDDOWN((SUM(K102:K121)),-3)/1000</f>
        <v>0</v>
      </c>
    </row>
    <row r="102" spans="1:12" ht="20">
      <c r="A102">
        <v>1</v>
      </c>
      <c r="B102" s="96"/>
      <c r="C102" s="70" t="str">
        <f>IF(D102="","",".")</f>
        <v/>
      </c>
      <c r="D102" s="667"/>
      <c r="E102" s="668"/>
      <c r="F102" s="669"/>
      <c r="G102" s="669"/>
      <c r="H102" s="669"/>
      <c r="I102" s="669"/>
      <c r="J102" s="669"/>
      <c r="K102" s="670" t="str">
        <f>IF(ISNUMBER(F102),(PRODUCT(F102,G102,I102)),"")</f>
        <v/>
      </c>
      <c r="L102" s="24"/>
    </row>
    <row r="103" spans="1:12" ht="20">
      <c r="A103">
        <v>2</v>
      </c>
      <c r="B103" s="96"/>
      <c r="C103" s="70" t="str">
        <f t="shared" ref="C103:C121" si="13">IF(D103="","",".")</f>
        <v/>
      </c>
      <c r="D103" s="671"/>
      <c r="E103" s="672"/>
      <c r="F103" s="673"/>
      <c r="G103" s="673"/>
      <c r="H103" s="673"/>
      <c r="I103" s="673"/>
      <c r="J103" s="673"/>
      <c r="K103" s="674" t="str">
        <f t="shared" ref="K103:K121" si="14">IF(ISNUMBER(F103),(PRODUCT(F103,G103,I103)),"")</f>
        <v/>
      </c>
      <c r="L103" s="24"/>
    </row>
    <row r="104" spans="1:12" ht="20">
      <c r="A104">
        <v>3</v>
      </c>
      <c r="B104" s="96"/>
      <c r="C104" s="70" t="str">
        <f t="shared" si="13"/>
        <v/>
      </c>
      <c r="D104" s="671"/>
      <c r="E104" s="672"/>
      <c r="F104" s="673"/>
      <c r="G104" s="673"/>
      <c r="H104" s="673"/>
      <c r="I104" s="673"/>
      <c r="J104" s="673"/>
      <c r="K104" s="674" t="str">
        <f t="shared" si="14"/>
        <v/>
      </c>
      <c r="L104" s="24"/>
    </row>
    <row r="105" spans="1:12" ht="20">
      <c r="A105">
        <v>4</v>
      </c>
      <c r="B105" s="96"/>
      <c r="C105" s="70" t="str">
        <f t="shared" si="13"/>
        <v/>
      </c>
      <c r="D105" s="671"/>
      <c r="E105" s="672"/>
      <c r="F105" s="673"/>
      <c r="G105" s="673"/>
      <c r="H105" s="673"/>
      <c r="I105" s="673"/>
      <c r="J105" s="673"/>
      <c r="K105" s="674" t="str">
        <f t="shared" si="14"/>
        <v/>
      </c>
      <c r="L105" s="24"/>
    </row>
    <row r="106" spans="1:12" ht="20">
      <c r="A106">
        <v>5</v>
      </c>
      <c r="B106" s="96"/>
      <c r="C106" s="70" t="str">
        <f t="shared" si="13"/>
        <v/>
      </c>
      <c r="D106" s="671"/>
      <c r="E106" s="672"/>
      <c r="F106" s="673"/>
      <c r="G106" s="673"/>
      <c r="H106" s="673"/>
      <c r="I106" s="673"/>
      <c r="J106" s="673"/>
      <c r="K106" s="674" t="str">
        <f t="shared" si="14"/>
        <v/>
      </c>
      <c r="L106" s="24"/>
    </row>
    <row r="107" spans="1:12" ht="20">
      <c r="A107">
        <v>6</v>
      </c>
      <c r="B107" s="96"/>
      <c r="C107" s="70" t="str">
        <f t="shared" si="13"/>
        <v/>
      </c>
      <c r="D107" s="671"/>
      <c r="E107" s="672"/>
      <c r="F107" s="673"/>
      <c r="G107" s="673"/>
      <c r="H107" s="673"/>
      <c r="I107" s="673"/>
      <c r="J107" s="673"/>
      <c r="K107" s="674" t="str">
        <f t="shared" si="14"/>
        <v/>
      </c>
      <c r="L107" s="24"/>
    </row>
    <row r="108" spans="1:12" ht="20">
      <c r="A108">
        <v>7</v>
      </c>
      <c r="B108" s="96"/>
      <c r="C108" s="70" t="str">
        <f t="shared" si="13"/>
        <v/>
      </c>
      <c r="D108" s="671"/>
      <c r="E108" s="672"/>
      <c r="F108" s="673"/>
      <c r="G108" s="673"/>
      <c r="H108" s="673"/>
      <c r="I108" s="673"/>
      <c r="J108" s="673"/>
      <c r="K108" s="674" t="str">
        <f t="shared" si="14"/>
        <v/>
      </c>
      <c r="L108" s="24"/>
    </row>
    <row r="109" spans="1:12" ht="20">
      <c r="A109">
        <v>8</v>
      </c>
      <c r="B109" s="96"/>
      <c r="C109" s="70" t="str">
        <f t="shared" si="13"/>
        <v/>
      </c>
      <c r="D109" s="671"/>
      <c r="E109" s="672"/>
      <c r="F109" s="673"/>
      <c r="G109" s="673"/>
      <c r="H109" s="673"/>
      <c r="I109" s="673"/>
      <c r="J109" s="673"/>
      <c r="K109" s="674" t="str">
        <f t="shared" si="14"/>
        <v/>
      </c>
      <c r="L109" s="24"/>
    </row>
    <row r="110" spans="1:12" ht="20">
      <c r="A110">
        <v>9</v>
      </c>
      <c r="B110" s="96"/>
      <c r="C110" s="70" t="str">
        <f t="shared" si="13"/>
        <v/>
      </c>
      <c r="D110" s="671"/>
      <c r="E110" s="672"/>
      <c r="F110" s="673"/>
      <c r="G110" s="673"/>
      <c r="H110" s="673"/>
      <c r="I110" s="673"/>
      <c r="J110" s="673"/>
      <c r="K110" s="674" t="str">
        <f t="shared" si="14"/>
        <v/>
      </c>
      <c r="L110" s="24"/>
    </row>
    <row r="111" spans="1:12" ht="20">
      <c r="A111">
        <v>10</v>
      </c>
      <c r="B111" s="96"/>
      <c r="C111" s="70" t="str">
        <f t="shared" si="13"/>
        <v/>
      </c>
      <c r="D111" s="671"/>
      <c r="E111" s="672"/>
      <c r="F111" s="673"/>
      <c r="G111" s="673"/>
      <c r="H111" s="673"/>
      <c r="I111" s="673"/>
      <c r="J111" s="673"/>
      <c r="K111" s="674" t="str">
        <f t="shared" si="14"/>
        <v/>
      </c>
      <c r="L111" s="24"/>
    </row>
    <row r="112" spans="1:12" ht="20">
      <c r="A112">
        <v>11</v>
      </c>
      <c r="B112" s="96"/>
      <c r="C112" s="70" t="str">
        <f t="shared" si="13"/>
        <v/>
      </c>
      <c r="D112" s="671"/>
      <c r="E112" s="672"/>
      <c r="F112" s="673"/>
      <c r="G112" s="673"/>
      <c r="H112" s="673"/>
      <c r="I112" s="673"/>
      <c r="J112" s="673"/>
      <c r="K112" s="674" t="str">
        <f t="shared" si="14"/>
        <v/>
      </c>
      <c r="L112" s="24"/>
    </row>
    <row r="113" spans="1:12" ht="20">
      <c r="A113">
        <v>12</v>
      </c>
      <c r="B113" s="96"/>
      <c r="C113" s="70" t="str">
        <f t="shared" si="13"/>
        <v/>
      </c>
      <c r="D113" s="671"/>
      <c r="E113" s="672"/>
      <c r="F113" s="673"/>
      <c r="G113" s="673"/>
      <c r="H113" s="673"/>
      <c r="I113" s="673"/>
      <c r="J113" s="673"/>
      <c r="K113" s="674" t="str">
        <f t="shared" si="14"/>
        <v/>
      </c>
      <c r="L113" s="25"/>
    </row>
    <row r="114" spans="1:12" ht="20">
      <c r="A114">
        <v>13</v>
      </c>
      <c r="B114" s="96"/>
      <c r="C114" s="70" t="str">
        <f t="shared" si="13"/>
        <v/>
      </c>
      <c r="D114" s="671"/>
      <c r="E114" s="672"/>
      <c r="F114" s="673"/>
      <c r="G114" s="673"/>
      <c r="H114" s="673"/>
      <c r="I114" s="673"/>
      <c r="J114" s="673"/>
      <c r="K114" s="674" t="str">
        <f t="shared" si="14"/>
        <v/>
      </c>
      <c r="L114" s="25"/>
    </row>
    <row r="115" spans="1:12" ht="20">
      <c r="A115">
        <v>14</v>
      </c>
      <c r="B115" s="96"/>
      <c r="C115" s="70" t="str">
        <f t="shared" si="13"/>
        <v/>
      </c>
      <c r="D115" s="671"/>
      <c r="E115" s="672"/>
      <c r="F115" s="673"/>
      <c r="G115" s="673"/>
      <c r="H115" s="673"/>
      <c r="I115" s="673"/>
      <c r="J115" s="673"/>
      <c r="K115" s="674" t="str">
        <f t="shared" si="14"/>
        <v/>
      </c>
      <c r="L115" s="24"/>
    </row>
    <row r="116" spans="1:12" ht="20">
      <c r="A116">
        <v>15</v>
      </c>
      <c r="B116" s="96"/>
      <c r="C116" s="70" t="str">
        <f t="shared" si="13"/>
        <v/>
      </c>
      <c r="D116" s="671"/>
      <c r="E116" s="672"/>
      <c r="F116" s="673"/>
      <c r="G116" s="673"/>
      <c r="H116" s="673"/>
      <c r="I116" s="673"/>
      <c r="J116" s="673"/>
      <c r="K116" s="674" t="str">
        <f t="shared" si="14"/>
        <v/>
      </c>
      <c r="L116" s="24"/>
    </row>
    <row r="117" spans="1:12" ht="20">
      <c r="A117">
        <v>16</v>
      </c>
      <c r="B117" s="96"/>
      <c r="C117" s="70" t="str">
        <f t="shared" si="13"/>
        <v/>
      </c>
      <c r="D117" s="671"/>
      <c r="E117" s="672"/>
      <c r="F117" s="673"/>
      <c r="G117" s="673"/>
      <c r="H117" s="673"/>
      <c r="I117" s="673"/>
      <c r="J117" s="673"/>
      <c r="K117" s="674" t="str">
        <f t="shared" si="14"/>
        <v/>
      </c>
      <c r="L117" s="24"/>
    </row>
    <row r="118" spans="1:12" ht="20">
      <c r="A118">
        <v>17</v>
      </c>
      <c r="B118" s="96"/>
      <c r="C118" s="70" t="str">
        <f t="shared" si="13"/>
        <v/>
      </c>
      <c r="D118" s="671"/>
      <c r="E118" s="672"/>
      <c r="F118" s="673"/>
      <c r="G118" s="673"/>
      <c r="H118" s="673"/>
      <c r="I118" s="673"/>
      <c r="J118" s="673"/>
      <c r="K118" s="674" t="str">
        <f t="shared" si="14"/>
        <v/>
      </c>
      <c r="L118" s="25"/>
    </row>
    <row r="119" spans="1:12" ht="20">
      <c r="A119">
        <v>18</v>
      </c>
      <c r="B119" s="96"/>
      <c r="C119" s="70" t="str">
        <f t="shared" si="13"/>
        <v/>
      </c>
      <c r="D119" s="671"/>
      <c r="E119" s="672"/>
      <c r="F119" s="673"/>
      <c r="G119" s="673"/>
      <c r="H119" s="673"/>
      <c r="I119" s="673"/>
      <c r="J119" s="673"/>
      <c r="K119" s="674" t="str">
        <f t="shared" si="14"/>
        <v/>
      </c>
      <c r="L119" s="25"/>
    </row>
    <row r="120" spans="1:12" ht="20">
      <c r="A120">
        <v>19</v>
      </c>
      <c r="B120" s="96"/>
      <c r="C120" s="70" t="str">
        <f t="shared" si="13"/>
        <v/>
      </c>
      <c r="D120" s="671"/>
      <c r="E120" s="672"/>
      <c r="F120" s="673"/>
      <c r="G120" s="673"/>
      <c r="H120" s="673"/>
      <c r="I120" s="673"/>
      <c r="J120" s="673"/>
      <c r="K120" s="674" t="str">
        <f t="shared" si="14"/>
        <v/>
      </c>
      <c r="L120" s="25"/>
    </row>
    <row r="121" spans="1:12" ht="20.5" thickBot="1">
      <c r="A121">
        <v>20</v>
      </c>
      <c r="B121" s="97"/>
      <c r="C121" s="71" t="str">
        <f t="shared" si="13"/>
        <v/>
      </c>
      <c r="D121" s="675"/>
      <c r="E121" s="676"/>
      <c r="F121" s="677"/>
      <c r="G121" s="677"/>
      <c r="H121" s="677"/>
      <c r="I121" s="677"/>
      <c r="J121" s="677"/>
      <c r="K121" s="678" t="str">
        <f t="shared" si="14"/>
        <v/>
      </c>
      <c r="L121" s="26"/>
    </row>
    <row r="122" spans="1:12" ht="23" thickBot="1">
      <c r="A122" s="46"/>
      <c r="B122" s="94"/>
      <c r="C122" s="63" t="s">
        <v>294</v>
      </c>
      <c r="D122" s="47" t="s">
        <v>293</v>
      </c>
      <c r="E122" s="51" t="s">
        <v>256</v>
      </c>
      <c r="F122" s="52" t="s">
        <v>148</v>
      </c>
      <c r="G122" s="53" t="s">
        <v>120</v>
      </c>
      <c r="H122" s="54" t="s">
        <v>145</v>
      </c>
      <c r="I122" s="53" t="s">
        <v>121</v>
      </c>
      <c r="J122" s="54" t="s">
        <v>146</v>
      </c>
      <c r="K122" s="52" t="s">
        <v>122</v>
      </c>
      <c r="L122" s="55" t="s">
        <v>280</v>
      </c>
    </row>
    <row r="123" spans="1:12" s="20" customFormat="1" ht="26.5">
      <c r="A123"/>
      <c r="B123" s="48" t="str">
        <f t="shared" ref="B123" si="15">IF($E$8=C123,$D$8,IF($E$9=C123,$D$9,IF($E$10=C123,$D$10,"")))</f>
        <v/>
      </c>
      <c r="C123" s="66" t="s">
        <v>73</v>
      </c>
      <c r="D123" s="56"/>
      <c r="E123" s="57"/>
      <c r="F123" s="58"/>
      <c r="G123" s="58"/>
      <c r="H123" s="58"/>
      <c r="I123" s="58"/>
      <c r="J123" s="58"/>
      <c r="K123" s="61"/>
      <c r="L123" s="64">
        <f>ROUNDDOWN((SUM(K124:K143)),-3)/1000</f>
        <v>0</v>
      </c>
    </row>
    <row r="124" spans="1:12" ht="20">
      <c r="A124">
        <v>1</v>
      </c>
      <c r="B124" s="96"/>
      <c r="C124" s="70" t="str">
        <f>IF(D124="","",".")</f>
        <v/>
      </c>
      <c r="D124" s="667"/>
      <c r="E124" s="668"/>
      <c r="F124" s="669"/>
      <c r="G124" s="669"/>
      <c r="H124" s="669"/>
      <c r="I124" s="669"/>
      <c r="J124" s="669"/>
      <c r="K124" s="670" t="str">
        <f>IF(ISNUMBER(F124),(PRODUCT(F124,G124,I124)),"")</f>
        <v/>
      </c>
      <c r="L124" s="24"/>
    </row>
    <row r="125" spans="1:12" ht="20">
      <c r="A125">
        <v>2</v>
      </c>
      <c r="B125" s="96"/>
      <c r="C125" s="70" t="str">
        <f t="shared" ref="C125:C143" si="16">IF(D125="","",".")</f>
        <v/>
      </c>
      <c r="D125" s="671"/>
      <c r="E125" s="672"/>
      <c r="F125" s="673"/>
      <c r="G125" s="673"/>
      <c r="H125" s="673"/>
      <c r="I125" s="673"/>
      <c r="J125" s="673"/>
      <c r="K125" s="674" t="str">
        <f t="shared" ref="K125:K143" si="17">IF(ISNUMBER(F125),(PRODUCT(F125,G125,I125)),"")</f>
        <v/>
      </c>
      <c r="L125" s="24"/>
    </row>
    <row r="126" spans="1:12" ht="20">
      <c r="A126">
        <v>3</v>
      </c>
      <c r="B126" s="96"/>
      <c r="C126" s="70" t="str">
        <f t="shared" si="16"/>
        <v/>
      </c>
      <c r="D126" s="671"/>
      <c r="E126" s="672"/>
      <c r="F126" s="673"/>
      <c r="G126" s="673"/>
      <c r="H126" s="673"/>
      <c r="I126" s="673"/>
      <c r="J126" s="673"/>
      <c r="K126" s="674" t="str">
        <f t="shared" si="17"/>
        <v/>
      </c>
      <c r="L126" s="24"/>
    </row>
    <row r="127" spans="1:12" ht="20">
      <c r="A127">
        <v>4</v>
      </c>
      <c r="B127" s="96"/>
      <c r="C127" s="70" t="str">
        <f t="shared" si="16"/>
        <v/>
      </c>
      <c r="D127" s="671"/>
      <c r="E127" s="672"/>
      <c r="F127" s="673"/>
      <c r="G127" s="673"/>
      <c r="H127" s="673"/>
      <c r="I127" s="673"/>
      <c r="J127" s="673"/>
      <c r="K127" s="674" t="str">
        <f t="shared" si="17"/>
        <v/>
      </c>
      <c r="L127" s="24"/>
    </row>
    <row r="128" spans="1:12" ht="20">
      <c r="A128">
        <v>5</v>
      </c>
      <c r="B128" s="96"/>
      <c r="C128" s="70" t="str">
        <f t="shared" si="16"/>
        <v/>
      </c>
      <c r="D128" s="671"/>
      <c r="E128" s="672"/>
      <c r="F128" s="673"/>
      <c r="G128" s="673"/>
      <c r="H128" s="673"/>
      <c r="I128" s="673"/>
      <c r="J128" s="673"/>
      <c r="K128" s="674" t="str">
        <f t="shared" si="17"/>
        <v/>
      </c>
      <c r="L128" s="24"/>
    </row>
    <row r="129" spans="1:12" ht="20">
      <c r="A129">
        <v>6</v>
      </c>
      <c r="B129" s="96"/>
      <c r="C129" s="70" t="str">
        <f t="shared" si="16"/>
        <v/>
      </c>
      <c r="D129" s="671"/>
      <c r="E129" s="672"/>
      <c r="F129" s="673"/>
      <c r="G129" s="673"/>
      <c r="H129" s="673"/>
      <c r="I129" s="673"/>
      <c r="J129" s="673"/>
      <c r="K129" s="674" t="str">
        <f t="shared" si="17"/>
        <v/>
      </c>
      <c r="L129" s="24"/>
    </row>
    <row r="130" spans="1:12" ht="20">
      <c r="A130">
        <v>7</v>
      </c>
      <c r="B130" s="96"/>
      <c r="C130" s="70" t="str">
        <f t="shared" si="16"/>
        <v/>
      </c>
      <c r="D130" s="671"/>
      <c r="E130" s="672"/>
      <c r="F130" s="673"/>
      <c r="G130" s="673"/>
      <c r="H130" s="673"/>
      <c r="I130" s="673"/>
      <c r="J130" s="673"/>
      <c r="K130" s="674" t="str">
        <f t="shared" si="17"/>
        <v/>
      </c>
      <c r="L130" s="24"/>
    </row>
    <row r="131" spans="1:12" ht="20">
      <c r="A131">
        <v>8</v>
      </c>
      <c r="B131" s="96"/>
      <c r="C131" s="70" t="str">
        <f t="shared" si="16"/>
        <v/>
      </c>
      <c r="D131" s="671"/>
      <c r="E131" s="672"/>
      <c r="F131" s="673"/>
      <c r="G131" s="673"/>
      <c r="H131" s="673"/>
      <c r="I131" s="673"/>
      <c r="J131" s="673"/>
      <c r="K131" s="674" t="str">
        <f t="shared" si="17"/>
        <v/>
      </c>
      <c r="L131" s="24"/>
    </row>
    <row r="132" spans="1:12" ht="20">
      <c r="A132">
        <v>9</v>
      </c>
      <c r="B132" s="96"/>
      <c r="C132" s="70" t="str">
        <f t="shared" si="16"/>
        <v/>
      </c>
      <c r="D132" s="671"/>
      <c r="E132" s="672"/>
      <c r="F132" s="673"/>
      <c r="G132" s="673"/>
      <c r="H132" s="673"/>
      <c r="I132" s="673"/>
      <c r="J132" s="673"/>
      <c r="K132" s="674" t="str">
        <f t="shared" si="17"/>
        <v/>
      </c>
      <c r="L132" s="24"/>
    </row>
    <row r="133" spans="1:12" ht="20">
      <c r="A133">
        <v>10</v>
      </c>
      <c r="B133" s="96"/>
      <c r="C133" s="70" t="str">
        <f t="shared" si="16"/>
        <v/>
      </c>
      <c r="D133" s="671"/>
      <c r="E133" s="672"/>
      <c r="F133" s="673"/>
      <c r="G133" s="673"/>
      <c r="H133" s="673"/>
      <c r="I133" s="673"/>
      <c r="J133" s="673"/>
      <c r="K133" s="674" t="str">
        <f t="shared" si="17"/>
        <v/>
      </c>
      <c r="L133" s="24"/>
    </row>
    <row r="134" spans="1:12" ht="20">
      <c r="A134">
        <v>11</v>
      </c>
      <c r="B134" s="96"/>
      <c r="C134" s="70" t="str">
        <f t="shared" si="16"/>
        <v/>
      </c>
      <c r="D134" s="671"/>
      <c r="E134" s="672"/>
      <c r="F134" s="673"/>
      <c r="G134" s="673"/>
      <c r="H134" s="673"/>
      <c r="I134" s="673"/>
      <c r="J134" s="673"/>
      <c r="K134" s="674" t="str">
        <f t="shared" si="17"/>
        <v/>
      </c>
      <c r="L134" s="24"/>
    </row>
    <row r="135" spans="1:12" ht="20">
      <c r="A135">
        <v>12</v>
      </c>
      <c r="B135" s="96"/>
      <c r="C135" s="70" t="str">
        <f t="shared" si="16"/>
        <v/>
      </c>
      <c r="D135" s="671"/>
      <c r="E135" s="672"/>
      <c r="F135" s="673"/>
      <c r="G135" s="673"/>
      <c r="H135" s="673"/>
      <c r="I135" s="673"/>
      <c r="J135" s="673"/>
      <c r="K135" s="674" t="str">
        <f t="shared" si="17"/>
        <v/>
      </c>
      <c r="L135" s="24"/>
    </row>
    <row r="136" spans="1:12" ht="20">
      <c r="A136">
        <v>13</v>
      </c>
      <c r="B136" s="96"/>
      <c r="C136" s="70" t="str">
        <f t="shared" si="16"/>
        <v/>
      </c>
      <c r="D136" s="671"/>
      <c r="E136" s="672"/>
      <c r="F136" s="673"/>
      <c r="G136" s="673"/>
      <c r="H136" s="673"/>
      <c r="I136" s="673"/>
      <c r="J136" s="673"/>
      <c r="K136" s="674" t="str">
        <f t="shared" si="17"/>
        <v/>
      </c>
      <c r="L136" s="24"/>
    </row>
    <row r="137" spans="1:12" ht="20">
      <c r="A137">
        <v>14</v>
      </c>
      <c r="B137" s="96"/>
      <c r="C137" s="70" t="str">
        <f t="shared" si="16"/>
        <v/>
      </c>
      <c r="D137" s="671"/>
      <c r="E137" s="672"/>
      <c r="F137" s="673"/>
      <c r="G137" s="673"/>
      <c r="H137" s="673"/>
      <c r="I137" s="673"/>
      <c r="J137" s="673"/>
      <c r="K137" s="674" t="str">
        <f t="shared" si="17"/>
        <v/>
      </c>
      <c r="L137" s="24"/>
    </row>
    <row r="138" spans="1:12" ht="20">
      <c r="A138">
        <v>15</v>
      </c>
      <c r="B138" s="96"/>
      <c r="C138" s="70" t="str">
        <f t="shared" si="16"/>
        <v/>
      </c>
      <c r="D138" s="671"/>
      <c r="E138" s="672"/>
      <c r="F138" s="673"/>
      <c r="G138" s="673"/>
      <c r="H138" s="673"/>
      <c r="I138" s="673"/>
      <c r="J138" s="673"/>
      <c r="K138" s="674" t="str">
        <f t="shared" si="17"/>
        <v/>
      </c>
      <c r="L138" s="24"/>
    </row>
    <row r="139" spans="1:12" ht="20">
      <c r="A139">
        <v>16</v>
      </c>
      <c r="B139" s="96"/>
      <c r="C139" s="70" t="str">
        <f t="shared" si="16"/>
        <v/>
      </c>
      <c r="D139" s="671"/>
      <c r="E139" s="672"/>
      <c r="F139" s="673"/>
      <c r="G139" s="673"/>
      <c r="H139" s="673"/>
      <c r="I139" s="673"/>
      <c r="J139" s="673"/>
      <c r="K139" s="674" t="str">
        <f t="shared" si="17"/>
        <v/>
      </c>
      <c r="L139" s="24"/>
    </row>
    <row r="140" spans="1:12" ht="20">
      <c r="A140">
        <v>17</v>
      </c>
      <c r="B140" s="96"/>
      <c r="C140" s="70" t="str">
        <f t="shared" si="16"/>
        <v/>
      </c>
      <c r="D140" s="671"/>
      <c r="E140" s="672"/>
      <c r="F140" s="673"/>
      <c r="G140" s="673"/>
      <c r="H140" s="673"/>
      <c r="I140" s="673"/>
      <c r="J140" s="673"/>
      <c r="K140" s="674" t="str">
        <f t="shared" si="17"/>
        <v/>
      </c>
      <c r="L140" s="25"/>
    </row>
    <row r="141" spans="1:12" ht="20">
      <c r="A141">
        <v>18</v>
      </c>
      <c r="B141" s="96"/>
      <c r="C141" s="70" t="str">
        <f t="shared" si="16"/>
        <v/>
      </c>
      <c r="D141" s="671"/>
      <c r="E141" s="672"/>
      <c r="F141" s="673"/>
      <c r="G141" s="673"/>
      <c r="H141" s="673"/>
      <c r="I141" s="673"/>
      <c r="J141" s="673"/>
      <c r="K141" s="674" t="str">
        <f t="shared" si="17"/>
        <v/>
      </c>
      <c r="L141" s="25"/>
    </row>
    <row r="142" spans="1:12" ht="20">
      <c r="A142">
        <v>19</v>
      </c>
      <c r="B142" s="96"/>
      <c r="C142" s="70" t="str">
        <f t="shared" si="16"/>
        <v/>
      </c>
      <c r="D142" s="671"/>
      <c r="E142" s="672"/>
      <c r="F142" s="673"/>
      <c r="G142" s="673"/>
      <c r="H142" s="673"/>
      <c r="I142" s="673"/>
      <c r="J142" s="673"/>
      <c r="K142" s="674" t="str">
        <f t="shared" si="17"/>
        <v/>
      </c>
      <c r="L142" s="25"/>
    </row>
    <row r="143" spans="1:12" ht="20.5" thickBot="1">
      <c r="A143">
        <v>20</v>
      </c>
      <c r="B143" s="97"/>
      <c r="C143" s="71" t="str">
        <f t="shared" si="16"/>
        <v/>
      </c>
      <c r="D143" s="675"/>
      <c r="E143" s="676"/>
      <c r="F143" s="677"/>
      <c r="G143" s="677"/>
      <c r="H143" s="677"/>
      <c r="I143" s="677"/>
      <c r="J143" s="677"/>
      <c r="K143" s="678" t="str">
        <f t="shared" si="17"/>
        <v/>
      </c>
      <c r="L143" s="26"/>
    </row>
    <row r="144" spans="1:12" ht="23" thickBot="1">
      <c r="A144" s="46"/>
      <c r="B144" s="94"/>
      <c r="C144" s="63" t="s">
        <v>294</v>
      </c>
      <c r="D144" s="47" t="s">
        <v>293</v>
      </c>
      <c r="E144" s="51" t="s">
        <v>256</v>
      </c>
      <c r="F144" s="52" t="s">
        <v>148</v>
      </c>
      <c r="G144" s="53" t="s">
        <v>120</v>
      </c>
      <c r="H144" s="54" t="s">
        <v>145</v>
      </c>
      <c r="I144" s="53" t="s">
        <v>121</v>
      </c>
      <c r="J144" s="54" t="s">
        <v>146</v>
      </c>
      <c r="K144" s="52" t="s">
        <v>122</v>
      </c>
      <c r="L144" s="55" t="s">
        <v>280</v>
      </c>
    </row>
    <row r="145" spans="1:12" s="20" customFormat="1" ht="26.5">
      <c r="A145"/>
      <c r="B145" s="48" t="str">
        <f t="shared" ref="B145" si="18">IF($E$8=C145,$D$8,IF($E$9=C145,$D$9,IF($E$10=C145,$D$10,"")))</f>
        <v/>
      </c>
      <c r="C145" s="65" t="s">
        <v>81</v>
      </c>
      <c r="D145" s="56"/>
      <c r="E145" s="57"/>
      <c r="F145" s="58"/>
      <c r="G145" s="58"/>
      <c r="H145" s="58"/>
      <c r="I145" s="58"/>
      <c r="J145" s="58"/>
      <c r="K145" s="59"/>
      <c r="L145" s="64">
        <f>ROUNDDOWN((SUM(K146:K165)),-3)/1000</f>
        <v>0</v>
      </c>
    </row>
    <row r="146" spans="1:12" ht="20">
      <c r="A146">
        <v>1</v>
      </c>
      <c r="B146" s="96"/>
      <c r="C146" s="72" t="str">
        <f>IF(D146="","",".")</f>
        <v/>
      </c>
      <c r="D146" s="667"/>
      <c r="E146" s="668"/>
      <c r="F146" s="669"/>
      <c r="G146" s="669"/>
      <c r="H146" s="669"/>
      <c r="I146" s="669"/>
      <c r="J146" s="669"/>
      <c r="K146" s="670" t="str">
        <f>IF(ISNUMBER(F146),(PRODUCT(F146,G146,I146)),"")</f>
        <v/>
      </c>
      <c r="L146" s="24"/>
    </row>
    <row r="147" spans="1:12" ht="20">
      <c r="A147">
        <v>2</v>
      </c>
      <c r="B147" s="96"/>
      <c r="C147" s="72" t="str">
        <f t="shared" ref="C147:C165" si="19">IF(D147="","",".")</f>
        <v/>
      </c>
      <c r="D147" s="671"/>
      <c r="E147" s="672"/>
      <c r="F147" s="673"/>
      <c r="G147" s="673"/>
      <c r="H147" s="673"/>
      <c r="I147" s="673"/>
      <c r="J147" s="673"/>
      <c r="K147" s="674" t="str">
        <f t="shared" ref="K147:K165" si="20">IF(ISNUMBER(F147),(PRODUCT(F147,G147,I147)),"")</f>
        <v/>
      </c>
      <c r="L147" s="24"/>
    </row>
    <row r="148" spans="1:12" ht="20">
      <c r="A148">
        <v>3</v>
      </c>
      <c r="B148" s="96"/>
      <c r="C148" s="72" t="str">
        <f t="shared" si="19"/>
        <v/>
      </c>
      <c r="D148" s="671"/>
      <c r="E148" s="672"/>
      <c r="F148" s="673"/>
      <c r="G148" s="673"/>
      <c r="H148" s="673"/>
      <c r="I148" s="673"/>
      <c r="J148" s="673"/>
      <c r="K148" s="674" t="str">
        <f t="shared" si="20"/>
        <v/>
      </c>
      <c r="L148" s="24"/>
    </row>
    <row r="149" spans="1:12" ht="20">
      <c r="A149">
        <v>4</v>
      </c>
      <c r="B149" s="96"/>
      <c r="C149" s="72" t="str">
        <f t="shared" si="19"/>
        <v/>
      </c>
      <c r="D149" s="671"/>
      <c r="E149" s="672"/>
      <c r="F149" s="673"/>
      <c r="G149" s="673"/>
      <c r="H149" s="673"/>
      <c r="I149" s="673"/>
      <c r="J149" s="673"/>
      <c r="K149" s="674" t="str">
        <f t="shared" si="20"/>
        <v/>
      </c>
      <c r="L149" s="24"/>
    </row>
    <row r="150" spans="1:12" ht="20">
      <c r="A150">
        <v>5</v>
      </c>
      <c r="B150" s="96"/>
      <c r="C150" s="72" t="str">
        <f t="shared" si="19"/>
        <v/>
      </c>
      <c r="D150" s="671"/>
      <c r="E150" s="672"/>
      <c r="F150" s="673"/>
      <c r="G150" s="673"/>
      <c r="H150" s="673"/>
      <c r="I150" s="673"/>
      <c r="J150" s="673"/>
      <c r="K150" s="674" t="str">
        <f t="shared" si="20"/>
        <v/>
      </c>
      <c r="L150" s="24"/>
    </row>
    <row r="151" spans="1:12" ht="20">
      <c r="A151">
        <v>6</v>
      </c>
      <c r="B151" s="96"/>
      <c r="C151" s="72" t="str">
        <f t="shared" si="19"/>
        <v/>
      </c>
      <c r="D151" s="671"/>
      <c r="E151" s="672"/>
      <c r="F151" s="673"/>
      <c r="G151" s="673"/>
      <c r="H151" s="673"/>
      <c r="I151" s="673"/>
      <c r="J151" s="673"/>
      <c r="K151" s="674" t="str">
        <f t="shared" si="20"/>
        <v/>
      </c>
      <c r="L151" s="24"/>
    </row>
    <row r="152" spans="1:12" ht="20">
      <c r="A152">
        <v>7</v>
      </c>
      <c r="B152" s="96"/>
      <c r="C152" s="72" t="str">
        <f t="shared" si="19"/>
        <v/>
      </c>
      <c r="D152" s="671"/>
      <c r="E152" s="672"/>
      <c r="F152" s="673"/>
      <c r="G152" s="673"/>
      <c r="H152" s="673"/>
      <c r="I152" s="673"/>
      <c r="J152" s="673"/>
      <c r="K152" s="674" t="str">
        <f t="shared" si="20"/>
        <v/>
      </c>
      <c r="L152" s="24"/>
    </row>
    <row r="153" spans="1:12" ht="20">
      <c r="A153">
        <v>8</v>
      </c>
      <c r="B153" s="96"/>
      <c r="C153" s="72" t="str">
        <f t="shared" si="19"/>
        <v/>
      </c>
      <c r="D153" s="671"/>
      <c r="E153" s="672"/>
      <c r="F153" s="673"/>
      <c r="G153" s="673"/>
      <c r="H153" s="673"/>
      <c r="I153" s="673"/>
      <c r="J153" s="673"/>
      <c r="K153" s="674" t="str">
        <f t="shared" si="20"/>
        <v/>
      </c>
      <c r="L153" s="24"/>
    </row>
    <row r="154" spans="1:12" ht="20">
      <c r="A154">
        <v>9</v>
      </c>
      <c r="B154" s="96"/>
      <c r="C154" s="72" t="str">
        <f t="shared" si="19"/>
        <v/>
      </c>
      <c r="D154" s="671"/>
      <c r="E154" s="672"/>
      <c r="F154" s="673"/>
      <c r="G154" s="673"/>
      <c r="H154" s="673"/>
      <c r="I154" s="673"/>
      <c r="J154" s="673"/>
      <c r="K154" s="674" t="str">
        <f t="shared" si="20"/>
        <v/>
      </c>
      <c r="L154" s="24"/>
    </row>
    <row r="155" spans="1:12" ht="20">
      <c r="A155">
        <v>10</v>
      </c>
      <c r="B155" s="96"/>
      <c r="C155" s="72" t="str">
        <f t="shared" si="19"/>
        <v/>
      </c>
      <c r="D155" s="671"/>
      <c r="E155" s="672"/>
      <c r="F155" s="673"/>
      <c r="G155" s="673"/>
      <c r="H155" s="673"/>
      <c r="I155" s="673"/>
      <c r="J155" s="673"/>
      <c r="K155" s="674" t="str">
        <f t="shared" si="20"/>
        <v/>
      </c>
      <c r="L155" s="24"/>
    </row>
    <row r="156" spans="1:12" ht="20">
      <c r="A156">
        <v>11</v>
      </c>
      <c r="B156" s="96"/>
      <c r="C156" s="72" t="str">
        <f t="shared" si="19"/>
        <v/>
      </c>
      <c r="D156" s="671"/>
      <c r="E156" s="672"/>
      <c r="F156" s="673"/>
      <c r="G156" s="673"/>
      <c r="H156" s="673"/>
      <c r="I156" s="673"/>
      <c r="J156" s="673"/>
      <c r="K156" s="674" t="str">
        <f t="shared" si="20"/>
        <v/>
      </c>
      <c r="L156" s="24"/>
    </row>
    <row r="157" spans="1:12" ht="20">
      <c r="A157">
        <v>12</v>
      </c>
      <c r="B157" s="96"/>
      <c r="C157" s="72" t="str">
        <f t="shared" si="19"/>
        <v/>
      </c>
      <c r="D157" s="671"/>
      <c r="E157" s="672"/>
      <c r="F157" s="673"/>
      <c r="G157" s="673"/>
      <c r="H157" s="673"/>
      <c r="I157" s="673"/>
      <c r="J157" s="673"/>
      <c r="K157" s="674" t="str">
        <f t="shared" si="20"/>
        <v/>
      </c>
      <c r="L157" s="25"/>
    </row>
    <row r="158" spans="1:12" ht="20">
      <c r="A158">
        <v>13</v>
      </c>
      <c r="B158" s="96"/>
      <c r="C158" s="72" t="str">
        <f t="shared" si="19"/>
        <v/>
      </c>
      <c r="D158" s="671"/>
      <c r="E158" s="672"/>
      <c r="F158" s="673"/>
      <c r="G158" s="673"/>
      <c r="H158" s="673"/>
      <c r="I158" s="673"/>
      <c r="J158" s="673"/>
      <c r="K158" s="674" t="str">
        <f t="shared" si="20"/>
        <v/>
      </c>
      <c r="L158" s="25"/>
    </row>
    <row r="159" spans="1:12" ht="20">
      <c r="A159">
        <v>14</v>
      </c>
      <c r="B159" s="96"/>
      <c r="C159" s="72" t="str">
        <f t="shared" si="19"/>
        <v/>
      </c>
      <c r="D159" s="671"/>
      <c r="E159" s="672"/>
      <c r="F159" s="673"/>
      <c r="G159" s="673"/>
      <c r="H159" s="673"/>
      <c r="I159" s="673"/>
      <c r="J159" s="673"/>
      <c r="K159" s="674" t="str">
        <f t="shared" si="20"/>
        <v/>
      </c>
      <c r="L159" s="25"/>
    </row>
    <row r="160" spans="1:12" ht="20">
      <c r="A160">
        <v>15</v>
      </c>
      <c r="B160" s="96"/>
      <c r="C160" s="72" t="str">
        <f t="shared" si="19"/>
        <v/>
      </c>
      <c r="D160" s="671"/>
      <c r="E160" s="672"/>
      <c r="F160" s="673"/>
      <c r="G160" s="673"/>
      <c r="H160" s="673"/>
      <c r="I160" s="673"/>
      <c r="J160" s="673"/>
      <c r="K160" s="674" t="str">
        <f t="shared" si="20"/>
        <v/>
      </c>
      <c r="L160" s="24"/>
    </row>
    <row r="161" spans="1:12" ht="20">
      <c r="A161">
        <v>16</v>
      </c>
      <c r="B161" s="96"/>
      <c r="C161" s="72" t="str">
        <f t="shared" si="19"/>
        <v/>
      </c>
      <c r="D161" s="671"/>
      <c r="E161" s="672"/>
      <c r="F161" s="673"/>
      <c r="G161" s="673"/>
      <c r="H161" s="673"/>
      <c r="I161" s="673"/>
      <c r="J161" s="673"/>
      <c r="K161" s="674" t="str">
        <f t="shared" si="20"/>
        <v/>
      </c>
      <c r="L161" s="24"/>
    </row>
    <row r="162" spans="1:12" ht="20">
      <c r="A162">
        <v>17</v>
      </c>
      <c r="B162" s="96"/>
      <c r="C162" s="72" t="str">
        <f t="shared" si="19"/>
        <v/>
      </c>
      <c r="D162" s="671"/>
      <c r="E162" s="672"/>
      <c r="F162" s="673"/>
      <c r="G162" s="673"/>
      <c r="H162" s="673"/>
      <c r="I162" s="673"/>
      <c r="J162" s="673"/>
      <c r="K162" s="674" t="str">
        <f t="shared" si="20"/>
        <v/>
      </c>
      <c r="L162" s="25"/>
    </row>
    <row r="163" spans="1:12" ht="20">
      <c r="A163">
        <v>18</v>
      </c>
      <c r="B163" s="96"/>
      <c r="C163" s="72" t="str">
        <f t="shared" si="19"/>
        <v/>
      </c>
      <c r="D163" s="671"/>
      <c r="E163" s="672"/>
      <c r="F163" s="673"/>
      <c r="G163" s="673"/>
      <c r="H163" s="673"/>
      <c r="I163" s="673"/>
      <c r="J163" s="673"/>
      <c r="K163" s="674" t="str">
        <f t="shared" si="20"/>
        <v/>
      </c>
      <c r="L163" s="25"/>
    </row>
    <row r="164" spans="1:12" ht="20">
      <c r="A164">
        <v>19</v>
      </c>
      <c r="B164" s="96"/>
      <c r="C164" s="72" t="str">
        <f t="shared" si="19"/>
        <v/>
      </c>
      <c r="D164" s="671"/>
      <c r="E164" s="672"/>
      <c r="F164" s="673"/>
      <c r="G164" s="673"/>
      <c r="H164" s="673"/>
      <c r="I164" s="673"/>
      <c r="J164" s="673"/>
      <c r="K164" s="674" t="str">
        <f t="shared" si="20"/>
        <v/>
      </c>
      <c r="L164" s="25"/>
    </row>
    <row r="165" spans="1:12" ht="20.5" thickBot="1">
      <c r="A165">
        <v>20</v>
      </c>
      <c r="B165" s="97"/>
      <c r="C165" s="73" t="str">
        <f t="shared" si="19"/>
        <v/>
      </c>
      <c r="D165" s="675"/>
      <c r="E165" s="672"/>
      <c r="F165" s="673"/>
      <c r="G165" s="677"/>
      <c r="H165" s="677"/>
      <c r="I165" s="677"/>
      <c r="J165" s="677"/>
      <c r="K165" s="678" t="str">
        <f t="shared" si="20"/>
        <v/>
      </c>
      <c r="L165" s="26"/>
    </row>
    <row r="166" spans="1:12" ht="23" thickBot="1">
      <c r="A166" s="46"/>
      <c r="B166" s="94"/>
      <c r="C166" s="63" t="s">
        <v>294</v>
      </c>
      <c r="D166" s="47" t="s">
        <v>293</v>
      </c>
      <c r="E166" s="51" t="s">
        <v>256</v>
      </c>
      <c r="F166" s="52" t="s">
        <v>148</v>
      </c>
      <c r="G166" s="53" t="s">
        <v>120</v>
      </c>
      <c r="H166" s="54" t="s">
        <v>145</v>
      </c>
      <c r="I166" s="53" t="s">
        <v>121</v>
      </c>
      <c r="J166" s="54" t="s">
        <v>146</v>
      </c>
      <c r="K166" s="52" t="s">
        <v>122</v>
      </c>
      <c r="L166" s="55" t="s">
        <v>280</v>
      </c>
    </row>
    <row r="167" spans="1:12" s="20" customFormat="1" ht="26.5">
      <c r="A167"/>
      <c r="B167" s="48" t="str">
        <f t="shared" ref="B167" si="21">IF($E$8=C167,$D$8,IF($E$9=C167,$D$9,IF($E$10=C167,$D$10,"")))</f>
        <v/>
      </c>
      <c r="C167" s="65" t="s">
        <v>465</v>
      </c>
      <c r="D167" s="56"/>
      <c r="E167" s="57"/>
      <c r="F167" s="58"/>
      <c r="G167" s="58"/>
      <c r="H167" s="58"/>
      <c r="I167" s="58"/>
      <c r="J167" s="58"/>
      <c r="K167" s="59"/>
      <c r="L167" s="64">
        <f>ROUNDDOWN((SUM(K168:K187)),-3)/1000</f>
        <v>0</v>
      </c>
    </row>
    <row r="168" spans="1:12" ht="20">
      <c r="A168">
        <v>1</v>
      </c>
      <c r="B168" s="96"/>
      <c r="C168" s="72" t="str">
        <f>IF(D168="","",".")</f>
        <v/>
      </c>
      <c r="D168" s="667"/>
      <c r="E168" s="668"/>
      <c r="F168" s="669"/>
      <c r="G168" s="669"/>
      <c r="H168" s="669"/>
      <c r="I168" s="669"/>
      <c r="J168" s="669"/>
      <c r="K168" s="670" t="str">
        <f>IF(ISNUMBER(F168),(PRODUCT(F168,G168,I168)),"")</f>
        <v/>
      </c>
      <c r="L168" s="24"/>
    </row>
    <row r="169" spans="1:12" ht="20">
      <c r="A169">
        <v>2</v>
      </c>
      <c r="B169" s="96"/>
      <c r="C169" s="72" t="str">
        <f t="shared" ref="C169:C187" si="22">IF(D169="","",".")</f>
        <v/>
      </c>
      <c r="D169" s="671"/>
      <c r="E169" s="672"/>
      <c r="F169" s="673"/>
      <c r="G169" s="673"/>
      <c r="H169" s="673"/>
      <c r="I169" s="673"/>
      <c r="J169" s="673"/>
      <c r="K169" s="674" t="str">
        <f t="shared" ref="K169:K186" si="23">IF(ISNUMBER(F169),(PRODUCT(F169,G169,I169)),"")</f>
        <v/>
      </c>
      <c r="L169" s="24"/>
    </row>
    <row r="170" spans="1:12" ht="20">
      <c r="A170">
        <v>3</v>
      </c>
      <c r="B170" s="96"/>
      <c r="C170" s="72" t="str">
        <f t="shared" si="22"/>
        <v/>
      </c>
      <c r="D170" s="671"/>
      <c r="E170" s="672"/>
      <c r="F170" s="673"/>
      <c r="G170" s="673"/>
      <c r="H170" s="673"/>
      <c r="I170" s="673"/>
      <c r="J170" s="673"/>
      <c r="K170" s="674" t="str">
        <f t="shared" si="23"/>
        <v/>
      </c>
      <c r="L170" s="24"/>
    </row>
    <row r="171" spans="1:12" ht="20">
      <c r="A171">
        <v>4</v>
      </c>
      <c r="B171" s="96"/>
      <c r="C171" s="72" t="str">
        <f t="shared" si="22"/>
        <v/>
      </c>
      <c r="D171" s="671"/>
      <c r="E171" s="672"/>
      <c r="F171" s="673"/>
      <c r="G171" s="673"/>
      <c r="H171" s="673"/>
      <c r="I171" s="673"/>
      <c r="J171" s="673"/>
      <c r="K171" s="674" t="str">
        <f t="shared" si="23"/>
        <v/>
      </c>
      <c r="L171" s="24"/>
    </row>
    <row r="172" spans="1:12" ht="20">
      <c r="A172">
        <v>5</v>
      </c>
      <c r="B172" s="96"/>
      <c r="C172" s="72" t="str">
        <f t="shared" si="22"/>
        <v/>
      </c>
      <c r="D172" s="671"/>
      <c r="E172" s="672"/>
      <c r="F172" s="673"/>
      <c r="G172" s="673"/>
      <c r="H172" s="673"/>
      <c r="I172" s="673"/>
      <c r="J172" s="673"/>
      <c r="K172" s="674" t="str">
        <f t="shared" si="23"/>
        <v/>
      </c>
      <c r="L172" s="24"/>
    </row>
    <row r="173" spans="1:12" ht="20">
      <c r="A173">
        <v>6</v>
      </c>
      <c r="B173" s="96"/>
      <c r="C173" s="72" t="str">
        <f t="shared" si="22"/>
        <v/>
      </c>
      <c r="D173" s="671"/>
      <c r="E173" s="672"/>
      <c r="F173" s="673"/>
      <c r="G173" s="673"/>
      <c r="H173" s="673"/>
      <c r="I173" s="673"/>
      <c r="J173" s="673"/>
      <c r="K173" s="674" t="str">
        <f t="shared" si="23"/>
        <v/>
      </c>
      <c r="L173" s="24"/>
    </row>
    <row r="174" spans="1:12" ht="20">
      <c r="A174">
        <v>7</v>
      </c>
      <c r="B174" s="96"/>
      <c r="C174" s="72" t="str">
        <f t="shared" si="22"/>
        <v/>
      </c>
      <c r="D174" s="671"/>
      <c r="E174" s="672"/>
      <c r="F174" s="673"/>
      <c r="G174" s="673"/>
      <c r="H174" s="673"/>
      <c r="I174" s="673"/>
      <c r="J174" s="673"/>
      <c r="K174" s="674" t="str">
        <f t="shared" si="23"/>
        <v/>
      </c>
      <c r="L174" s="24"/>
    </row>
    <row r="175" spans="1:12" ht="20">
      <c r="A175">
        <v>8</v>
      </c>
      <c r="B175" s="96"/>
      <c r="C175" s="72" t="str">
        <f t="shared" si="22"/>
        <v/>
      </c>
      <c r="D175" s="671"/>
      <c r="E175" s="672"/>
      <c r="F175" s="673"/>
      <c r="G175" s="673"/>
      <c r="H175" s="673"/>
      <c r="I175" s="673"/>
      <c r="J175" s="673"/>
      <c r="K175" s="674" t="str">
        <f t="shared" si="23"/>
        <v/>
      </c>
      <c r="L175" s="24"/>
    </row>
    <row r="176" spans="1:12" ht="20">
      <c r="A176">
        <v>9</v>
      </c>
      <c r="B176" s="96"/>
      <c r="C176" s="72" t="str">
        <f t="shared" si="22"/>
        <v/>
      </c>
      <c r="D176" s="671"/>
      <c r="E176" s="672"/>
      <c r="F176" s="673"/>
      <c r="G176" s="673"/>
      <c r="H176" s="673"/>
      <c r="I176" s="673"/>
      <c r="J176" s="673"/>
      <c r="K176" s="674" t="str">
        <f t="shared" si="23"/>
        <v/>
      </c>
      <c r="L176" s="24"/>
    </row>
    <row r="177" spans="1:12" ht="20">
      <c r="A177">
        <v>10</v>
      </c>
      <c r="B177" s="96"/>
      <c r="C177" s="72" t="str">
        <f t="shared" si="22"/>
        <v/>
      </c>
      <c r="D177" s="671"/>
      <c r="E177" s="672"/>
      <c r="F177" s="673"/>
      <c r="G177" s="673"/>
      <c r="H177" s="673"/>
      <c r="I177" s="673"/>
      <c r="J177" s="673"/>
      <c r="K177" s="674" t="str">
        <f t="shared" si="23"/>
        <v/>
      </c>
      <c r="L177" s="24"/>
    </row>
    <row r="178" spans="1:12" ht="20">
      <c r="A178">
        <v>11</v>
      </c>
      <c r="B178" s="96"/>
      <c r="C178" s="72" t="str">
        <f t="shared" si="22"/>
        <v/>
      </c>
      <c r="D178" s="671"/>
      <c r="E178" s="672"/>
      <c r="F178" s="673"/>
      <c r="G178" s="673"/>
      <c r="H178" s="673"/>
      <c r="I178" s="673"/>
      <c r="J178" s="673"/>
      <c r="K178" s="674" t="str">
        <f t="shared" si="23"/>
        <v/>
      </c>
      <c r="L178" s="24"/>
    </row>
    <row r="179" spans="1:12" ht="20">
      <c r="A179">
        <v>12</v>
      </c>
      <c r="B179" s="96"/>
      <c r="C179" s="72" t="str">
        <f t="shared" si="22"/>
        <v/>
      </c>
      <c r="D179" s="671"/>
      <c r="E179" s="672"/>
      <c r="F179" s="673"/>
      <c r="G179" s="673"/>
      <c r="H179" s="673"/>
      <c r="I179" s="673"/>
      <c r="J179" s="673"/>
      <c r="K179" s="674" t="str">
        <f t="shared" si="23"/>
        <v/>
      </c>
      <c r="L179" s="24"/>
    </row>
    <row r="180" spans="1:12" ht="20">
      <c r="A180">
        <v>13</v>
      </c>
      <c r="B180" s="96"/>
      <c r="C180" s="72" t="str">
        <f t="shared" si="22"/>
        <v/>
      </c>
      <c r="D180" s="671"/>
      <c r="E180" s="672"/>
      <c r="F180" s="673"/>
      <c r="G180" s="673"/>
      <c r="H180" s="673"/>
      <c r="I180" s="673"/>
      <c r="J180" s="673"/>
      <c r="K180" s="674" t="str">
        <f t="shared" si="23"/>
        <v/>
      </c>
      <c r="L180" s="24"/>
    </row>
    <row r="181" spans="1:12" ht="20">
      <c r="A181">
        <v>14</v>
      </c>
      <c r="B181" s="96"/>
      <c r="C181" s="72" t="str">
        <f t="shared" si="22"/>
        <v/>
      </c>
      <c r="D181" s="671"/>
      <c r="E181" s="672"/>
      <c r="F181" s="673"/>
      <c r="G181" s="673"/>
      <c r="H181" s="673"/>
      <c r="I181" s="673"/>
      <c r="J181" s="673"/>
      <c r="K181" s="674" t="str">
        <f t="shared" si="23"/>
        <v/>
      </c>
      <c r="L181" s="24"/>
    </row>
    <row r="182" spans="1:12" ht="20">
      <c r="A182">
        <v>15</v>
      </c>
      <c r="B182" s="96"/>
      <c r="C182" s="72" t="str">
        <f t="shared" si="22"/>
        <v/>
      </c>
      <c r="D182" s="671"/>
      <c r="E182" s="672"/>
      <c r="F182" s="673"/>
      <c r="G182" s="673"/>
      <c r="H182" s="673"/>
      <c r="I182" s="673"/>
      <c r="J182" s="673"/>
      <c r="K182" s="674" t="str">
        <f t="shared" si="23"/>
        <v/>
      </c>
      <c r="L182" s="24"/>
    </row>
    <row r="183" spans="1:12" ht="20">
      <c r="A183">
        <v>16</v>
      </c>
      <c r="B183" s="96"/>
      <c r="C183" s="72" t="str">
        <f t="shared" si="22"/>
        <v/>
      </c>
      <c r="D183" s="671"/>
      <c r="E183" s="672"/>
      <c r="F183" s="673"/>
      <c r="G183" s="673"/>
      <c r="H183" s="673"/>
      <c r="I183" s="673"/>
      <c r="J183" s="673"/>
      <c r="K183" s="674" t="str">
        <f t="shared" si="23"/>
        <v/>
      </c>
      <c r="L183" s="24"/>
    </row>
    <row r="184" spans="1:12" ht="20">
      <c r="A184">
        <v>17</v>
      </c>
      <c r="B184" s="96"/>
      <c r="C184" s="72" t="str">
        <f t="shared" si="22"/>
        <v/>
      </c>
      <c r="D184" s="671"/>
      <c r="E184" s="672"/>
      <c r="F184" s="673"/>
      <c r="G184" s="673"/>
      <c r="H184" s="673"/>
      <c r="I184" s="673"/>
      <c r="J184" s="673"/>
      <c r="K184" s="674" t="str">
        <f t="shared" si="23"/>
        <v/>
      </c>
      <c r="L184" s="25"/>
    </row>
    <row r="185" spans="1:12" ht="20">
      <c r="A185">
        <v>18</v>
      </c>
      <c r="B185" s="96"/>
      <c r="C185" s="72" t="str">
        <f t="shared" si="22"/>
        <v/>
      </c>
      <c r="D185" s="671"/>
      <c r="E185" s="672"/>
      <c r="F185" s="673"/>
      <c r="G185" s="673"/>
      <c r="H185" s="673"/>
      <c r="I185" s="673"/>
      <c r="J185" s="673"/>
      <c r="K185" s="674" t="str">
        <f t="shared" si="23"/>
        <v/>
      </c>
      <c r="L185" s="25"/>
    </row>
    <row r="186" spans="1:12" ht="20">
      <c r="A186">
        <v>19</v>
      </c>
      <c r="B186" s="96"/>
      <c r="C186" s="72" t="str">
        <f t="shared" si="22"/>
        <v/>
      </c>
      <c r="D186" s="671"/>
      <c r="E186" s="672"/>
      <c r="F186" s="673"/>
      <c r="G186" s="673"/>
      <c r="H186" s="673"/>
      <c r="I186" s="673"/>
      <c r="J186" s="673"/>
      <c r="K186" s="674" t="str">
        <f t="shared" si="23"/>
        <v/>
      </c>
      <c r="L186" s="25"/>
    </row>
    <row r="187" spans="1:12" ht="20.5" thickBot="1">
      <c r="A187">
        <v>20</v>
      </c>
      <c r="B187" s="97"/>
      <c r="C187" s="73" t="str">
        <f t="shared" si="22"/>
        <v/>
      </c>
      <c r="D187" s="675"/>
      <c r="E187" s="676"/>
      <c r="F187" s="673"/>
      <c r="G187" s="677"/>
      <c r="H187" s="677"/>
      <c r="I187" s="677"/>
      <c r="J187" s="677"/>
      <c r="K187" s="678" t="str">
        <f>IF(ISNUMBER(F187),(PRODUCT(F187,G187,I187)),"")</f>
        <v/>
      </c>
      <c r="L187" s="26"/>
    </row>
    <row r="188" spans="1:12" ht="23" thickBot="1">
      <c r="A188" s="46"/>
      <c r="B188" s="94"/>
      <c r="C188" s="63" t="s">
        <v>294</v>
      </c>
      <c r="D188" s="47" t="s">
        <v>293</v>
      </c>
      <c r="E188" s="51" t="s">
        <v>256</v>
      </c>
      <c r="F188" s="52" t="s">
        <v>148</v>
      </c>
      <c r="G188" s="53" t="s">
        <v>120</v>
      </c>
      <c r="H188" s="54" t="s">
        <v>145</v>
      </c>
      <c r="I188" s="53" t="s">
        <v>121</v>
      </c>
      <c r="J188" s="54" t="s">
        <v>146</v>
      </c>
      <c r="K188" s="52" t="s">
        <v>122</v>
      </c>
      <c r="L188" s="55" t="s">
        <v>280</v>
      </c>
    </row>
    <row r="189" spans="1:12" s="20" customFormat="1" ht="26.5">
      <c r="A189"/>
      <c r="B189" s="48" t="str">
        <f t="shared" ref="B189" si="24">IF($E$8=C189,$D$8,IF($E$9=C189,$D$9,IF($E$10=C189,$D$10,"")))</f>
        <v/>
      </c>
      <c r="C189" s="65" t="s">
        <v>466</v>
      </c>
      <c r="D189" s="56"/>
      <c r="E189" s="57"/>
      <c r="F189" s="58"/>
      <c r="G189" s="58"/>
      <c r="H189" s="58"/>
      <c r="I189" s="58"/>
      <c r="J189" s="58"/>
      <c r="K189" s="59"/>
      <c r="L189" s="64">
        <f>ROUNDDOWN((SUM(K190:K209)),-3)/1000</f>
        <v>0</v>
      </c>
    </row>
    <row r="190" spans="1:12" ht="20">
      <c r="A190">
        <v>1</v>
      </c>
      <c r="B190" s="96"/>
      <c r="C190" s="72" t="str">
        <f>IF(D190="","",".")</f>
        <v/>
      </c>
      <c r="D190" s="667"/>
      <c r="E190" s="668"/>
      <c r="F190" s="669"/>
      <c r="G190" s="669"/>
      <c r="H190" s="669"/>
      <c r="I190" s="669"/>
      <c r="J190" s="669"/>
      <c r="K190" s="670" t="str">
        <f>IF(ISNUMBER(F190),(PRODUCT(F190,G190,I190)),"")</f>
        <v/>
      </c>
      <c r="L190" s="24"/>
    </row>
    <row r="191" spans="1:12" ht="20">
      <c r="A191">
        <v>2</v>
      </c>
      <c r="B191" s="96"/>
      <c r="C191" s="72" t="str">
        <f t="shared" ref="C191:C209" si="25">IF(D191="","",".")</f>
        <v/>
      </c>
      <c r="D191" s="671"/>
      <c r="E191" s="672"/>
      <c r="F191" s="673"/>
      <c r="G191" s="673"/>
      <c r="H191" s="673"/>
      <c r="I191" s="673"/>
      <c r="J191" s="673"/>
      <c r="K191" s="674" t="str">
        <f t="shared" ref="K191:K209" si="26">IF(ISNUMBER(F191),(PRODUCT(F191,G191,I191)),"")</f>
        <v/>
      </c>
      <c r="L191" s="24"/>
    </row>
    <row r="192" spans="1:12" ht="20">
      <c r="A192">
        <v>3</v>
      </c>
      <c r="B192" s="96"/>
      <c r="C192" s="72" t="str">
        <f t="shared" si="25"/>
        <v/>
      </c>
      <c r="D192" s="671"/>
      <c r="E192" s="672"/>
      <c r="F192" s="673"/>
      <c r="G192" s="673"/>
      <c r="H192" s="673"/>
      <c r="I192" s="673"/>
      <c r="J192" s="673"/>
      <c r="K192" s="674" t="str">
        <f t="shared" si="26"/>
        <v/>
      </c>
      <c r="L192" s="24"/>
    </row>
    <row r="193" spans="1:12" ht="20">
      <c r="A193">
        <v>4</v>
      </c>
      <c r="B193" s="96"/>
      <c r="C193" s="72" t="str">
        <f t="shared" si="25"/>
        <v/>
      </c>
      <c r="D193" s="671"/>
      <c r="E193" s="672"/>
      <c r="F193" s="673"/>
      <c r="G193" s="673"/>
      <c r="H193" s="673"/>
      <c r="I193" s="673"/>
      <c r="J193" s="673"/>
      <c r="K193" s="674" t="str">
        <f t="shared" si="26"/>
        <v/>
      </c>
      <c r="L193" s="24"/>
    </row>
    <row r="194" spans="1:12" ht="20">
      <c r="A194">
        <v>5</v>
      </c>
      <c r="B194" s="96"/>
      <c r="C194" s="72" t="str">
        <f t="shared" si="25"/>
        <v/>
      </c>
      <c r="D194" s="671"/>
      <c r="E194" s="672"/>
      <c r="F194" s="673"/>
      <c r="G194" s="673"/>
      <c r="H194" s="673"/>
      <c r="I194" s="673"/>
      <c r="J194" s="673"/>
      <c r="K194" s="674" t="str">
        <f t="shared" si="26"/>
        <v/>
      </c>
      <c r="L194" s="24"/>
    </row>
    <row r="195" spans="1:12" ht="20">
      <c r="A195">
        <v>6</v>
      </c>
      <c r="B195" s="96"/>
      <c r="C195" s="72" t="str">
        <f t="shared" si="25"/>
        <v/>
      </c>
      <c r="D195" s="671"/>
      <c r="E195" s="672"/>
      <c r="F195" s="673"/>
      <c r="G195" s="673"/>
      <c r="H195" s="673"/>
      <c r="I195" s="673"/>
      <c r="J195" s="673"/>
      <c r="K195" s="674" t="str">
        <f t="shared" si="26"/>
        <v/>
      </c>
      <c r="L195" s="24"/>
    </row>
    <row r="196" spans="1:12" ht="20">
      <c r="A196">
        <v>7</v>
      </c>
      <c r="B196" s="96"/>
      <c r="C196" s="72" t="str">
        <f t="shared" si="25"/>
        <v/>
      </c>
      <c r="D196" s="671"/>
      <c r="E196" s="672"/>
      <c r="F196" s="673"/>
      <c r="G196" s="673"/>
      <c r="H196" s="673"/>
      <c r="I196" s="673"/>
      <c r="J196" s="673"/>
      <c r="K196" s="674" t="str">
        <f t="shared" si="26"/>
        <v/>
      </c>
      <c r="L196" s="24"/>
    </row>
    <row r="197" spans="1:12" ht="20">
      <c r="A197">
        <v>8</v>
      </c>
      <c r="B197" s="96"/>
      <c r="C197" s="72" t="str">
        <f t="shared" si="25"/>
        <v/>
      </c>
      <c r="D197" s="671"/>
      <c r="E197" s="672"/>
      <c r="F197" s="673"/>
      <c r="G197" s="673"/>
      <c r="H197" s="673"/>
      <c r="I197" s="673"/>
      <c r="J197" s="673"/>
      <c r="K197" s="674" t="str">
        <f t="shared" si="26"/>
        <v/>
      </c>
      <c r="L197" s="24"/>
    </row>
    <row r="198" spans="1:12" ht="20">
      <c r="A198">
        <v>9</v>
      </c>
      <c r="B198" s="96"/>
      <c r="C198" s="72" t="str">
        <f t="shared" si="25"/>
        <v/>
      </c>
      <c r="D198" s="671"/>
      <c r="E198" s="672"/>
      <c r="F198" s="673"/>
      <c r="G198" s="673"/>
      <c r="H198" s="673"/>
      <c r="I198" s="673"/>
      <c r="J198" s="673"/>
      <c r="K198" s="674" t="str">
        <f t="shared" si="26"/>
        <v/>
      </c>
      <c r="L198" s="24"/>
    </row>
    <row r="199" spans="1:12" ht="20">
      <c r="A199">
        <v>10</v>
      </c>
      <c r="B199" s="96"/>
      <c r="C199" s="72" t="str">
        <f t="shared" si="25"/>
        <v/>
      </c>
      <c r="D199" s="671"/>
      <c r="E199" s="672"/>
      <c r="F199" s="673"/>
      <c r="G199" s="673"/>
      <c r="H199" s="673"/>
      <c r="I199" s="673"/>
      <c r="J199" s="673"/>
      <c r="K199" s="674" t="str">
        <f t="shared" si="26"/>
        <v/>
      </c>
      <c r="L199" s="24"/>
    </row>
    <row r="200" spans="1:12" ht="20">
      <c r="A200">
        <v>11</v>
      </c>
      <c r="B200" s="96"/>
      <c r="C200" s="72" t="str">
        <f t="shared" si="25"/>
        <v/>
      </c>
      <c r="D200" s="671"/>
      <c r="E200" s="672"/>
      <c r="F200" s="673"/>
      <c r="G200" s="673"/>
      <c r="H200" s="673"/>
      <c r="I200" s="673"/>
      <c r="J200" s="673"/>
      <c r="K200" s="674" t="str">
        <f t="shared" si="26"/>
        <v/>
      </c>
      <c r="L200" s="24"/>
    </row>
    <row r="201" spans="1:12" ht="20">
      <c r="A201">
        <v>12</v>
      </c>
      <c r="B201" s="96"/>
      <c r="C201" s="72" t="str">
        <f t="shared" si="25"/>
        <v/>
      </c>
      <c r="D201" s="671"/>
      <c r="E201" s="672"/>
      <c r="F201" s="673"/>
      <c r="G201" s="673"/>
      <c r="H201" s="673"/>
      <c r="I201" s="673"/>
      <c r="J201" s="673"/>
      <c r="K201" s="674" t="str">
        <f t="shared" si="26"/>
        <v/>
      </c>
      <c r="L201" s="24"/>
    </row>
    <row r="202" spans="1:12" ht="20">
      <c r="A202">
        <v>13</v>
      </c>
      <c r="B202" s="96"/>
      <c r="C202" s="72" t="str">
        <f t="shared" si="25"/>
        <v/>
      </c>
      <c r="D202" s="671"/>
      <c r="E202" s="672"/>
      <c r="F202" s="673"/>
      <c r="G202" s="673"/>
      <c r="H202" s="673"/>
      <c r="I202" s="673"/>
      <c r="J202" s="673"/>
      <c r="K202" s="674" t="str">
        <f t="shared" si="26"/>
        <v/>
      </c>
      <c r="L202" s="24"/>
    </row>
    <row r="203" spans="1:12" ht="20">
      <c r="A203">
        <v>14</v>
      </c>
      <c r="B203" s="96"/>
      <c r="C203" s="72" t="str">
        <f t="shared" si="25"/>
        <v/>
      </c>
      <c r="D203" s="671"/>
      <c r="E203" s="672"/>
      <c r="F203" s="673"/>
      <c r="G203" s="673"/>
      <c r="H203" s="673"/>
      <c r="I203" s="673"/>
      <c r="J203" s="673"/>
      <c r="K203" s="674" t="str">
        <f t="shared" si="26"/>
        <v/>
      </c>
      <c r="L203" s="24"/>
    </row>
    <row r="204" spans="1:12" ht="20">
      <c r="A204">
        <v>15</v>
      </c>
      <c r="B204" s="96"/>
      <c r="C204" s="72" t="str">
        <f t="shared" si="25"/>
        <v/>
      </c>
      <c r="D204" s="671"/>
      <c r="E204" s="672"/>
      <c r="F204" s="673"/>
      <c r="G204" s="673"/>
      <c r="H204" s="673"/>
      <c r="I204" s="673"/>
      <c r="J204" s="673"/>
      <c r="K204" s="674" t="str">
        <f t="shared" si="26"/>
        <v/>
      </c>
      <c r="L204" s="24"/>
    </row>
    <row r="205" spans="1:12" ht="20">
      <c r="A205">
        <v>16</v>
      </c>
      <c r="B205" s="96"/>
      <c r="C205" s="72" t="str">
        <f t="shared" si="25"/>
        <v/>
      </c>
      <c r="D205" s="671"/>
      <c r="E205" s="672"/>
      <c r="F205" s="673"/>
      <c r="G205" s="673"/>
      <c r="H205" s="673"/>
      <c r="I205" s="673"/>
      <c r="J205" s="673"/>
      <c r="K205" s="674" t="str">
        <f t="shared" si="26"/>
        <v/>
      </c>
      <c r="L205" s="24"/>
    </row>
    <row r="206" spans="1:12" ht="20">
      <c r="A206">
        <v>17</v>
      </c>
      <c r="B206" s="96"/>
      <c r="C206" s="72" t="str">
        <f t="shared" si="25"/>
        <v/>
      </c>
      <c r="D206" s="671"/>
      <c r="E206" s="672"/>
      <c r="F206" s="673"/>
      <c r="G206" s="673"/>
      <c r="H206" s="673"/>
      <c r="I206" s="673"/>
      <c r="J206" s="673"/>
      <c r="K206" s="674" t="str">
        <f t="shared" si="26"/>
        <v/>
      </c>
      <c r="L206" s="25"/>
    </row>
    <row r="207" spans="1:12" ht="20">
      <c r="A207">
        <v>18</v>
      </c>
      <c r="B207" s="96"/>
      <c r="C207" s="72" t="str">
        <f t="shared" si="25"/>
        <v/>
      </c>
      <c r="D207" s="671"/>
      <c r="E207" s="672"/>
      <c r="F207" s="673"/>
      <c r="G207" s="673"/>
      <c r="H207" s="673"/>
      <c r="I207" s="673"/>
      <c r="J207" s="673"/>
      <c r="K207" s="674" t="str">
        <f t="shared" si="26"/>
        <v/>
      </c>
      <c r="L207" s="25"/>
    </row>
    <row r="208" spans="1:12" ht="20">
      <c r="A208">
        <v>19</v>
      </c>
      <c r="B208" s="96"/>
      <c r="C208" s="72" t="str">
        <f t="shared" si="25"/>
        <v/>
      </c>
      <c r="D208" s="671"/>
      <c r="E208" s="672"/>
      <c r="F208" s="673"/>
      <c r="G208" s="673"/>
      <c r="H208" s="673"/>
      <c r="I208" s="673"/>
      <c r="J208" s="673"/>
      <c r="K208" s="674" t="str">
        <f t="shared" si="26"/>
        <v/>
      </c>
      <c r="L208" s="25"/>
    </row>
    <row r="209" spans="1:24" ht="20.5" thickBot="1">
      <c r="A209">
        <v>20</v>
      </c>
      <c r="B209" s="97"/>
      <c r="C209" s="73" t="str">
        <f t="shared" si="25"/>
        <v/>
      </c>
      <c r="D209" s="675"/>
      <c r="E209" s="676"/>
      <c r="F209" s="677"/>
      <c r="G209" s="677"/>
      <c r="H209" s="677"/>
      <c r="I209" s="673"/>
      <c r="J209" s="673"/>
      <c r="K209" s="678" t="str">
        <f t="shared" si="26"/>
        <v/>
      </c>
      <c r="L209" s="26"/>
    </row>
    <row r="210" spans="1:24" ht="23" thickBot="1">
      <c r="A210" s="46"/>
      <c r="B210" s="98"/>
      <c r="C210" s="63" t="s">
        <v>294</v>
      </c>
      <c r="D210" s="47" t="s">
        <v>293</v>
      </c>
      <c r="E210" s="51" t="s">
        <v>256</v>
      </c>
      <c r="F210" s="52" t="s">
        <v>148</v>
      </c>
      <c r="G210" s="53" t="s">
        <v>120</v>
      </c>
      <c r="H210" s="54" t="s">
        <v>145</v>
      </c>
      <c r="I210" s="53" t="s">
        <v>121</v>
      </c>
      <c r="J210" s="54" t="s">
        <v>146</v>
      </c>
      <c r="K210" s="52" t="s">
        <v>122</v>
      </c>
      <c r="L210" s="55" t="s">
        <v>280</v>
      </c>
    </row>
    <row r="211" spans="1:24" s="20" customFormat="1" ht="29">
      <c r="A211"/>
      <c r="B211" s="99"/>
      <c r="C211" s="62" t="s">
        <v>524</v>
      </c>
      <c r="D211" s="56"/>
      <c r="E211" s="57"/>
      <c r="F211" s="58"/>
      <c r="G211" s="58"/>
      <c r="H211" s="58"/>
      <c r="I211" s="58"/>
      <c r="J211" s="58"/>
      <c r="K211" s="61"/>
      <c r="L211" s="64">
        <f>IF(L213&lt;L215,L213,L215)</f>
        <v>0</v>
      </c>
      <c r="M211" s="943" t="s">
        <v>541</v>
      </c>
      <c r="N211" s="1061"/>
      <c r="O211" s="1061"/>
      <c r="P211" s="1061"/>
      <c r="Q211" s="1061"/>
      <c r="R211" s="1061"/>
      <c r="S211" s="1061"/>
      <c r="T211" s="1061"/>
      <c r="U211" s="1061"/>
      <c r="V211" s="1061"/>
      <c r="W211" s="1061"/>
      <c r="X211" s="1061"/>
    </row>
    <row r="212" spans="1:24" ht="20">
      <c r="A212">
        <v>1</v>
      </c>
      <c r="B212" s="84"/>
      <c r="C212" s="74" t="s">
        <v>296</v>
      </c>
      <c r="D212" s="667"/>
      <c r="E212" s="668"/>
      <c r="F212" s="669"/>
      <c r="G212" s="669"/>
      <c r="H212" s="669"/>
      <c r="I212" s="669"/>
      <c r="J212" s="669"/>
      <c r="K212" s="670" t="str">
        <f>IF(ISNUMBER(F212),(PRODUCT(F212,G212,I212)),"")</f>
        <v/>
      </c>
      <c r="L212" s="365" t="s">
        <v>525</v>
      </c>
      <c r="M212" s="943"/>
      <c r="N212" s="1061"/>
      <c r="O212" s="1061"/>
      <c r="P212" s="1061"/>
      <c r="Q212" s="1061"/>
      <c r="R212" s="1061"/>
      <c r="S212" s="1061"/>
      <c r="T212" s="1061"/>
      <c r="U212" s="1061"/>
      <c r="V212" s="1061"/>
      <c r="W212" s="1061"/>
      <c r="X212" s="1061"/>
    </row>
    <row r="213" spans="1:24" ht="20">
      <c r="A213">
        <v>2</v>
      </c>
      <c r="B213" s="84"/>
      <c r="C213" s="74" t="s">
        <v>296</v>
      </c>
      <c r="D213" s="671"/>
      <c r="E213" s="672"/>
      <c r="F213" s="673"/>
      <c r="G213" s="673"/>
      <c r="H213" s="673"/>
      <c r="I213" s="673"/>
      <c r="J213" s="673"/>
      <c r="K213" s="674" t="str">
        <f t="shared" ref="K213:K231" si="27">IF(ISNUMBER(F213),(PRODUCT(F213,G213,I213)),"")</f>
        <v/>
      </c>
      <c r="L213" s="86">
        <f>ROUNDDOWN((SUM(K212:K231)),-3)/1000</f>
        <v>0</v>
      </c>
      <c r="M213" s="943"/>
      <c r="N213" s="1061"/>
      <c r="O213" s="1061"/>
      <c r="P213" s="1061"/>
      <c r="Q213" s="1061"/>
      <c r="R213" s="1061"/>
      <c r="S213" s="1061"/>
      <c r="T213" s="1061"/>
      <c r="U213" s="1061"/>
      <c r="V213" s="1061"/>
      <c r="W213" s="1061"/>
      <c r="X213" s="1061"/>
    </row>
    <row r="214" spans="1:24" ht="20">
      <c r="A214">
        <v>3</v>
      </c>
      <c r="B214" s="84"/>
      <c r="C214" s="74" t="s">
        <v>296</v>
      </c>
      <c r="D214" s="671"/>
      <c r="E214" s="672"/>
      <c r="F214" s="673"/>
      <c r="G214" s="673"/>
      <c r="H214" s="673"/>
      <c r="I214" s="673"/>
      <c r="J214" s="673"/>
      <c r="K214" s="674" t="str">
        <f t="shared" si="27"/>
        <v/>
      </c>
      <c r="L214" s="364" t="s">
        <v>295</v>
      </c>
      <c r="M214" s="943"/>
      <c r="N214" s="1061"/>
      <c r="O214" s="1061"/>
      <c r="P214" s="1061"/>
      <c r="Q214" s="1061"/>
      <c r="R214" s="1061"/>
      <c r="S214" s="1061"/>
      <c r="T214" s="1061"/>
      <c r="U214" s="1061"/>
      <c r="V214" s="1061"/>
      <c r="W214" s="1061"/>
      <c r="X214" s="1061"/>
    </row>
    <row r="215" spans="1:24" ht="20">
      <c r="A215">
        <v>4</v>
      </c>
      <c r="B215" s="84"/>
      <c r="C215" s="74" t="s">
        <v>296</v>
      </c>
      <c r="D215" s="671"/>
      <c r="E215" s="672"/>
      <c r="F215" s="673"/>
      <c r="G215" s="673"/>
      <c r="H215" s="673"/>
      <c r="I215" s="673"/>
      <c r="J215" s="673"/>
      <c r="K215" s="674" t="str">
        <f t="shared" si="27"/>
        <v/>
      </c>
      <c r="L215" s="87">
        <f>QUOTIENT((L13+L35+L57+L79+L101+L123+L145+L167+L189),10)</f>
        <v>0</v>
      </c>
      <c r="M215" s="943"/>
      <c r="N215" s="1061"/>
      <c r="O215" s="1061"/>
      <c r="P215" s="1061"/>
      <c r="Q215" s="1061"/>
      <c r="R215" s="1061"/>
      <c r="S215" s="1061"/>
      <c r="T215" s="1061"/>
      <c r="U215" s="1061"/>
      <c r="V215" s="1061"/>
      <c r="W215" s="1061"/>
      <c r="X215" s="1061"/>
    </row>
    <row r="216" spans="1:24" ht="20">
      <c r="A216">
        <v>5</v>
      </c>
      <c r="B216" s="84"/>
      <c r="C216" s="74" t="str">
        <f t="shared" ref="C216:C230" si="28">IF(D216="","",".")</f>
        <v/>
      </c>
      <c r="D216" s="671"/>
      <c r="E216" s="672"/>
      <c r="F216" s="673"/>
      <c r="G216" s="673"/>
      <c r="H216" s="673"/>
      <c r="I216" s="673"/>
      <c r="J216" s="673"/>
      <c r="K216" s="674" t="str">
        <f t="shared" si="27"/>
        <v/>
      </c>
      <c r="L216" s="24"/>
    </row>
    <row r="217" spans="1:24" ht="20">
      <c r="A217">
        <v>6</v>
      </c>
      <c r="B217" s="84"/>
      <c r="C217" s="75" t="str">
        <f t="shared" si="28"/>
        <v/>
      </c>
      <c r="D217" s="671"/>
      <c r="E217" s="672"/>
      <c r="F217" s="673"/>
      <c r="G217" s="673"/>
      <c r="H217" s="673"/>
      <c r="I217" s="673"/>
      <c r="J217" s="673"/>
      <c r="K217" s="674" t="str">
        <f t="shared" si="27"/>
        <v/>
      </c>
      <c r="L217" s="24"/>
    </row>
    <row r="218" spans="1:24" ht="20">
      <c r="A218">
        <v>7</v>
      </c>
      <c r="B218" s="84"/>
      <c r="C218" s="75" t="str">
        <f t="shared" si="28"/>
        <v/>
      </c>
      <c r="D218" s="671"/>
      <c r="E218" s="672"/>
      <c r="F218" s="673"/>
      <c r="G218" s="673"/>
      <c r="H218" s="673"/>
      <c r="I218" s="673"/>
      <c r="J218" s="673"/>
      <c r="K218" s="674" t="str">
        <f t="shared" si="27"/>
        <v/>
      </c>
      <c r="L218" s="24"/>
    </row>
    <row r="219" spans="1:24" ht="20">
      <c r="A219">
        <v>8</v>
      </c>
      <c r="B219" s="84"/>
      <c r="C219" s="75" t="str">
        <f t="shared" si="28"/>
        <v/>
      </c>
      <c r="D219" s="671"/>
      <c r="E219" s="672"/>
      <c r="F219" s="673"/>
      <c r="G219" s="673"/>
      <c r="H219" s="673"/>
      <c r="I219" s="673"/>
      <c r="J219" s="673"/>
      <c r="K219" s="674" t="str">
        <f t="shared" si="27"/>
        <v/>
      </c>
      <c r="L219" s="24"/>
    </row>
    <row r="220" spans="1:24" ht="20">
      <c r="A220">
        <v>9</v>
      </c>
      <c r="B220" s="84"/>
      <c r="C220" s="75" t="str">
        <f t="shared" si="28"/>
        <v/>
      </c>
      <c r="D220" s="671"/>
      <c r="E220" s="672"/>
      <c r="F220" s="673"/>
      <c r="G220" s="673"/>
      <c r="H220" s="673"/>
      <c r="I220" s="673"/>
      <c r="J220" s="673"/>
      <c r="K220" s="674" t="str">
        <f t="shared" si="27"/>
        <v/>
      </c>
      <c r="L220" s="24"/>
    </row>
    <row r="221" spans="1:24" ht="20">
      <c r="A221">
        <v>10</v>
      </c>
      <c r="B221" s="84"/>
      <c r="C221" s="75" t="str">
        <f t="shared" si="28"/>
        <v/>
      </c>
      <c r="D221" s="671"/>
      <c r="E221" s="672"/>
      <c r="F221" s="673"/>
      <c r="G221" s="673"/>
      <c r="H221" s="673"/>
      <c r="I221" s="673"/>
      <c r="J221" s="673"/>
      <c r="K221" s="674" t="str">
        <f t="shared" si="27"/>
        <v/>
      </c>
      <c r="L221" s="24"/>
    </row>
    <row r="222" spans="1:24" ht="20">
      <c r="A222">
        <v>11</v>
      </c>
      <c r="B222" s="84"/>
      <c r="C222" s="75" t="str">
        <f t="shared" si="28"/>
        <v/>
      </c>
      <c r="D222" s="671"/>
      <c r="E222" s="672"/>
      <c r="F222" s="673"/>
      <c r="G222" s="673"/>
      <c r="H222" s="673"/>
      <c r="I222" s="673"/>
      <c r="J222" s="673"/>
      <c r="K222" s="674" t="str">
        <f t="shared" si="27"/>
        <v/>
      </c>
      <c r="L222" s="24"/>
    </row>
    <row r="223" spans="1:24" ht="20">
      <c r="A223">
        <v>12</v>
      </c>
      <c r="B223" s="84"/>
      <c r="C223" s="75" t="str">
        <f t="shared" si="28"/>
        <v/>
      </c>
      <c r="D223" s="671"/>
      <c r="E223" s="672"/>
      <c r="F223" s="673"/>
      <c r="G223" s="673"/>
      <c r="H223" s="673"/>
      <c r="I223" s="673"/>
      <c r="J223" s="673"/>
      <c r="K223" s="674" t="str">
        <f t="shared" si="27"/>
        <v/>
      </c>
      <c r="L223" s="24"/>
    </row>
    <row r="224" spans="1:24" ht="20">
      <c r="A224">
        <v>13</v>
      </c>
      <c r="B224" s="84"/>
      <c r="C224" s="75" t="str">
        <f t="shared" si="28"/>
        <v/>
      </c>
      <c r="D224" s="671"/>
      <c r="E224" s="672"/>
      <c r="F224" s="673"/>
      <c r="G224" s="673"/>
      <c r="H224" s="673"/>
      <c r="I224" s="673"/>
      <c r="J224" s="673"/>
      <c r="K224" s="674" t="str">
        <f t="shared" si="27"/>
        <v/>
      </c>
      <c r="L224" s="24"/>
    </row>
    <row r="225" spans="1:12" ht="20">
      <c r="A225">
        <v>14</v>
      </c>
      <c r="B225" s="84"/>
      <c r="C225" s="75" t="str">
        <f t="shared" si="28"/>
        <v/>
      </c>
      <c r="D225" s="671"/>
      <c r="E225" s="672"/>
      <c r="F225" s="673"/>
      <c r="G225" s="673"/>
      <c r="H225" s="673"/>
      <c r="I225" s="673"/>
      <c r="J225" s="673"/>
      <c r="K225" s="674" t="str">
        <f t="shared" si="27"/>
        <v/>
      </c>
      <c r="L225" s="24"/>
    </row>
    <row r="226" spans="1:12" ht="20">
      <c r="A226">
        <v>15</v>
      </c>
      <c r="B226" s="84"/>
      <c r="C226" s="75" t="str">
        <f t="shared" si="28"/>
        <v/>
      </c>
      <c r="D226" s="671"/>
      <c r="E226" s="672"/>
      <c r="F226" s="673"/>
      <c r="G226" s="673"/>
      <c r="H226" s="673"/>
      <c r="I226" s="673"/>
      <c r="J226" s="673"/>
      <c r="K226" s="674" t="str">
        <f t="shared" si="27"/>
        <v/>
      </c>
      <c r="L226" s="24"/>
    </row>
    <row r="227" spans="1:12" ht="20">
      <c r="A227">
        <v>16</v>
      </c>
      <c r="B227" s="84"/>
      <c r="C227" s="75" t="str">
        <f t="shared" si="28"/>
        <v/>
      </c>
      <c r="D227" s="671"/>
      <c r="E227" s="672"/>
      <c r="F227" s="673"/>
      <c r="G227" s="673"/>
      <c r="H227" s="673"/>
      <c r="I227" s="673"/>
      <c r="J227" s="673"/>
      <c r="K227" s="674" t="str">
        <f t="shared" si="27"/>
        <v/>
      </c>
      <c r="L227" s="24"/>
    </row>
    <row r="228" spans="1:12" ht="20">
      <c r="A228">
        <v>17</v>
      </c>
      <c r="B228" s="84"/>
      <c r="C228" s="75" t="str">
        <f t="shared" si="28"/>
        <v/>
      </c>
      <c r="D228" s="671"/>
      <c r="E228" s="672"/>
      <c r="F228" s="673"/>
      <c r="G228" s="673"/>
      <c r="H228" s="673"/>
      <c r="I228" s="673"/>
      <c r="J228" s="673"/>
      <c r="K228" s="674" t="str">
        <f>IF(ISNUMBER(F228),(PRODUCT(F228,G228,I228)),"")</f>
        <v/>
      </c>
      <c r="L228" s="25"/>
    </row>
    <row r="229" spans="1:12" ht="20">
      <c r="A229">
        <v>18</v>
      </c>
      <c r="B229" s="84"/>
      <c r="C229" s="75" t="str">
        <f t="shared" si="28"/>
        <v/>
      </c>
      <c r="D229" s="671"/>
      <c r="E229" s="672"/>
      <c r="F229" s="673"/>
      <c r="G229" s="673"/>
      <c r="H229" s="673"/>
      <c r="I229" s="673"/>
      <c r="J229" s="673"/>
      <c r="K229" s="674" t="str">
        <f t="shared" si="27"/>
        <v/>
      </c>
      <c r="L229" s="25"/>
    </row>
    <row r="230" spans="1:12" ht="20">
      <c r="A230">
        <v>19</v>
      </c>
      <c r="B230" s="84"/>
      <c r="C230" s="75" t="str">
        <f t="shared" si="28"/>
        <v/>
      </c>
      <c r="D230" s="671"/>
      <c r="E230" s="672"/>
      <c r="F230" s="673"/>
      <c r="G230" s="673"/>
      <c r="H230" s="673"/>
      <c r="I230" s="673"/>
      <c r="J230" s="673"/>
      <c r="K230" s="674" t="str">
        <f t="shared" si="27"/>
        <v/>
      </c>
      <c r="L230" s="25"/>
    </row>
    <row r="231" spans="1:12" ht="20.5" thickBot="1">
      <c r="A231">
        <v>20</v>
      </c>
      <c r="B231" s="85"/>
      <c r="C231" s="73" t="s">
        <v>296</v>
      </c>
      <c r="D231" s="675"/>
      <c r="E231" s="676"/>
      <c r="F231" s="677"/>
      <c r="G231" s="677"/>
      <c r="H231" s="677"/>
      <c r="I231" s="677"/>
      <c r="J231" s="677"/>
      <c r="K231" s="678" t="str">
        <f t="shared" si="27"/>
        <v/>
      </c>
      <c r="L231" s="26"/>
    </row>
    <row r="232" spans="1:12" ht="9.75" customHeight="1"/>
    <row r="233" spans="1:12" ht="37.5" customHeight="1">
      <c r="B233" s="1044" t="s">
        <v>618</v>
      </c>
      <c r="C233" s="1044"/>
      <c r="D233" s="1044"/>
      <c r="E233" s="1044"/>
      <c r="F233" s="1044"/>
      <c r="G233" s="1044"/>
      <c r="H233" s="1044"/>
      <c r="I233" s="1044"/>
      <c r="J233" s="1044"/>
      <c r="K233" s="1044"/>
      <c r="L233" s="1044"/>
    </row>
  </sheetData>
  <sheetProtection algorithmName="SHA-512" hashValue="KGc3hwc+nLhBTMIesXyZG2gSt7ogaJ3rk1TshtJfcUrEwNNXjdPRy9qsW15rSoOwF/Z9dTeO2ejekfqNv92Nrg==" saltValue="jA5YYT8ROAvvm+1uSlofew==" spinCount="100000" sheet="1" formatRows="0" autoFilter="0"/>
  <autoFilter ref="B12:L231" xr:uid="{00000000-0009-0000-0000-000008000000}"/>
  <sortState xmlns:xlrd2="http://schemas.microsoft.com/office/spreadsheetml/2017/richdata2" caseSensitive="1" ref="B246:N250">
    <sortCondition ref="C246:C250" customList="①,②,③,ー,／,　"/>
    <sortCondition ref="D246:D250" customList="出演費,音楽費,文芸費,舞台費,運搬費,謝金,旅費,通信費,宣伝費,印刷費,記録・配信費,感染症対策経費"/>
    <sortCondition ref="E246:E250" customList="指揮料,演奏料,ソリスト料,合唱料,出演料,作曲料,編曲料,作詞料,副指揮料,楽器借料,楽譜借料,写譜料,楽譜製作料,調律料,コレペティ料,音楽制作料,演出料,監修料,振付料,舞台監督料,演出等助手料,指導料,音響プラン料,照明プラン料,舞台美術・衣裳デザイン料,台本料,翻訳料,著作権使用料,企画制作料,大道具費,小道具費,衣裳費,床山・かつら費,履物費,メイク費,舞台スタッフ費,照明費,音響費,映像費,舞台美術費,機材借料,字幕費・音声ガイド費,道具運搬費,楽器運搬費,プログラム編集謝金,プログラム原稿執筆謝金,会場整理謝金,託児謝金,駐車場整理謝金,医師・看護師謝金,手話通訳謝金,要約筆記謝金,交通費,宿泊費,案内状送付料,出演者募集案内送付料,広告宣伝費,入場券販売手数料,立看板費,ウェブサイト作成料,チラシ印刷費,ポスター印刷費,プログラム印刷費,デザイン料,台本印刷費,楽譜印刷費,入場券印刷費,アンケート用紙印刷費,録画費,録音費,写真費,配信用録音録画・編集費,配信用機材借料,配信用サイト作成・利用料,感染症予防用品購入費,消毒関係消耗品購入費,消毒作業費,感染症対策機材購入・借用費,検査費"/>
  </sortState>
  <mergeCells count="17">
    <mergeCell ref="N12:W13"/>
    <mergeCell ref="M3:X6"/>
    <mergeCell ref="M7:X11"/>
    <mergeCell ref="M211:X215"/>
    <mergeCell ref="N14:X25"/>
    <mergeCell ref="B2:D2"/>
    <mergeCell ref="B3:D3"/>
    <mergeCell ref="E2:L2"/>
    <mergeCell ref="E3:L3"/>
    <mergeCell ref="F9:G9"/>
    <mergeCell ref="B233:L233"/>
    <mergeCell ref="F10:G10"/>
    <mergeCell ref="F4:G4"/>
    <mergeCell ref="F5:G5"/>
    <mergeCell ref="F6:G6"/>
    <mergeCell ref="F7:G7"/>
    <mergeCell ref="F8:G8"/>
  </mergeCells>
  <phoneticPr fontId="24"/>
  <dataValidations count="18">
    <dataValidation type="list" allowBlank="1" showInputMessage="1" showErrorMessage="1" sqref="E8:E10" xr:uid="{00000000-0002-0000-0800-000000000000}">
      <formula1>"出演費・作品料,音楽費,文芸費,会場費,舞台・設営・運搬費,謝金,旅費,宣伝・印刷費,記録・配信費"</formula1>
    </dataValidation>
    <dataValidation type="list" allowBlank="1" showInputMessage="1" showErrorMessage="1" sqref="D80:D99" xr:uid="{00000000-0002-0000-0800-000001000000}">
      <formula1>"会場使用料,会場付帯設備使用料"</formula1>
    </dataValidation>
    <dataValidation type="list" allowBlank="1" showInputMessage="1" showErrorMessage="1" sqref="D146:D165" xr:uid="{00000000-0002-0000-0800-000002000000}">
      <formula1>"交通費,宿泊費"</formula1>
    </dataValidation>
    <dataValidation type="list" allowBlank="1" showInputMessage="1" showErrorMessage="1" sqref="D190:D209" xr:uid="{00000000-0002-0000-0800-000003000000}">
      <formula1>"録画費,録音費,写真費,配信用録音録画・編集費,配信用機材借料,配信用サイト作成・利用料"</formula1>
    </dataValidation>
    <dataValidation type="list" allowBlank="1" showInputMessage="1" showErrorMessage="1" sqref="D212:D231" xr:uid="{00000000-0002-0000-0800-000004000000}">
      <formula1>"感染症予防用品購入費,消毒関係消耗品購入費,消毒作業費,感染症対策機材購入・借用費,検査費"</formula1>
    </dataValidation>
    <dataValidation imeMode="halfAlpha" allowBlank="1" showInputMessage="1" showErrorMessage="1" sqref="K234:K65647 K232 H232:I232 H234:I65647" xr:uid="{00000000-0002-0000-0800-000005000000}"/>
    <dataValidation type="textLength" operator="lessThanOrEqual" allowBlank="1" showInputMessage="1" showErrorMessage="1" errorTitle="文字数超過" error="30字以下で入力してください。" sqref="F232:G232 F234:G65647" xr:uid="{00000000-0002-0000-0800-000006000000}">
      <formula1>30</formula1>
    </dataValidation>
    <dataValidation type="custom" showInputMessage="1" showErrorMessage="1" errorTitle="細目未選択" error="細目を選択し入力してください。" sqref="E102:E122 E212:E231 E36:E56 E58:E78 E80:E100 E168:E188 E190:E210 E146:E166 E124:E144 E13:E34" xr:uid="{00000000-0002-0000-0800-000007000000}">
      <formula1>D13&lt;&gt;""</formula1>
    </dataValidation>
    <dataValidation type="custom" imeMode="halfAlpha" operator="greaterThanOrEqual" showInputMessage="1" showErrorMessage="1" errorTitle="細目未選択" error="細目を選択し入力してください。" sqref="F102:F122 F13:F34 F36:F56 F58:F78 F212:F231 F168:F188 F190:F210 F146:F166 F124:F144 F80:F100" xr:uid="{00000000-0002-0000-0800-000008000000}">
      <formula1>D13&lt;&gt;""</formula1>
    </dataValidation>
    <dataValidation type="custom" imeMode="halfAlpha" operator="greaterThanOrEqual" showInputMessage="1" showErrorMessage="1" errorTitle="単価未入力。" error="単価を入力してから記入してください。" sqref="G102:G122 G13:G34 G36:G56 G58:G78 G212:G231 G168:G188 G190:G210 G146:G166 G124:G144 G80:G100" xr:uid="{00000000-0002-0000-0800-000009000000}">
      <formula1>F13&lt;&gt;""</formula1>
    </dataValidation>
    <dataValidation type="custom" imeMode="halfAlpha" operator="greaterThanOrEqual" showInputMessage="1" showErrorMessage="1" errorTitle="単価未入力。" error="単価を入力してから記入してください。" sqref="I102:I122 I13:I34 I36:I56 I58:I78 I212:I231 I168:I188 I190:I210 I146:I166 I124:I144 I80:I100" xr:uid="{00000000-0002-0000-0800-00000A000000}">
      <formula1>F13&lt;&gt;""</formula1>
    </dataValidation>
    <dataValidation type="list" allowBlank="1" showInputMessage="1" showErrorMessage="1" sqref="D14:D33" xr:uid="{00000000-0002-0000-0800-00000B000000}">
      <formula1>"指揮料,演奏料,ソリスト料,合唱料,出演料,作品借料,作品保険料,インスタレーション作品制作謝金,インスタレーション作品制作材料費"</formula1>
    </dataValidation>
    <dataValidation type="list" allowBlank="1" showInputMessage="1" showErrorMessage="1" sqref="D37:D55" xr:uid="{00000000-0002-0000-0800-00000C000000}">
      <formula1>"作曲料,編曲料,作詞料,副指揮料,合唱指揮,楽器借料,楽譜借料,写譜料,楽譜製作料,調律料,コレペティ料"</formula1>
    </dataValidation>
    <dataValidation type="list" allowBlank="1" showInputMessage="1" showErrorMessage="1" sqref="D58:D77" xr:uid="{00000000-0002-0000-0800-00000D000000}">
      <formula1>"演出料,監修料,振付料,舞台監督料,各種助手料,ステージマネージャー料,音響プラン料,照明プラン料,映像プラン料,舞台美術デザイン料,衣裳デザイン料,台本料,翻訳料,各種指導料,著作権使用料"</formula1>
    </dataValidation>
    <dataValidation type="list" allowBlank="1" showInputMessage="1" showErrorMessage="1" sqref="D102:D121" xr:uid="{00000000-0002-0000-0800-00000E000000}">
      <formula1>"大道具費,小道具費,舞台美術費,舞台スタッフ費,衣裳費,床山・かつら費,履物費,メイク費,照明費,照明スタッフ費,音響費,音響スタッフ費,映像費,映像スタッフ費,機材借料,字幕費・音声ガイド製作費,会場設営費,会場撤去費,美術作品運搬費,道具運搬費,楽器運搬費"</formula1>
    </dataValidation>
    <dataValidation type="list" allowBlank="1" showInputMessage="1" showErrorMessage="1" sqref="D124:D143" xr:uid="{00000000-0002-0000-0800-00000F000000}">
      <formula1>"プログラム・図録編集謝金,プログラム・図録原稿執筆謝金,会場整理謝金,場内案内謝金,駐車場整理謝金,会場監視員謝金,託児謝金,医師・看護師謝金,手話通訳謝金,要約筆記謝金,関連行事・ワークショップ講師謝金"</formula1>
    </dataValidation>
    <dataValidation type="list" allowBlank="1" showInputMessage="1" showErrorMessage="1" sqref="D168:D187" xr:uid="{00000000-0002-0000-0800-000010000000}">
      <formula1>"宣伝物送付料,広告宣伝費,立看板費,ウェブサイト作成料,入場券販売手数料,各種デザイン料,チラシ印刷費,ポスター印刷費,プログラム印刷費,図録印刷費,台本印刷費,楽譜印刷費,入場券印刷費,アンケート用紙印刷費"</formula1>
    </dataValidation>
    <dataValidation type="list" allowBlank="1" showInputMessage="1" showErrorMessage="1" sqref="D36" xr:uid="{3CB8017B-B20E-4EBA-8759-49D7ED206B8F}">
      <formula1>"作曲料,編曲料,作詞料,副指揮料,合唱指揮料,楽器借料,楽譜借料,写譜料,楽譜製作料,調律料,コレペティ料"</formula1>
    </dataValidation>
  </dataValidations>
  <printOptions horizontalCentered="1"/>
  <pageMargins left="0.70866141732283472" right="0.70866141732283472" top="0.35433070866141736" bottom="0.35433070866141736" header="0.31496062992125984" footer="0.31496062992125984"/>
  <pageSetup paperSize="9" scale="10" orientation="landscape" r:id="rId1"/>
  <rowBreaks count="1" manualBreakCount="1">
    <brk id="77" min="1" max="11" man="1"/>
  </rowBreaks>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Sheet12">
    <pageSetUpPr fitToPage="1"/>
  </sheetPr>
  <dimension ref="A1:S39"/>
  <sheetViews>
    <sheetView view="pageBreakPreview" zoomScale="70" zoomScaleNormal="55" zoomScaleSheetLayoutView="70" workbookViewId="0">
      <selection activeCell="H1" sqref="H1"/>
    </sheetView>
  </sheetViews>
  <sheetFormatPr defaultColWidth="9" defaultRowHeight="16.5"/>
  <cols>
    <col min="1" max="2" width="7.75" style="1" customWidth="1"/>
    <col min="3" max="3" width="14.33203125" style="1" customWidth="1"/>
    <col min="4" max="4" width="5.33203125" style="1" customWidth="1"/>
    <col min="5" max="5" width="14.33203125" style="1" customWidth="1"/>
    <col min="6" max="7" width="9.33203125" style="1" customWidth="1"/>
    <col min="8" max="9" width="9.58203125" style="1" customWidth="1"/>
    <col min="10" max="10" width="9.33203125" style="1" customWidth="1"/>
    <col min="11" max="11" width="10.75" style="1" customWidth="1"/>
    <col min="12" max="13" width="11.75" style="1" customWidth="1"/>
    <col min="14" max="14" width="18.33203125" style="1" customWidth="1"/>
    <col min="15" max="15" width="67.83203125" style="1" customWidth="1"/>
    <col min="16" max="16384" width="9" style="1"/>
  </cols>
  <sheetData>
    <row r="1" spans="1:19" s="76" customFormat="1" ht="31.5" customHeight="1">
      <c r="A1" s="1184" t="s">
        <v>284</v>
      </c>
      <c r="B1" s="1184"/>
      <c r="C1" s="1184"/>
      <c r="D1" s="1184"/>
      <c r="E1" s="1184"/>
      <c r="F1" s="1184"/>
      <c r="G1" s="1184"/>
      <c r="H1" s="694" t="s">
        <v>578</v>
      </c>
      <c r="I1" s="1185" t="str">
        <f>IF(H1="いいえ","","(団体概要には中核団体の情報をご記入ください。⑥実行委員会等概要もご記入ください。）")</f>
        <v/>
      </c>
      <c r="J1" s="1185"/>
      <c r="K1" s="1185"/>
      <c r="L1" s="1185"/>
      <c r="M1" s="1185"/>
      <c r="N1" s="1185"/>
      <c r="O1" s="1183" t="s">
        <v>681</v>
      </c>
      <c r="P1" s="1072"/>
      <c r="Q1" s="1072"/>
      <c r="R1" s="1072"/>
      <c r="S1" s="1072"/>
    </row>
    <row r="2" spans="1:19" s="76" customFormat="1" ht="9" customHeight="1">
      <c r="A2" s="114"/>
      <c r="B2" s="114"/>
      <c r="C2" s="114"/>
      <c r="D2" s="114"/>
      <c r="E2" s="114"/>
      <c r="F2" s="114"/>
      <c r="G2" s="114"/>
      <c r="H2" s="116"/>
      <c r="I2" s="115"/>
      <c r="J2" s="115"/>
      <c r="K2" s="115"/>
      <c r="L2" s="115"/>
      <c r="M2" s="115"/>
      <c r="N2" s="115"/>
      <c r="O2" s="1183"/>
      <c r="P2" s="1073"/>
      <c r="Q2" s="1073"/>
      <c r="R2" s="1073"/>
      <c r="S2" s="1073"/>
    </row>
    <row r="3" spans="1:19" ht="32.5" customHeight="1">
      <c r="A3" s="681" t="s">
        <v>703</v>
      </c>
      <c r="O3" s="1183"/>
      <c r="P3" s="1072"/>
      <c r="Q3" s="1072"/>
      <c r="R3" s="1072"/>
      <c r="S3" s="1072"/>
    </row>
    <row r="4" spans="1:19" ht="22.5" customHeight="1" thickBot="1">
      <c r="A4" s="35" t="s">
        <v>97</v>
      </c>
      <c r="L4" s="1074" t="s">
        <v>623</v>
      </c>
      <c r="M4" s="1074"/>
      <c r="N4" s="1074"/>
      <c r="O4" s="1183"/>
      <c r="P4" s="1073"/>
      <c r="Q4" s="1073"/>
      <c r="R4" s="1073"/>
      <c r="S4" s="1073"/>
    </row>
    <row r="5" spans="1:19" ht="29.25" customHeight="1">
      <c r="A5" s="1078" t="s">
        <v>98</v>
      </c>
      <c r="B5" s="1079"/>
      <c r="C5" s="1082">
        <f>IF($H$1="いいえ",①総表!C10,"直接入力してください。団体概要に中核団体の情報をご記入ください。")</f>
        <v>0</v>
      </c>
      <c r="D5" s="1082"/>
      <c r="E5" s="1082"/>
      <c r="F5" s="1082"/>
      <c r="G5" s="1082"/>
      <c r="H5" s="1098" t="s">
        <v>11</v>
      </c>
      <c r="I5" s="1099"/>
      <c r="J5" s="1075">
        <f>IF($H$1="いいえ",①総表!C11,"直接入力し、団体概要に中核団体の情報を記入。")</f>
        <v>0</v>
      </c>
      <c r="K5" s="1076"/>
      <c r="L5" s="1076"/>
      <c r="M5" s="1076"/>
      <c r="N5" s="1077"/>
      <c r="O5" s="1071" t="s">
        <v>702</v>
      </c>
      <c r="P5" s="679"/>
      <c r="Q5" s="466"/>
      <c r="R5" s="195"/>
      <c r="S5" s="195"/>
    </row>
    <row r="6" spans="1:19" ht="28.5" customHeight="1">
      <c r="A6" s="1080"/>
      <c r="B6" s="1081"/>
      <c r="C6" s="1083"/>
      <c r="D6" s="1083"/>
      <c r="E6" s="1083"/>
      <c r="F6" s="1083"/>
      <c r="G6" s="1083"/>
      <c r="H6" s="1084" t="s">
        <v>12</v>
      </c>
      <c r="I6" s="1085"/>
      <c r="J6" s="1086">
        <f>IF($H$1="いいえ",①総表!C12,"直接入力し、団体概要に中核団体の情報を記入。")</f>
        <v>0</v>
      </c>
      <c r="K6" s="1087"/>
      <c r="L6" s="1087"/>
      <c r="M6" s="1087"/>
      <c r="N6" s="1088"/>
      <c r="O6" s="1071"/>
      <c r="P6" s="679"/>
      <c r="Q6" s="466"/>
      <c r="R6" s="195"/>
      <c r="S6" s="195"/>
    </row>
    <row r="7" spans="1:19" ht="28.5" customHeight="1">
      <c r="A7" s="1089" t="s">
        <v>99</v>
      </c>
      <c r="B7" s="1090"/>
      <c r="C7" s="689">
        <f>IF($H$1="いいえ",①総表!C6,"直接入力してください。")</f>
        <v>0</v>
      </c>
      <c r="D7" s="4" t="s">
        <v>9</v>
      </c>
      <c r="E7" s="452">
        <f>IF($H$1="いいえ",①総表!E6,"直接入力してください。")</f>
        <v>0</v>
      </c>
      <c r="F7" s="1096"/>
      <c r="G7" s="1097"/>
      <c r="H7" s="1091" t="s">
        <v>395</v>
      </c>
      <c r="I7" s="1092"/>
      <c r="J7" s="1093"/>
      <c r="K7" s="1094"/>
      <c r="L7" s="1094"/>
      <c r="M7" s="1094"/>
      <c r="N7" s="1095"/>
      <c r="O7" s="1071"/>
      <c r="P7" s="195"/>
      <c r="Q7" s="195"/>
      <c r="R7" s="195"/>
      <c r="S7" s="195"/>
    </row>
    <row r="8" spans="1:19" ht="28.5" customHeight="1">
      <c r="A8" s="1100" t="s">
        <v>100</v>
      </c>
      <c r="B8" s="1101"/>
      <c r="C8" s="1102" t="str">
        <f>IF($H$1="いいえ",①総表!C8&amp;①総表!D8&amp;①総表!F8,"直接入力してください。団体概要に中核団体の情報をご記入ください。")</f>
        <v>選択してください。</v>
      </c>
      <c r="D8" s="1103"/>
      <c r="E8" s="1103"/>
      <c r="F8" s="1103"/>
      <c r="G8" s="1104"/>
      <c r="H8" s="1091" t="s">
        <v>393</v>
      </c>
      <c r="I8" s="1092"/>
      <c r="J8" s="1093"/>
      <c r="K8" s="1094"/>
      <c r="L8" s="1094"/>
      <c r="M8" s="1094"/>
      <c r="N8" s="1095"/>
      <c r="O8" s="1071"/>
    </row>
    <row r="9" spans="1:19" ht="28.5" customHeight="1">
      <c r="A9" s="1080"/>
      <c r="B9" s="1081"/>
      <c r="C9" s="1105"/>
      <c r="D9" s="1106"/>
      <c r="E9" s="1106"/>
      <c r="F9" s="1106"/>
      <c r="G9" s="1107"/>
      <c r="H9" s="1091" t="s">
        <v>394</v>
      </c>
      <c r="I9" s="1092"/>
      <c r="J9" s="1108"/>
      <c r="K9" s="1109"/>
      <c r="L9" s="1109"/>
      <c r="M9" s="1109"/>
      <c r="N9" s="1110"/>
      <c r="O9" s="1071"/>
    </row>
    <row r="10" spans="1:19" ht="100.5" customHeight="1">
      <c r="A10" s="1122" t="s">
        <v>453</v>
      </c>
      <c r="B10" s="1123"/>
      <c r="C10" s="1119"/>
      <c r="D10" s="1120"/>
      <c r="E10" s="1120"/>
      <c r="F10" s="1120"/>
      <c r="G10" s="1120"/>
      <c r="H10" s="1120"/>
      <c r="I10" s="1120"/>
      <c r="J10" s="1120"/>
      <c r="K10" s="1120"/>
      <c r="L10" s="1120"/>
      <c r="M10" s="1120"/>
      <c r="N10" s="1121"/>
    </row>
    <row r="11" spans="1:19" ht="27.75" customHeight="1">
      <c r="A11" s="1111" t="s">
        <v>101</v>
      </c>
      <c r="B11" s="1124"/>
      <c r="C11" s="1128" t="s">
        <v>454</v>
      </c>
      <c r="D11" s="1129"/>
      <c r="E11" s="1129"/>
      <c r="F11" s="1129"/>
      <c r="G11" s="1130"/>
      <c r="H11" s="1131" t="s">
        <v>455</v>
      </c>
      <c r="I11" s="1132"/>
      <c r="J11" s="1132"/>
      <c r="K11" s="1132"/>
      <c r="L11" s="1132"/>
      <c r="M11" s="1132"/>
      <c r="N11" s="1133"/>
    </row>
    <row r="12" spans="1:19" ht="21.75" customHeight="1">
      <c r="A12" s="1125"/>
      <c r="B12" s="1126"/>
      <c r="C12" s="1134"/>
      <c r="D12" s="1135"/>
      <c r="E12" s="1135"/>
      <c r="F12" s="1135"/>
      <c r="G12" s="1136"/>
      <c r="H12" s="117" t="s">
        <v>456</v>
      </c>
      <c r="I12" s="118"/>
      <c r="J12" s="118"/>
      <c r="K12" s="118"/>
      <c r="L12" s="118"/>
      <c r="M12" s="118"/>
      <c r="N12" s="119"/>
    </row>
    <row r="13" spans="1:19" ht="33" customHeight="1">
      <c r="A13" s="1125"/>
      <c r="B13" s="1126"/>
      <c r="C13" s="1137"/>
      <c r="D13" s="1138"/>
      <c r="E13" s="1138"/>
      <c r="F13" s="1138"/>
      <c r="G13" s="1139"/>
      <c r="H13" s="120"/>
      <c r="I13" s="685" t="s">
        <v>457</v>
      </c>
      <c r="J13" s="1141"/>
      <c r="K13" s="1141"/>
      <c r="L13" s="688" t="s">
        <v>458</v>
      </c>
      <c r="M13" s="121"/>
      <c r="N13" s="122"/>
    </row>
    <row r="14" spans="1:19" ht="33" customHeight="1">
      <c r="A14" s="1125"/>
      <c r="B14" s="1126"/>
      <c r="C14" s="1137"/>
      <c r="D14" s="1138"/>
      <c r="E14" s="1138"/>
      <c r="F14" s="1138"/>
      <c r="G14" s="1139"/>
      <c r="H14" s="123"/>
      <c r="I14" s="686" t="s">
        <v>459</v>
      </c>
      <c r="J14" s="1142"/>
      <c r="K14" s="1142"/>
      <c r="L14" s="687" t="s">
        <v>460</v>
      </c>
      <c r="M14" s="124"/>
      <c r="N14" s="125"/>
    </row>
    <row r="15" spans="1:19" ht="21" customHeight="1">
      <c r="A15" s="1125"/>
      <c r="B15" s="1126"/>
      <c r="C15" s="1137"/>
      <c r="D15" s="1138"/>
      <c r="E15" s="1138"/>
      <c r="F15" s="1138"/>
      <c r="G15" s="1139"/>
      <c r="H15" s="1143" t="s">
        <v>461</v>
      </c>
      <c r="I15" s="1144"/>
      <c r="J15" s="1144"/>
      <c r="K15" s="1144"/>
      <c r="L15" s="1144"/>
      <c r="M15" s="1144"/>
      <c r="N15" s="1145"/>
    </row>
    <row r="16" spans="1:19" ht="36" customHeight="1">
      <c r="A16" s="1125"/>
      <c r="B16" s="1126"/>
      <c r="C16" s="1137"/>
      <c r="D16" s="1138"/>
      <c r="E16" s="1138"/>
      <c r="F16" s="1138"/>
      <c r="G16" s="1139"/>
      <c r="H16" s="1134"/>
      <c r="I16" s="1135"/>
      <c r="J16" s="1135"/>
      <c r="K16" s="1135"/>
      <c r="L16" s="1135"/>
      <c r="M16" s="1135"/>
      <c r="N16" s="1146"/>
    </row>
    <row r="17" spans="1:15" ht="21.75" customHeight="1">
      <c r="A17" s="1125"/>
      <c r="B17" s="1126"/>
      <c r="C17" s="1116"/>
      <c r="D17" s="1117"/>
      <c r="E17" s="1117"/>
      <c r="F17" s="1117"/>
      <c r="G17" s="1140"/>
      <c r="H17" s="1137"/>
      <c r="I17" s="1138"/>
      <c r="J17" s="1138"/>
      <c r="K17" s="1138"/>
      <c r="L17" s="1138"/>
      <c r="M17" s="1138"/>
      <c r="N17" s="1147"/>
    </row>
    <row r="18" spans="1:15" ht="36" customHeight="1">
      <c r="A18" s="1125"/>
      <c r="B18" s="1126"/>
      <c r="C18" s="684" t="s">
        <v>102</v>
      </c>
      <c r="D18" s="1148"/>
      <c r="E18" s="1149"/>
      <c r="F18" s="1149"/>
      <c r="G18" s="1150"/>
      <c r="H18" s="1137"/>
      <c r="I18" s="1138"/>
      <c r="J18" s="1138"/>
      <c r="K18" s="1138"/>
      <c r="L18" s="1138"/>
      <c r="M18" s="1138"/>
      <c r="N18" s="1147"/>
    </row>
    <row r="19" spans="1:15" ht="36" customHeight="1">
      <c r="A19" s="1080"/>
      <c r="B19" s="1127"/>
      <c r="C19" s="684" t="s">
        <v>103</v>
      </c>
      <c r="D19" s="1148"/>
      <c r="E19" s="1149"/>
      <c r="F19" s="1149"/>
      <c r="G19" s="1150"/>
      <c r="H19" s="1116"/>
      <c r="I19" s="1117"/>
      <c r="J19" s="1117"/>
      <c r="K19" s="1117"/>
      <c r="L19" s="1117"/>
      <c r="M19" s="1117"/>
      <c r="N19" s="1118"/>
    </row>
    <row r="20" spans="1:15" ht="42.75" customHeight="1">
      <c r="A20" s="1111" t="s">
        <v>105</v>
      </c>
      <c r="B20" s="1112"/>
      <c r="C20" s="1113"/>
      <c r="D20" s="1114"/>
      <c r="E20" s="1114"/>
      <c r="F20" s="1114"/>
      <c r="G20" s="1114"/>
      <c r="H20" s="1114"/>
      <c r="I20" s="1114"/>
      <c r="J20" s="1114"/>
      <c r="K20" s="1114"/>
      <c r="L20" s="1114"/>
      <c r="M20" s="1114"/>
      <c r="N20" s="1115"/>
    </row>
    <row r="21" spans="1:15" ht="42.75" customHeight="1">
      <c r="A21" s="1080"/>
      <c r="B21" s="1081"/>
      <c r="C21" s="1116"/>
      <c r="D21" s="1117"/>
      <c r="E21" s="1117"/>
      <c r="F21" s="1117"/>
      <c r="G21" s="1117"/>
      <c r="H21" s="1117"/>
      <c r="I21" s="1117"/>
      <c r="J21" s="1117"/>
      <c r="K21" s="1117"/>
      <c r="L21" s="1117"/>
      <c r="M21" s="1117"/>
      <c r="N21" s="1118"/>
    </row>
    <row r="22" spans="1:15" ht="32" customHeight="1">
      <c r="A22" s="1186" t="s">
        <v>617</v>
      </c>
      <c r="B22" s="1187"/>
      <c r="C22" s="510" t="s">
        <v>106</v>
      </c>
      <c r="D22" s="1192" t="s">
        <v>17</v>
      </c>
      <c r="E22" s="1192"/>
      <c r="F22" s="1192"/>
      <c r="G22" s="1192"/>
      <c r="H22" s="511" t="s">
        <v>107</v>
      </c>
      <c r="I22" s="511" t="s">
        <v>108</v>
      </c>
      <c r="J22" s="511" t="s">
        <v>109</v>
      </c>
      <c r="K22" s="1192" t="s">
        <v>110</v>
      </c>
      <c r="L22" s="1192"/>
      <c r="M22" s="1192"/>
      <c r="N22" s="512" t="s">
        <v>125</v>
      </c>
    </row>
    <row r="23" spans="1:15" ht="39" customHeight="1">
      <c r="A23" s="1188"/>
      <c r="B23" s="1189"/>
      <c r="C23" s="1152" t="s">
        <v>111</v>
      </c>
      <c r="D23" s="1158"/>
      <c r="E23" s="1158"/>
      <c r="F23" s="1158"/>
      <c r="G23" s="1158"/>
      <c r="H23" s="455"/>
      <c r="I23" s="455"/>
      <c r="J23" s="455"/>
      <c r="K23" s="1158"/>
      <c r="L23" s="1158"/>
      <c r="M23" s="1158"/>
      <c r="N23" s="456"/>
    </row>
    <row r="24" spans="1:15" ht="39" customHeight="1">
      <c r="A24" s="1188"/>
      <c r="B24" s="1189"/>
      <c r="C24" s="1153"/>
      <c r="D24" s="1156"/>
      <c r="E24" s="1156"/>
      <c r="F24" s="1156"/>
      <c r="G24" s="1156"/>
      <c r="H24" s="457"/>
      <c r="I24" s="457"/>
      <c r="J24" s="457"/>
      <c r="K24" s="1156"/>
      <c r="L24" s="1156"/>
      <c r="M24" s="1156"/>
      <c r="N24" s="458"/>
    </row>
    <row r="25" spans="1:15" ht="39" customHeight="1">
      <c r="A25" s="1188"/>
      <c r="B25" s="1189"/>
      <c r="C25" s="1154"/>
      <c r="D25" s="1151"/>
      <c r="E25" s="1151"/>
      <c r="F25" s="1151"/>
      <c r="G25" s="1151"/>
      <c r="H25" s="459"/>
      <c r="I25" s="459"/>
      <c r="J25" s="459"/>
      <c r="K25" s="1151"/>
      <c r="L25" s="1151"/>
      <c r="M25" s="1151"/>
      <c r="N25" s="460"/>
    </row>
    <row r="26" spans="1:15" ht="39" customHeight="1">
      <c r="A26" s="1188"/>
      <c r="B26" s="1189"/>
      <c r="C26" s="1152" t="s">
        <v>283</v>
      </c>
      <c r="D26" s="1155"/>
      <c r="E26" s="1155"/>
      <c r="F26" s="1155"/>
      <c r="G26" s="1155"/>
      <c r="H26" s="461"/>
      <c r="I26" s="461"/>
      <c r="J26" s="461"/>
      <c r="K26" s="1155"/>
      <c r="L26" s="1155"/>
      <c r="M26" s="1155"/>
      <c r="N26" s="462"/>
    </row>
    <row r="27" spans="1:15" ht="39" customHeight="1">
      <c r="A27" s="1188"/>
      <c r="B27" s="1189"/>
      <c r="C27" s="1153"/>
      <c r="D27" s="1156"/>
      <c r="E27" s="1156"/>
      <c r="F27" s="1156"/>
      <c r="G27" s="1156"/>
      <c r="H27" s="457"/>
      <c r="I27" s="457"/>
      <c r="J27" s="457"/>
      <c r="K27" s="1156"/>
      <c r="L27" s="1156"/>
      <c r="M27" s="1156"/>
      <c r="N27" s="458"/>
    </row>
    <row r="28" spans="1:15" ht="39" customHeight="1">
      <c r="A28" s="1188"/>
      <c r="B28" s="1189"/>
      <c r="C28" s="1154"/>
      <c r="D28" s="1157"/>
      <c r="E28" s="1157"/>
      <c r="F28" s="1157"/>
      <c r="G28" s="1157"/>
      <c r="H28" s="459"/>
      <c r="I28" s="459"/>
      <c r="J28" s="459"/>
      <c r="K28" s="1151"/>
      <c r="L28" s="1151"/>
      <c r="M28" s="1151"/>
      <c r="N28" s="460"/>
    </row>
    <row r="29" spans="1:15" ht="39" customHeight="1">
      <c r="A29" s="1188"/>
      <c r="B29" s="1189"/>
      <c r="C29" s="1152" t="s">
        <v>633</v>
      </c>
      <c r="D29" s="1155"/>
      <c r="E29" s="1155"/>
      <c r="F29" s="1155"/>
      <c r="G29" s="1155"/>
      <c r="H29" s="461"/>
      <c r="I29" s="461"/>
      <c r="J29" s="461"/>
      <c r="K29" s="1155"/>
      <c r="L29" s="1155"/>
      <c r="M29" s="1155"/>
      <c r="N29" s="462"/>
    </row>
    <row r="30" spans="1:15" ht="39" customHeight="1">
      <c r="A30" s="1188"/>
      <c r="B30" s="1189"/>
      <c r="C30" s="1153"/>
      <c r="D30" s="1156"/>
      <c r="E30" s="1156"/>
      <c r="F30" s="1156"/>
      <c r="G30" s="1156"/>
      <c r="H30" s="457"/>
      <c r="I30" s="457"/>
      <c r="J30" s="457"/>
      <c r="K30" s="1156"/>
      <c r="L30" s="1156"/>
      <c r="M30" s="1156"/>
      <c r="N30" s="458"/>
    </row>
    <row r="31" spans="1:15" ht="39" customHeight="1">
      <c r="A31" s="1190"/>
      <c r="B31" s="1191"/>
      <c r="C31" s="1154"/>
      <c r="D31" s="1151"/>
      <c r="E31" s="1151"/>
      <c r="F31" s="1151"/>
      <c r="G31" s="1151"/>
      <c r="H31" s="459"/>
      <c r="I31" s="459"/>
      <c r="J31" s="459"/>
      <c r="K31" s="1151"/>
      <c r="L31" s="1151"/>
      <c r="M31" s="1151"/>
      <c r="N31" s="460"/>
    </row>
    <row r="32" spans="1:15" ht="34" customHeight="1">
      <c r="A32" s="1174" t="s">
        <v>462</v>
      </c>
      <c r="B32" s="1175"/>
      <c r="C32" s="508" t="s">
        <v>106</v>
      </c>
      <c r="D32" s="1180" t="s">
        <v>683</v>
      </c>
      <c r="E32" s="1181"/>
      <c r="F32" s="1180" t="s">
        <v>684</v>
      </c>
      <c r="G32" s="1181"/>
      <c r="H32" s="1180" t="s">
        <v>685</v>
      </c>
      <c r="I32" s="1182"/>
      <c r="J32" s="1180" t="s">
        <v>112</v>
      </c>
      <c r="K32" s="1182"/>
      <c r="L32" s="1182"/>
      <c r="M32" s="1181"/>
      <c r="N32" s="509" t="s">
        <v>686</v>
      </c>
      <c r="O32" s="680"/>
    </row>
    <row r="33" spans="1:15" ht="41.25" customHeight="1">
      <c r="A33" s="1176"/>
      <c r="B33" s="1177"/>
      <c r="C33" s="682" t="s">
        <v>634</v>
      </c>
      <c r="D33" s="1160"/>
      <c r="E33" s="1161"/>
      <c r="F33" s="1160"/>
      <c r="G33" s="1161"/>
      <c r="H33" s="1162">
        <f>D33-F33</f>
        <v>0</v>
      </c>
      <c r="I33" s="1163"/>
      <c r="J33" s="1164"/>
      <c r="K33" s="1165"/>
      <c r="L33" s="1165"/>
      <c r="M33" s="1166"/>
      <c r="N33" s="463"/>
      <c r="O33" s="680"/>
    </row>
    <row r="34" spans="1:15" ht="41.25" customHeight="1">
      <c r="A34" s="1176"/>
      <c r="B34" s="1177"/>
      <c r="C34" s="682" t="s">
        <v>283</v>
      </c>
      <c r="D34" s="1160"/>
      <c r="E34" s="1161"/>
      <c r="F34" s="1160"/>
      <c r="G34" s="1161"/>
      <c r="H34" s="1162">
        <f t="shared" ref="H34:H35" si="0">D34-F34</f>
        <v>0</v>
      </c>
      <c r="I34" s="1163"/>
      <c r="J34" s="1164"/>
      <c r="K34" s="1165"/>
      <c r="L34" s="1165"/>
      <c r="M34" s="1166"/>
      <c r="N34" s="463"/>
      <c r="O34" s="680"/>
    </row>
    <row r="35" spans="1:15" ht="41.25" customHeight="1" thickBot="1">
      <c r="A35" s="1178"/>
      <c r="B35" s="1179"/>
      <c r="C35" s="683" t="s">
        <v>635</v>
      </c>
      <c r="D35" s="1167"/>
      <c r="E35" s="1168"/>
      <c r="F35" s="1167"/>
      <c r="G35" s="1168"/>
      <c r="H35" s="1169">
        <f t="shared" si="0"/>
        <v>0</v>
      </c>
      <c r="I35" s="1170"/>
      <c r="J35" s="1171"/>
      <c r="K35" s="1172"/>
      <c r="L35" s="1172"/>
      <c r="M35" s="1173"/>
      <c r="N35" s="464"/>
      <c r="O35" s="680"/>
    </row>
    <row r="36" spans="1:15">
      <c r="A36" s="1159"/>
      <c r="B36" s="1159"/>
      <c r="C36" s="1159"/>
      <c r="D36" s="1159"/>
      <c r="E36" s="1159"/>
      <c r="F36" s="1159"/>
      <c r="G36" s="1159"/>
      <c r="H36" s="1159"/>
      <c r="I36" s="1159"/>
      <c r="J36" s="1159"/>
      <c r="K36" s="1159"/>
      <c r="L36" s="1159"/>
      <c r="M36" s="1159"/>
      <c r="N36" s="1159"/>
    </row>
    <row r="37" spans="1:15">
      <c r="A37" s="513"/>
      <c r="B37" s="513"/>
    </row>
    <row r="38" spans="1:15">
      <c r="A38" s="2"/>
      <c r="B38" s="2"/>
    </row>
    <row r="39" spans="1:15">
      <c r="A39" s="3"/>
      <c r="B39" s="3"/>
    </row>
  </sheetData>
  <sheetProtection algorithmName="SHA-512" hashValue="GTMH6zcvZ3XcczgEFRkFiqaWqMz7vGtL+XKhRMbU/2W59HXM1vjyf7Moe9AxenLp8RAWVmtY8/U9zhXIkbHRng==" saltValue="fovOH0ILLYQlsa+uW2KdnA==" spinCount="100000" sheet="1" objects="1" scenarios="1"/>
  <mergeCells count="85">
    <mergeCell ref="Q1:Q2"/>
    <mergeCell ref="R1:R2"/>
    <mergeCell ref="S1:S2"/>
    <mergeCell ref="P3:P4"/>
    <mergeCell ref="Q3:Q4"/>
    <mergeCell ref="R3:R4"/>
    <mergeCell ref="S3:S4"/>
    <mergeCell ref="O1:O4"/>
    <mergeCell ref="H33:I33"/>
    <mergeCell ref="J33:M33"/>
    <mergeCell ref="A1:G1"/>
    <mergeCell ref="I1:N1"/>
    <mergeCell ref="A22:B31"/>
    <mergeCell ref="D22:G22"/>
    <mergeCell ref="K22:M22"/>
    <mergeCell ref="C23:C25"/>
    <mergeCell ref="D23:G23"/>
    <mergeCell ref="C29:C31"/>
    <mergeCell ref="D29:G29"/>
    <mergeCell ref="K29:M29"/>
    <mergeCell ref="D30:G30"/>
    <mergeCell ref="K30:M30"/>
    <mergeCell ref="D31:G31"/>
    <mergeCell ref="A36:N36"/>
    <mergeCell ref="F34:G34"/>
    <mergeCell ref="H34:I34"/>
    <mergeCell ref="J34:M34"/>
    <mergeCell ref="D35:E35"/>
    <mergeCell ref="F35:G35"/>
    <mergeCell ref="H35:I35"/>
    <mergeCell ref="J35:M35"/>
    <mergeCell ref="A32:B35"/>
    <mergeCell ref="D32:E32"/>
    <mergeCell ref="F32:G32"/>
    <mergeCell ref="D34:E34"/>
    <mergeCell ref="H32:I32"/>
    <mergeCell ref="J32:M32"/>
    <mergeCell ref="D33:E33"/>
    <mergeCell ref="F33:G33"/>
    <mergeCell ref="K31:M31"/>
    <mergeCell ref="D19:G19"/>
    <mergeCell ref="C26:C28"/>
    <mergeCell ref="D26:G26"/>
    <mergeCell ref="K26:M26"/>
    <mergeCell ref="D27:G27"/>
    <mergeCell ref="K27:M27"/>
    <mergeCell ref="D28:G28"/>
    <mergeCell ref="K28:M28"/>
    <mergeCell ref="K23:M23"/>
    <mergeCell ref="D24:G24"/>
    <mergeCell ref="K24:M24"/>
    <mergeCell ref="D25:G25"/>
    <mergeCell ref="K25:M25"/>
    <mergeCell ref="J8:N8"/>
    <mergeCell ref="H9:I9"/>
    <mergeCell ref="J9:N9"/>
    <mergeCell ref="A20:B21"/>
    <mergeCell ref="C20:N21"/>
    <mergeCell ref="C10:N10"/>
    <mergeCell ref="A10:B10"/>
    <mergeCell ref="A11:B19"/>
    <mergeCell ref="C11:G11"/>
    <mergeCell ref="H11:N11"/>
    <mergeCell ref="C12:G17"/>
    <mergeCell ref="J13:K13"/>
    <mergeCell ref="J14:K14"/>
    <mergeCell ref="H15:N15"/>
    <mergeCell ref="H16:N19"/>
    <mergeCell ref="D18:G18"/>
    <mergeCell ref="O5:O9"/>
    <mergeCell ref="P1:P2"/>
    <mergeCell ref="L4:N4"/>
    <mergeCell ref="J5:N5"/>
    <mergeCell ref="A5:B6"/>
    <mergeCell ref="C5:G6"/>
    <mergeCell ref="H6:I6"/>
    <mergeCell ref="J6:N6"/>
    <mergeCell ref="A7:B7"/>
    <mergeCell ref="H7:I7"/>
    <mergeCell ref="J7:N7"/>
    <mergeCell ref="F7:G7"/>
    <mergeCell ref="H5:I5"/>
    <mergeCell ref="A8:B9"/>
    <mergeCell ref="C8:G9"/>
    <mergeCell ref="H8:I8"/>
  </mergeCells>
  <phoneticPr fontId="7"/>
  <dataValidations xWindow="395" yWindow="601" count="3">
    <dataValidation imeMode="halfAlpha" operator="greaterThanOrEqual" allowBlank="1" showInputMessage="1" showErrorMessage="1" sqref="D33:I35 N33:N35 C7 E7" xr:uid="{00000000-0002-0000-0900-000000000000}"/>
    <dataValidation imeMode="halfAlpha" allowBlank="1" showInputMessage="1" showErrorMessage="1" sqref="H23:J31 N23:N31 J7:N8" xr:uid="{00000000-0002-0000-0900-000001000000}"/>
    <dataValidation type="list" allowBlank="1" showInputMessage="1" showErrorMessage="1" sqref="H1" xr:uid="{00000000-0002-0000-0900-000002000000}">
      <formula1>"いいえ,はい"</formula1>
    </dataValidation>
  </dataValidations>
  <printOptions horizontalCentered="1"/>
  <pageMargins left="0.70866141732283472" right="0.70866141732283472" top="0.35433070866141736" bottom="0.35433070866141736" header="0.31496062992125984" footer="0.31496062992125984"/>
  <pageSetup paperSize="9" scale="43" orientation="landscape"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codeName="Sheet13">
    <pageSetUpPr fitToPage="1"/>
  </sheetPr>
  <dimension ref="A1:AB40"/>
  <sheetViews>
    <sheetView view="pageBreakPreview" zoomScale="55" zoomScaleNormal="55" zoomScaleSheetLayoutView="55" workbookViewId="0">
      <selection activeCell="O8" sqref="O8:R10"/>
    </sheetView>
  </sheetViews>
  <sheetFormatPr defaultColWidth="9" defaultRowHeight="16.5"/>
  <cols>
    <col min="1" max="2" width="7.75" style="1" customWidth="1"/>
    <col min="3" max="3" width="13.08203125" style="1" customWidth="1"/>
    <col min="4" max="4" width="9.33203125" style="1" customWidth="1"/>
    <col min="5" max="5" width="13.08203125" style="1" customWidth="1"/>
    <col min="6" max="6" width="9.33203125" style="1" customWidth="1"/>
    <col min="7" max="7" width="11.08203125" style="1" customWidth="1"/>
    <col min="8" max="8" width="12.75" style="1" customWidth="1"/>
    <col min="9" max="9" width="8" style="1" customWidth="1"/>
    <col min="10" max="10" width="9.33203125" style="1" customWidth="1"/>
    <col min="11" max="11" width="10.75" style="1" customWidth="1"/>
    <col min="12" max="13" width="9.33203125" style="1" customWidth="1"/>
    <col min="14" max="14" width="17.33203125" style="1" customWidth="1"/>
    <col min="15" max="15" width="70.5" style="1" customWidth="1"/>
    <col min="16" max="16384" width="9" style="1"/>
  </cols>
  <sheetData>
    <row r="1" spans="1:28" ht="40.5" customHeight="1">
      <c r="A1" s="35" t="s">
        <v>704</v>
      </c>
      <c r="O1" s="1072" t="s">
        <v>681</v>
      </c>
      <c r="Q1" s="78"/>
      <c r="R1" s="78"/>
      <c r="S1" s="78"/>
      <c r="T1" s="78"/>
      <c r="U1" s="78"/>
      <c r="V1" s="78"/>
      <c r="W1" s="78"/>
      <c r="X1" s="78"/>
      <c r="Y1" s="78"/>
      <c r="Z1" s="78"/>
      <c r="AA1" s="78"/>
      <c r="AB1" s="78"/>
    </row>
    <row r="2" spans="1:28" ht="28.5" customHeight="1" thickBot="1">
      <c r="A2" s="1240" t="s">
        <v>113</v>
      </c>
      <c r="B2" s="1240"/>
      <c r="C2" s="1240"/>
      <c r="D2" s="1240"/>
      <c r="E2" s="1240"/>
      <c r="F2" s="1240"/>
      <c r="G2" s="1240"/>
      <c r="H2" s="1240"/>
      <c r="I2" s="1240"/>
      <c r="J2" s="1240"/>
      <c r="K2" s="1240"/>
      <c r="L2" s="1193" t="s">
        <v>623</v>
      </c>
      <c r="M2" s="1193"/>
      <c r="N2" s="1193"/>
      <c r="O2" s="1073"/>
      <c r="Q2" s="78"/>
      <c r="R2" s="78"/>
    </row>
    <row r="3" spans="1:28" ht="25.5" customHeight="1">
      <c r="A3" s="1194" t="s">
        <v>98</v>
      </c>
      <c r="B3" s="1195"/>
      <c r="C3" s="1197" t="str">
        <f>IF(⑥団体概要!$H$1="はい",①総表!C10,"")</f>
        <v/>
      </c>
      <c r="D3" s="1197"/>
      <c r="E3" s="1197"/>
      <c r="F3" s="1197"/>
      <c r="G3" s="1197"/>
      <c r="H3" s="1098" t="s">
        <v>396</v>
      </c>
      <c r="I3" s="1099"/>
      <c r="J3" s="1201" t="str">
        <f>IF(⑥団体概要!$H$1="はい",①総表!C11,"")</f>
        <v/>
      </c>
      <c r="K3" s="1202"/>
      <c r="L3" s="1202"/>
      <c r="M3" s="1202"/>
      <c r="N3" s="1203"/>
      <c r="O3" s="1238" t="s">
        <v>702</v>
      </c>
      <c r="P3" s="506"/>
      <c r="Q3" s="195"/>
      <c r="R3" s="195"/>
    </row>
    <row r="4" spans="1:28" ht="31.5" customHeight="1">
      <c r="A4" s="1196"/>
      <c r="B4" s="1132"/>
      <c r="C4" s="1083"/>
      <c r="D4" s="1083"/>
      <c r="E4" s="1083"/>
      <c r="F4" s="1083"/>
      <c r="G4" s="1083"/>
      <c r="H4" s="1084" t="s">
        <v>12</v>
      </c>
      <c r="I4" s="1085"/>
      <c r="J4" s="1198" t="str">
        <f>IF(⑥団体概要!$H$1="はい",①総表!C12,"")</f>
        <v/>
      </c>
      <c r="K4" s="1199"/>
      <c r="L4" s="1199"/>
      <c r="M4" s="1199"/>
      <c r="N4" s="1200"/>
      <c r="O4" s="1238"/>
      <c r="P4" s="506"/>
      <c r="Q4" s="195"/>
      <c r="R4" s="195"/>
    </row>
    <row r="5" spans="1:28" ht="30.75" customHeight="1">
      <c r="A5" s="1219" t="s">
        <v>99</v>
      </c>
      <c r="B5" s="1220"/>
      <c r="C5" s="453" t="str">
        <f>IF(⑥団体概要!$H$1="はい",①総表!C6,"")</f>
        <v/>
      </c>
      <c r="D5" s="692" t="s">
        <v>9</v>
      </c>
      <c r="E5" s="454" t="str">
        <f>IF(⑥団体概要!$H$1="はい",①総表!E6,"")</f>
        <v/>
      </c>
      <c r="F5" s="1207"/>
      <c r="G5" s="1208"/>
      <c r="H5" s="1091" t="s">
        <v>395</v>
      </c>
      <c r="I5" s="1092"/>
      <c r="J5" s="1108"/>
      <c r="K5" s="1109"/>
      <c r="L5" s="1109"/>
      <c r="M5" s="1109"/>
      <c r="N5" s="1110"/>
      <c r="O5" s="1238"/>
      <c r="P5" s="506"/>
      <c r="Q5" s="195"/>
      <c r="R5" s="195"/>
    </row>
    <row r="6" spans="1:28" ht="30.75" customHeight="1">
      <c r="A6" s="1194" t="s">
        <v>100</v>
      </c>
      <c r="B6" s="1195"/>
      <c r="C6" s="1102" t="str">
        <f>IF(⑥団体概要!$H$1="はい",①総表!C8&amp;①総表!D8&amp;①総表!F8,"")</f>
        <v/>
      </c>
      <c r="D6" s="1103"/>
      <c r="E6" s="1103"/>
      <c r="F6" s="1103"/>
      <c r="G6" s="1104"/>
      <c r="H6" s="1209" t="s">
        <v>397</v>
      </c>
      <c r="I6" s="1210"/>
      <c r="J6" s="1213"/>
      <c r="K6" s="1214"/>
      <c r="L6" s="1214"/>
      <c r="M6" s="1214"/>
      <c r="N6" s="1215"/>
      <c r="O6" s="1238"/>
      <c r="P6" s="506"/>
    </row>
    <row r="7" spans="1:28" ht="30.75" customHeight="1">
      <c r="A7" s="1196"/>
      <c r="B7" s="1132"/>
      <c r="C7" s="1204"/>
      <c r="D7" s="1205"/>
      <c r="E7" s="1205"/>
      <c r="F7" s="1205"/>
      <c r="G7" s="1206"/>
      <c r="H7" s="1211"/>
      <c r="I7" s="1212"/>
      <c r="J7" s="1216"/>
      <c r="K7" s="1217"/>
      <c r="L7" s="1217"/>
      <c r="M7" s="1217"/>
      <c r="N7" s="1218"/>
      <c r="O7" s="1238"/>
      <c r="P7" s="506"/>
    </row>
    <row r="8" spans="1:28" ht="48.75" customHeight="1">
      <c r="A8" s="1221" t="s">
        <v>104</v>
      </c>
      <c r="B8" s="1129"/>
      <c r="C8" s="1113"/>
      <c r="D8" s="1114"/>
      <c r="E8" s="1114"/>
      <c r="F8" s="1114"/>
      <c r="G8" s="1114"/>
      <c r="H8" s="1114"/>
      <c r="I8" s="1114"/>
      <c r="J8" s="1114"/>
      <c r="K8" s="1114"/>
      <c r="L8" s="1114"/>
      <c r="M8" s="1114"/>
      <c r="N8" s="1115"/>
      <c r="O8" s="1234"/>
      <c r="P8" s="1235"/>
      <c r="Q8" s="1236"/>
      <c r="R8" s="1236"/>
    </row>
    <row r="9" spans="1:28" ht="48.5" customHeight="1">
      <c r="A9" s="1196"/>
      <c r="B9" s="1132"/>
      <c r="C9" s="1116"/>
      <c r="D9" s="1117"/>
      <c r="E9" s="1117"/>
      <c r="F9" s="1117"/>
      <c r="G9" s="1117"/>
      <c r="H9" s="1117"/>
      <c r="I9" s="1117"/>
      <c r="J9" s="1117"/>
      <c r="K9" s="1117"/>
      <c r="L9" s="1117"/>
      <c r="M9" s="1117"/>
      <c r="N9" s="1118"/>
      <c r="O9" s="1234"/>
      <c r="P9" s="1235"/>
      <c r="Q9" s="1236"/>
      <c r="R9" s="1236"/>
    </row>
    <row r="10" spans="1:28" ht="27.75" customHeight="1">
      <c r="A10" s="1222" t="s">
        <v>101</v>
      </c>
      <c r="B10" s="1223"/>
      <c r="C10" s="1128" t="s">
        <v>114</v>
      </c>
      <c r="D10" s="1129"/>
      <c r="E10" s="1129"/>
      <c r="F10" s="1129"/>
      <c r="G10" s="1130"/>
      <c r="H10" s="1131" t="s">
        <v>115</v>
      </c>
      <c r="I10" s="1132"/>
      <c r="J10" s="1132"/>
      <c r="K10" s="1132"/>
      <c r="L10" s="1132"/>
      <c r="M10" s="1132"/>
      <c r="N10" s="1133"/>
      <c r="O10" s="1237"/>
      <c r="P10" s="1235"/>
      <c r="Q10" s="1236"/>
      <c r="R10" s="1236"/>
    </row>
    <row r="11" spans="1:28" ht="21.75" customHeight="1">
      <c r="A11" s="1221"/>
      <c r="B11" s="1130"/>
      <c r="C11" s="1134"/>
      <c r="D11" s="1135"/>
      <c r="E11" s="1135"/>
      <c r="F11" s="1135"/>
      <c r="G11" s="1136"/>
      <c r="H11" s="1143" t="s">
        <v>116</v>
      </c>
      <c r="I11" s="1144"/>
      <c r="J11" s="1144"/>
      <c r="K11" s="1144"/>
      <c r="L11" s="1144"/>
      <c r="M11" s="1144"/>
      <c r="N11" s="1145"/>
    </row>
    <row r="12" spans="1:28" ht="36" customHeight="1">
      <c r="A12" s="1221"/>
      <c r="B12" s="1130"/>
      <c r="C12" s="1137"/>
      <c r="D12" s="1138"/>
      <c r="E12" s="1138"/>
      <c r="F12" s="1138"/>
      <c r="G12" s="1139"/>
      <c r="H12" s="1225"/>
      <c r="I12" s="1226"/>
      <c r="J12" s="1226"/>
      <c r="K12" s="1226"/>
      <c r="L12" s="1226"/>
      <c r="M12" s="1226"/>
      <c r="N12" s="1227"/>
    </row>
    <row r="13" spans="1:28" ht="36" customHeight="1">
      <c r="A13" s="1221"/>
      <c r="B13" s="1130"/>
      <c r="C13" s="1137"/>
      <c r="D13" s="1138"/>
      <c r="E13" s="1138"/>
      <c r="F13" s="1138"/>
      <c r="G13" s="1139"/>
      <c r="H13" s="1228"/>
      <c r="I13" s="1229"/>
      <c r="J13" s="1229"/>
      <c r="K13" s="1229"/>
      <c r="L13" s="1229"/>
      <c r="M13" s="1229"/>
      <c r="N13" s="1230"/>
    </row>
    <row r="14" spans="1:28" ht="21.75" customHeight="1">
      <c r="A14" s="1221"/>
      <c r="B14" s="1130"/>
      <c r="C14" s="1137"/>
      <c r="D14" s="1138"/>
      <c r="E14" s="1138"/>
      <c r="F14" s="1138"/>
      <c r="G14" s="1139"/>
      <c r="H14" s="1143" t="s">
        <v>117</v>
      </c>
      <c r="I14" s="1144"/>
      <c r="J14" s="1144"/>
      <c r="K14" s="1144"/>
      <c r="L14" s="1144"/>
      <c r="M14" s="1144"/>
      <c r="N14" s="1145"/>
    </row>
    <row r="15" spans="1:28" ht="36" customHeight="1">
      <c r="A15" s="1221"/>
      <c r="B15" s="1130"/>
      <c r="C15" s="1137"/>
      <c r="D15" s="1138"/>
      <c r="E15" s="1138"/>
      <c r="F15" s="1138"/>
      <c r="G15" s="1139"/>
      <c r="H15" s="1134"/>
      <c r="I15" s="1135"/>
      <c r="J15" s="1135"/>
      <c r="K15" s="1135"/>
      <c r="L15" s="1135"/>
      <c r="M15" s="1135"/>
      <c r="N15" s="1146"/>
    </row>
    <row r="16" spans="1:28" ht="36" customHeight="1">
      <c r="A16" s="1221"/>
      <c r="B16" s="1130"/>
      <c r="C16" s="1137"/>
      <c r="D16" s="1138"/>
      <c r="E16" s="1138"/>
      <c r="F16" s="1138"/>
      <c r="G16" s="1139"/>
      <c r="H16" s="1137"/>
      <c r="I16" s="1138"/>
      <c r="J16" s="1138"/>
      <c r="K16" s="1138"/>
      <c r="L16" s="1138"/>
      <c r="M16" s="1138"/>
      <c r="N16" s="1147"/>
    </row>
    <row r="17" spans="1:14" ht="21.75" customHeight="1">
      <c r="A17" s="1221"/>
      <c r="B17" s="1130"/>
      <c r="C17" s="1116"/>
      <c r="D17" s="1117"/>
      <c r="E17" s="1117"/>
      <c r="F17" s="1117"/>
      <c r="G17" s="1140"/>
      <c r="H17" s="1143" t="s">
        <v>118</v>
      </c>
      <c r="I17" s="1144"/>
      <c r="J17" s="1144"/>
      <c r="K17" s="1144"/>
      <c r="L17" s="1144"/>
      <c r="M17" s="1144"/>
      <c r="N17" s="1145"/>
    </row>
    <row r="18" spans="1:14" ht="36" customHeight="1">
      <c r="A18" s="1221"/>
      <c r="B18" s="1130"/>
      <c r="C18" s="684" t="s">
        <v>102</v>
      </c>
      <c r="D18" s="1148"/>
      <c r="E18" s="1149"/>
      <c r="F18" s="1149"/>
      <c r="G18" s="1150"/>
      <c r="H18" s="1138"/>
      <c r="I18" s="1138"/>
      <c r="J18" s="1138"/>
      <c r="K18" s="1138"/>
      <c r="L18" s="1138"/>
      <c r="M18" s="1138"/>
      <c r="N18" s="1147"/>
    </row>
    <row r="19" spans="1:14" ht="36" customHeight="1">
      <c r="A19" s="1196"/>
      <c r="B19" s="1224"/>
      <c r="C19" s="684" t="s">
        <v>103</v>
      </c>
      <c r="D19" s="1148"/>
      <c r="E19" s="1149"/>
      <c r="F19" s="1149"/>
      <c r="G19" s="1150"/>
      <c r="H19" s="1116"/>
      <c r="I19" s="1117"/>
      <c r="J19" s="1117"/>
      <c r="K19" s="1117"/>
      <c r="L19" s="1117"/>
      <c r="M19" s="1117"/>
      <c r="N19" s="1118"/>
    </row>
    <row r="20" spans="1:14" ht="42.75" customHeight="1">
      <c r="A20" s="1222" t="s">
        <v>105</v>
      </c>
      <c r="B20" s="1231"/>
      <c r="C20" s="1113"/>
      <c r="D20" s="1114"/>
      <c r="E20" s="1114"/>
      <c r="F20" s="1114"/>
      <c r="G20" s="1114"/>
      <c r="H20" s="1114"/>
      <c r="I20" s="1114"/>
      <c r="J20" s="1114"/>
      <c r="K20" s="1114"/>
      <c r="L20" s="1114"/>
      <c r="M20" s="1114"/>
      <c r="N20" s="1115"/>
    </row>
    <row r="21" spans="1:14" ht="42.75" customHeight="1">
      <c r="A21" s="1221"/>
      <c r="B21" s="1129"/>
      <c r="C21" s="1137"/>
      <c r="D21" s="1138"/>
      <c r="E21" s="1138"/>
      <c r="F21" s="1138"/>
      <c r="G21" s="1138"/>
      <c r="H21" s="1138"/>
      <c r="I21" s="1138"/>
      <c r="J21" s="1138"/>
      <c r="K21" s="1138"/>
      <c r="L21" s="1138"/>
      <c r="M21" s="1138"/>
      <c r="N21" s="1147"/>
    </row>
    <row r="22" spans="1:14" ht="42.75" customHeight="1">
      <c r="A22" s="1196"/>
      <c r="B22" s="1132"/>
      <c r="C22" s="1116"/>
      <c r="D22" s="1117"/>
      <c r="E22" s="1117"/>
      <c r="F22" s="1117"/>
      <c r="G22" s="1117"/>
      <c r="H22" s="1117"/>
      <c r="I22" s="1117"/>
      <c r="J22" s="1117"/>
      <c r="K22" s="1117"/>
      <c r="L22" s="1117"/>
      <c r="M22" s="1117"/>
      <c r="N22" s="1118"/>
    </row>
    <row r="23" spans="1:14" ht="33.5" customHeight="1">
      <c r="A23" s="1232" t="s">
        <v>616</v>
      </c>
      <c r="B23" s="1233"/>
      <c r="C23" s="690" t="s">
        <v>106</v>
      </c>
      <c r="D23" s="1192" t="s">
        <v>17</v>
      </c>
      <c r="E23" s="1192"/>
      <c r="F23" s="1192"/>
      <c r="G23" s="1192"/>
      <c r="H23" s="511" t="s">
        <v>107</v>
      </c>
      <c r="I23" s="511" t="s">
        <v>108</v>
      </c>
      <c r="J23" s="511" t="s">
        <v>109</v>
      </c>
      <c r="K23" s="1192" t="s">
        <v>110</v>
      </c>
      <c r="L23" s="1192"/>
      <c r="M23" s="1192"/>
      <c r="N23" s="512" t="s">
        <v>125</v>
      </c>
    </row>
    <row r="24" spans="1:14" ht="39" customHeight="1">
      <c r="A24" s="1232"/>
      <c r="B24" s="1233"/>
      <c r="C24" s="1152" t="s">
        <v>111</v>
      </c>
      <c r="D24" s="1158"/>
      <c r="E24" s="1158"/>
      <c r="F24" s="1158"/>
      <c r="G24" s="1158"/>
      <c r="H24" s="455"/>
      <c r="I24" s="455"/>
      <c r="J24" s="455"/>
      <c r="K24" s="1158"/>
      <c r="L24" s="1158"/>
      <c r="M24" s="1158"/>
      <c r="N24" s="456"/>
    </row>
    <row r="25" spans="1:14" ht="39" customHeight="1">
      <c r="A25" s="1232"/>
      <c r="B25" s="1233"/>
      <c r="C25" s="1153"/>
      <c r="D25" s="1156"/>
      <c r="E25" s="1156"/>
      <c r="F25" s="1156"/>
      <c r="G25" s="1156"/>
      <c r="H25" s="457"/>
      <c r="I25" s="457"/>
      <c r="J25" s="457"/>
      <c r="K25" s="1156"/>
      <c r="L25" s="1156"/>
      <c r="M25" s="1156"/>
      <c r="N25" s="458"/>
    </row>
    <row r="26" spans="1:14" ht="39" customHeight="1">
      <c r="A26" s="1232"/>
      <c r="B26" s="1233"/>
      <c r="C26" s="1154"/>
      <c r="D26" s="1151"/>
      <c r="E26" s="1151"/>
      <c r="F26" s="1151"/>
      <c r="G26" s="1151"/>
      <c r="H26" s="459"/>
      <c r="I26" s="459"/>
      <c r="J26" s="459"/>
      <c r="K26" s="1151"/>
      <c r="L26" s="1151"/>
      <c r="M26" s="1151"/>
      <c r="N26" s="460"/>
    </row>
    <row r="27" spans="1:14" ht="39" customHeight="1">
      <c r="A27" s="1232"/>
      <c r="B27" s="1233"/>
      <c r="C27" s="1152" t="s">
        <v>283</v>
      </c>
      <c r="D27" s="1155"/>
      <c r="E27" s="1155"/>
      <c r="F27" s="1155"/>
      <c r="G27" s="1155"/>
      <c r="H27" s="461"/>
      <c r="I27" s="461"/>
      <c r="J27" s="461"/>
      <c r="K27" s="1155"/>
      <c r="L27" s="1155"/>
      <c r="M27" s="1155"/>
      <c r="N27" s="462"/>
    </row>
    <row r="28" spans="1:14" ht="39" customHeight="1">
      <c r="A28" s="1232"/>
      <c r="B28" s="1233"/>
      <c r="C28" s="1153"/>
      <c r="D28" s="1156"/>
      <c r="E28" s="1156"/>
      <c r="F28" s="1156"/>
      <c r="G28" s="1156"/>
      <c r="H28" s="457"/>
      <c r="I28" s="457"/>
      <c r="J28" s="457"/>
      <c r="K28" s="1156"/>
      <c r="L28" s="1156"/>
      <c r="M28" s="1156"/>
      <c r="N28" s="458"/>
    </row>
    <row r="29" spans="1:14" ht="39" customHeight="1">
      <c r="A29" s="1232"/>
      <c r="B29" s="1233"/>
      <c r="C29" s="1154"/>
      <c r="D29" s="1157"/>
      <c r="E29" s="1157"/>
      <c r="F29" s="1157"/>
      <c r="G29" s="1157"/>
      <c r="H29" s="459"/>
      <c r="I29" s="459"/>
      <c r="J29" s="459"/>
      <c r="K29" s="1151"/>
      <c r="L29" s="1151"/>
      <c r="M29" s="1151"/>
      <c r="N29" s="460"/>
    </row>
    <row r="30" spans="1:14" ht="39" customHeight="1">
      <c r="A30" s="1232"/>
      <c r="B30" s="1233"/>
      <c r="C30" s="1152" t="s">
        <v>633</v>
      </c>
      <c r="D30" s="1155"/>
      <c r="E30" s="1155"/>
      <c r="F30" s="1155"/>
      <c r="G30" s="1155"/>
      <c r="H30" s="461"/>
      <c r="I30" s="461"/>
      <c r="J30" s="461"/>
      <c r="K30" s="1155"/>
      <c r="L30" s="1155"/>
      <c r="M30" s="1155"/>
      <c r="N30" s="462"/>
    </row>
    <row r="31" spans="1:14" ht="39" customHeight="1">
      <c r="A31" s="1232"/>
      <c r="B31" s="1233"/>
      <c r="C31" s="1153"/>
      <c r="D31" s="1156"/>
      <c r="E31" s="1156"/>
      <c r="F31" s="1156"/>
      <c r="G31" s="1156"/>
      <c r="H31" s="457"/>
      <c r="I31" s="457"/>
      <c r="J31" s="457"/>
      <c r="K31" s="1156"/>
      <c r="L31" s="1156"/>
      <c r="M31" s="1156"/>
      <c r="N31" s="458"/>
    </row>
    <row r="32" spans="1:14" ht="39" customHeight="1">
      <c r="A32" s="1232"/>
      <c r="B32" s="1233"/>
      <c r="C32" s="1154"/>
      <c r="D32" s="1151"/>
      <c r="E32" s="1151"/>
      <c r="F32" s="1151"/>
      <c r="G32" s="1151"/>
      <c r="H32" s="459"/>
      <c r="I32" s="459"/>
      <c r="J32" s="459"/>
      <c r="K32" s="1151"/>
      <c r="L32" s="1151"/>
      <c r="M32" s="1151"/>
      <c r="N32" s="460"/>
    </row>
    <row r="33" spans="1:14" ht="36" customHeight="1">
      <c r="A33" s="1241" t="s">
        <v>119</v>
      </c>
      <c r="B33" s="1242"/>
      <c r="C33" s="691" t="s">
        <v>106</v>
      </c>
      <c r="D33" s="1180" t="s">
        <v>683</v>
      </c>
      <c r="E33" s="1181"/>
      <c r="F33" s="1180" t="s">
        <v>684</v>
      </c>
      <c r="G33" s="1181"/>
      <c r="H33" s="1180" t="s">
        <v>685</v>
      </c>
      <c r="I33" s="1182"/>
      <c r="J33" s="1180" t="s">
        <v>112</v>
      </c>
      <c r="K33" s="1182"/>
      <c r="L33" s="1182"/>
      <c r="M33" s="1181"/>
      <c r="N33" s="509" t="s">
        <v>124</v>
      </c>
    </row>
    <row r="34" spans="1:14" ht="53.25" customHeight="1">
      <c r="A34" s="1243"/>
      <c r="B34" s="1244"/>
      <c r="C34" s="682" t="s">
        <v>634</v>
      </c>
      <c r="D34" s="1160"/>
      <c r="E34" s="1161"/>
      <c r="F34" s="1160"/>
      <c r="G34" s="1161"/>
      <c r="H34" s="1162">
        <f>D34-F34</f>
        <v>0</v>
      </c>
      <c r="I34" s="1163"/>
      <c r="J34" s="1164"/>
      <c r="K34" s="1165"/>
      <c r="L34" s="1165"/>
      <c r="M34" s="1166"/>
      <c r="N34" s="463"/>
    </row>
    <row r="35" spans="1:14" ht="53.25" customHeight="1">
      <c r="A35" s="1243"/>
      <c r="B35" s="1244"/>
      <c r="C35" s="682" t="s">
        <v>283</v>
      </c>
      <c r="D35" s="1160"/>
      <c r="E35" s="1161"/>
      <c r="F35" s="1160"/>
      <c r="G35" s="1161"/>
      <c r="H35" s="1162">
        <f t="shared" ref="H35:H36" si="0">D35-F35</f>
        <v>0</v>
      </c>
      <c r="I35" s="1163"/>
      <c r="J35" s="1164"/>
      <c r="K35" s="1165"/>
      <c r="L35" s="1165"/>
      <c r="M35" s="1166"/>
      <c r="N35" s="463"/>
    </row>
    <row r="36" spans="1:14" ht="53.25" customHeight="1" thickBot="1">
      <c r="A36" s="1245"/>
      <c r="B36" s="1246"/>
      <c r="C36" s="683" t="s">
        <v>712</v>
      </c>
      <c r="D36" s="1167"/>
      <c r="E36" s="1168"/>
      <c r="F36" s="1167"/>
      <c r="G36" s="1168"/>
      <c r="H36" s="1169">
        <f t="shared" si="0"/>
        <v>0</v>
      </c>
      <c r="I36" s="1170"/>
      <c r="J36" s="1171"/>
      <c r="K36" s="1172"/>
      <c r="L36" s="1172"/>
      <c r="M36" s="1173"/>
      <c r="N36" s="464"/>
    </row>
    <row r="37" spans="1:14">
      <c r="A37" s="1159"/>
      <c r="B37" s="1159"/>
      <c r="C37" s="1159"/>
      <c r="D37" s="1159"/>
      <c r="E37" s="1159"/>
      <c r="F37" s="1159"/>
      <c r="G37" s="1159"/>
      <c r="H37" s="1159"/>
      <c r="I37" s="1159"/>
      <c r="J37" s="1159"/>
      <c r="K37" s="1159"/>
      <c r="L37" s="1159"/>
      <c r="M37" s="1159"/>
      <c r="N37" s="1159"/>
    </row>
    <row r="38" spans="1:14">
      <c r="A38" s="1239"/>
      <c r="B38" s="1239"/>
      <c r="C38" s="1239"/>
      <c r="D38" s="1239"/>
      <c r="E38" s="1239"/>
      <c r="F38" s="1239"/>
      <c r="G38" s="1239"/>
      <c r="H38" s="1239"/>
      <c r="I38" s="1239"/>
      <c r="J38" s="1239"/>
      <c r="K38" s="1239"/>
      <c r="L38" s="1239"/>
      <c r="M38" s="1239"/>
      <c r="N38" s="1239"/>
    </row>
    <row r="39" spans="1:14">
      <c r="A39" s="2"/>
      <c r="B39" s="2"/>
    </row>
    <row r="40" spans="1:14">
      <c r="A40" s="3"/>
      <c r="B40" s="3"/>
    </row>
  </sheetData>
  <sheetProtection algorithmName="SHA-512" hashValue="DcRHUL6pA2inXIgUK7vAT9vdkPaRdOhcaibjaci5KeZwhUBI2tFJtqBLMqlJIEyppaOTMQLCtOHwv3jH25S5Sw==" saltValue="9cqoHgufyJ3IBzFcj9+KGw==" spinCount="100000" sheet="1" formatRows="0"/>
  <mergeCells count="78">
    <mergeCell ref="O3:O7"/>
    <mergeCell ref="O1:O2"/>
    <mergeCell ref="A38:N38"/>
    <mergeCell ref="A2:K2"/>
    <mergeCell ref="D26:G26"/>
    <mergeCell ref="A37:N37"/>
    <mergeCell ref="F35:G35"/>
    <mergeCell ref="H35:I35"/>
    <mergeCell ref="J35:M35"/>
    <mergeCell ref="D36:E36"/>
    <mergeCell ref="D35:E35"/>
    <mergeCell ref="F36:G36"/>
    <mergeCell ref="H36:I36"/>
    <mergeCell ref="J36:M36"/>
    <mergeCell ref="A33:B36"/>
    <mergeCell ref="D34:E34"/>
    <mergeCell ref="F34:G34"/>
    <mergeCell ref="H34:I34"/>
    <mergeCell ref="J34:M34"/>
    <mergeCell ref="O8:R10"/>
    <mergeCell ref="D29:G29"/>
    <mergeCell ref="K29:M29"/>
    <mergeCell ref="F33:G33"/>
    <mergeCell ref="H33:I33"/>
    <mergeCell ref="D33:E33"/>
    <mergeCell ref="J33:M33"/>
    <mergeCell ref="C30:C32"/>
    <mergeCell ref="D30:G30"/>
    <mergeCell ref="K30:M30"/>
    <mergeCell ref="D31:G31"/>
    <mergeCell ref="K31:M31"/>
    <mergeCell ref="D32:G32"/>
    <mergeCell ref="K32:M32"/>
    <mergeCell ref="A20:B22"/>
    <mergeCell ref="C20:N22"/>
    <mergeCell ref="A23:B32"/>
    <mergeCell ref="D23:G23"/>
    <mergeCell ref="K23:M23"/>
    <mergeCell ref="C24:C26"/>
    <mergeCell ref="D24:G24"/>
    <mergeCell ref="K24:M24"/>
    <mergeCell ref="D25:G25"/>
    <mergeCell ref="K25:M25"/>
    <mergeCell ref="K26:M26"/>
    <mergeCell ref="C27:C29"/>
    <mergeCell ref="D27:G27"/>
    <mergeCell ref="K27:M27"/>
    <mergeCell ref="D28:G28"/>
    <mergeCell ref="K28:M28"/>
    <mergeCell ref="A8:B9"/>
    <mergeCell ref="C8:N9"/>
    <mergeCell ref="A10:B19"/>
    <mergeCell ref="C10:G10"/>
    <mergeCell ref="H10:N10"/>
    <mergeCell ref="C11:G17"/>
    <mergeCell ref="H11:N11"/>
    <mergeCell ref="H12:N13"/>
    <mergeCell ref="H14:N14"/>
    <mergeCell ref="H15:N16"/>
    <mergeCell ref="H17:N17"/>
    <mergeCell ref="D18:G18"/>
    <mergeCell ref="H18:N19"/>
    <mergeCell ref="D19:G19"/>
    <mergeCell ref="A6:B7"/>
    <mergeCell ref="C6:G7"/>
    <mergeCell ref="F5:G5"/>
    <mergeCell ref="H6:I7"/>
    <mergeCell ref="J6:N7"/>
    <mergeCell ref="A5:B5"/>
    <mergeCell ref="H5:I5"/>
    <mergeCell ref="J5:N5"/>
    <mergeCell ref="L2:N2"/>
    <mergeCell ref="A3:B4"/>
    <mergeCell ref="C3:G4"/>
    <mergeCell ref="H4:I4"/>
    <mergeCell ref="J4:N4"/>
    <mergeCell ref="H3:I3"/>
    <mergeCell ref="J3:N3"/>
  </mergeCells>
  <phoneticPr fontId="7"/>
  <dataValidations count="2">
    <dataValidation imeMode="halfAlpha" operator="greaterThanOrEqual" allowBlank="1" showInputMessage="1" showErrorMessage="1" sqref="E5 C5 D34:I36 N34:N36" xr:uid="{00000000-0002-0000-0A00-000000000000}"/>
    <dataValidation imeMode="halfAlpha" allowBlank="1" showInputMessage="1" showErrorMessage="1" sqref="K5:N5 J5:J6 H24:J32 N24:N32" xr:uid="{00000000-0002-0000-0A00-000001000000}"/>
  </dataValidations>
  <printOptions horizontalCentered="1"/>
  <pageMargins left="0.70866141732283472" right="0.70866141732283472" top="0.35433070866141736" bottom="0.35433070866141736" header="0.31496062992125984" footer="0.31496062992125984"/>
  <pageSetup paperSize="9" scale="39"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11</vt:i4>
      </vt:variant>
      <vt:variant>
        <vt:lpstr>名前付き一覧</vt:lpstr>
      </vt:variant>
      <vt:variant>
        <vt:i4>11</vt:i4>
      </vt:variant>
    </vt:vector>
  </HeadingPairs>
  <TitlesOfParts>
    <vt:vector size="22" baseType="lpstr">
      <vt:lpstr>datas</vt:lpstr>
      <vt:lpstr>チェック表</vt:lpstr>
      <vt:lpstr>※初めにお読みください</vt:lpstr>
      <vt:lpstr>記載可能経費一覧</vt:lpstr>
      <vt:lpstr>①総表</vt:lpstr>
      <vt:lpstr>②個表１</vt:lpstr>
      <vt:lpstr>③個表２</vt:lpstr>
      <vt:lpstr>④収入</vt:lpstr>
      <vt:lpstr>⑤支出</vt:lpstr>
      <vt:lpstr>⑥団体概要</vt:lpstr>
      <vt:lpstr>⑦実行委員会等概要</vt:lpstr>
      <vt:lpstr>※初めにお読みください!Print_Area</vt:lpstr>
      <vt:lpstr>①総表!Print_Area</vt:lpstr>
      <vt:lpstr>②個表１!Print_Area</vt:lpstr>
      <vt:lpstr>③個表２!Print_Area</vt:lpstr>
      <vt:lpstr>④収入!Print_Area</vt:lpstr>
      <vt:lpstr>⑤支出!Print_Area</vt:lpstr>
      <vt:lpstr>⑥団体概要!Print_Area</vt:lpstr>
      <vt:lpstr>⑦実行委員会等概要!Print_Area</vt:lpstr>
      <vt:lpstr>datas!Print_Area</vt:lpstr>
      <vt:lpstr>チェック表!Print_Area</vt:lpstr>
      <vt:lpstr>チェック表!Print_Titles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日本芸術文化振興会</dc:creator>
  <cp:lastModifiedBy>nagashima azusa</cp:lastModifiedBy>
  <cp:lastPrinted>2022-09-13T05:06:41Z</cp:lastPrinted>
  <dcterms:created xsi:type="dcterms:W3CDTF">2020-08-12T01:57:30Z</dcterms:created>
  <dcterms:modified xsi:type="dcterms:W3CDTF">2022-09-30T01:12:16Z</dcterms:modified>
</cp:coreProperties>
</file>