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K:\基金部\地域文化助成課\11．募集案内\R5年度募集\様式\"/>
    </mc:Choice>
  </mc:AlternateContent>
  <xr:revisionPtr revIDLastSave="0" documentId="13_ncr:1_{868CCD7D-43FA-45D8-BD2B-A361B06A85C0}" xr6:coauthVersionLast="47" xr6:coauthVersionMax="47" xr10:uidLastSave="{00000000-0000-0000-0000-000000000000}"/>
  <workbookProtection workbookAlgorithmName="SHA-512" workbookHashValue="SgP70V9AglxBuq9FFKNl6eNvxzer984cZUK4YdQ/E2pd5ysME8c9rFwEGvj268xRZ9yRhxQBRHuL9eG7tXapdw==" workbookSaltValue="PoDl6rWaqgATrKYMIyqCzg==" workbookSpinCount="100000" lockStructure="1"/>
  <bookViews>
    <workbookView xWindow="-110" yWindow="-110" windowWidth="19420" windowHeight="10420" tabRatio="859" firstSheet="2" activeTab="2" xr2:uid="{00000000-000D-0000-FFFF-FFFF00000000}"/>
  </bookViews>
  <sheets>
    <sheet name="datas" sheetId="47" state="hidden" r:id="rId1"/>
    <sheet name="チェック表 " sheetId="52" state="hidden" r:id="rId2"/>
    <sheet name="※初めにお読みください" sheetId="54" r:id="rId3"/>
    <sheet name="記載可能経費一覧" sheetId="46" r:id="rId4"/>
    <sheet name="①総表" sheetId="12" r:id="rId5"/>
    <sheet name="②個表１" sheetId="56" r:id="rId6"/>
    <sheet name="③個表２" sheetId="57" r:id="rId7"/>
    <sheet name="④収入" sheetId="14" r:id="rId8"/>
    <sheet name="⑤支出" sheetId="43" r:id="rId9"/>
    <sheet name="⑥団体概要（団体用）" sheetId="16" r:id="rId10"/>
    <sheet name="⑦活動実績(団体用）" sheetId="55" r:id="rId11"/>
    <sheet name="⑧a個人略歴1（団体用）" sheetId="49" r:id="rId12"/>
    <sheet name="⑧a個人略歴2（団体用）" sheetId="50" r:id="rId13"/>
    <sheet name="⑧a個人略歴3（団体用）" sheetId="53" r:id="rId14"/>
    <sheet name="⑧b個人略歴 (芸術家個人用)" sheetId="51" r:id="rId15"/>
  </sheets>
  <externalReferences>
    <externalReference r:id="rId16"/>
    <externalReference r:id="rId17"/>
    <externalReference r:id="rId18"/>
    <externalReference r:id="rId19"/>
  </externalReferences>
  <definedNames>
    <definedName name="_xlnm._FilterDatabase" localSheetId="7" hidden="1">④収入!$A$14:$I$101</definedName>
    <definedName name="_xlnm._FilterDatabase" localSheetId="8" hidden="1">⑤支出!$B$12:$L$189</definedName>
    <definedName name="_xlnm._FilterDatabase" localSheetId="3" hidden="1">記載可能経費一覧!$A$2:$C$54</definedName>
    <definedName name="_xlnm.Print_Area" localSheetId="2">※初めにお読みください!$A$1:$I$34</definedName>
    <definedName name="_xlnm.Print_Area" localSheetId="4">①総表!$A$1:$J$43</definedName>
    <definedName name="_xlnm.Print_Area" localSheetId="5">②個表１!$B$1:$K$39</definedName>
    <definedName name="_xlnm.Print_Area" localSheetId="6">③個表２!$B$1:$K$65</definedName>
    <definedName name="_xlnm.Print_Area" localSheetId="7">④収入!$A$1:$I$101</definedName>
    <definedName name="_xlnm.Print_Area" localSheetId="8">⑤支出!$B$1:$L$191</definedName>
    <definedName name="_xlnm.Print_Area" localSheetId="9">'⑥団体概要（団体用）'!$A$1:$N$32</definedName>
    <definedName name="_xlnm.Print_Area" localSheetId="10">'⑦活動実績(団体用）'!$A$1:$H$41</definedName>
    <definedName name="_xlnm.Print_Area" localSheetId="11">'⑧a個人略歴1（団体用）'!$A$1:$M$41</definedName>
    <definedName name="_xlnm.Print_Area" localSheetId="12">'⑧a個人略歴2（団体用）'!$A$1:$M$41</definedName>
    <definedName name="_xlnm.Print_Area" localSheetId="13">'⑧a個人略歴3（団体用）'!$A$1:$M$41</definedName>
    <definedName name="_xlnm.Print_Area" localSheetId="14">'⑧b個人略歴 (芸術家個人用)'!$A$1:$O$45</definedName>
    <definedName name="_xlnm.Print_Area" localSheetId="1">'チェック表 '!$A$1:$P$53</definedName>
    <definedName name="_xlnm.Print_Titles" localSheetId="1">'チェック表 '!$2:$3</definedName>
    <definedName name="活動区分" localSheetId="14">[1]総表!$M$1:$Q$1</definedName>
    <definedName name="感染症対策経費">[2]④支出!$U$13:$U$17</definedName>
    <definedName name="記録費" localSheetId="2">#REF!</definedName>
    <definedName name="記録費" localSheetId="10">#REF!</definedName>
    <definedName name="記録費" localSheetId="13">#REF!</definedName>
    <definedName name="記録費" localSheetId="14">#REF!</definedName>
    <definedName name="記録費">#REF!</definedName>
    <definedName name="謝金・旅費・宣伝費等" localSheetId="2">#REF!</definedName>
    <definedName name="謝金・旅費・宣伝費等" localSheetId="10">#REF!</definedName>
    <definedName name="謝金・旅費・宣伝費等" localSheetId="13">#REF!</definedName>
    <definedName name="謝金・旅費・宣伝費等" localSheetId="14">#REF!</definedName>
    <definedName name="謝金・旅費・宣伝費等">#REF!</definedName>
    <definedName name="出演費・音楽費・文芸費" localSheetId="2">#REF!</definedName>
    <definedName name="出演費・音楽費・文芸費" localSheetId="10">#REF!</definedName>
    <definedName name="出演費・音楽費・文芸費" localSheetId="13">#REF!</definedName>
    <definedName name="出演費・音楽費・文芸費" localSheetId="14">#REF!</definedName>
    <definedName name="出演費・音楽費・文芸費">#REF!</definedName>
    <definedName name="多_音楽費">[3]《非表示》記載可能経費一覧!$B$60:$B$74</definedName>
    <definedName name="多_作品料">[3]《非表示》記載可能経費一覧!$B$249:$B$253</definedName>
    <definedName name="多_出演費">[3]《非表示》記載可能経費一覧!$B$15:$B$19</definedName>
    <definedName name="多_文芸費">[3]《非表示》記載可能経費一覧!$B$155:$B$188</definedName>
    <definedName name="不適合理由">'[4]チェック表(文化会館)'!$P$7:$P$24</definedName>
    <definedName name="舞台費・運搬費" localSheetId="2">#REF!</definedName>
    <definedName name="舞台費・運搬費" localSheetId="10">#REF!</definedName>
    <definedName name="舞台費・運搬費" localSheetId="13">#REF!</definedName>
    <definedName name="舞台費・運搬費" localSheetId="14">#REF!</definedName>
    <definedName name="舞台費・運搬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5" i="12" l="1"/>
  <c r="D35" i="47" a="1"/>
  <c r="D35" i="47" l="1"/>
  <c r="H42" i="14"/>
  <c r="F42" i="14"/>
  <c r="H41" i="14"/>
  <c r="F41" i="14"/>
  <c r="H40" i="14"/>
  <c r="F40" i="14"/>
  <c r="H39" i="14"/>
  <c r="F39" i="14"/>
  <c r="H38" i="14"/>
  <c r="F38" i="14"/>
  <c r="H37" i="14"/>
  <c r="F37" i="14"/>
  <c r="H36" i="14"/>
  <c r="F36" i="14"/>
  <c r="H84" i="14"/>
  <c r="F84" i="14"/>
  <c r="H83" i="14"/>
  <c r="F83" i="14"/>
  <c r="H82" i="14"/>
  <c r="F82" i="14"/>
  <c r="H81" i="14"/>
  <c r="F81" i="14"/>
  <c r="H80" i="14"/>
  <c r="F80" i="14"/>
  <c r="H79" i="14"/>
  <c r="F79" i="14"/>
  <c r="H78" i="14"/>
  <c r="F78" i="14"/>
  <c r="I78" i="14" l="1"/>
  <c r="E11" i="14" s="1"/>
  <c r="I36" i="14"/>
  <c r="H12" i="57"/>
  <c r="H11" i="57"/>
  <c r="H10" i="57"/>
  <c r="H9" i="57"/>
  <c r="H8" i="57"/>
  <c r="H7" i="57"/>
  <c r="D12" i="57"/>
  <c r="D11" i="57"/>
  <c r="D10" i="57"/>
  <c r="D9" i="57"/>
  <c r="D8" i="57"/>
  <c r="E12" i="57"/>
  <c r="E11" i="57"/>
  <c r="E10" i="57"/>
  <c r="E9" i="57"/>
  <c r="E8" i="57"/>
  <c r="E7" i="57"/>
  <c r="D7" i="57"/>
  <c r="D3" i="57"/>
  <c r="D2" i="57"/>
  <c r="E3" i="56"/>
  <c r="E2" i="56"/>
  <c r="B41" i="12" l="1"/>
  <c r="A1" i="52" l="1"/>
  <c r="O1" i="52"/>
  <c r="K126" i="43" l="1"/>
  <c r="C6" i="16" l="1"/>
  <c r="D4" i="52" l="1"/>
  <c r="D3" i="52"/>
  <c r="D103" i="52"/>
  <c r="D102" i="52"/>
  <c r="D101" i="52"/>
  <c r="D100" i="52"/>
  <c r="D99" i="52"/>
  <c r="D98" i="52"/>
  <c r="D97" i="52"/>
  <c r="D96" i="52"/>
  <c r="D95" i="52"/>
  <c r="D94" i="52"/>
  <c r="D93" i="52"/>
  <c r="D92" i="52"/>
  <c r="D91" i="52"/>
  <c r="D90" i="52"/>
  <c r="D89" i="52"/>
  <c r="D88" i="52"/>
  <c r="D87" i="52"/>
  <c r="D86" i="52"/>
  <c r="D85" i="52"/>
  <c r="D84" i="52"/>
  <c r="D83" i="52"/>
  <c r="D82" i="52"/>
  <c r="D81" i="52"/>
  <c r="D80" i="52"/>
  <c r="D79" i="52"/>
  <c r="D78" i="52"/>
  <c r="D77" i="52"/>
  <c r="D76" i="52"/>
  <c r="D75" i="52"/>
  <c r="D74" i="52"/>
  <c r="D73" i="52"/>
  <c r="D72" i="52"/>
  <c r="D71" i="52"/>
  <c r="D70" i="52"/>
  <c r="D69" i="52"/>
  <c r="D68" i="52"/>
  <c r="D67" i="52"/>
  <c r="D66" i="52"/>
  <c r="D65" i="52"/>
  <c r="D64" i="52"/>
  <c r="D63" i="52"/>
  <c r="D62" i="52"/>
  <c r="D61" i="52"/>
  <c r="D60" i="52"/>
  <c r="D59" i="52"/>
  <c r="D58" i="52"/>
  <c r="D57" i="52"/>
  <c r="A48" i="14" l="1"/>
  <c r="A49" i="14"/>
  <c r="A50" i="14"/>
  <c r="A51" i="14"/>
  <c r="A52" i="14"/>
  <c r="A53" i="14"/>
  <c r="A56" i="14"/>
  <c r="A57" i="14"/>
  <c r="A58" i="14"/>
  <c r="A59" i="14"/>
  <c r="A60" i="14"/>
  <c r="A61" i="14"/>
  <c r="A62" i="14"/>
  <c r="A63" i="14"/>
  <c r="A64" i="14"/>
  <c r="A67" i="14"/>
  <c r="A68" i="14"/>
  <c r="A69" i="14"/>
  <c r="A70" i="14"/>
  <c r="A71" i="14"/>
  <c r="A72" i="14"/>
  <c r="A73" i="14"/>
  <c r="A74" i="14"/>
  <c r="A75" i="14"/>
  <c r="A78" i="14"/>
  <c r="A79" i="14"/>
  <c r="A80" i="14"/>
  <c r="A81" i="14"/>
  <c r="A82" i="14"/>
  <c r="A83" i="14"/>
  <c r="A84" i="14"/>
  <c r="A93" i="14"/>
  <c r="A94" i="14"/>
  <c r="A95" i="14"/>
  <c r="A96" i="14"/>
  <c r="A97" i="14"/>
  <c r="A98" i="14"/>
  <c r="A99" i="14"/>
  <c r="A100" i="14"/>
  <c r="A47" i="14"/>
  <c r="A37" i="14"/>
  <c r="A38" i="14"/>
  <c r="A39" i="14"/>
  <c r="A40" i="14"/>
  <c r="A41" i="14"/>
  <c r="A42" i="14"/>
  <c r="A36" i="14"/>
  <c r="A21" i="14"/>
  <c r="A22" i="14"/>
  <c r="A23" i="14"/>
  <c r="A24" i="14"/>
  <c r="A25" i="14"/>
  <c r="A26" i="14"/>
  <c r="A27" i="14"/>
  <c r="A20" i="14"/>
  <c r="J25" i="12" l="1"/>
  <c r="I7" i="43" l="1"/>
  <c r="I92" i="14" l="1"/>
  <c r="I66" i="14"/>
  <c r="I55" i="14"/>
  <c r="I46" i="14"/>
  <c r="E8" i="14" s="1"/>
  <c r="H18" i="14"/>
  <c r="H33" i="12"/>
  <c r="I25" i="12"/>
  <c r="H25" i="12"/>
  <c r="F25" i="12"/>
  <c r="C25" i="12" l="1"/>
  <c r="J4" i="16" l="1"/>
  <c r="J3" i="16"/>
  <c r="E5" i="16"/>
  <c r="C5" i="16"/>
  <c r="C3" i="16"/>
  <c r="K45" i="43"/>
  <c r="C45" i="43"/>
  <c r="K44" i="43"/>
  <c r="C44" i="43"/>
  <c r="K43" i="43"/>
  <c r="C43" i="43"/>
  <c r="K42" i="43"/>
  <c r="C42" i="43"/>
  <c r="K41" i="43"/>
  <c r="C41" i="43"/>
  <c r="K40" i="43"/>
  <c r="C40" i="43"/>
  <c r="K39" i="43"/>
  <c r="C39" i="43"/>
  <c r="K38" i="43"/>
  <c r="C38" i="43"/>
  <c r="K37" i="43"/>
  <c r="C37" i="43"/>
  <c r="K36" i="43"/>
  <c r="L35" i="43" s="1"/>
  <c r="C36" i="43"/>
  <c r="B35" i="43"/>
  <c r="K57" i="43"/>
  <c r="C57" i="43"/>
  <c r="K56" i="43"/>
  <c r="C56" i="43"/>
  <c r="K55" i="43"/>
  <c r="C55" i="43"/>
  <c r="K54" i="43"/>
  <c r="C54" i="43"/>
  <c r="K53" i="43"/>
  <c r="C53" i="43"/>
  <c r="K52" i="43"/>
  <c r="C52" i="43"/>
  <c r="K51" i="43"/>
  <c r="C51" i="43"/>
  <c r="K50" i="43"/>
  <c r="C50" i="43"/>
  <c r="K49" i="43"/>
  <c r="C49" i="43"/>
  <c r="K48" i="43"/>
  <c r="C48" i="43"/>
  <c r="B47" i="43"/>
  <c r="E2" i="43"/>
  <c r="C2" i="14"/>
  <c r="L47" i="43" l="1"/>
  <c r="F10" i="43"/>
  <c r="D101" i="47" l="1" a="1"/>
  <c r="D101" i="47" s="1"/>
  <c r="D89" i="47" a="1"/>
  <c r="D89" i="47" s="1"/>
  <c r="D88" i="47" a="1"/>
  <c r="D88" i="47" s="1"/>
  <c r="D77" i="47" a="1"/>
  <c r="D77" i="47" s="1"/>
  <c r="D76" i="47" a="1"/>
  <c r="D76" i="47" s="1"/>
  <c r="D75" i="47" a="1"/>
  <c r="D75" i="47" s="1"/>
  <c r="D74" i="47" a="1"/>
  <c r="D74" i="47" s="1"/>
  <c r="D73" i="47" a="1"/>
  <c r="D73" i="47" s="1"/>
  <c r="D72" i="47" a="1"/>
  <c r="D72" i="47" s="1"/>
  <c r="D71" i="47" a="1"/>
  <c r="D71" i="47" s="1"/>
  <c r="D70" i="47" a="1"/>
  <c r="D70" i="47" s="1"/>
  <c r="D69" i="47" a="1"/>
  <c r="D69" i="47" s="1"/>
  <c r="D68" i="47" a="1"/>
  <c r="D68" i="47" s="1"/>
  <c r="D67" i="47" a="1"/>
  <c r="D67" i="47" s="1"/>
  <c r="D66" i="47" a="1"/>
  <c r="D66" i="47" s="1"/>
  <c r="D65" i="47" a="1"/>
  <c r="D65" i="47" s="1"/>
  <c r="D64" i="47" a="1"/>
  <c r="D64" i="47" s="1"/>
  <c r="D63" i="47" a="1"/>
  <c r="D63" i="47" s="1"/>
  <c r="D62" i="47" a="1"/>
  <c r="D62" i="47" s="1"/>
  <c r="D61" i="47" a="1"/>
  <c r="D61" i="47" s="1"/>
  <c r="D60" i="47" a="1"/>
  <c r="D60" i="47" s="1"/>
  <c r="D59" i="47" a="1"/>
  <c r="D59" i="47" s="1"/>
  <c r="D58" i="47" a="1"/>
  <c r="D58" i="47" s="1"/>
  <c r="D57" i="47" a="1"/>
  <c r="D57" i="47" s="1"/>
  <c r="D56" i="47" a="1"/>
  <c r="D56" i="47" s="1"/>
  <c r="D55" i="47" a="1"/>
  <c r="D55" i="47" s="1"/>
  <c r="D54" i="47" a="1"/>
  <c r="D54" i="47" s="1"/>
  <c r="D27" i="47" a="1"/>
  <c r="D27" i="47" s="1"/>
  <c r="D26" i="47" a="1"/>
  <c r="D26" i="47" s="1"/>
  <c r="D25" i="47" a="1"/>
  <c r="D25" i="47" s="1"/>
  <c r="D24" i="47" a="1"/>
  <c r="D24" i="47" s="1"/>
  <c r="D23" i="47" a="1"/>
  <c r="D23" i="47" s="1"/>
  <c r="D22" i="47" a="1"/>
  <c r="D22" i="47" s="1"/>
  <c r="D21" i="47" a="1"/>
  <c r="D21" i="47" s="1"/>
  <c r="D20" i="47" a="1"/>
  <c r="D20" i="47" s="1"/>
  <c r="D19" i="47" a="1"/>
  <c r="D19" i="47" s="1"/>
  <c r="D18" i="47" a="1"/>
  <c r="D18" i="47" s="1"/>
  <c r="D17" i="47" a="1"/>
  <c r="D17" i="47" s="1"/>
  <c r="D16" i="47" a="1"/>
  <c r="D16" i="47" s="1"/>
  <c r="D15" i="47" a="1"/>
  <c r="D15" i="47" s="1"/>
  <c r="D14" i="47" a="1"/>
  <c r="D14" i="47" s="1"/>
  <c r="D7" i="47" a="1"/>
  <c r="D7" i="47" s="1"/>
  <c r="D87" i="47" a="1"/>
  <c r="D104" i="47" a="1"/>
  <c r="D13" i="47" a="1"/>
  <c r="D94" i="47" a="1"/>
  <c r="D93" i="47" a="1"/>
  <c r="D96" i="47" a="1"/>
  <c r="D109" i="47" a="1"/>
  <c r="D108" i="47" a="1"/>
  <c r="D92" i="47"/>
  <c r="D95" i="47" a="1"/>
  <c r="D31" i="47" a="1"/>
  <c r="D32" i="47" a="1"/>
  <c r="D51" i="47" a="1"/>
  <c r="D90" i="47" a="1"/>
  <c r="D43" i="47" a="1"/>
  <c r="D45" i="47" a="1"/>
  <c r="D91" i="47" a="1"/>
  <c r="D36" i="47" a="1"/>
  <c r="D30" i="47" a="1"/>
  <c r="D97" i="47" a="1"/>
  <c r="D81" i="47" a="1"/>
  <c r="D84" i="47" a="1"/>
  <c r="D40" i="47" a="1"/>
  <c r="D34" i="47" a="1"/>
  <c r="D80" i="47" a="1"/>
  <c r="D37" i="47" a="1"/>
  <c r="D98" i="47" a="1"/>
  <c r="D99" i="47" a="1"/>
  <c r="D33" i="47" a="1"/>
  <c r="D47" i="47" a="1"/>
  <c r="D103" i="47" a="1"/>
  <c r="D85" i="47" a="1"/>
  <c r="D78" i="47" a="1"/>
  <c r="D86" i="47" a="1"/>
  <c r="D29" i="47" a="1"/>
  <c r="D39" i="47" a="1"/>
  <c r="D4" i="47" a="1"/>
  <c r="D50" i="47" a="1"/>
  <c r="D49" i="47" a="1"/>
  <c r="D100" i="47" a="1"/>
  <c r="D38" i="47" a="1"/>
  <c r="D28" i="47" a="1"/>
  <c r="D41" i="47" a="1"/>
  <c r="D46" i="47" a="1"/>
  <c r="D42" i="47" a="1"/>
  <c r="D48" i="47" a="1"/>
  <c r="D44" i="47" a="1"/>
  <c r="D79" i="47" a="1"/>
  <c r="D105" i="47" a="1"/>
  <c r="D102" i="47" a="1"/>
  <c r="D83" i="47" a="1"/>
  <c r="D82" i="47" a="1"/>
  <c r="D107" i="47" a="1"/>
  <c r="D91" i="47" l="1"/>
  <c r="D51" i="47"/>
  <c r="D50" i="47"/>
  <c r="D49" i="47"/>
  <c r="D48" i="47"/>
  <c r="D47" i="47"/>
  <c r="D46" i="47"/>
  <c r="D45" i="47"/>
  <c r="D44" i="47"/>
  <c r="D43" i="47"/>
  <c r="D42" i="47"/>
  <c r="D41" i="47"/>
  <c r="D40" i="47"/>
  <c r="D39" i="47"/>
  <c r="D38" i="47"/>
  <c r="D37" i="47"/>
  <c r="D36" i="47"/>
  <c r="D13" i="47"/>
  <c r="D29" i="47"/>
  <c r="D33" i="47"/>
  <c r="D94" i="47"/>
  <c r="D100" i="47"/>
  <c r="D78" i="47"/>
  <c r="D80" i="47"/>
  <c r="D82" i="47"/>
  <c r="D84" i="47"/>
  <c r="D86" i="47"/>
  <c r="D90" i="47"/>
  <c r="D98" i="47"/>
  <c r="D102" i="47"/>
  <c r="D108" i="47"/>
  <c r="D4" i="47"/>
  <c r="D28" i="47"/>
  <c r="D30" i="47"/>
  <c r="D32" i="47"/>
  <c r="D34" i="47"/>
  <c r="D93" i="47"/>
  <c r="D95" i="47"/>
  <c r="D97" i="47"/>
  <c r="D99" i="47"/>
  <c r="D103" i="47"/>
  <c r="D105" i="47"/>
  <c r="D107" i="47"/>
  <c r="D109" i="47"/>
  <c r="D31" i="47"/>
  <c r="D96" i="47"/>
  <c r="D104" i="47"/>
  <c r="D79" i="47"/>
  <c r="D81" i="47"/>
  <c r="D83" i="47"/>
  <c r="D85" i="47"/>
  <c r="D87" i="47"/>
  <c r="H27" i="14"/>
  <c r="F27" i="14"/>
  <c r="H26" i="14"/>
  <c r="F26" i="14"/>
  <c r="H25" i="14"/>
  <c r="F25" i="14"/>
  <c r="H24" i="14"/>
  <c r="F24" i="14"/>
  <c r="H23" i="14"/>
  <c r="F23" i="14"/>
  <c r="H22" i="14"/>
  <c r="F22" i="14"/>
  <c r="H21" i="14"/>
  <c r="F21" i="14"/>
  <c r="H20" i="14"/>
  <c r="F20" i="14"/>
  <c r="H19" i="14"/>
  <c r="F19" i="14"/>
  <c r="F18" i="14"/>
  <c r="I17" i="14" l="1"/>
  <c r="I16" i="14" s="1"/>
  <c r="I15" i="14" s="1"/>
  <c r="E6" i="14" l="1"/>
  <c r="C3" i="14" l="1"/>
  <c r="B43" i="12"/>
  <c r="I8" i="43" l="1"/>
  <c r="C174" i="43" l="1"/>
  <c r="C175" i="43"/>
  <c r="C176" i="43"/>
  <c r="C177" i="43"/>
  <c r="C178" i="43"/>
  <c r="C179" i="43"/>
  <c r="C180" i="43"/>
  <c r="C181" i="43"/>
  <c r="C182" i="43"/>
  <c r="C183" i="43"/>
  <c r="C184" i="43"/>
  <c r="C185" i="43"/>
  <c r="C186" i="43"/>
  <c r="C187" i="43"/>
  <c r="C188" i="43"/>
  <c r="C149" i="43"/>
  <c r="C150" i="43"/>
  <c r="C151" i="43"/>
  <c r="C152" i="43"/>
  <c r="C153" i="43"/>
  <c r="C154" i="43"/>
  <c r="C155" i="43"/>
  <c r="C156" i="43"/>
  <c r="C157" i="43"/>
  <c r="C158" i="43"/>
  <c r="C159" i="43"/>
  <c r="C160" i="43"/>
  <c r="C161" i="43"/>
  <c r="C162" i="43"/>
  <c r="C163" i="43"/>
  <c r="C164" i="43"/>
  <c r="C165" i="43"/>
  <c r="C166" i="43"/>
  <c r="C167" i="43"/>
  <c r="C148" i="43"/>
  <c r="C127" i="43"/>
  <c r="C128" i="43"/>
  <c r="C129" i="43"/>
  <c r="C130" i="43"/>
  <c r="C131" i="43"/>
  <c r="C132" i="43"/>
  <c r="C133" i="43"/>
  <c r="C134" i="43"/>
  <c r="C135" i="43"/>
  <c r="C136" i="43"/>
  <c r="C137" i="43"/>
  <c r="C138" i="43"/>
  <c r="C139" i="43"/>
  <c r="C140" i="43"/>
  <c r="C141" i="43"/>
  <c r="C142" i="43"/>
  <c r="C143" i="43"/>
  <c r="C144" i="43"/>
  <c r="C145" i="43"/>
  <c r="C126" i="43"/>
  <c r="C105" i="43"/>
  <c r="C106" i="43"/>
  <c r="C107" i="43"/>
  <c r="C108" i="43"/>
  <c r="C109" i="43"/>
  <c r="C110" i="43"/>
  <c r="C111" i="43"/>
  <c r="C112" i="43"/>
  <c r="C113" i="43"/>
  <c r="C114" i="43"/>
  <c r="C115" i="43"/>
  <c r="C116" i="43"/>
  <c r="C117" i="43"/>
  <c r="C118" i="43"/>
  <c r="C119" i="43"/>
  <c r="C120" i="43"/>
  <c r="C121" i="43"/>
  <c r="C122" i="43"/>
  <c r="C123" i="43"/>
  <c r="C104" i="43"/>
  <c r="C83" i="43"/>
  <c r="C84" i="43"/>
  <c r="C85" i="43"/>
  <c r="C86" i="43"/>
  <c r="C87" i="43"/>
  <c r="C88" i="43"/>
  <c r="C89" i="43"/>
  <c r="C90" i="43"/>
  <c r="C91" i="43"/>
  <c r="C92" i="43"/>
  <c r="C93" i="43"/>
  <c r="C94" i="43"/>
  <c r="C95" i="43"/>
  <c r="C96" i="43"/>
  <c r="C97" i="43"/>
  <c r="C98" i="43"/>
  <c r="C99" i="43"/>
  <c r="C100" i="43"/>
  <c r="C101" i="43"/>
  <c r="C82" i="43"/>
  <c r="C61" i="43"/>
  <c r="C62" i="43"/>
  <c r="C63" i="43"/>
  <c r="C64" i="43"/>
  <c r="C65" i="43"/>
  <c r="C66" i="43"/>
  <c r="C67" i="43"/>
  <c r="C68" i="43"/>
  <c r="C69" i="43"/>
  <c r="C70" i="43"/>
  <c r="C71" i="43"/>
  <c r="C72" i="43"/>
  <c r="C73" i="43"/>
  <c r="C74" i="43"/>
  <c r="C75" i="43"/>
  <c r="C76" i="43"/>
  <c r="C77" i="43"/>
  <c r="C78" i="43"/>
  <c r="C79" i="43"/>
  <c r="C60" i="43"/>
  <c r="C15" i="43"/>
  <c r="C16" i="43"/>
  <c r="C17" i="43"/>
  <c r="C18" i="43"/>
  <c r="C19" i="43"/>
  <c r="C20" i="43"/>
  <c r="C21" i="43"/>
  <c r="C22" i="43"/>
  <c r="C23" i="43"/>
  <c r="C24" i="43"/>
  <c r="C25" i="43"/>
  <c r="C26" i="43"/>
  <c r="C27" i="43"/>
  <c r="C28" i="43"/>
  <c r="C29" i="43"/>
  <c r="C30" i="43"/>
  <c r="C31" i="43"/>
  <c r="C32" i="43"/>
  <c r="C33" i="43"/>
  <c r="C14" i="43"/>
  <c r="K184" i="43"/>
  <c r="K183" i="43"/>
  <c r="K182" i="43"/>
  <c r="K181" i="43"/>
  <c r="K180" i="43"/>
  <c r="K162" i="43"/>
  <c r="K161" i="43"/>
  <c r="K160" i="43"/>
  <c r="K159" i="43"/>
  <c r="K158" i="43"/>
  <c r="K143" i="43"/>
  <c r="K142" i="43"/>
  <c r="K141" i="43"/>
  <c r="K140" i="43"/>
  <c r="K139" i="43"/>
  <c r="K121" i="43"/>
  <c r="K120" i="43"/>
  <c r="K119" i="43"/>
  <c r="K118" i="43"/>
  <c r="K117" i="43"/>
  <c r="K99" i="43"/>
  <c r="K98" i="43"/>
  <c r="K97" i="43"/>
  <c r="K96" i="43"/>
  <c r="K95" i="43"/>
  <c r="K75" i="43"/>
  <c r="K74" i="43"/>
  <c r="K73" i="43"/>
  <c r="K72" i="43"/>
  <c r="K71" i="43"/>
  <c r="K33" i="43"/>
  <c r="K20" i="43"/>
  <c r="K21" i="43"/>
  <c r="K22" i="43"/>
  <c r="K23" i="43"/>
  <c r="K24" i="43"/>
  <c r="K25" i="43"/>
  <c r="K26" i="43"/>
  <c r="K27" i="43"/>
  <c r="K28" i="43"/>
  <c r="K29" i="43"/>
  <c r="K30" i="43"/>
  <c r="K31" i="43"/>
  <c r="K32" i="43"/>
  <c r="B147" i="43"/>
  <c r="K170" i="43" l="1"/>
  <c r="K148" i="43"/>
  <c r="K149" i="43"/>
  <c r="K150" i="43"/>
  <c r="K104" i="43"/>
  <c r="K82" i="43"/>
  <c r="B59" i="43"/>
  <c r="K60" i="43"/>
  <c r="B13" i="43" l="1"/>
  <c r="E3" i="43" l="1"/>
  <c r="H34" i="12"/>
  <c r="H35" i="12"/>
  <c r="B81" i="43"/>
  <c r="B103" i="43"/>
  <c r="B125" i="43"/>
  <c r="K189" i="43"/>
  <c r="K188" i="43"/>
  <c r="K187" i="43"/>
  <c r="K186" i="43"/>
  <c r="K185" i="43"/>
  <c r="K179" i="43"/>
  <c r="K178" i="43"/>
  <c r="K177" i="43"/>
  <c r="K176" i="43"/>
  <c r="K175" i="43"/>
  <c r="K174" i="43"/>
  <c r="K173" i="43"/>
  <c r="K172" i="43"/>
  <c r="K171" i="43"/>
  <c r="K167" i="43"/>
  <c r="K166" i="43"/>
  <c r="K165" i="43"/>
  <c r="K164" i="43"/>
  <c r="K163" i="43"/>
  <c r="K157" i="43"/>
  <c r="K156" i="43"/>
  <c r="K155" i="43"/>
  <c r="K154" i="43"/>
  <c r="K153" i="43"/>
  <c r="K152" i="43"/>
  <c r="K151" i="43"/>
  <c r="K145" i="43"/>
  <c r="K144" i="43"/>
  <c r="K138" i="43"/>
  <c r="K137" i="43"/>
  <c r="K136" i="43"/>
  <c r="K135" i="43"/>
  <c r="K134" i="43"/>
  <c r="K133" i="43"/>
  <c r="K132" i="43"/>
  <c r="K131" i="43"/>
  <c r="K130" i="43"/>
  <c r="K129" i="43"/>
  <c r="K128" i="43"/>
  <c r="K127" i="43"/>
  <c r="K123" i="43"/>
  <c r="K122" i="43"/>
  <c r="K116" i="43"/>
  <c r="K115" i="43"/>
  <c r="K114" i="43"/>
  <c r="K113" i="43"/>
  <c r="K112" i="43"/>
  <c r="K111" i="43"/>
  <c r="K110" i="43"/>
  <c r="K109" i="43"/>
  <c r="K108" i="43"/>
  <c r="K107" i="43"/>
  <c r="K106" i="43"/>
  <c r="K105" i="43"/>
  <c r="K101" i="43"/>
  <c r="K100" i="43"/>
  <c r="K94" i="43"/>
  <c r="K93" i="43"/>
  <c r="K92" i="43"/>
  <c r="K91" i="43"/>
  <c r="K90" i="43"/>
  <c r="K89" i="43"/>
  <c r="K88" i="43"/>
  <c r="K87" i="43"/>
  <c r="K86" i="43"/>
  <c r="K85" i="43"/>
  <c r="K84" i="43"/>
  <c r="K83" i="43"/>
  <c r="K79" i="43"/>
  <c r="K78" i="43"/>
  <c r="K77" i="43"/>
  <c r="K76" i="43"/>
  <c r="K70" i="43"/>
  <c r="K69" i="43"/>
  <c r="K68" i="43"/>
  <c r="K67" i="43"/>
  <c r="K66" i="43"/>
  <c r="K65" i="43"/>
  <c r="K64" i="43"/>
  <c r="K63" i="43"/>
  <c r="K62" i="43"/>
  <c r="K61" i="43"/>
  <c r="K14" i="43"/>
  <c r="K15" i="43"/>
  <c r="K16" i="43"/>
  <c r="K17" i="43"/>
  <c r="K18" i="43"/>
  <c r="K19" i="43"/>
  <c r="D12" i="47"/>
  <c r="L13" i="43" l="1"/>
  <c r="L147" i="43"/>
  <c r="L171" i="43"/>
  <c r="L103" i="43"/>
  <c r="L59" i="43"/>
  <c r="L125" i="43"/>
  <c r="L81" i="43"/>
  <c r="L173" i="43" l="1"/>
  <c r="F8" i="43"/>
  <c r="F9" i="43"/>
  <c r="I35" i="12"/>
  <c r="L169" i="43" l="1"/>
  <c r="F5" i="43" s="1"/>
  <c r="I37" i="12" s="1"/>
  <c r="I34" i="12" l="1"/>
  <c r="F6" i="43" l="1"/>
  <c r="I33" i="12"/>
  <c r="D53" i="47" a="1"/>
  <c r="D53" i="47" l="1"/>
  <c r="I36" i="12"/>
  <c r="E38" i="12" s="1"/>
  <c r="E37" i="12"/>
  <c r="D11" i="47" a="1"/>
  <c r="D10" i="47" a="1"/>
  <c r="B42" i="12" l="1"/>
  <c r="A40" i="12" s="1"/>
  <c r="D11" i="47"/>
  <c r="D10" i="47"/>
  <c r="H31" i="16" l="1"/>
  <c r="H32" i="16"/>
  <c r="H30" i="16"/>
  <c r="E10" i="14" l="1"/>
  <c r="E12" i="14"/>
  <c r="E9" i="14"/>
  <c r="E7" i="14" l="1"/>
  <c r="E5" i="14" s="1"/>
  <c r="E34" i="12"/>
  <c r="E33" i="12" l="1"/>
  <c r="D52" i="47" a="1"/>
  <c r="D52" i="47" l="1"/>
  <c r="E35" i="12"/>
  <c r="E36" i="12" s="1"/>
  <c r="D9" i="47" a="1"/>
  <c r="D8" i="47" a="1"/>
  <c r="D6" i="47" a="1"/>
  <c r="D5" i="47" a="1"/>
  <c r="D6" i="47" l="1"/>
  <c r="D5" i="47"/>
  <c r="D9" i="47"/>
  <c r="D8" i="47"/>
</calcChain>
</file>

<file path=xl/sharedStrings.xml><?xml version="1.0" encoding="utf-8"?>
<sst xmlns="http://schemas.openxmlformats.org/spreadsheetml/2006/main" count="1183" uniqueCount="743">
  <si>
    <t>団体情報</t>
    <rPh sb="0" eb="2">
      <t>ダンタイ</t>
    </rPh>
    <rPh sb="2" eb="4">
      <t>ジョウホウ</t>
    </rPh>
    <phoneticPr fontId="4"/>
  </si>
  <si>
    <t>要望内容</t>
    <rPh sb="0" eb="2">
      <t>ヨウボウ</t>
    </rPh>
    <rPh sb="2" eb="4">
      <t>ナイヨウ</t>
    </rPh>
    <phoneticPr fontId="4"/>
  </si>
  <si>
    <t>活動名（フリガナ）</t>
    <rPh sb="0" eb="2">
      <t>カツドウ</t>
    </rPh>
    <rPh sb="2" eb="3">
      <t>メイ</t>
    </rPh>
    <phoneticPr fontId="4"/>
  </si>
  <si>
    <t>活動名</t>
    <rPh sb="0" eb="2">
      <t>カツドウ</t>
    </rPh>
    <rPh sb="2" eb="3">
      <t>メイ</t>
    </rPh>
    <phoneticPr fontId="4"/>
  </si>
  <si>
    <t>収支予算（千円）</t>
    <rPh sb="0" eb="2">
      <t>シュウシ</t>
    </rPh>
    <rPh sb="2" eb="4">
      <t>ヨサン</t>
    </rPh>
    <rPh sb="5" eb="7">
      <t>センエン</t>
    </rPh>
    <phoneticPr fontId="4"/>
  </si>
  <si>
    <t>共催者負担金</t>
    <phoneticPr fontId="4"/>
  </si>
  <si>
    <t>（イ） 収入小計</t>
    <rPh sb="4" eb="6">
      <t>シュウニュウ</t>
    </rPh>
    <phoneticPr fontId="4"/>
  </si>
  <si>
    <t>-</t>
  </si>
  <si>
    <t>団体住所（所在地）</t>
  </si>
  <si>
    <t>代表者役職名</t>
  </si>
  <si>
    <t>代表者氏名</t>
  </si>
  <si>
    <t>入場料</t>
  </si>
  <si>
    <t>共催者負担金</t>
  </si>
  <si>
    <t>（ロ） 自己負担金</t>
  </si>
  <si>
    <t>収入総額（イ＋ロ）</t>
  </si>
  <si>
    <t>区分</t>
    <rPh sb="0" eb="2">
      <t>クブン</t>
    </rPh>
    <phoneticPr fontId="4"/>
  </si>
  <si>
    <t>項目</t>
    <rPh sb="0" eb="2">
      <t>コウモク</t>
    </rPh>
    <phoneticPr fontId="4"/>
  </si>
  <si>
    <t>細目</t>
    <rPh sb="0" eb="2">
      <t>サイモク</t>
    </rPh>
    <phoneticPr fontId="4"/>
  </si>
  <si>
    <t>内訳</t>
    <rPh sb="0" eb="2">
      <t>ウチワケ</t>
    </rPh>
    <phoneticPr fontId="4"/>
  </si>
  <si>
    <t>内訳詳細</t>
    <rPh sb="0" eb="2">
      <t>ウチワケ</t>
    </rPh>
    <rPh sb="2" eb="4">
      <t>ショウサイ</t>
    </rPh>
    <phoneticPr fontId="4"/>
  </si>
  <si>
    <t>小計（千円）</t>
    <rPh sb="0" eb="2">
      <t>ショウケイ</t>
    </rPh>
    <rPh sb="3" eb="5">
      <t>センエン</t>
    </rPh>
    <phoneticPr fontId="4"/>
  </si>
  <si>
    <t>入場料収入</t>
    <phoneticPr fontId="4"/>
  </si>
  <si>
    <t>その他の収入</t>
    <rPh sb="2" eb="3">
      <t>タ</t>
    </rPh>
    <rPh sb="4" eb="6">
      <t>シュウニュウ</t>
    </rPh>
    <phoneticPr fontId="4"/>
  </si>
  <si>
    <t>共催者以外の補助金・助成金</t>
    <phoneticPr fontId="4"/>
  </si>
  <si>
    <t>寄付金・協賛金</t>
    <phoneticPr fontId="4"/>
  </si>
  <si>
    <t>広告料・その他の収入</t>
    <phoneticPr fontId="4"/>
  </si>
  <si>
    <t>謝金</t>
  </si>
  <si>
    <t>医師・看護師謝金</t>
  </si>
  <si>
    <t>手話通訳謝金</t>
  </si>
  <si>
    <t>要約筆記謝金</t>
  </si>
  <si>
    <t>（団体概要）</t>
    <phoneticPr fontId="4"/>
  </si>
  <si>
    <t>団体名</t>
  </si>
  <si>
    <t>住所〒</t>
    <phoneticPr fontId="4"/>
  </si>
  <si>
    <t>住所</t>
    <rPh sb="0" eb="2">
      <t>ジュウショ</t>
    </rPh>
    <phoneticPr fontId="4"/>
  </si>
  <si>
    <t>組　織</t>
  </si>
  <si>
    <t>経理担当者</t>
  </si>
  <si>
    <t>監査担当者</t>
  </si>
  <si>
    <t>沿　革</t>
  </si>
  <si>
    <t>年度</t>
  </si>
  <si>
    <t>総収入（A）（千円）</t>
    <rPh sb="7" eb="9">
      <t>センエン</t>
    </rPh>
    <phoneticPr fontId="4"/>
  </si>
  <si>
    <t>上記以外の助成金・補助金名</t>
    <phoneticPr fontId="4"/>
  </si>
  <si>
    <t>人数または枚数</t>
    <rPh sb="0" eb="2">
      <t>ニンズウ</t>
    </rPh>
    <rPh sb="5" eb="7">
      <t>マイスウ</t>
    </rPh>
    <phoneticPr fontId="4"/>
  </si>
  <si>
    <t>回数または泊数</t>
    <rPh sb="0" eb="2">
      <t>カイスウ</t>
    </rPh>
    <rPh sb="5" eb="6">
      <t>ハク</t>
    </rPh>
    <rPh sb="6" eb="7">
      <t>スウ</t>
    </rPh>
    <phoneticPr fontId="4"/>
  </si>
  <si>
    <t>金額（円）</t>
    <rPh sb="3" eb="4">
      <t>エン</t>
    </rPh>
    <phoneticPr fontId="4"/>
  </si>
  <si>
    <t>実施時期</t>
    <rPh sb="0" eb="2">
      <t>ジッシ</t>
    </rPh>
    <rPh sb="2" eb="4">
      <t>ジキ</t>
    </rPh>
    <phoneticPr fontId="3"/>
  </si>
  <si>
    <t>金額（円）</t>
    <rPh sb="0" eb="2">
      <t>キンガク</t>
    </rPh>
    <rPh sb="3" eb="4">
      <t>エン</t>
    </rPh>
    <phoneticPr fontId="4"/>
  </si>
  <si>
    <t>～</t>
    <phoneticPr fontId="3"/>
  </si>
  <si>
    <t>総支出（B）（千円）</t>
    <phoneticPr fontId="4"/>
  </si>
  <si>
    <t>収入総額</t>
    <rPh sb="2" eb="4">
      <t>ソウガク</t>
    </rPh>
    <phoneticPr fontId="4"/>
  </si>
  <si>
    <t>入場料無料の場合は必ず理由を記入</t>
  </si>
  <si>
    <t>記入要領</t>
    <phoneticPr fontId="3"/>
  </si>
  <si>
    <t>収入総額（千円）</t>
    <rPh sb="0" eb="2">
      <t>シュウニュウ</t>
    </rPh>
    <phoneticPr fontId="3"/>
  </si>
  <si>
    <t>入場料収入</t>
    <phoneticPr fontId="3"/>
  </si>
  <si>
    <t>その他の収入</t>
    <rPh sb="2" eb="3">
      <t>タ</t>
    </rPh>
    <rPh sb="4" eb="6">
      <t>シュウニュウ</t>
    </rPh>
    <phoneticPr fontId="3"/>
  </si>
  <si>
    <t>共催者負担金</t>
    <rPh sb="0" eb="2">
      <t>キョウサイ</t>
    </rPh>
    <rPh sb="2" eb="3">
      <t>シャ</t>
    </rPh>
    <rPh sb="3" eb="6">
      <t>フタンキン</t>
    </rPh>
    <phoneticPr fontId="3"/>
  </si>
  <si>
    <t>共催者以外の補助金・助成金</t>
    <rPh sb="0" eb="2">
      <t>キョウサイ</t>
    </rPh>
    <rPh sb="2" eb="3">
      <t>シャ</t>
    </rPh>
    <rPh sb="3" eb="5">
      <t>イガイ</t>
    </rPh>
    <rPh sb="6" eb="9">
      <t>ホジョキン</t>
    </rPh>
    <rPh sb="10" eb="13">
      <t>ジョセイキン</t>
    </rPh>
    <phoneticPr fontId="3"/>
  </si>
  <si>
    <t>寄付金・協賛金</t>
    <rPh sb="0" eb="3">
      <t>キフキン</t>
    </rPh>
    <rPh sb="4" eb="7">
      <t>キョウサンキン</t>
    </rPh>
    <phoneticPr fontId="3"/>
  </si>
  <si>
    <t>広告料・その他の収入</t>
    <phoneticPr fontId="3"/>
  </si>
  <si>
    <t>都道府県</t>
    <rPh sb="0" eb="4">
      <t>トドウフケン</t>
    </rPh>
    <phoneticPr fontId="3"/>
  </si>
  <si>
    <t>左記以外</t>
    <rPh sb="0" eb="2">
      <t>サキ</t>
    </rPh>
    <rPh sb="2" eb="4">
      <t>イガイ</t>
    </rPh>
    <phoneticPr fontId="3"/>
  </si>
  <si>
    <t>障害者対応に係る経費を含む</t>
    <rPh sb="0" eb="3">
      <t>ショウガイシャ</t>
    </rPh>
    <rPh sb="3" eb="5">
      <t>タイオウ</t>
    </rPh>
    <rPh sb="6" eb="7">
      <t>カカ</t>
    </rPh>
    <rPh sb="8" eb="10">
      <t>ケイヒ</t>
    </rPh>
    <rPh sb="11" eb="12">
      <t>フク</t>
    </rPh>
    <phoneticPr fontId="3"/>
  </si>
  <si>
    <t>細目</t>
    <rPh sb="0" eb="2">
      <t>サイモク</t>
    </rPh>
    <phoneticPr fontId="3"/>
  </si>
  <si>
    <t>（単位）</t>
    <rPh sb="1" eb="3">
      <t>タンイ</t>
    </rPh>
    <phoneticPr fontId="5"/>
  </si>
  <si>
    <t>（単位）</t>
    <phoneticPr fontId="5"/>
  </si>
  <si>
    <t>記録・配信費</t>
    <rPh sb="0" eb="2">
      <t>キロク</t>
    </rPh>
    <rPh sb="3" eb="5">
      <t>ハイシン</t>
    </rPh>
    <rPh sb="5" eb="6">
      <t>ヒ</t>
    </rPh>
    <phoneticPr fontId="3"/>
  </si>
  <si>
    <t>配信用録音録画・編集費</t>
    <rPh sb="0" eb="2">
      <t>ハイシン</t>
    </rPh>
    <rPh sb="2" eb="3">
      <t>ヨウ</t>
    </rPh>
    <rPh sb="3" eb="5">
      <t>ロクオン</t>
    </rPh>
    <rPh sb="5" eb="7">
      <t>ロクガ</t>
    </rPh>
    <rPh sb="10" eb="11">
      <t>ヒ</t>
    </rPh>
    <phoneticPr fontId="3"/>
  </si>
  <si>
    <t>配信用機材借料</t>
    <rPh sb="0" eb="2">
      <t>ハイシン</t>
    </rPh>
    <rPh sb="2" eb="3">
      <t>ヨウ</t>
    </rPh>
    <rPh sb="3" eb="5">
      <t>キザイ</t>
    </rPh>
    <rPh sb="5" eb="7">
      <t>シャクリョウ</t>
    </rPh>
    <phoneticPr fontId="3"/>
  </si>
  <si>
    <t>配信用サイト作成・利用料</t>
    <rPh sb="2" eb="3">
      <t>ヨウ</t>
    </rPh>
    <rPh sb="6" eb="8">
      <t>サクセイ</t>
    </rPh>
    <rPh sb="9" eb="12">
      <t>リヨウリョウ</t>
    </rPh>
    <phoneticPr fontId="3"/>
  </si>
  <si>
    <t>単価等（円）</t>
    <rPh sb="0" eb="2">
      <t>タンカ</t>
    </rPh>
    <rPh sb="2" eb="3">
      <t>トウ</t>
    </rPh>
    <rPh sb="4" eb="5">
      <t>エン</t>
    </rPh>
    <phoneticPr fontId="4"/>
  </si>
  <si>
    <t>【注意】本シートを編集・削除しないでください。</t>
    <rPh sb="1" eb="3">
      <t>チュウイ</t>
    </rPh>
    <rPh sb="4" eb="5">
      <t>ホン</t>
    </rPh>
    <rPh sb="9" eb="11">
      <t>ヘンシュウ</t>
    </rPh>
    <rPh sb="12" eb="14">
      <t>サクジョ</t>
    </rPh>
    <phoneticPr fontId="20"/>
  </si>
  <si>
    <t>連携先</t>
    <rPh sb="0" eb="2">
      <t>レンケイ</t>
    </rPh>
    <rPh sb="2" eb="3">
      <t>サキ</t>
    </rPh>
    <phoneticPr fontId="20"/>
  </si>
  <si>
    <t>行</t>
    <rPh sb="0" eb="1">
      <t>ギョウ</t>
    </rPh>
    <phoneticPr fontId="20"/>
  </si>
  <si>
    <t>連携元</t>
    <rPh sb="0" eb="2">
      <t>レンケイ</t>
    </rPh>
    <rPh sb="2" eb="3">
      <t>モト</t>
    </rPh>
    <phoneticPr fontId="20"/>
  </si>
  <si>
    <t>連携内容</t>
    <rPh sb="0" eb="2">
      <t>レンケイ</t>
    </rPh>
    <rPh sb="2" eb="4">
      <t>ナイヨウ</t>
    </rPh>
    <phoneticPr fontId="20"/>
  </si>
  <si>
    <t>様式の種類</t>
    <rPh sb="0" eb="2">
      <t>ヨウシキ</t>
    </rPh>
    <rPh sb="3" eb="5">
      <t>シュルイ</t>
    </rPh>
    <phoneticPr fontId="20"/>
  </si>
  <si>
    <t>要望書登録/要望内容/活動名</t>
    <rPh sb="0" eb="3">
      <t>ヨウボウショ</t>
    </rPh>
    <rPh sb="3" eb="5">
      <t>トウロク</t>
    </rPh>
    <rPh sb="6" eb="8">
      <t>ヨウボウ</t>
    </rPh>
    <rPh sb="8" eb="10">
      <t>ナイヨウ</t>
    </rPh>
    <rPh sb="11" eb="13">
      <t>カツドウ</t>
    </rPh>
    <rPh sb="13" eb="14">
      <t>メイ</t>
    </rPh>
    <phoneticPr fontId="3"/>
  </si>
  <si>
    <t>要望書登録/要望内容/入場料</t>
    <rPh sb="0" eb="3">
      <t>ヨウボウショ</t>
    </rPh>
    <rPh sb="3" eb="5">
      <t>トウロク</t>
    </rPh>
    <rPh sb="6" eb="8">
      <t>ヨウボウ</t>
    </rPh>
    <rPh sb="8" eb="10">
      <t>ナイヨウ</t>
    </rPh>
    <rPh sb="11" eb="14">
      <t>ニュウジョウリョウ</t>
    </rPh>
    <phoneticPr fontId="3"/>
  </si>
  <si>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3"/>
  </si>
  <si>
    <t>要望書登録/要望内容/(ｲ)小計</t>
    <rPh sb="0" eb="3">
      <t>ヨウボウショ</t>
    </rPh>
    <rPh sb="3" eb="5">
      <t>トウロク</t>
    </rPh>
    <rPh sb="6" eb="8">
      <t>ヨウボウ</t>
    </rPh>
    <rPh sb="8" eb="10">
      <t>ナイヨウ</t>
    </rPh>
    <rPh sb="14" eb="16">
      <t>ショウケイ</t>
    </rPh>
    <phoneticPr fontId="3"/>
  </si>
  <si>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3"/>
  </si>
  <si>
    <t>要望書登録/要望内容/要望額</t>
    <rPh sb="0" eb="3">
      <t>ヨウボウショ</t>
    </rPh>
    <rPh sb="3" eb="5">
      <t>トウロク</t>
    </rPh>
    <rPh sb="6" eb="8">
      <t>ヨウボウ</t>
    </rPh>
    <rPh sb="8" eb="10">
      <t>ナイヨウ</t>
    </rPh>
    <rPh sb="11" eb="13">
      <t>ヨウボウ</t>
    </rPh>
    <rPh sb="13" eb="14">
      <t>ガク</t>
    </rPh>
    <phoneticPr fontId="3"/>
  </si>
  <si>
    <t>要望書登録/要望内容/文化庁チェック</t>
    <rPh sb="0" eb="3">
      <t>ヨウボウショ</t>
    </rPh>
    <rPh sb="3" eb="5">
      <t>トウロク</t>
    </rPh>
    <rPh sb="6" eb="8">
      <t>ヨウボウ</t>
    </rPh>
    <rPh sb="8" eb="10">
      <t>ナイヨウ</t>
    </rPh>
    <rPh sb="11" eb="14">
      <t>ブンカチョウ</t>
    </rPh>
    <phoneticPr fontId="3"/>
  </si>
  <si>
    <t>-</t>
    <phoneticPr fontId="20"/>
  </si>
  <si>
    <t>要望書登録/映画製作/時間</t>
    <rPh sb="0" eb="3">
      <t>ヨウボウショ</t>
    </rPh>
    <rPh sb="3" eb="5">
      <t>トウロク</t>
    </rPh>
    <rPh sb="6" eb="8">
      <t>エイガ</t>
    </rPh>
    <rPh sb="8" eb="10">
      <t>セイサク</t>
    </rPh>
    <rPh sb="11" eb="13">
      <t>ジカン</t>
    </rPh>
    <phoneticPr fontId="3"/>
  </si>
  <si>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3"/>
  </si>
  <si>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3"/>
  </si>
  <si>
    <t>要望書登録/映画製作/完成形態</t>
    <rPh sb="0" eb="3">
      <t>ヨウボウショ</t>
    </rPh>
    <rPh sb="3" eb="5">
      <t>トウロク</t>
    </rPh>
    <rPh sb="6" eb="8">
      <t>エイガ</t>
    </rPh>
    <rPh sb="8" eb="10">
      <t>セイサク</t>
    </rPh>
    <rPh sb="11" eb="13">
      <t>カンセイ</t>
    </rPh>
    <rPh sb="13" eb="15">
      <t>ケイタイ</t>
    </rPh>
    <phoneticPr fontId="3"/>
  </si>
  <si>
    <t>要望書登録/映画製作/監督</t>
    <rPh sb="0" eb="3">
      <t>ヨウボウショ</t>
    </rPh>
    <rPh sb="3" eb="5">
      <t>トウロク</t>
    </rPh>
    <rPh sb="6" eb="8">
      <t>エイガ</t>
    </rPh>
    <rPh sb="8" eb="10">
      <t>セイサク</t>
    </rPh>
    <rPh sb="11" eb="13">
      <t>カントク</t>
    </rPh>
    <phoneticPr fontId="3"/>
  </si>
  <si>
    <t>要望書登録/映画製作/脚本</t>
    <rPh sb="0" eb="3">
      <t>ヨウボウショ</t>
    </rPh>
    <rPh sb="3" eb="5">
      <t>トウロク</t>
    </rPh>
    <rPh sb="6" eb="8">
      <t>エイガ</t>
    </rPh>
    <rPh sb="8" eb="10">
      <t>セイサク</t>
    </rPh>
    <rPh sb="11" eb="13">
      <t>キャクホン</t>
    </rPh>
    <phoneticPr fontId="3"/>
  </si>
  <si>
    <t>要望書登録/映画製作/撮影</t>
    <rPh sb="0" eb="3">
      <t>ヨウボウショ</t>
    </rPh>
    <rPh sb="3" eb="5">
      <t>トウロク</t>
    </rPh>
    <rPh sb="6" eb="8">
      <t>エイガ</t>
    </rPh>
    <rPh sb="8" eb="10">
      <t>セイサク</t>
    </rPh>
    <rPh sb="11" eb="13">
      <t>サツエイ</t>
    </rPh>
    <phoneticPr fontId="3"/>
  </si>
  <si>
    <t>要望書登録/映画製作/出演者</t>
    <rPh sb="0" eb="3">
      <t>ヨウボウショ</t>
    </rPh>
    <rPh sb="3" eb="5">
      <t>トウロク</t>
    </rPh>
    <rPh sb="6" eb="8">
      <t>エイガ</t>
    </rPh>
    <rPh sb="8" eb="10">
      <t>セイサク</t>
    </rPh>
    <rPh sb="11" eb="14">
      <t>シュツエンシャ</t>
    </rPh>
    <phoneticPr fontId="3"/>
  </si>
  <si>
    <t>要望書登録/映画製作/配給会社</t>
    <rPh sb="0" eb="3">
      <t>ヨウボウショ</t>
    </rPh>
    <rPh sb="3" eb="5">
      <t>トウロク</t>
    </rPh>
    <rPh sb="6" eb="8">
      <t>エイガ</t>
    </rPh>
    <rPh sb="8" eb="10">
      <t>セイサク</t>
    </rPh>
    <rPh sb="11" eb="13">
      <t>ハイキュウ</t>
    </rPh>
    <rPh sb="13" eb="15">
      <t>ガイシャ</t>
    </rPh>
    <phoneticPr fontId="3"/>
  </si>
  <si>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3"/>
  </si>
  <si>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3"/>
  </si>
  <si>
    <t>要望書登録/基金/県NO</t>
    <rPh sb="0" eb="3">
      <t>ヨウボウショ</t>
    </rPh>
    <rPh sb="3" eb="5">
      <t>トウロク</t>
    </rPh>
    <rPh sb="6" eb="8">
      <t>キキン</t>
    </rPh>
    <rPh sb="9" eb="10">
      <t>ケン</t>
    </rPh>
    <phoneticPr fontId="3"/>
  </si>
  <si>
    <t>要望書登録/補助金/単位</t>
    <rPh sb="0" eb="3">
      <t>ヨウボウショ</t>
    </rPh>
    <rPh sb="3" eb="5">
      <t>トウロク</t>
    </rPh>
    <rPh sb="6" eb="9">
      <t>ホジョキン</t>
    </rPh>
    <rPh sb="10" eb="12">
      <t>タンイ</t>
    </rPh>
    <phoneticPr fontId="3"/>
  </si>
  <si>
    <t>要望書登録/補助金/個表番号</t>
    <rPh sb="0" eb="3">
      <t>ヨウボウショ</t>
    </rPh>
    <rPh sb="3" eb="5">
      <t>トウロク</t>
    </rPh>
    <rPh sb="6" eb="9">
      <t>ホジョキン</t>
    </rPh>
    <rPh sb="10" eb="12">
      <t>コヒョウ</t>
    </rPh>
    <rPh sb="12" eb="14">
      <t>バンゴウ</t>
    </rPh>
    <phoneticPr fontId="3"/>
  </si>
  <si>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3"/>
  </si>
  <si>
    <t>要望書登録/基金/分野
要望書登録/補助金/分野</t>
    <rPh sb="0" eb="3">
      <t>ヨウボウショ</t>
    </rPh>
    <rPh sb="3" eb="5">
      <t>トウロク</t>
    </rPh>
    <rPh sb="6" eb="8">
      <t>キキン</t>
    </rPh>
    <rPh sb="9" eb="11">
      <t>ブンヤ</t>
    </rPh>
    <rPh sb="18" eb="21">
      <t>ホジョキン</t>
    </rPh>
    <phoneticPr fontId="3"/>
  </si>
  <si>
    <t>要望書登録/基金/ジャンル
要望書登録/補助金/ジャンル</t>
    <phoneticPr fontId="20"/>
  </si>
  <si>
    <t>要望書登録/基金/提出日
要望書登録/補助金/提出日</t>
    <rPh sb="0" eb="3">
      <t>ヨウボウショ</t>
    </rPh>
    <rPh sb="3" eb="5">
      <t>トウロク</t>
    </rPh>
    <rPh sb="6" eb="8">
      <t>キキン</t>
    </rPh>
    <rPh sb="9" eb="11">
      <t>テイシュツ</t>
    </rPh>
    <rPh sb="11" eb="12">
      <t>ビ</t>
    </rPh>
    <phoneticPr fontId="3"/>
  </si>
  <si>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3"/>
  </si>
  <si>
    <t>要望書登録/活動場所/開始日</t>
    <rPh sb="0" eb="3">
      <t>ヨウボウショ</t>
    </rPh>
    <rPh sb="3" eb="5">
      <t>トウロク</t>
    </rPh>
    <rPh sb="6" eb="8">
      <t>カツドウ</t>
    </rPh>
    <rPh sb="8" eb="10">
      <t>バショ</t>
    </rPh>
    <rPh sb="11" eb="14">
      <t>カイシビ</t>
    </rPh>
    <phoneticPr fontId="3"/>
  </si>
  <si>
    <t>要望書登録/活動場所/終了日</t>
    <rPh sb="0" eb="3">
      <t>ヨウボウショ</t>
    </rPh>
    <rPh sb="3" eb="5">
      <t>トウロク</t>
    </rPh>
    <rPh sb="6" eb="8">
      <t>カツドウ</t>
    </rPh>
    <rPh sb="8" eb="10">
      <t>バショ</t>
    </rPh>
    <rPh sb="11" eb="13">
      <t>シュウリョウ</t>
    </rPh>
    <rPh sb="13" eb="14">
      <t>ヒ</t>
    </rPh>
    <phoneticPr fontId="3"/>
  </si>
  <si>
    <t>要望書登録/活動場所/活動場所</t>
    <rPh sb="0" eb="3">
      <t>ヨウボウショ</t>
    </rPh>
    <rPh sb="3" eb="5">
      <t>トウロク</t>
    </rPh>
    <rPh sb="6" eb="8">
      <t>カツドウ</t>
    </rPh>
    <rPh sb="8" eb="10">
      <t>バショ</t>
    </rPh>
    <rPh sb="11" eb="13">
      <t>カツドウ</t>
    </rPh>
    <rPh sb="13" eb="15">
      <t>バショ</t>
    </rPh>
    <phoneticPr fontId="3"/>
  </si>
  <si>
    <t>団体登録/団体基本情報/団体名</t>
    <rPh sb="12" eb="14">
      <t>ダンタイ</t>
    </rPh>
    <rPh sb="14" eb="15">
      <t>メイ</t>
    </rPh>
    <phoneticPr fontId="3"/>
  </si>
  <si>
    <t>団体登録/団体基本情報/ヨミガナ</t>
  </si>
  <si>
    <t>団体登録/団体基本情報/代表者氏名</t>
    <rPh sb="12" eb="15">
      <t>ダイヒョウシャ</t>
    </rPh>
    <rPh sb="15" eb="17">
      <t>シメイ</t>
    </rPh>
    <phoneticPr fontId="3"/>
  </si>
  <si>
    <t>団体登録/団体基本情報/代表者役職</t>
    <rPh sb="12" eb="15">
      <t>ダイヒョウシャ</t>
    </rPh>
    <rPh sb="15" eb="17">
      <t>ヤクショク</t>
    </rPh>
    <phoneticPr fontId="3"/>
  </si>
  <si>
    <t>団体登録/団体基本情報/郵便番号</t>
    <rPh sb="12" eb="16">
      <t>ユウビンバンゴウ</t>
    </rPh>
    <phoneticPr fontId="3"/>
  </si>
  <si>
    <t>団体登録/団体基本情報/都道府県</t>
    <rPh sb="12" eb="16">
      <t>トドウフケン</t>
    </rPh>
    <phoneticPr fontId="3"/>
  </si>
  <si>
    <t>団体登録/団体基本情報/住所1</t>
    <rPh sb="12" eb="14">
      <t>ジュウショ</t>
    </rPh>
    <phoneticPr fontId="3"/>
  </si>
  <si>
    <t>団体登録/団体基本情報/住所2</t>
    <rPh sb="12" eb="14">
      <t>ジュウショ</t>
    </rPh>
    <phoneticPr fontId="3"/>
  </si>
  <si>
    <t>団体登録/団体基本情報/電話番号</t>
    <rPh sb="12" eb="14">
      <t>デンワ</t>
    </rPh>
    <rPh sb="14" eb="16">
      <t>バンゴウ</t>
    </rPh>
    <phoneticPr fontId="3"/>
  </si>
  <si>
    <t>団体登録/団体基本情報/FAX番号</t>
    <rPh sb="15" eb="17">
      <t>バンゴウ</t>
    </rPh>
    <phoneticPr fontId="3"/>
  </si>
  <si>
    <t>団体登録/団体基本情報/ホームページ</t>
    <phoneticPr fontId="3"/>
  </si>
  <si>
    <t>団体登録/団体基本情報/創立年/月</t>
    <rPh sb="12" eb="14">
      <t>ソウリツ</t>
    </rPh>
    <rPh sb="14" eb="15">
      <t>ネン</t>
    </rPh>
    <rPh sb="16" eb="17">
      <t>ツキ</t>
    </rPh>
    <phoneticPr fontId="3"/>
  </si>
  <si>
    <t>団体登録/標準連絡先/団体名</t>
    <rPh sb="5" eb="7">
      <t>ヒョウジュン</t>
    </rPh>
    <rPh sb="7" eb="10">
      <t>レンラクサキ</t>
    </rPh>
    <rPh sb="11" eb="13">
      <t>ダンタイ</t>
    </rPh>
    <rPh sb="13" eb="14">
      <t>メイ</t>
    </rPh>
    <phoneticPr fontId="3"/>
  </si>
  <si>
    <t>団体登録/団体基本情報/団体種別</t>
    <rPh sb="12" eb="14">
      <t>ダンタイ</t>
    </rPh>
    <rPh sb="14" eb="16">
      <t>シュベツ</t>
    </rPh>
    <phoneticPr fontId="3"/>
  </si>
  <si>
    <t>施設登録/施設/施設名</t>
    <rPh sb="0" eb="2">
      <t>シセツ</t>
    </rPh>
    <rPh sb="2" eb="4">
      <t>トウロク</t>
    </rPh>
    <rPh sb="5" eb="7">
      <t>シセツ</t>
    </rPh>
    <rPh sb="8" eb="10">
      <t>シセツ</t>
    </rPh>
    <rPh sb="10" eb="11">
      <t>メイ</t>
    </rPh>
    <phoneticPr fontId="3"/>
  </si>
  <si>
    <t>施設登録/施設/郵便番号</t>
    <rPh sb="0" eb="2">
      <t>シセツ</t>
    </rPh>
    <rPh sb="2" eb="4">
      <t>トウロク</t>
    </rPh>
    <rPh sb="5" eb="7">
      <t>シセツ</t>
    </rPh>
    <rPh sb="8" eb="12">
      <t>ユウビンバンゴウ</t>
    </rPh>
    <phoneticPr fontId="3"/>
  </si>
  <si>
    <t>施設登録/施設/都道府県</t>
    <rPh sb="0" eb="2">
      <t>シセツ</t>
    </rPh>
    <rPh sb="2" eb="4">
      <t>トウロク</t>
    </rPh>
    <rPh sb="5" eb="7">
      <t>シセツ</t>
    </rPh>
    <rPh sb="8" eb="12">
      <t>トドウフケン</t>
    </rPh>
    <phoneticPr fontId="3"/>
  </si>
  <si>
    <t>施設登録/施設/住所1</t>
    <rPh sb="0" eb="2">
      <t>シセツ</t>
    </rPh>
    <rPh sb="2" eb="4">
      <t>トウロク</t>
    </rPh>
    <rPh sb="5" eb="7">
      <t>シセツ</t>
    </rPh>
    <rPh sb="8" eb="10">
      <t>ジュウショ</t>
    </rPh>
    <phoneticPr fontId="3"/>
  </si>
  <si>
    <t>施設登録/施設/住所2</t>
    <rPh sb="0" eb="2">
      <t>シセツ</t>
    </rPh>
    <rPh sb="2" eb="4">
      <t>トウロク</t>
    </rPh>
    <rPh sb="5" eb="7">
      <t>シセツ</t>
    </rPh>
    <rPh sb="8" eb="10">
      <t>ジュウショ</t>
    </rPh>
    <phoneticPr fontId="3"/>
  </si>
  <si>
    <t>要望書登録/要望内容/控除税額計（C）</t>
    <phoneticPr fontId="3"/>
  </si>
  <si>
    <t>要望書登録/要望内容/備考</t>
    <rPh sb="0" eb="3">
      <t>ヨウボウショ</t>
    </rPh>
    <rPh sb="3" eb="5">
      <t>トウロク</t>
    </rPh>
    <rPh sb="6" eb="8">
      <t>ヨウボウ</t>
    </rPh>
    <rPh sb="8" eb="10">
      <t>ナイヨウ</t>
    </rPh>
    <rPh sb="11" eb="13">
      <t>ビコウ</t>
    </rPh>
    <phoneticPr fontId="3"/>
  </si>
  <si>
    <t>No.</t>
    <phoneticPr fontId="22"/>
  </si>
  <si>
    <t>活動名：</t>
    <rPh sb="0" eb="2">
      <t>カツドウ</t>
    </rPh>
    <rPh sb="2" eb="3">
      <t>メイ</t>
    </rPh>
    <phoneticPr fontId="22"/>
  </si>
  <si>
    <t>団体名：</t>
    <rPh sb="0" eb="2">
      <t>ダンタイ</t>
    </rPh>
    <rPh sb="2" eb="3">
      <t>メイ</t>
    </rPh>
    <phoneticPr fontId="22"/>
  </si>
  <si>
    <t>①【必要書類の確認】</t>
    <rPh sb="2" eb="4">
      <t>ヒツヨウ</t>
    </rPh>
    <rPh sb="4" eb="6">
      <t>ショルイ</t>
    </rPh>
    <rPh sb="7" eb="9">
      <t>カクニン</t>
    </rPh>
    <phoneticPr fontId="22"/>
  </si>
  <si>
    <t>③【応募要件の確認】</t>
    <rPh sb="2" eb="4">
      <t>オウボ</t>
    </rPh>
    <rPh sb="4" eb="6">
      <t>ヨウケン</t>
    </rPh>
    <rPh sb="7" eb="9">
      <t>カクニン</t>
    </rPh>
    <phoneticPr fontId="22"/>
  </si>
  <si>
    <t>□</t>
    <phoneticPr fontId="22"/>
  </si>
  <si>
    <t>欠落なし</t>
    <rPh sb="0" eb="2">
      <t>ケツラク</t>
    </rPh>
    <phoneticPr fontId="22"/>
  </si>
  <si>
    <t>□</t>
  </si>
  <si>
    <t>適合</t>
    <rPh sb="0" eb="2">
      <t>テキゴウ</t>
    </rPh>
    <phoneticPr fontId="22"/>
  </si>
  <si>
    <t>その他 応募できない活動　にあたらない</t>
    <rPh sb="2" eb="3">
      <t>タ</t>
    </rPh>
    <phoneticPr fontId="22"/>
  </si>
  <si>
    <t>不適合</t>
    <rPh sb="0" eb="1">
      <t>フ</t>
    </rPh>
    <rPh sb="1" eb="3">
      <t>テキゴウ</t>
    </rPh>
    <phoneticPr fontId="22"/>
  </si>
  <si>
    <t>②【応募履歴の確認】</t>
    <rPh sb="2" eb="4">
      <t>オウボ</t>
    </rPh>
    <rPh sb="4" eb="6">
      <t>リレキ</t>
    </rPh>
    <phoneticPr fontId="22"/>
  </si>
  <si>
    <t>④【連絡概要】</t>
    <rPh sb="2" eb="4">
      <t>レンラク</t>
    </rPh>
    <rPh sb="4" eb="6">
      <t>ガイヨウ</t>
    </rPh>
    <phoneticPr fontId="22"/>
  </si>
  <si>
    <t>※要望者に連絡した日時及び提出期限を記入し、連絡手段にチェック</t>
    <phoneticPr fontId="22"/>
  </si>
  <si>
    <t>《1回目》</t>
    <phoneticPr fontId="22"/>
  </si>
  <si>
    <t>連絡日時・手段</t>
    <rPh sb="0" eb="2">
      <t>レンラク</t>
    </rPh>
    <rPh sb="2" eb="4">
      <t>ニチジ</t>
    </rPh>
    <rPh sb="5" eb="7">
      <t>シュダン</t>
    </rPh>
    <phoneticPr fontId="22"/>
  </si>
  <si>
    <t>□電話 □メール</t>
    <phoneticPr fontId="22"/>
  </si>
  <si>
    <t>→</t>
    <phoneticPr fontId="22"/>
  </si>
  <si>
    <t>提出期限</t>
  </si>
  <si>
    <t>《2回目》</t>
    <phoneticPr fontId="22"/>
  </si>
  <si>
    <t>《結果》</t>
    <phoneticPr fontId="22"/>
  </si>
  <si>
    <t>要望者と連絡がとれた</t>
  </si>
  <si>
    <t>　　　</t>
    <phoneticPr fontId="22"/>
  </si>
  <si>
    <t>□ 期限までに提出あり　</t>
    <phoneticPr fontId="22"/>
  </si>
  <si>
    <t>　　　　</t>
    <phoneticPr fontId="22"/>
  </si>
  <si>
    <t>□ 期限までに提出なし</t>
    <phoneticPr fontId="22"/>
  </si>
  <si>
    <t>要望者と連絡がとれなかった</t>
  </si>
  <si>
    <t>【最終判断】</t>
    <rPh sb="1" eb="3">
      <t>サイシュウ</t>
    </rPh>
    <rPh sb="3" eb="5">
      <t>ハンダン</t>
    </rPh>
    <phoneticPr fontId="22"/>
  </si>
  <si>
    <t>不適合</t>
    <phoneticPr fontId="22"/>
  </si>
  <si>
    <t>《理由》</t>
    <phoneticPr fontId="22"/>
  </si>
  <si>
    <t>【特記事項】</t>
    <rPh sb="1" eb="3">
      <t>トッキ</t>
    </rPh>
    <rPh sb="3" eb="5">
      <t>ジコウ</t>
    </rPh>
    <phoneticPr fontId="22"/>
  </si>
  <si>
    <t>要望書の作成にあたっては、特に以下の点に注意して作成ください。</t>
    <rPh sb="13" eb="14">
      <t>トク</t>
    </rPh>
    <phoneticPr fontId="20"/>
  </si>
  <si>
    <t>【 要望書作成に際しての注意事項 】</t>
    <rPh sb="2" eb="5">
      <t>ヨウボウショ</t>
    </rPh>
    <rPh sb="5" eb="7">
      <t>サクセイ</t>
    </rPh>
    <rPh sb="8" eb="9">
      <t>サイ</t>
    </rPh>
    <rPh sb="12" eb="14">
      <t>チュウイ</t>
    </rPh>
    <rPh sb="14" eb="16">
      <t>ジコウ</t>
    </rPh>
    <phoneticPr fontId="20"/>
  </si>
  <si>
    <t>・応募する活動区分ごとに様式が異なりますので、要望書の作成前に必ず確認してください。</t>
    <rPh sb="1" eb="3">
      <t>オウボ</t>
    </rPh>
    <rPh sb="5" eb="7">
      <t>カツドウ</t>
    </rPh>
    <rPh sb="7" eb="9">
      <t>クブン</t>
    </rPh>
    <rPh sb="12" eb="14">
      <t>ヨウシキ</t>
    </rPh>
    <rPh sb="15" eb="16">
      <t>コト</t>
    </rPh>
    <rPh sb="23" eb="26">
      <t>ヨウボウショ</t>
    </rPh>
    <rPh sb="27" eb="29">
      <t>サクセイ</t>
    </rPh>
    <rPh sb="29" eb="30">
      <t>マエ</t>
    </rPh>
    <rPh sb="31" eb="32">
      <t>カナラ</t>
    </rPh>
    <rPh sb="33" eb="35">
      <t>カクニン</t>
    </rPh>
    <phoneticPr fontId="20"/>
  </si>
  <si>
    <t>・主催者の形態や活動内容によって必要な提出書類が異なります。募集案内「必要書類と記入上の</t>
    <rPh sb="1" eb="4">
      <t>シュサイシャ</t>
    </rPh>
    <rPh sb="5" eb="7">
      <t>ケイタイ</t>
    </rPh>
    <rPh sb="8" eb="10">
      <t>カツドウ</t>
    </rPh>
    <rPh sb="10" eb="12">
      <t>ナイヨウ</t>
    </rPh>
    <rPh sb="16" eb="18">
      <t>ヒツヨウ</t>
    </rPh>
    <rPh sb="19" eb="21">
      <t>テイシュツ</t>
    </rPh>
    <rPh sb="21" eb="23">
      <t>ショルイ</t>
    </rPh>
    <rPh sb="24" eb="25">
      <t>コト</t>
    </rPh>
    <rPh sb="30" eb="32">
      <t>ボシュウ</t>
    </rPh>
    <rPh sb="32" eb="34">
      <t>アンナイ</t>
    </rPh>
    <rPh sb="35" eb="37">
      <t>ヒツヨウ</t>
    </rPh>
    <rPh sb="37" eb="39">
      <t>ショルイ</t>
    </rPh>
    <rPh sb="40" eb="42">
      <t>キニュウ</t>
    </rPh>
    <rPh sb="42" eb="43">
      <t>ジョウ</t>
    </rPh>
    <phoneticPr fontId="20"/>
  </si>
  <si>
    <t>　注意事項」を必ず確認し、書類を作成してください。なお、提出の必要がない書類については、</t>
    <phoneticPr fontId="20"/>
  </si>
  <si>
    <t>　空欄のままご提出ください。</t>
    <phoneticPr fontId="20"/>
  </si>
  <si>
    <t>・本様式にはファイル保護のためのロックを施しており、文字の大きさや入力欄の調整など、</t>
    <rPh sb="1" eb="2">
      <t>ホン</t>
    </rPh>
    <rPh sb="2" eb="4">
      <t>ヨウシキ</t>
    </rPh>
    <rPh sb="10" eb="12">
      <t>ホゴ</t>
    </rPh>
    <rPh sb="20" eb="21">
      <t>ホドコ</t>
    </rPh>
    <rPh sb="29" eb="30">
      <t>オオ</t>
    </rPh>
    <rPh sb="33" eb="35">
      <t>ニュウリョク</t>
    </rPh>
    <rPh sb="35" eb="36">
      <t>ラン</t>
    </rPh>
    <rPh sb="37" eb="39">
      <t>チョウセイ</t>
    </rPh>
    <phoneticPr fontId="20"/>
  </si>
  <si>
    <r>
      <t>　様式の変更ができない仕様になっていますので、必ず</t>
    </r>
    <r>
      <rPr>
        <b/>
        <u/>
        <sz val="10"/>
        <color theme="1"/>
        <rFont val="游ゴシック"/>
        <family val="3"/>
        <charset val="128"/>
        <scheme val="minor"/>
      </rPr>
      <t>既定の文字数・行数以内</t>
    </r>
    <r>
      <rPr>
        <sz val="10"/>
        <color theme="1"/>
        <rFont val="游ゴシック"/>
        <family val="3"/>
        <charset val="128"/>
        <scheme val="minor"/>
      </rPr>
      <t>で記入してください。</t>
    </r>
    <phoneticPr fontId="20"/>
  </si>
  <si>
    <t>【 入力に際しての注意事項 】</t>
    <rPh sb="2" eb="4">
      <t>ニュウリョク</t>
    </rPh>
    <rPh sb="5" eb="6">
      <t>サイ</t>
    </rPh>
    <rPh sb="9" eb="11">
      <t>チュウイ</t>
    </rPh>
    <rPh sb="11" eb="13">
      <t>ジコウ</t>
    </rPh>
    <phoneticPr fontId="20"/>
  </si>
  <si>
    <t>【 よく使う操作について 】</t>
    <rPh sb="4" eb="5">
      <t>ツカ</t>
    </rPh>
    <rPh sb="6" eb="8">
      <t>ソウサ</t>
    </rPh>
    <phoneticPr fontId="20"/>
  </si>
  <si>
    <t>・改行</t>
    <rPh sb="1" eb="3">
      <t>カイギョウ</t>
    </rPh>
    <phoneticPr fontId="20"/>
  </si>
  <si>
    <t>[Alt] + [Enter]</t>
    <phoneticPr fontId="20"/>
  </si>
  <si>
    <t>・全角⇔半角　変換</t>
    <rPh sb="1" eb="3">
      <t>ゼンカク</t>
    </rPh>
    <rPh sb="4" eb="6">
      <t>ハンカク</t>
    </rPh>
    <rPh sb="7" eb="9">
      <t>ヘンカン</t>
    </rPh>
    <phoneticPr fontId="20"/>
  </si>
  <si>
    <t>[半角/全角]</t>
    <rPh sb="1" eb="3">
      <t>ハンカク</t>
    </rPh>
    <rPh sb="4" eb="6">
      <t>ゼンカク</t>
    </rPh>
    <phoneticPr fontId="20"/>
  </si>
  <si>
    <t>キーボードの左上にある【半角/全角】キーを押すたびに、「ひらがな」→「半角英数」→「ひらがな」の順に入力モードが切り替わります。</t>
    <phoneticPr fontId="20"/>
  </si>
  <si>
    <t>担当者氏名</t>
    <phoneticPr fontId="3"/>
  </si>
  <si>
    <t>担当者電話番号</t>
    <phoneticPr fontId="20"/>
  </si>
  <si>
    <t>E-mail</t>
    <phoneticPr fontId="3"/>
  </si>
  <si>
    <t>収入</t>
    <phoneticPr fontId="4"/>
  </si>
  <si>
    <t>支出</t>
    <phoneticPr fontId="3"/>
  </si>
  <si>
    <t>支払先及び備考</t>
    <phoneticPr fontId="5"/>
  </si>
  <si>
    <t>金額</t>
    <rPh sb="0" eb="2">
      <t>キンガク</t>
    </rPh>
    <phoneticPr fontId="5"/>
  </si>
  <si>
    <t>団体名（主催者）</t>
    <phoneticPr fontId="3"/>
  </si>
  <si>
    <t>活動名：</t>
    <phoneticPr fontId="5"/>
  </si>
  <si>
    <t>①</t>
  </si>
  <si>
    <t>③</t>
  </si>
  <si>
    <t>経費　①</t>
    <phoneticPr fontId="4"/>
  </si>
  <si>
    <t>経費　②</t>
    <phoneticPr fontId="4"/>
  </si>
  <si>
    <t>経費　③</t>
    <phoneticPr fontId="4"/>
  </si>
  <si>
    <t>②</t>
    <phoneticPr fontId="20"/>
  </si>
  <si>
    <t>感染症予防用品購入費</t>
    <rPh sb="0" eb="3">
      <t>カンセンショウ</t>
    </rPh>
    <rPh sb="3" eb="6">
      <t>ヨボウヨウ</t>
    </rPh>
    <rPh sb="6" eb="7">
      <t>ヒン</t>
    </rPh>
    <rPh sb="7" eb="10">
      <t>コウニュウヒ</t>
    </rPh>
    <phoneticPr fontId="20"/>
  </si>
  <si>
    <t>単価10万円未満のものに限る</t>
    <rPh sb="0" eb="2">
      <t>タンカ</t>
    </rPh>
    <rPh sb="4" eb="6">
      <t>マンエン</t>
    </rPh>
    <rPh sb="6" eb="8">
      <t>ミマン</t>
    </rPh>
    <rPh sb="12" eb="13">
      <t>カギ</t>
    </rPh>
    <phoneticPr fontId="20"/>
  </si>
  <si>
    <t>消毒関係消耗品購入費</t>
    <rPh sb="0" eb="2">
      <t>ショウドク</t>
    </rPh>
    <rPh sb="2" eb="4">
      <t>カンケイ</t>
    </rPh>
    <rPh sb="4" eb="6">
      <t>ショウモウ</t>
    </rPh>
    <rPh sb="6" eb="7">
      <t>ヒン</t>
    </rPh>
    <rPh sb="7" eb="10">
      <t>コウニュウヒ</t>
    </rPh>
    <phoneticPr fontId="20"/>
  </si>
  <si>
    <t>消毒作業費</t>
    <rPh sb="0" eb="2">
      <t>ショウドク</t>
    </rPh>
    <rPh sb="2" eb="4">
      <t>サギョウ</t>
    </rPh>
    <rPh sb="4" eb="5">
      <t>ヒ</t>
    </rPh>
    <phoneticPr fontId="20"/>
  </si>
  <si>
    <t>感染症対策機材購入・借用費</t>
    <rPh sb="0" eb="3">
      <t>カンセンショウ</t>
    </rPh>
    <rPh sb="3" eb="5">
      <t>タイサク</t>
    </rPh>
    <rPh sb="5" eb="7">
      <t>キザイ</t>
    </rPh>
    <rPh sb="7" eb="9">
      <t>コウニュウ</t>
    </rPh>
    <rPh sb="10" eb="12">
      <t>シャクヨウ</t>
    </rPh>
    <rPh sb="12" eb="13">
      <t>ヒ</t>
    </rPh>
    <phoneticPr fontId="20"/>
  </si>
  <si>
    <t>購入の場合、単価10万円未満のものに限る</t>
    <rPh sb="0" eb="2">
      <t>コウニュウ</t>
    </rPh>
    <rPh sb="3" eb="5">
      <t>バアイ</t>
    </rPh>
    <phoneticPr fontId="20"/>
  </si>
  <si>
    <t>検査費</t>
    <rPh sb="0" eb="2">
      <t>ケンサ</t>
    </rPh>
    <rPh sb="2" eb="3">
      <t>ヒ</t>
    </rPh>
    <phoneticPr fontId="20"/>
  </si>
  <si>
    <t>出演者・スタッフのPCR検査、抗原検査費用</t>
    <rPh sb="0" eb="3">
      <t>シュツエンシャ</t>
    </rPh>
    <rPh sb="12" eb="14">
      <t>ケンサ</t>
    </rPh>
    <rPh sb="15" eb="17">
      <t>コウゲン</t>
    </rPh>
    <rPh sb="17" eb="19">
      <t>ケンサ</t>
    </rPh>
    <rPh sb="19" eb="21">
      <t>ヒヨウ</t>
    </rPh>
    <phoneticPr fontId="20"/>
  </si>
  <si>
    <t>担当部署名または役職名</t>
    <rPh sb="2" eb="4">
      <t>ブショ</t>
    </rPh>
    <rPh sb="4" eb="5">
      <t>メイ</t>
    </rPh>
    <rPh sb="8" eb="11">
      <t>ヤクショクメイ</t>
    </rPh>
    <phoneticPr fontId="3"/>
  </si>
  <si>
    <t>←振興会使用欄</t>
    <rPh sb="1" eb="3">
      <t>シンコウ</t>
    </rPh>
    <rPh sb="3" eb="4">
      <t>カイ</t>
    </rPh>
    <rPh sb="4" eb="6">
      <t>シヨウ</t>
    </rPh>
    <rPh sb="6" eb="7">
      <t>ラン</t>
    </rPh>
    <phoneticPr fontId="3"/>
  </si>
  <si>
    <t>団体名（フリガナ）</t>
    <phoneticPr fontId="3"/>
  </si>
  <si>
    <t>小計（千円）</t>
    <rPh sb="0" eb="2">
      <t>ショウケイ</t>
    </rPh>
    <rPh sb="3" eb="4">
      <t>セン</t>
    </rPh>
    <rPh sb="4" eb="5">
      <t>エン</t>
    </rPh>
    <phoneticPr fontId="4"/>
  </si>
  <si>
    <t>項目</t>
    <phoneticPr fontId="20"/>
  </si>
  <si>
    <t>№</t>
    <phoneticPr fontId="5"/>
  </si>
  <si>
    <t>神奈川県</t>
  </si>
  <si>
    <t>和歌山県</t>
  </si>
  <si>
    <t>.</t>
    <phoneticPr fontId="3"/>
  </si>
  <si>
    <t>細目</t>
    <rPh sb="0" eb="2">
      <t>サイモク</t>
    </rPh>
    <phoneticPr fontId="5"/>
  </si>
  <si>
    <t>市町村または特別区</t>
    <rPh sb="0" eb="3">
      <t>シチョウソン</t>
    </rPh>
    <rPh sb="6" eb="9">
      <t>トクベツク</t>
    </rPh>
    <phoneticPr fontId="3"/>
  </si>
  <si>
    <t>東京都</t>
  </si>
  <si>
    <t>活動区分</t>
    <phoneticPr fontId="3"/>
  </si>
  <si>
    <t>細目</t>
    <phoneticPr fontId="5"/>
  </si>
  <si>
    <r>
      <rPr>
        <sz val="14"/>
        <color rgb="FF969696"/>
        <rFont val="游ゴシック"/>
        <family val="3"/>
        <charset val="128"/>
        <scheme val="minor"/>
      </rPr>
      <t>.</t>
    </r>
    <r>
      <rPr>
        <sz val="14"/>
        <color theme="1"/>
        <rFont val="游ゴシック"/>
        <family val="3"/>
        <charset val="128"/>
        <scheme val="minor"/>
      </rPr>
      <t>項目</t>
    </r>
    <phoneticPr fontId="20"/>
  </si>
  <si>
    <t>（千円）</t>
  </si>
  <si>
    <t>上限額↓</t>
    <phoneticPr fontId="20"/>
  </si>
  <si>
    <t>.</t>
    <phoneticPr fontId="20"/>
  </si>
  <si>
    <r>
      <rPr>
        <u/>
        <sz val="14"/>
        <color rgb="FF969696"/>
        <rFont val="游ゴシック"/>
        <family val="3"/>
        <charset val="128"/>
        <scheme val="minor"/>
      </rPr>
      <t>.</t>
    </r>
    <r>
      <rPr>
        <u/>
        <sz val="14"/>
        <color theme="1"/>
        <rFont val="游ゴシック"/>
        <family val="3"/>
        <charset val="128"/>
        <scheme val="minor"/>
      </rPr>
      <t>項目</t>
    </r>
    <phoneticPr fontId="20"/>
  </si>
  <si>
    <t>→提出日　 　　月　　  日</t>
    <phoneticPr fontId="22"/>
  </si>
  <si>
    <t>①総表!C10</t>
  </si>
  <si>
    <t>①総表!C12</t>
  </si>
  <si>
    <t>①総表!C11</t>
  </si>
  <si>
    <t>①総表!C23</t>
  </si>
  <si>
    <t>施設コード</t>
    <rPh sb="0" eb="2">
      <t>シセツ</t>
    </rPh>
    <phoneticPr fontId="20"/>
  </si>
  <si>
    <t>都道府県番号</t>
    <rPh sb="0" eb="4">
      <t>トドウフケン</t>
    </rPh>
    <rPh sb="4" eb="6">
      <t>バンゴウ</t>
    </rPh>
    <phoneticPr fontId="20"/>
  </si>
  <si>
    <t>北海道</t>
  </si>
  <si>
    <t>岩手県</t>
  </si>
  <si>
    <t>宮城県</t>
  </si>
  <si>
    <t>秋田県</t>
  </si>
  <si>
    <t>山形県</t>
  </si>
  <si>
    <t>福島県</t>
  </si>
  <si>
    <t>茨城県</t>
  </si>
  <si>
    <t>栃木県</t>
  </si>
  <si>
    <t> 10</t>
  </si>
  <si>
    <t>群馬県</t>
  </si>
  <si>
    <t> 11</t>
  </si>
  <si>
    <t>埼玉県</t>
  </si>
  <si>
    <t> 12</t>
  </si>
  <si>
    <t>千葉県</t>
  </si>
  <si>
    <t> 13</t>
  </si>
  <si>
    <t> 14</t>
  </si>
  <si>
    <t> 15</t>
  </si>
  <si>
    <t>新潟県</t>
  </si>
  <si>
    <t> 16</t>
  </si>
  <si>
    <t>富山県</t>
  </si>
  <si>
    <t> 17</t>
  </si>
  <si>
    <t>石川県</t>
  </si>
  <si>
    <t> 18</t>
  </si>
  <si>
    <t>福井県</t>
  </si>
  <si>
    <t> 19</t>
  </si>
  <si>
    <t>山梨県</t>
  </si>
  <si>
    <t> 20</t>
  </si>
  <si>
    <t>長野県</t>
  </si>
  <si>
    <t> 21</t>
  </si>
  <si>
    <t>岐阜県</t>
  </si>
  <si>
    <t> 22</t>
  </si>
  <si>
    <t>静岡県</t>
  </si>
  <si>
    <t> 23</t>
  </si>
  <si>
    <t>愛知県</t>
  </si>
  <si>
    <t> 24</t>
  </si>
  <si>
    <t>三重県</t>
  </si>
  <si>
    <t> 25</t>
  </si>
  <si>
    <t>滋賀県</t>
  </si>
  <si>
    <t> 26</t>
  </si>
  <si>
    <t>京都府</t>
  </si>
  <si>
    <t> 27</t>
  </si>
  <si>
    <t>大阪府</t>
  </si>
  <si>
    <t> 28</t>
  </si>
  <si>
    <t>兵庫県</t>
  </si>
  <si>
    <t> 29</t>
  </si>
  <si>
    <t>奈良県</t>
  </si>
  <si>
    <t> 30</t>
  </si>
  <si>
    <t> 31</t>
  </si>
  <si>
    <t>鳥取県</t>
  </si>
  <si>
    <t> 32</t>
  </si>
  <si>
    <t>島根県</t>
  </si>
  <si>
    <t> 33</t>
  </si>
  <si>
    <t>岡山県</t>
  </si>
  <si>
    <t> 34</t>
  </si>
  <si>
    <t>広島県</t>
  </si>
  <si>
    <t> 35</t>
  </si>
  <si>
    <t>山口県</t>
  </si>
  <si>
    <t> 36</t>
  </si>
  <si>
    <t>徳島県</t>
  </si>
  <si>
    <t> 37</t>
  </si>
  <si>
    <t>香川県</t>
  </si>
  <si>
    <t> 38</t>
  </si>
  <si>
    <t>愛媛県</t>
  </si>
  <si>
    <t> 39</t>
  </si>
  <si>
    <t>高知県</t>
  </si>
  <si>
    <t> 40</t>
  </si>
  <si>
    <t>福岡県</t>
  </si>
  <si>
    <t> 41</t>
  </si>
  <si>
    <t>佐賀県</t>
  </si>
  <si>
    <t> 42</t>
  </si>
  <si>
    <t>長崎県</t>
  </si>
  <si>
    <t> 43</t>
  </si>
  <si>
    <t>熊本県</t>
  </si>
  <si>
    <t> 44</t>
  </si>
  <si>
    <t>大分県</t>
  </si>
  <si>
    <t> 45</t>
  </si>
  <si>
    <t>宮崎県</t>
  </si>
  <si>
    <t> 46</t>
  </si>
  <si>
    <t> 47</t>
  </si>
  <si>
    <t>沖縄県</t>
  </si>
  <si>
    <t>青森県</t>
  </si>
  <si>
    <t>鹿児島県</t>
  </si>
  <si>
    <t>A1のセルについて。施設の都道府県番号を表示している。会館と展示以外は団体の住所の都道府県番号にしたらいいかも。</t>
    <rPh sb="10" eb="12">
      <t>シセツ</t>
    </rPh>
    <rPh sb="13" eb="17">
      <t>トドウフケン</t>
    </rPh>
    <rPh sb="17" eb="19">
      <t>バンゴウ</t>
    </rPh>
    <rPh sb="20" eb="22">
      <t>ヒョウジ</t>
    </rPh>
    <rPh sb="27" eb="29">
      <t>カイカン</t>
    </rPh>
    <rPh sb="30" eb="32">
      <t>テンジ</t>
    </rPh>
    <rPh sb="32" eb="34">
      <t>イガイ</t>
    </rPh>
    <rPh sb="35" eb="37">
      <t>ダンタイ</t>
    </rPh>
    <rPh sb="38" eb="40">
      <t>ジュウショ</t>
    </rPh>
    <rPh sb="41" eb="45">
      <t>トドウフケン</t>
    </rPh>
    <rPh sb="45" eb="47">
      <t>バンゴウ</t>
    </rPh>
    <phoneticPr fontId="20"/>
  </si>
  <si>
    <t>担当者名はお一人でお願いします。</t>
    <rPh sb="0" eb="3">
      <t>タントウシャ</t>
    </rPh>
    <rPh sb="3" eb="4">
      <t>メイ</t>
    </rPh>
    <rPh sb="6" eb="8">
      <t>ヒトリ</t>
    </rPh>
    <rPh sb="10" eb="11">
      <t>ネガ</t>
    </rPh>
    <phoneticPr fontId="3"/>
  </si>
  <si>
    <t>電話番号</t>
    <phoneticPr fontId="20"/>
  </si>
  <si>
    <t>①総表!C17</t>
  </si>
  <si>
    <t>①総表!C14</t>
  </si>
  <si>
    <t>①総表!C19</t>
  </si>
  <si>
    <t>法人設立年月</t>
    <phoneticPr fontId="3"/>
  </si>
  <si>
    <t>法 人 番 号</t>
    <phoneticPr fontId="3"/>
  </si>
  <si>
    <t>団体設立年月</t>
    <phoneticPr fontId="3"/>
  </si>
  <si>
    <t>.</t>
    <phoneticPr fontId="3"/>
  </si>
  <si>
    <t>本活動の企画意図</t>
    <rPh sb="0" eb="1">
      <t>ホン</t>
    </rPh>
    <rPh sb="1" eb="3">
      <t>カツドウ</t>
    </rPh>
    <rPh sb="4" eb="6">
      <t>キカク</t>
    </rPh>
    <rPh sb="6" eb="8">
      <t>イト</t>
    </rPh>
    <phoneticPr fontId="3"/>
  </si>
  <si>
    <t>ー</t>
  </si>
  <si>
    <t>絵画</t>
    <rPh sb="0" eb="2">
      <t>カイガ</t>
    </rPh>
    <phoneticPr fontId="20"/>
  </si>
  <si>
    <t>彫刻</t>
    <rPh sb="0" eb="2">
      <t>チョウコク</t>
    </rPh>
    <phoneticPr fontId="20"/>
  </si>
  <si>
    <t>インスタレーション</t>
    <phoneticPr fontId="20"/>
  </si>
  <si>
    <t>写真</t>
    <rPh sb="0" eb="2">
      <t>シャシン</t>
    </rPh>
    <phoneticPr fontId="20"/>
  </si>
  <si>
    <t>映像</t>
    <rPh sb="0" eb="2">
      <t>エイゾウ</t>
    </rPh>
    <phoneticPr fontId="20"/>
  </si>
  <si>
    <t>工芸</t>
    <rPh sb="0" eb="2">
      <t>コウゲイ</t>
    </rPh>
    <phoneticPr fontId="20"/>
  </si>
  <si>
    <t>書</t>
    <rPh sb="0" eb="1">
      <t>ショ</t>
    </rPh>
    <phoneticPr fontId="20"/>
  </si>
  <si>
    <t>デザイン</t>
    <phoneticPr fontId="20"/>
  </si>
  <si>
    <t>建築</t>
    <rPh sb="0" eb="2">
      <t>ケンチク</t>
    </rPh>
    <phoneticPr fontId="20"/>
  </si>
  <si>
    <t>漫画</t>
    <rPh sb="0" eb="2">
      <t>マンガ</t>
    </rPh>
    <phoneticPr fontId="20"/>
  </si>
  <si>
    <t>アニメーション</t>
    <phoneticPr fontId="20"/>
  </si>
  <si>
    <t>メディアアート</t>
    <phoneticPr fontId="20"/>
  </si>
  <si>
    <t>その他（右に種類をご記入ください）</t>
    <phoneticPr fontId="20"/>
  </si>
  <si>
    <t>項目</t>
    <phoneticPr fontId="3"/>
  </si>
  <si>
    <t>作品料</t>
    <rPh sb="0" eb="2">
      <t>サクヒン</t>
    </rPh>
    <rPh sb="2" eb="3">
      <t>リョウ</t>
    </rPh>
    <phoneticPr fontId="3"/>
  </si>
  <si>
    <t>作品借料</t>
    <rPh sb="0" eb="2">
      <t>サクヒン</t>
    </rPh>
    <rPh sb="2" eb="4">
      <t>シャクリョウ</t>
    </rPh>
    <phoneticPr fontId="3"/>
  </si>
  <si>
    <t>作品保険料</t>
    <rPh sb="0" eb="2">
      <t>サクヒン</t>
    </rPh>
    <rPh sb="2" eb="5">
      <t>ホケンリョウ</t>
    </rPh>
    <phoneticPr fontId="3"/>
  </si>
  <si>
    <t>著作権使用料</t>
    <rPh sb="0" eb="3">
      <t>チョサクケン</t>
    </rPh>
    <rPh sb="3" eb="6">
      <t>シヨウリョウ</t>
    </rPh>
    <phoneticPr fontId="3"/>
  </si>
  <si>
    <t>ネット配信を行う場合の使用料を含む</t>
    <rPh sb="3" eb="5">
      <t>ハイシン</t>
    </rPh>
    <rPh sb="6" eb="7">
      <t>オコナ</t>
    </rPh>
    <rPh sb="8" eb="10">
      <t>バアイ</t>
    </rPh>
    <rPh sb="11" eb="13">
      <t>シヨウ</t>
    </rPh>
    <rPh sb="13" eb="14">
      <t>リョウ</t>
    </rPh>
    <rPh sb="15" eb="16">
      <t>フク</t>
    </rPh>
    <phoneticPr fontId="20"/>
  </si>
  <si>
    <t>活動終了後、解体・撤去によって主催者の財産とならない形態の展示品（インスタレーション等）については計上できる。</t>
    <rPh sb="0" eb="2">
      <t>カツドウ</t>
    </rPh>
    <rPh sb="2" eb="4">
      <t>シュウリョウ</t>
    </rPh>
    <rPh sb="4" eb="5">
      <t>ゴ</t>
    </rPh>
    <rPh sb="6" eb="8">
      <t>カイタイ</t>
    </rPh>
    <rPh sb="9" eb="11">
      <t>テッキョ</t>
    </rPh>
    <rPh sb="15" eb="18">
      <t>シュサイシャ</t>
    </rPh>
    <rPh sb="19" eb="21">
      <t>ザイサン</t>
    </rPh>
    <rPh sb="26" eb="28">
      <t>ケイタイ</t>
    </rPh>
    <rPh sb="29" eb="31">
      <t>テンジ</t>
    </rPh>
    <rPh sb="31" eb="32">
      <t>ヒン</t>
    </rPh>
    <rPh sb="42" eb="43">
      <t>ナド</t>
    </rPh>
    <rPh sb="49" eb="51">
      <t>ケイジョウ</t>
    </rPh>
    <phoneticPr fontId="3"/>
  </si>
  <si>
    <t>設営・運搬費</t>
    <rPh sb="0" eb="2">
      <t>セツエイ</t>
    </rPh>
    <rPh sb="3" eb="5">
      <t>ウンパン</t>
    </rPh>
    <rPh sb="5" eb="6">
      <t>ヒ</t>
    </rPh>
    <phoneticPr fontId="3"/>
  </si>
  <si>
    <t>会場設営費</t>
    <rPh sb="0" eb="2">
      <t>カイジョウ</t>
    </rPh>
    <rPh sb="2" eb="4">
      <t>セツエイ</t>
    </rPh>
    <rPh sb="4" eb="5">
      <t>ヒ</t>
    </rPh>
    <phoneticPr fontId="3"/>
  </si>
  <si>
    <t>会場撤去費</t>
    <rPh sb="0" eb="2">
      <t>カイジョウ</t>
    </rPh>
    <rPh sb="2" eb="4">
      <t>テッキョ</t>
    </rPh>
    <rPh sb="4" eb="5">
      <t>ヒ</t>
    </rPh>
    <phoneticPr fontId="3"/>
  </si>
  <si>
    <t>会場設営・撤去補助人件費</t>
    <rPh sb="0" eb="2">
      <t>カイジョウ</t>
    </rPh>
    <rPh sb="2" eb="4">
      <t>セツエイ</t>
    </rPh>
    <rPh sb="5" eb="7">
      <t>テッキョ</t>
    </rPh>
    <rPh sb="7" eb="9">
      <t>ホジョ</t>
    </rPh>
    <rPh sb="9" eb="12">
      <t>ジンケンヒ</t>
    </rPh>
    <phoneticPr fontId="20"/>
  </si>
  <si>
    <t>作家や専門家等による監修・立会いに係る経費を含む</t>
    <rPh sb="0" eb="2">
      <t>サッカ</t>
    </rPh>
    <rPh sb="3" eb="6">
      <t>センモンカ</t>
    </rPh>
    <rPh sb="6" eb="7">
      <t>トウ</t>
    </rPh>
    <rPh sb="10" eb="12">
      <t>カンシュウ</t>
    </rPh>
    <rPh sb="13" eb="15">
      <t>タチア</t>
    </rPh>
    <rPh sb="17" eb="18">
      <t>カカ</t>
    </rPh>
    <rPh sb="19" eb="21">
      <t>ケイヒ</t>
    </rPh>
    <rPh sb="22" eb="23">
      <t>フク</t>
    </rPh>
    <phoneticPr fontId="20"/>
  </si>
  <si>
    <t>字幕費・音声ガイド費</t>
    <rPh sb="0" eb="2">
      <t>ジマク</t>
    </rPh>
    <rPh sb="2" eb="3">
      <t>ヒ</t>
    </rPh>
    <rPh sb="4" eb="6">
      <t>オンセイ</t>
    </rPh>
    <rPh sb="9" eb="10">
      <t>ヒ</t>
    </rPh>
    <phoneticPr fontId="3"/>
  </si>
  <si>
    <t>機材借料</t>
    <rPh sb="0" eb="2">
      <t>キザイ</t>
    </rPh>
    <rPh sb="2" eb="4">
      <t>シャクリョウ</t>
    </rPh>
    <phoneticPr fontId="3"/>
  </si>
  <si>
    <t>作品梱包・運搬費</t>
    <rPh sb="0" eb="2">
      <t>サクヒン</t>
    </rPh>
    <rPh sb="2" eb="4">
      <t>コンポウ</t>
    </rPh>
    <rPh sb="5" eb="7">
      <t>ウンパン</t>
    </rPh>
    <rPh sb="7" eb="8">
      <t>ヒ</t>
    </rPh>
    <phoneticPr fontId="3"/>
  </si>
  <si>
    <t>謝金</t>
    <rPh sb="0" eb="2">
      <t>シャキン</t>
    </rPh>
    <phoneticPr fontId="3"/>
  </si>
  <si>
    <t>図録等編集謝金</t>
    <rPh sb="0" eb="2">
      <t>ズロク</t>
    </rPh>
    <rPh sb="2" eb="3">
      <t>トウ</t>
    </rPh>
    <rPh sb="3" eb="5">
      <t>ヘンシュウ</t>
    </rPh>
    <rPh sb="5" eb="7">
      <t>シャキン</t>
    </rPh>
    <phoneticPr fontId="3"/>
  </si>
  <si>
    <t>図録等原稿執筆謝金</t>
    <rPh sb="0" eb="2">
      <t>ズロク</t>
    </rPh>
    <rPh sb="2" eb="3">
      <t>トウ</t>
    </rPh>
    <rPh sb="3" eb="5">
      <t>ゲンコウ</t>
    </rPh>
    <rPh sb="5" eb="7">
      <t>シッピツ</t>
    </rPh>
    <rPh sb="7" eb="9">
      <t>シャキン</t>
    </rPh>
    <phoneticPr fontId="3"/>
  </si>
  <si>
    <t>図録等翻訳謝金</t>
    <rPh sb="0" eb="2">
      <t>ズロク</t>
    </rPh>
    <rPh sb="2" eb="3">
      <t>トウ</t>
    </rPh>
    <rPh sb="3" eb="5">
      <t>ホンヤク</t>
    </rPh>
    <rPh sb="5" eb="7">
      <t>シャキン</t>
    </rPh>
    <phoneticPr fontId="20"/>
  </si>
  <si>
    <t>各種翻訳謝金</t>
    <rPh sb="0" eb="2">
      <t>カクシュ</t>
    </rPh>
    <rPh sb="2" eb="4">
      <t>ホンヤク</t>
    </rPh>
    <rPh sb="4" eb="6">
      <t>シャキン</t>
    </rPh>
    <phoneticPr fontId="20"/>
  </si>
  <si>
    <t>会場監視員謝金</t>
    <rPh sb="0" eb="2">
      <t>カイジョウ</t>
    </rPh>
    <rPh sb="2" eb="5">
      <t>カンシイン</t>
    </rPh>
    <rPh sb="5" eb="7">
      <t>シャキン</t>
    </rPh>
    <phoneticPr fontId="3"/>
  </si>
  <si>
    <t>駐車場整理謝金</t>
    <rPh sb="0" eb="3">
      <t>チュウシャジョウ</t>
    </rPh>
    <rPh sb="3" eb="5">
      <t>セイリ</t>
    </rPh>
    <rPh sb="5" eb="7">
      <t>シャキン</t>
    </rPh>
    <phoneticPr fontId="3"/>
  </si>
  <si>
    <t>託児謝金</t>
    <rPh sb="0" eb="2">
      <t>タクジ</t>
    </rPh>
    <rPh sb="2" eb="4">
      <t>シャキン</t>
    </rPh>
    <phoneticPr fontId="3"/>
  </si>
  <si>
    <t>パフォーマンス等出演謝金</t>
    <rPh sb="7" eb="8">
      <t>トウ</t>
    </rPh>
    <rPh sb="8" eb="10">
      <t>シュツエン</t>
    </rPh>
    <rPh sb="10" eb="12">
      <t>シャキン</t>
    </rPh>
    <phoneticPr fontId="3"/>
  </si>
  <si>
    <t>展示の一環として同一会場で行われるものに限る</t>
    <rPh sb="0" eb="2">
      <t>テンジ</t>
    </rPh>
    <rPh sb="3" eb="5">
      <t>イッカン</t>
    </rPh>
    <rPh sb="8" eb="10">
      <t>ドウイツ</t>
    </rPh>
    <rPh sb="10" eb="12">
      <t>カイジョウ</t>
    </rPh>
    <rPh sb="13" eb="14">
      <t>オコナ</t>
    </rPh>
    <rPh sb="20" eb="21">
      <t>カギ</t>
    </rPh>
    <phoneticPr fontId="3"/>
  </si>
  <si>
    <t>関連行事・ワークショップ講師謝金</t>
    <rPh sb="0" eb="2">
      <t>カンレン</t>
    </rPh>
    <rPh sb="2" eb="4">
      <t>ギョウジ</t>
    </rPh>
    <rPh sb="12" eb="14">
      <t>コウシ</t>
    </rPh>
    <rPh sb="14" eb="16">
      <t>シャキン</t>
    </rPh>
    <phoneticPr fontId="3"/>
  </si>
  <si>
    <t>旅費</t>
    <rPh sb="0" eb="2">
      <t>リョヒ</t>
    </rPh>
    <phoneticPr fontId="3"/>
  </si>
  <si>
    <t>交通費</t>
    <rPh sb="0" eb="3">
      <t>コウツウヒ</t>
    </rPh>
    <phoneticPr fontId="3"/>
  </si>
  <si>
    <t>宿泊費</t>
    <rPh sb="0" eb="3">
      <t>シュクハクヒ</t>
    </rPh>
    <phoneticPr fontId="3"/>
  </si>
  <si>
    <t>食事代は除く</t>
    <rPh sb="0" eb="3">
      <t>ショクジダイ</t>
    </rPh>
    <rPh sb="4" eb="5">
      <t>ノゾ</t>
    </rPh>
    <phoneticPr fontId="3"/>
  </si>
  <si>
    <t>宣伝・印刷費</t>
    <rPh sb="0" eb="2">
      <t>センデン</t>
    </rPh>
    <rPh sb="3" eb="5">
      <t>インサツ</t>
    </rPh>
    <rPh sb="5" eb="6">
      <t>ヒ</t>
    </rPh>
    <phoneticPr fontId="3"/>
  </si>
  <si>
    <t>宣伝物送付料</t>
    <rPh sb="0" eb="2">
      <t>センデン</t>
    </rPh>
    <rPh sb="2" eb="3">
      <t>ブツ</t>
    </rPh>
    <rPh sb="3" eb="5">
      <t>ソウフ</t>
    </rPh>
    <rPh sb="5" eb="6">
      <t>リョウ</t>
    </rPh>
    <phoneticPr fontId="20"/>
  </si>
  <si>
    <t>資料交換を目的とした図録の送付料は除く</t>
    <rPh sb="0" eb="2">
      <t>シリョウ</t>
    </rPh>
    <rPh sb="2" eb="4">
      <t>コウカン</t>
    </rPh>
    <rPh sb="5" eb="7">
      <t>モクテキ</t>
    </rPh>
    <rPh sb="10" eb="12">
      <t>ズロク</t>
    </rPh>
    <rPh sb="13" eb="15">
      <t>ソウフ</t>
    </rPh>
    <rPh sb="15" eb="16">
      <t>リョウ</t>
    </rPh>
    <rPh sb="17" eb="18">
      <t>ノゾ</t>
    </rPh>
    <phoneticPr fontId="20"/>
  </si>
  <si>
    <t>広告宣伝費</t>
    <rPh sb="0" eb="2">
      <t>コウコク</t>
    </rPh>
    <rPh sb="2" eb="5">
      <t>センデンヒ</t>
    </rPh>
    <phoneticPr fontId="3"/>
  </si>
  <si>
    <t>立看板費</t>
    <rPh sb="0" eb="1">
      <t>タ</t>
    </rPh>
    <rPh sb="1" eb="3">
      <t>カンバン</t>
    </rPh>
    <rPh sb="3" eb="4">
      <t>ヒ</t>
    </rPh>
    <phoneticPr fontId="3"/>
  </si>
  <si>
    <t>ウェブサイト作成料</t>
    <rPh sb="6" eb="9">
      <t>サクセイリョウ</t>
    </rPh>
    <phoneticPr fontId="3"/>
  </si>
  <si>
    <t>当該活動の告知用に限る</t>
    <rPh sb="0" eb="2">
      <t>トウガイ</t>
    </rPh>
    <rPh sb="2" eb="4">
      <t>カツドウ</t>
    </rPh>
    <rPh sb="5" eb="7">
      <t>コクチ</t>
    </rPh>
    <rPh sb="7" eb="8">
      <t>ヨウ</t>
    </rPh>
    <rPh sb="9" eb="10">
      <t>カギ</t>
    </rPh>
    <phoneticPr fontId="3"/>
  </si>
  <si>
    <t>入場券販売手数料</t>
    <rPh sb="0" eb="3">
      <t>ニュウジョウケン</t>
    </rPh>
    <rPh sb="3" eb="5">
      <t>ハンバイ</t>
    </rPh>
    <rPh sb="5" eb="8">
      <t>テスウリョウ</t>
    </rPh>
    <phoneticPr fontId="20"/>
  </si>
  <si>
    <t>各種デザイン料</t>
    <rPh sb="0" eb="2">
      <t>カクシュ</t>
    </rPh>
    <rPh sb="6" eb="7">
      <t>リョウ</t>
    </rPh>
    <phoneticPr fontId="20"/>
  </si>
  <si>
    <t>チラシ印刷費</t>
    <rPh sb="3" eb="5">
      <t>インサツ</t>
    </rPh>
    <rPh sb="5" eb="6">
      <t>ヒ</t>
    </rPh>
    <phoneticPr fontId="3"/>
  </si>
  <si>
    <t>作品の募集案内に係る経費を含む</t>
    <rPh sb="0" eb="2">
      <t>サクヒン</t>
    </rPh>
    <rPh sb="3" eb="5">
      <t>ボシュウ</t>
    </rPh>
    <rPh sb="5" eb="7">
      <t>アンナイ</t>
    </rPh>
    <rPh sb="8" eb="9">
      <t>カカ</t>
    </rPh>
    <rPh sb="10" eb="12">
      <t>ケイヒ</t>
    </rPh>
    <phoneticPr fontId="3"/>
  </si>
  <si>
    <t>ポスター印刷費</t>
    <rPh sb="4" eb="6">
      <t>インサツ</t>
    </rPh>
    <rPh sb="6" eb="7">
      <t>ヒ</t>
    </rPh>
    <phoneticPr fontId="3"/>
  </si>
  <si>
    <t>入場券印刷費</t>
    <rPh sb="0" eb="3">
      <t>ニュウジョウケン</t>
    </rPh>
    <rPh sb="3" eb="5">
      <t>インサツ</t>
    </rPh>
    <rPh sb="5" eb="6">
      <t>ヒ</t>
    </rPh>
    <phoneticPr fontId="3"/>
  </si>
  <si>
    <t>アンケート用紙印刷費</t>
    <rPh sb="5" eb="7">
      <t>ヨウシ</t>
    </rPh>
    <rPh sb="7" eb="9">
      <t>インサツ</t>
    </rPh>
    <rPh sb="9" eb="10">
      <t>ヒ</t>
    </rPh>
    <phoneticPr fontId="3"/>
  </si>
  <si>
    <t>図録製作費</t>
    <rPh sb="0" eb="2">
      <t>ズロク</t>
    </rPh>
    <rPh sb="2" eb="5">
      <t>セイサクヒ</t>
    </rPh>
    <phoneticPr fontId="3"/>
  </si>
  <si>
    <t>会期後に製作する記録集に係る経費は除く</t>
    <rPh sb="0" eb="2">
      <t>カイキ</t>
    </rPh>
    <rPh sb="2" eb="3">
      <t>ゴ</t>
    </rPh>
    <rPh sb="4" eb="6">
      <t>セイサク</t>
    </rPh>
    <rPh sb="8" eb="10">
      <t>キロク</t>
    </rPh>
    <rPh sb="10" eb="11">
      <t>シュウ</t>
    </rPh>
    <rPh sb="12" eb="13">
      <t>カカ</t>
    </rPh>
    <rPh sb="14" eb="16">
      <t>ケイヒ</t>
    </rPh>
    <rPh sb="17" eb="18">
      <t>ノゾ</t>
    </rPh>
    <phoneticPr fontId="3"/>
  </si>
  <si>
    <t>録画費</t>
    <rPh sb="0" eb="2">
      <t>ロクガ</t>
    </rPh>
    <rPh sb="2" eb="3">
      <t>ヒ</t>
    </rPh>
    <phoneticPr fontId="3"/>
  </si>
  <si>
    <t>当該活動の成果として記録するものに限る</t>
    <rPh sb="0" eb="2">
      <t>トウガイ</t>
    </rPh>
    <rPh sb="2" eb="4">
      <t>カツドウ</t>
    </rPh>
    <rPh sb="5" eb="7">
      <t>セイカ</t>
    </rPh>
    <rPh sb="10" eb="12">
      <t>キロク</t>
    </rPh>
    <rPh sb="17" eb="18">
      <t>カギ</t>
    </rPh>
    <phoneticPr fontId="3"/>
  </si>
  <si>
    <t>写真費</t>
    <rPh sb="0" eb="2">
      <t>シャシン</t>
    </rPh>
    <rPh sb="2" eb="3">
      <t>ヒ</t>
    </rPh>
    <phoneticPr fontId="3"/>
  </si>
  <si>
    <t>複製に係る経費は除く。当該活動の成果として記録するものに限る。</t>
    <rPh sb="0" eb="2">
      <t>フクセイ</t>
    </rPh>
    <rPh sb="3" eb="4">
      <t>カカ</t>
    </rPh>
    <rPh sb="5" eb="7">
      <t>ケイヒ</t>
    </rPh>
    <rPh sb="8" eb="9">
      <t>ノゾ</t>
    </rPh>
    <phoneticPr fontId="3"/>
  </si>
  <si>
    <t>外注費を含む</t>
    <rPh sb="0" eb="2">
      <t>ガイチュウ</t>
    </rPh>
    <rPh sb="2" eb="3">
      <t>ヒ</t>
    </rPh>
    <rPh sb="4" eb="5">
      <t>フク</t>
    </rPh>
    <phoneticPr fontId="20"/>
  </si>
  <si>
    <t>作品料</t>
  </si>
  <si>
    <t>設営・運搬費</t>
  </si>
  <si>
    <t>旅費</t>
    <phoneticPr fontId="20"/>
  </si>
  <si>
    <t>宣伝・印刷費</t>
    <phoneticPr fontId="20"/>
  </si>
  <si>
    <t>記録・配信費</t>
    <phoneticPr fontId="20"/>
  </si>
  <si>
    <t>券種</t>
    <rPh sb="0" eb="2">
      <t>ケンシュ</t>
    </rPh>
    <phoneticPr fontId="3"/>
  </si>
  <si>
    <t>単価</t>
    <rPh sb="0" eb="2">
      <t>タンカ</t>
    </rPh>
    <phoneticPr fontId="3"/>
  </si>
  <si>
    <t>×</t>
    <phoneticPr fontId="3"/>
  </si>
  <si>
    <t>枚数</t>
    <rPh sb="0" eb="2">
      <t>マイスウ</t>
    </rPh>
    <phoneticPr fontId="3"/>
  </si>
  <si>
    <t>単価×枚数</t>
    <rPh sb="0" eb="2">
      <t>タンカ</t>
    </rPh>
    <rPh sb="3" eb="5">
      <t>マイスウ</t>
    </rPh>
    <phoneticPr fontId="3"/>
  </si>
  <si>
    <t>助成対象経費の総額</t>
    <rPh sb="0" eb="2">
      <t>ジョセイ</t>
    </rPh>
    <rPh sb="2" eb="4">
      <t>タイショウ</t>
    </rPh>
    <rPh sb="4" eb="6">
      <t>ケイヒ</t>
    </rPh>
    <rPh sb="7" eb="9">
      <t>ソウガク</t>
    </rPh>
    <phoneticPr fontId="3"/>
  </si>
  <si>
    <t>助成金要望額</t>
    <rPh sb="0" eb="3">
      <t>ジョセイキン</t>
    </rPh>
    <rPh sb="3" eb="5">
      <t>ヨウボウ</t>
    </rPh>
    <rPh sb="5" eb="6">
      <t>ガク</t>
    </rPh>
    <phoneticPr fontId="3"/>
  </si>
  <si>
    <t>要望書登録/要望内容/対象経費（A）</t>
    <rPh sb="0" eb="3">
      <t>ヨウボウショ</t>
    </rPh>
    <rPh sb="3" eb="5">
      <t>トウロク</t>
    </rPh>
    <rPh sb="6" eb="8">
      <t>ヨウボウ</t>
    </rPh>
    <rPh sb="8" eb="10">
      <t>ナイヨウ</t>
    </rPh>
    <rPh sb="11" eb="13">
      <t>タイショウ</t>
    </rPh>
    <rPh sb="13" eb="15">
      <t>ケイヒ</t>
    </rPh>
    <phoneticPr fontId="3"/>
  </si>
  <si>
    <t>①総表!C5</t>
    <phoneticPr fontId="20"/>
  </si>
  <si>
    <t>①総表!C9</t>
  </si>
  <si>
    <t>①総表!C13</t>
  </si>
  <si>
    <t>要望書登録/連絡先/郵便番号</t>
    <rPh sb="0" eb="3">
      <t>ヨウボウショ</t>
    </rPh>
    <rPh sb="3" eb="5">
      <t>トウロク</t>
    </rPh>
    <rPh sb="6" eb="9">
      <t>レンラクサキ</t>
    </rPh>
    <rPh sb="10" eb="14">
      <t>ユウビンバンゴウ</t>
    </rPh>
    <phoneticPr fontId="20"/>
  </si>
  <si>
    <t>要望書登録/連絡先/住所1</t>
    <rPh sb="0" eb="3">
      <t>ヨウボウショ</t>
    </rPh>
    <rPh sb="3" eb="5">
      <t>トウロク</t>
    </rPh>
    <rPh sb="6" eb="9">
      <t>レンラクサキ</t>
    </rPh>
    <rPh sb="10" eb="12">
      <t>ジュウショ</t>
    </rPh>
    <phoneticPr fontId="20"/>
  </si>
  <si>
    <t>要望書登録/連絡先/住所2</t>
    <rPh sb="0" eb="3">
      <t>ヨウボウショ</t>
    </rPh>
    <rPh sb="3" eb="5">
      <t>トウロク</t>
    </rPh>
    <rPh sb="6" eb="9">
      <t>レンラクサキ</t>
    </rPh>
    <rPh sb="10" eb="12">
      <t>ジュウショ</t>
    </rPh>
    <phoneticPr fontId="20"/>
  </si>
  <si>
    <t>要望書登録/連絡先/担当者</t>
    <rPh sb="0" eb="3">
      <t>ヨウボウショ</t>
    </rPh>
    <rPh sb="3" eb="5">
      <t>トウロク</t>
    </rPh>
    <rPh sb="6" eb="9">
      <t>レンラクサキ</t>
    </rPh>
    <rPh sb="10" eb="13">
      <t>タントウシャ</t>
    </rPh>
    <phoneticPr fontId="20"/>
  </si>
  <si>
    <t>要望書登録/連絡先/担当役職</t>
    <rPh sb="0" eb="3">
      <t>ヨウボウショ</t>
    </rPh>
    <rPh sb="3" eb="5">
      <t>トウロク</t>
    </rPh>
    <rPh sb="6" eb="9">
      <t>レンラクサキ</t>
    </rPh>
    <rPh sb="10" eb="12">
      <t>タントウ</t>
    </rPh>
    <rPh sb="12" eb="14">
      <t>ヤクショク</t>
    </rPh>
    <phoneticPr fontId="20"/>
  </si>
  <si>
    <t>要望書登録/連絡先/担当部署</t>
    <rPh sb="0" eb="3">
      <t>ヨウボウショ</t>
    </rPh>
    <rPh sb="3" eb="5">
      <t>トウロク</t>
    </rPh>
    <rPh sb="6" eb="9">
      <t>レンラクサキ</t>
    </rPh>
    <rPh sb="10" eb="12">
      <t>タントウ</t>
    </rPh>
    <rPh sb="12" eb="14">
      <t>ブショ</t>
    </rPh>
    <phoneticPr fontId="20"/>
  </si>
  <si>
    <t>要望書登録/連絡先/電話番号</t>
    <rPh sb="0" eb="3">
      <t>ヨウボウショ</t>
    </rPh>
    <rPh sb="3" eb="5">
      <t>トウロク</t>
    </rPh>
    <rPh sb="6" eb="9">
      <t>レンラクサキ</t>
    </rPh>
    <rPh sb="10" eb="12">
      <t>デンワ</t>
    </rPh>
    <rPh sb="12" eb="14">
      <t>バンゴウ</t>
    </rPh>
    <phoneticPr fontId="20"/>
  </si>
  <si>
    <t>要望書登録/連絡先/FAX</t>
    <rPh sb="0" eb="3">
      <t>ヨウボウショ</t>
    </rPh>
    <rPh sb="3" eb="5">
      <t>トウロク</t>
    </rPh>
    <rPh sb="6" eb="9">
      <t>レンラクサキ</t>
    </rPh>
    <phoneticPr fontId="20"/>
  </si>
  <si>
    <t>要望書登録/連絡先/メールアドレス</t>
    <rPh sb="0" eb="3">
      <t>ヨウボウショ</t>
    </rPh>
    <rPh sb="3" eb="5">
      <t>トウロク</t>
    </rPh>
    <rPh sb="6" eb="9">
      <t>レンラクサキ</t>
    </rPh>
    <phoneticPr fontId="20"/>
  </si>
  <si>
    <t>団体更新フラグ</t>
    <rPh sb="0" eb="2">
      <t>ダンタイ</t>
    </rPh>
    <rPh sb="2" eb="4">
      <t>コウシン</t>
    </rPh>
    <phoneticPr fontId="20"/>
  </si>
  <si>
    <t>団体コード</t>
    <rPh sb="0" eb="2">
      <t>ダンタイ</t>
    </rPh>
    <phoneticPr fontId="20"/>
  </si>
  <si>
    <t>施設更新フラグ</t>
    <rPh sb="0" eb="2">
      <t>シセツ</t>
    </rPh>
    <rPh sb="2" eb="4">
      <t>コウシン</t>
    </rPh>
    <phoneticPr fontId="20"/>
  </si>
  <si>
    <t>額装費</t>
    <rPh sb="0" eb="2">
      <t>ガクソウ</t>
    </rPh>
    <rPh sb="2" eb="3">
      <t>ヒ</t>
    </rPh>
    <phoneticPr fontId="3"/>
  </si>
  <si>
    <t>インスタレーション作品制作謝金</t>
    <rPh sb="9" eb="11">
      <t>サクヒン</t>
    </rPh>
    <rPh sb="11" eb="13">
      <t>セイサク</t>
    </rPh>
    <rPh sb="13" eb="15">
      <t>シャキン</t>
    </rPh>
    <phoneticPr fontId="3"/>
  </si>
  <si>
    <t>インスタレーション作品制作材料費</t>
    <rPh sb="9" eb="11">
      <t>サクヒン</t>
    </rPh>
    <rPh sb="11" eb="13">
      <t>セイサク</t>
    </rPh>
    <rPh sb="13" eb="16">
      <t>ザイリョウヒ</t>
    </rPh>
    <phoneticPr fontId="3"/>
  </si>
  <si>
    <t>美術の創造普及活動</t>
    <rPh sb="0" eb="2">
      <t>ビジュツ</t>
    </rPh>
    <rPh sb="3" eb="5">
      <t>ソウゾウ</t>
    </rPh>
    <rPh sb="5" eb="7">
      <t>フキュウ</t>
    </rPh>
    <rPh sb="7" eb="9">
      <t>カツドウ</t>
    </rPh>
    <phoneticPr fontId="3"/>
  </si>
  <si>
    <t>申請者の種別</t>
    <rPh sb="0" eb="2">
      <t>シンセイ</t>
    </rPh>
    <rPh sb="2" eb="3">
      <t>シャ</t>
    </rPh>
    <rPh sb="4" eb="6">
      <t>シュベツ</t>
    </rPh>
    <phoneticPr fontId="3"/>
  </si>
  <si>
    <t>担当者情報</t>
    <rPh sb="0" eb="3">
      <t>タントウシャ</t>
    </rPh>
    <rPh sb="3" eb="5">
      <t>ジョウホウ</t>
    </rPh>
    <phoneticPr fontId="3"/>
  </si>
  <si>
    <t>開始日</t>
    <rPh sb="0" eb="3">
      <t>カイシビ</t>
    </rPh>
    <phoneticPr fontId="3"/>
  </si>
  <si>
    <t>終了日</t>
    <rPh sb="0" eb="3">
      <t>シュウリョウビ</t>
    </rPh>
    <phoneticPr fontId="3"/>
  </si>
  <si>
    <t>実施時期
および実施場所</t>
    <rPh sb="0" eb="2">
      <t>ジッシ</t>
    </rPh>
    <rPh sb="2" eb="4">
      <t>ジキ</t>
    </rPh>
    <rPh sb="8" eb="10">
      <t>ジッシ</t>
    </rPh>
    <rPh sb="10" eb="12">
      <t>バショ</t>
    </rPh>
    <phoneticPr fontId="4"/>
  </si>
  <si>
    <t>助成金算定基礎経費の合計額</t>
    <rPh sb="0" eb="3">
      <t>ジョセイキン</t>
    </rPh>
    <rPh sb="3" eb="5">
      <t>サンテイ</t>
    </rPh>
    <rPh sb="5" eb="7">
      <t>キソ</t>
    </rPh>
    <rPh sb="7" eb="9">
      <t>ケイヒ</t>
    </rPh>
    <rPh sb="10" eb="12">
      <t>ゴウケイ</t>
    </rPh>
    <rPh sb="12" eb="13">
      <t>ガク</t>
    </rPh>
    <phoneticPr fontId="3"/>
  </si>
  <si>
    <t>～</t>
  </si>
  <si>
    <t>団体住所（所在地）〒</t>
    <phoneticPr fontId="3"/>
  </si>
  <si>
    <t>←団体か個人かを選択してください。</t>
    <rPh sb="1" eb="3">
      <t>ダンタイ</t>
    </rPh>
    <rPh sb="4" eb="6">
      <t>コジン</t>
    </rPh>
    <rPh sb="8" eb="10">
      <t>センタク</t>
    </rPh>
    <phoneticPr fontId="3"/>
  </si>
  <si>
    <t>実施場所（所在地）</t>
    <phoneticPr fontId="3"/>
  </si>
  <si>
    <t>搬入</t>
    <rPh sb="0" eb="2">
      <t>ハンニュウ</t>
    </rPh>
    <phoneticPr fontId="3"/>
  </si>
  <si>
    <t>展示期間（開始日・終了日）</t>
    <rPh sb="0" eb="2">
      <t>テンジ</t>
    </rPh>
    <rPh sb="2" eb="4">
      <t>キカン</t>
    </rPh>
    <rPh sb="5" eb="7">
      <t>カイシ</t>
    </rPh>
    <rPh sb="7" eb="8">
      <t>ビ</t>
    </rPh>
    <rPh sb="9" eb="12">
      <t>シュウリョウビ</t>
    </rPh>
    <phoneticPr fontId="3"/>
  </si>
  <si>
    <t>搬出</t>
    <rPh sb="0" eb="2">
      <t>ハンシュツ</t>
    </rPh>
    <phoneticPr fontId="3"/>
  </si>
  <si>
    <t>見込み入場者数</t>
    <rPh sb="0" eb="2">
      <t>ミコ</t>
    </rPh>
    <rPh sb="3" eb="5">
      <t>ニュウジョウ</t>
    </rPh>
    <rPh sb="5" eb="6">
      <t>シャ</t>
    </rPh>
    <rPh sb="6" eb="7">
      <t>スウ</t>
    </rPh>
    <phoneticPr fontId="20"/>
  </si>
  <si>
    <t>団体名：</t>
    <rPh sb="0" eb="2">
      <t>ダンタイ</t>
    </rPh>
    <phoneticPr fontId="5"/>
  </si>
  <si>
    <t>活動に附帯するワークショップ・シンポジウム等収入</t>
    <rPh sb="0" eb="2">
      <t>カツドウ</t>
    </rPh>
    <rPh sb="3" eb="5">
      <t>フタイ</t>
    </rPh>
    <rPh sb="21" eb="22">
      <t>トウ</t>
    </rPh>
    <rPh sb="22" eb="24">
      <t>シュウニュウ</t>
    </rPh>
    <phoneticPr fontId="3"/>
  </si>
  <si>
    <t>図録等売上収入</t>
    <rPh sb="0" eb="2">
      <t>ズロク</t>
    </rPh>
    <phoneticPr fontId="4"/>
  </si>
  <si>
    <t>無料配布の場合は必ず理由を記入</t>
    <rPh sb="0" eb="2">
      <t>ムリョウ</t>
    </rPh>
    <rPh sb="2" eb="4">
      <t>ハイフ</t>
    </rPh>
    <phoneticPr fontId="3"/>
  </si>
  <si>
    <t>図録等売上収入</t>
    <rPh sb="0" eb="2">
      <t>ズロク</t>
    </rPh>
    <phoneticPr fontId="3"/>
  </si>
  <si>
    <t>助成金算定基礎経費の合計額</t>
    <rPh sb="0" eb="3">
      <t>ジョセイキン</t>
    </rPh>
    <rPh sb="3" eb="5">
      <t>サンテイ</t>
    </rPh>
    <rPh sb="5" eb="7">
      <t>キソ</t>
    </rPh>
    <rPh sb="7" eb="9">
      <t>ケイヒ</t>
    </rPh>
    <rPh sb="10" eb="12">
      <t>ゴウケイ</t>
    </rPh>
    <rPh sb="12" eb="13">
      <t>ガク</t>
    </rPh>
    <phoneticPr fontId="20"/>
  </si>
  <si>
    <t>助成対象経費の総額</t>
    <phoneticPr fontId="3"/>
  </si>
  <si>
    <t>企画制作費</t>
    <rPh sb="0" eb="2">
      <t>キカク</t>
    </rPh>
    <rPh sb="2" eb="5">
      <t>セイサクヒ</t>
    </rPh>
    <phoneticPr fontId="20"/>
  </si>
  <si>
    <t>企画制作料</t>
    <rPh sb="0" eb="2">
      <t>キカク</t>
    </rPh>
    <rPh sb="2" eb="4">
      <t>セイサク</t>
    </rPh>
    <rPh sb="4" eb="5">
      <t>リョウ</t>
    </rPh>
    <phoneticPr fontId="20"/>
  </si>
  <si>
    <t>キュレーター費、キュレトリアルスタッフ費</t>
    <rPh sb="6" eb="7">
      <t>ヒ</t>
    </rPh>
    <rPh sb="19" eb="20">
      <t>ヒ</t>
    </rPh>
    <phoneticPr fontId="20"/>
  </si>
  <si>
    <t>会場費</t>
    <rPh sb="0" eb="3">
      <t>カイジョウヒ</t>
    </rPh>
    <phoneticPr fontId="20"/>
  </si>
  <si>
    <t>会場使用料</t>
    <rPh sb="0" eb="2">
      <t>カイジョウ</t>
    </rPh>
    <rPh sb="2" eb="5">
      <t>シヨウリョウ</t>
    </rPh>
    <phoneticPr fontId="20"/>
  </si>
  <si>
    <t>付帯設備費を含む</t>
    <rPh sb="0" eb="2">
      <t>フタイ</t>
    </rPh>
    <rPh sb="2" eb="4">
      <t>セツビ</t>
    </rPh>
    <rPh sb="4" eb="5">
      <t>ヒ</t>
    </rPh>
    <rPh sb="6" eb="7">
      <t>フク</t>
    </rPh>
    <phoneticPr fontId="20"/>
  </si>
  <si>
    <t>終了後主催者の財産にならない場合のみ計上可能</t>
    <rPh sb="0" eb="3">
      <t>シュウリョウゴ</t>
    </rPh>
    <rPh sb="3" eb="6">
      <t>シュサイシャ</t>
    </rPh>
    <rPh sb="7" eb="9">
      <t>ザイサン</t>
    </rPh>
    <rPh sb="14" eb="16">
      <t>バアイ</t>
    </rPh>
    <rPh sb="18" eb="20">
      <t>ケイジョウ</t>
    </rPh>
    <rPh sb="20" eb="22">
      <t>カノウ</t>
    </rPh>
    <phoneticPr fontId="20"/>
  </si>
  <si>
    <t>日当</t>
    <rPh sb="0" eb="2">
      <t>ニットウ</t>
    </rPh>
    <phoneticPr fontId="20"/>
  </si>
  <si>
    <t>宿泊を伴う場合のみ</t>
    <rPh sb="0" eb="2">
      <t>シュクハク</t>
    </rPh>
    <rPh sb="3" eb="4">
      <t>トモナ</t>
    </rPh>
    <rPh sb="5" eb="7">
      <t>バアイ</t>
    </rPh>
    <phoneticPr fontId="20"/>
  </si>
  <si>
    <t>団体の事業目的</t>
    <rPh sb="0" eb="2">
      <t>ダンタイ</t>
    </rPh>
    <rPh sb="3" eb="5">
      <t>ジギョウ</t>
    </rPh>
    <rPh sb="5" eb="7">
      <t>モクテキ</t>
    </rPh>
    <phoneticPr fontId="3"/>
  </si>
  <si>
    <t>団体の将来像</t>
    <rPh sb="0" eb="2">
      <t>ダンタイ</t>
    </rPh>
    <rPh sb="3" eb="6">
      <t>ショウライゾウ</t>
    </rPh>
    <phoneticPr fontId="3"/>
  </si>
  <si>
    <t>ウェブサイト</t>
    <phoneticPr fontId="3"/>
  </si>
  <si>
    <t>役　　職　　員</t>
    <phoneticPr fontId="3"/>
  </si>
  <si>
    <t>団体構成員及び加入条件</t>
    <phoneticPr fontId="3"/>
  </si>
  <si>
    <t>〔1〕団体構成員（維持会員は除く）</t>
    <rPh sb="3" eb="5">
      <t>ダンタイ</t>
    </rPh>
    <rPh sb="5" eb="7">
      <t>コウセイ</t>
    </rPh>
    <rPh sb="7" eb="8">
      <t>イン</t>
    </rPh>
    <rPh sb="9" eb="11">
      <t>イジ</t>
    </rPh>
    <rPh sb="11" eb="13">
      <t>カイイン</t>
    </rPh>
    <rPh sb="14" eb="15">
      <t>ノゾ</t>
    </rPh>
    <phoneticPr fontId="3"/>
  </si>
  <si>
    <t>個人</t>
    <rPh sb="0" eb="2">
      <t>コジン</t>
    </rPh>
    <phoneticPr fontId="3"/>
  </si>
  <si>
    <t>（委員・会員</t>
    <rPh sb="1" eb="3">
      <t>イイン</t>
    </rPh>
    <rPh sb="4" eb="6">
      <t>カイイン</t>
    </rPh>
    <phoneticPr fontId="3"/>
  </si>
  <si>
    <t>）</t>
    <phoneticPr fontId="3"/>
  </si>
  <si>
    <t>団体数</t>
    <rPh sb="0" eb="2">
      <t>ダンタイ</t>
    </rPh>
    <rPh sb="2" eb="3">
      <t>スウ</t>
    </rPh>
    <phoneticPr fontId="3"/>
  </si>
  <si>
    <t>〔2〕主な構成員</t>
    <rPh sb="3" eb="4">
      <t>オモ</t>
    </rPh>
    <rPh sb="5" eb="8">
      <t>コウセイイン</t>
    </rPh>
    <phoneticPr fontId="3"/>
  </si>
  <si>
    <t>〔3〕加入の条件</t>
    <rPh sb="3" eb="5">
      <t>カニュウ</t>
    </rPh>
    <rPh sb="6" eb="8">
      <t>ジョウケン</t>
    </rPh>
    <phoneticPr fontId="3"/>
  </si>
  <si>
    <t>財務状況</t>
    <phoneticPr fontId="3"/>
  </si>
  <si>
    <t>金額
（千円）</t>
    <phoneticPr fontId="3"/>
  </si>
  <si>
    <t>助成金・補助金名</t>
    <rPh sb="0" eb="3">
      <t>ジョセイキン</t>
    </rPh>
    <rPh sb="4" eb="7">
      <t>ホジョキン</t>
    </rPh>
    <rPh sb="7" eb="8">
      <t>メイ</t>
    </rPh>
    <phoneticPr fontId="3"/>
  </si>
  <si>
    <t>事業費
（千円）</t>
    <phoneticPr fontId="3"/>
  </si>
  <si>
    <t>観客数
（人）</t>
    <rPh sb="0" eb="3">
      <t>カンキャクスウ</t>
    </rPh>
    <rPh sb="5" eb="6">
      <t>ニン</t>
    </rPh>
    <phoneticPr fontId="3"/>
  </si>
  <si>
    <t>活動名</t>
    <rPh sb="0" eb="2">
      <t>カツドウ</t>
    </rPh>
    <rPh sb="2" eb="3">
      <t>メイ</t>
    </rPh>
    <phoneticPr fontId="3"/>
  </si>
  <si>
    <t>区分</t>
    <rPh sb="0" eb="2">
      <t>クブン</t>
    </rPh>
    <phoneticPr fontId="3"/>
  </si>
  <si>
    <t>年度</t>
    <rPh sb="0" eb="2">
      <t>ネンド</t>
    </rPh>
    <phoneticPr fontId="3"/>
  </si>
  <si>
    <t>○　国内での実績</t>
    <rPh sb="2" eb="4">
      <t>コクナイ</t>
    </rPh>
    <rPh sb="6" eb="8">
      <t>ジッセキ</t>
    </rPh>
    <phoneticPr fontId="20"/>
  </si>
  <si>
    <t>○　海外での実績</t>
    <rPh sb="2" eb="4">
      <t>カイガイ</t>
    </rPh>
    <rPh sb="6" eb="8">
      <t>ジッセキ</t>
    </rPh>
    <phoneticPr fontId="20"/>
  </si>
  <si>
    <t>【個人略歴】</t>
    <rPh sb="1" eb="3">
      <t>コジン</t>
    </rPh>
    <rPh sb="3" eb="5">
      <t>リャクレキ</t>
    </rPh>
    <phoneticPr fontId="3"/>
  </si>
  <si>
    <t>氏　名</t>
    <rPh sb="0" eb="1">
      <t>シ</t>
    </rPh>
    <rPh sb="2" eb="3">
      <t>メイ</t>
    </rPh>
    <phoneticPr fontId="3"/>
  </si>
  <si>
    <t>フリガナ</t>
    <phoneticPr fontId="3"/>
  </si>
  <si>
    <t>生年月</t>
    <phoneticPr fontId="20"/>
  </si>
  <si>
    <t>本名</t>
    <rPh sb="0" eb="2">
      <t>ホンミョウ</t>
    </rPh>
    <phoneticPr fontId="3"/>
  </si>
  <si>
    <t>芸名等</t>
    <rPh sb="0" eb="2">
      <t>ゲイメイ</t>
    </rPh>
    <phoneticPr fontId="3"/>
  </si>
  <si>
    <t>住所等</t>
    <rPh sb="0" eb="1">
      <t>ジュウ</t>
    </rPh>
    <rPh sb="1" eb="2">
      <t>ショ</t>
    </rPh>
    <rPh sb="2" eb="3">
      <t>トウ</t>
    </rPh>
    <phoneticPr fontId="3"/>
  </si>
  <si>
    <t>自宅</t>
    <rPh sb="0" eb="2">
      <t>ジタク</t>
    </rPh>
    <phoneticPr fontId="3"/>
  </si>
  <si>
    <t>〒</t>
    <phoneticPr fontId="3"/>
  </si>
  <si>
    <t>電話</t>
  </si>
  <si>
    <t>e-mail</t>
    <phoneticPr fontId="3"/>
  </si>
  <si>
    <t>事務所・
連絡先</t>
    <rPh sb="0" eb="2">
      <t>ジム</t>
    </rPh>
    <rPh sb="2" eb="3">
      <t>ショ</t>
    </rPh>
    <rPh sb="5" eb="8">
      <t>レンラクサキ</t>
    </rPh>
    <phoneticPr fontId="3"/>
  </si>
  <si>
    <t>現職</t>
    <rPh sb="0" eb="2">
      <t>ゲンショク</t>
    </rPh>
    <phoneticPr fontId="3"/>
  </si>
  <si>
    <t>専門分野</t>
    <rPh sb="0" eb="2">
      <t>センモン</t>
    </rPh>
    <rPh sb="2" eb="4">
      <t>ブンヤ</t>
    </rPh>
    <phoneticPr fontId="3"/>
  </si>
  <si>
    <t>経　歴</t>
    <rPh sb="0" eb="1">
      <t>ヘ</t>
    </rPh>
    <rPh sb="2" eb="3">
      <t>レキ</t>
    </rPh>
    <phoneticPr fontId="3"/>
  </si>
  <si>
    <t>年月</t>
    <rPh sb="0" eb="2">
      <t>ネンゲツ</t>
    </rPh>
    <phoneticPr fontId="3"/>
  </si>
  <si>
    <t>職歴・芸術団体所属歴・主な芸術活動歴等</t>
    <rPh sb="0" eb="2">
      <t>ショクレキ</t>
    </rPh>
    <rPh sb="3" eb="5">
      <t>ゲイジュツ</t>
    </rPh>
    <rPh sb="5" eb="7">
      <t>ダンタイ</t>
    </rPh>
    <rPh sb="7" eb="9">
      <t>ショゾク</t>
    </rPh>
    <rPh sb="9" eb="10">
      <t>レキ</t>
    </rPh>
    <rPh sb="11" eb="12">
      <t>シュ</t>
    </rPh>
    <rPh sb="13" eb="15">
      <t>ゲイジュツ</t>
    </rPh>
    <rPh sb="15" eb="17">
      <t>カツドウ</t>
    </rPh>
    <rPh sb="17" eb="18">
      <t>レキ</t>
    </rPh>
    <rPh sb="18" eb="19">
      <t>トウ</t>
    </rPh>
    <phoneticPr fontId="3"/>
  </si>
  <si>
    <t>受　賞　歴</t>
    <rPh sb="0" eb="1">
      <t>ウケ</t>
    </rPh>
    <rPh sb="2" eb="3">
      <t>ショウ</t>
    </rPh>
    <rPh sb="4" eb="5">
      <t>レキ</t>
    </rPh>
    <phoneticPr fontId="3"/>
  </si>
  <si>
    <t>主な受賞歴</t>
    <rPh sb="0" eb="1">
      <t>オモ</t>
    </rPh>
    <rPh sb="2" eb="4">
      <t>ジュショウ</t>
    </rPh>
    <rPh sb="4" eb="5">
      <t>レキ</t>
    </rPh>
    <phoneticPr fontId="3"/>
  </si>
  <si>
    <t>※　Ａ４判１枚に収まるように作成してください。</t>
  </si>
  <si>
    <t>【個人略歴（芸術家個人用）】</t>
    <rPh sb="1" eb="3">
      <t>コジン</t>
    </rPh>
    <rPh sb="3" eb="5">
      <t>リャクレキ</t>
    </rPh>
    <rPh sb="6" eb="9">
      <t>ゲイジュツカ</t>
    </rPh>
    <rPh sb="9" eb="12">
      <t>コジンヨウ</t>
    </rPh>
    <phoneticPr fontId="3"/>
  </si>
  <si>
    <t>フリガナ</t>
  </si>
  <si>
    <t>職名</t>
    <rPh sb="0" eb="2">
      <t>ショクメイ</t>
    </rPh>
    <phoneticPr fontId="20"/>
  </si>
  <si>
    <t>住　所</t>
    <rPh sb="0" eb="1">
      <t>ジュウ</t>
    </rPh>
    <rPh sb="2" eb="3">
      <t>ショ</t>
    </rPh>
    <phoneticPr fontId="3"/>
  </si>
  <si>
    <t>芸術活動の
概要
今後の展望等</t>
    <rPh sb="0" eb="2">
      <t>ゲイジュツ</t>
    </rPh>
    <rPh sb="2" eb="4">
      <t>カツドウ</t>
    </rPh>
    <rPh sb="6" eb="8">
      <t>ガイヨウ</t>
    </rPh>
    <rPh sb="9" eb="11">
      <t>コンゴ</t>
    </rPh>
    <rPh sb="12" eb="14">
      <t>テンボウ</t>
    </rPh>
    <rPh sb="14" eb="15">
      <t>ナド</t>
    </rPh>
    <phoneticPr fontId="20"/>
  </si>
  <si>
    <t>専門教育等の
履修歴</t>
    <rPh sb="0" eb="2">
      <t>センモン</t>
    </rPh>
    <rPh sb="2" eb="4">
      <t>キョウイク</t>
    </rPh>
    <rPh sb="4" eb="5">
      <t>ナド</t>
    </rPh>
    <rPh sb="7" eb="9">
      <t>リシュウ</t>
    </rPh>
    <rPh sb="9" eb="10">
      <t>レキ</t>
    </rPh>
    <phoneticPr fontId="3"/>
  </si>
  <si>
    <t>主な専門教育等の履修歴（卒業，修了等の略歴を記入してください）</t>
    <rPh sb="0" eb="1">
      <t>オモ</t>
    </rPh>
    <rPh sb="2" eb="4">
      <t>センモン</t>
    </rPh>
    <rPh sb="4" eb="6">
      <t>キョウイク</t>
    </rPh>
    <rPh sb="6" eb="7">
      <t>トウ</t>
    </rPh>
    <rPh sb="8" eb="10">
      <t>リシュウ</t>
    </rPh>
    <rPh sb="10" eb="11">
      <t>レキ</t>
    </rPh>
    <rPh sb="12" eb="14">
      <t>ソツギョウ</t>
    </rPh>
    <rPh sb="15" eb="17">
      <t>シュウリョウ</t>
    </rPh>
    <rPh sb="17" eb="18">
      <t>トウ</t>
    </rPh>
    <rPh sb="19" eb="21">
      <t>リャクレキ</t>
    </rPh>
    <rPh sb="22" eb="24">
      <t>キニュウ</t>
    </rPh>
    <phoneticPr fontId="3"/>
  </si>
  <si>
    <t>主な芸術活動
の履歴</t>
    <rPh sb="0" eb="1">
      <t>オモ</t>
    </rPh>
    <rPh sb="2" eb="4">
      <t>ゲイジュツ</t>
    </rPh>
    <rPh sb="4" eb="6">
      <t>カツドウ</t>
    </rPh>
    <rPh sb="8" eb="10">
      <t>リレキ</t>
    </rPh>
    <phoneticPr fontId="20"/>
  </si>
  <si>
    <t>公演・展示等
の助成実績</t>
    <rPh sb="0" eb="2">
      <t>コウエン</t>
    </rPh>
    <rPh sb="8" eb="10">
      <t>ジョセイ</t>
    </rPh>
    <rPh sb="10" eb="12">
      <t>ジッセキ</t>
    </rPh>
    <phoneticPr fontId="20"/>
  </si>
  <si>
    <t>芸術文化振興基金の
助成実績</t>
    <rPh sb="0" eb="2">
      <t>ゲイジュツ</t>
    </rPh>
    <rPh sb="2" eb="4">
      <t>ブンカ</t>
    </rPh>
    <rPh sb="4" eb="6">
      <t>シンコウ</t>
    </rPh>
    <rPh sb="6" eb="8">
      <t>キキン</t>
    </rPh>
    <rPh sb="10" eb="12">
      <t>ジョセイ</t>
    </rPh>
    <rPh sb="12" eb="14">
      <t>ジッセキ</t>
    </rPh>
    <phoneticPr fontId="3"/>
  </si>
  <si>
    <t>上記以外の助成実績</t>
    <rPh sb="0" eb="2">
      <t>ジョウキ</t>
    </rPh>
    <rPh sb="2" eb="4">
      <t>イガイ</t>
    </rPh>
    <rPh sb="5" eb="7">
      <t>ジョセイ</t>
    </rPh>
    <rPh sb="7" eb="9">
      <t>ジッセキ</t>
    </rPh>
    <phoneticPr fontId="3"/>
  </si>
  <si>
    <t>美術の創造普及活動</t>
  </si>
  <si>
    <t>（都道府県・</t>
    <rPh sb="3" eb="4">
      <t>フ</t>
    </rPh>
    <phoneticPr fontId="3"/>
  </si>
  <si>
    <t>市区町村）</t>
    <rPh sb="0" eb="2">
      <t>シク</t>
    </rPh>
    <rPh sb="2" eb="4">
      <t>チョウソン</t>
    </rPh>
    <phoneticPr fontId="3"/>
  </si>
  <si>
    <t>①総表!C7</t>
  </si>
  <si>
    <t>①総表!D9</t>
  </si>
  <si>
    <t>①総表!F9</t>
  </si>
  <si>
    <t>①総表!C15</t>
  </si>
  <si>
    <t>①総表!F17</t>
  </si>
  <si>
    <t>①総表!C18</t>
  </si>
  <si>
    <t>①総表!C20</t>
  </si>
  <si>
    <t>①総表!C21</t>
  </si>
  <si>
    <t>①総表!K1</t>
    <phoneticPr fontId="20"/>
  </si>
  <si>
    <t>①総表!C6</t>
    <phoneticPr fontId="20"/>
  </si>
  <si>
    <t>感染症対策費</t>
    <phoneticPr fontId="3"/>
  </si>
  <si>
    <t>感染症対策費計↓</t>
    <rPh sb="0" eb="3">
      <t>カンセンショウ</t>
    </rPh>
    <rPh sb="3" eb="5">
      <t>タイサク</t>
    </rPh>
    <rPh sb="5" eb="6">
      <t>ヒ</t>
    </rPh>
    <rPh sb="6" eb="7">
      <t>ケイ</t>
    </rPh>
    <phoneticPr fontId="20"/>
  </si>
  <si>
    <t>選択してください。</t>
  </si>
  <si>
    <t>□ 応募履歴有</t>
    <rPh sb="2" eb="4">
      <t>オウボ</t>
    </rPh>
    <rPh sb="4" eb="6">
      <t>リレキ</t>
    </rPh>
    <rPh sb="6" eb="7">
      <t>アリ</t>
    </rPh>
    <phoneticPr fontId="22"/>
  </si>
  <si>
    <t>　・3年以内の応募・採択状況</t>
    <phoneticPr fontId="20"/>
  </si>
  <si>
    <t>不明　</t>
    <rPh sb="0" eb="2">
      <t>フメイ</t>
    </rPh>
    <phoneticPr fontId="22"/>
  </si>
  <si>
    <t>提出された書類の不足（あるいは必須項目の記入漏れ）により応募要件に適合するかどうかの判断ができない。</t>
    <phoneticPr fontId="20"/>
  </si>
  <si>
    <t>　・過去（3年以上前）の応募・採択状況</t>
    <rPh sb="2" eb="4">
      <t>カコ</t>
    </rPh>
    <rPh sb="6" eb="7">
      <t>ネン</t>
    </rPh>
    <rPh sb="7" eb="9">
      <t>イジョウ</t>
    </rPh>
    <rPh sb="9" eb="10">
      <t>マエ</t>
    </rPh>
    <phoneticPr fontId="20"/>
  </si>
  <si>
    <t>不明の内容</t>
    <rPh sb="0" eb="2">
      <t>フメイ</t>
    </rPh>
    <rPh sb="3" eb="5">
      <t>ナイヨウ</t>
    </rPh>
    <phoneticPr fontId="20"/>
  </si>
  <si>
    <t>採択実績あり</t>
    <rPh sb="0" eb="2">
      <t>サイタク</t>
    </rPh>
    <rPh sb="2" eb="4">
      <t>ジッセキ</t>
    </rPh>
    <phoneticPr fontId="20"/>
  </si>
  <si>
    <t>□ 採択なし</t>
    <rPh sb="2" eb="4">
      <t>サイタク</t>
    </rPh>
    <phoneticPr fontId="22"/>
  </si>
  <si>
    <t>□ 新規（応募履歴なし）</t>
    <rPh sb="2" eb="4">
      <t>シンキ</t>
    </rPh>
    <rPh sb="5" eb="7">
      <t>オウボ</t>
    </rPh>
    <rPh sb="7" eb="9">
      <t>リレキ</t>
    </rPh>
    <phoneticPr fontId="22"/>
  </si>
  <si>
    <t>01</t>
    <phoneticPr fontId="20"/>
  </si>
  <si>
    <t>02</t>
  </si>
  <si>
    <t>03</t>
  </si>
  <si>
    <t>04</t>
  </si>
  <si>
    <t>05</t>
  </si>
  <si>
    <t>06</t>
  </si>
  <si>
    <t>07</t>
  </si>
  <si>
    <t>08</t>
  </si>
  <si>
    <t>09</t>
  </si>
  <si>
    <t>4.５活動の収支予算</t>
    <rPh sb="3" eb="5">
      <t>カツドウ</t>
    </rPh>
    <rPh sb="6" eb="8">
      <t>シュウシ</t>
    </rPh>
    <rPh sb="8" eb="10">
      <t>ヨサン</t>
    </rPh>
    <phoneticPr fontId="22"/>
  </si>
  <si>
    <t>6.団体概要</t>
    <rPh sb="2" eb="4">
      <t>ダンタイ</t>
    </rPh>
    <rPh sb="4" eb="6">
      <t>ガイヨウ</t>
    </rPh>
    <phoneticPr fontId="22"/>
  </si>
  <si>
    <t>7.活動実績</t>
    <rPh sb="2" eb="4">
      <t>カツドウ</t>
    </rPh>
    <rPh sb="4" eb="6">
      <t>ジッセキ</t>
    </rPh>
    <phoneticPr fontId="22"/>
  </si>
  <si>
    <t>9.規約</t>
    <rPh sb="2" eb="4">
      <t>キヤク</t>
    </rPh>
    <phoneticPr fontId="22"/>
  </si>
  <si>
    <t>⓪【応募者の種別】　　□　団体　　□　芸術家個人</t>
    <rPh sb="13" eb="15">
      <t>ダンタイ</t>
    </rPh>
    <rPh sb="19" eb="22">
      <t>ゲイジュツカ</t>
    </rPh>
    <rPh sb="22" eb="24">
      <t>コジン</t>
    </rPh>
    <phoneticPr fontId="20"/>
  </si>
  <si>
    <t>8a.個人略歴（団体の代表者）</t>
    <rPh sb="3" eb="5">
      <t>コジン</t>
    </rPh>
    <rPh sb="5" eb="7">
      <t>リャクレキ</t>
    </rPh>
    <rPh sb="8" eb="10">
      <t>ダンタイ</t>
    </rPh>
    <rPh sb="11" eb="14">
      <t>ダイヒョウシャ</t>
    </rPh>
    <phoneticPr fontId="22"/>
  </si>
  <si>
    <t>8a.個人略歴（団体の芸術上の中核者）</t>
    <rPh sb="3" eb="5">
      <t>コジン</t>
    </rPh>
    <rPh sb="5" eb="7">
      <t>リャクレキ</t>
    </rPh>
    <rPh sb="8" eb="10">
      <t>ダンタイ</t>
    </rPh>
    <rPh sb="11" eb="13">
      <t>ゲイジュツ</t>
    </rPh>
    <rPh sb="13" eb="14">
      <t>ジョウ</t>
    </rPh>
    <rPh sb="15" eb="17">
      <t>チュウカク</t>
    </rPh>
    <rPh sb="17" eb="18">
      <t>シャ</t>
    </rPh>
    <phoneticPr fontId="22"/>
  </si>
  <si>
    <t>8b.個人略歴（芸術家個人用）</t>
    <rPh sb="3" eb="5">
      <t>コジン</t>
    </rPh>
    <rPh sb="5" eb="7">
      <t>リャクレキ</t>
    </rPh>
    <rPh sb="8" eb="11">
      <t>ゲイジュツカ</t>
    </rPh>
    <rPh sb="11" eb="14">
      <t>コジンヨウ</t>
    </rPh>
    <phoneticPr fontId="22"/>
  </si>
  <si>
    <t>11.推薦状</t>
    <rPh sb="3" eb="6">
      <t>スイセンジョウ</t>
    </rPh>
    <phoneticPr fontId="20"/>
  </si>
  <si>
    <t>団体のみ</t>
    <rPh sb="0" eb="2">
      <t>ダンタイ</t>
    </rPh>
    <phoneticPr fontId="20"/>
  </si>
  <si>
    <t>個人のみ</t>
    <rPh sb="0" eb="2">
      <t>コジン</t>
    </rPh>
    <phoneticPr fontId="20"/>
  </si>
  <si>
    <t>共通</t>
    <rPh sb="0" eb="2">
      <t>キョウツウ</t>
    </rPh>
    <phoneticPr fontId="20"/>
  </si>
  <si>
    <t xml:space="preserve">  1 社団法人・財団法人・NPO法人</t>
    <rPh sb="4" eb="6">
      <t>シャダン</t>
    </rPh>
    <rPh sb="6" eb="8">
      <t>ホウジン</t>
    </rPh>
    <rPh sb="9" eb="11">
      <t>ザイダン</t>
    </rPh>
    <rPh sb="11" eb="13">
      <t>ホウジン</t>
    </rPh>
    <rPh sb="17" eb="19">
      <t>ホウジン</t>
    </rPh>
    <phoneticPr fontId="22"/>
  </si>
  <si>
    <t>美術の創造普及に係わる活動を行うことを主たる目的とする団体（規約を確認）もしくは芸術家個人</t>
    <rPh sb="0" eb="2">
      <t>ビジュツ</t>
    </rPh>
    <rPh sb="3" eb="5">
      <t>ソウゾウ</t>
    </rPh>
    <rPh sb="5" eb="7">
      <t>フキュウ</t>
    </rPh>
    <rPh sb="8" eb="9">
      <t>カカワ</t>
    </rPh>
    <rPh sb="11" eb="13">
      <t>カツドウ</t>
    </rPh>
    <rPh sb="14" eb="15">
      <t>オコナ</t>
    </rPh>
    <rPh sb="19" eb="20">
      <t>シュ</t>
    </rPh>
    <rPh sb="22" eb="24">
      <t>モクテキ</t>
    </rPh>
    <rPh sb="27" eb="29">
      <t>ダンタイ</t>
    </rPh>
    <rPh sb="40" eb="43">
      <t>ゲイジュツカ</t>
    </rPh>
    <rPh sb="43" eb="45">
      <t>コジン</t>
    </rPh>
    <phoneticPr fontId="22"/>
  </si>
  <si>
    <t>年度内・自ら主催・1団体1活動</t>
    <rPh sb="0" eb="3">
      <t>ネンドナイ</t>
    </rPh>
    <rPh sb="4" eb="5">
      <t>ミズカ</t>
    </rPh>
    <rPh sb="6" eb="8">
      <t>シュサイ</t>
    </rPh>
    <rPh sb="10" eb="12">
      <t>ダンタイ</t>
    </rPh>
    <rPh sb="13" eb="15">
      <t>カツドウ</t>
    </rPh>
    <phoneticPr fontId="22"/>
  </si>
  <si>
    <t>非公開／作品販売／買取企画／ワークショップ・講演会等のみ
コンクールを主目的とする／教育・研究を主目的とする／
政治的・宗教的／寄付目的／名称冠公演／振興会と共催</t>
    <rPh sb="0" eb="3">
      <t>ヒコウカイ</t>
    </rPh>
    <rPh sb="4" eb="6">
      <t>サクヒン</t>
    </rPh>
    <rPh sb="6" eb="8">
      <t>ハンバイ</t>
    </rPh>
    <rPh sb="9" eb="11">
      <t>カイトリ</t>
    </rPh>
    <rPh sb="11" eb="13">
      <t>キカク</t>
    </rPh>
    <rPh sb="22" eb="25">
      <t>コウエンカイ</t>
    </rPh>
    <rPh sb="25" eb="26">
      <t>トウ</t>
    </rPh>
    <rPh sb="35" eb="38">
      <t>シュモクテキ</t>
    </rPh>
    <rPh sb="42" eb="44">
      <t>キョウイク</t>
    </rPh>
    <rPh sb="45" eb="47">
      <t>ケンキュウ</t>
    </rPh>
    <rPh sb="48" eb="51">
      <t>シュモクテキ</t>
    </rPh>
    <rPh sb="56" eb="59">
      <t>セイジテキ</t>
    </rPh>
    <rPh sb="60" eb="63">
      <t>シュウキョウテキ</t>
    </rPh>
    <rPh sb="64" eb="66">
      <t>キフ</t>
    </rPh>
    <rPh sb="66" eb="68">
      <t>モクテキ</t>
    </rPh>
    <rPh sb="69" eb="71">
      <t>メイショウ</t>
    </rPh>
    <rPh sb="71" eb="72">
      <t>カンムリ</t>
    </rPh>
    <rPh sb="72" eb="74">
      <t>コウエン</t>
    </rPh>
    <rPh sb="75" eb="78">
      <t>シンコウカイ</t>
    </rPh>
    <rPh sb="79" eb="81">
      <t>キョウサイ</t>
    </rPh>
    <phoneticPr fontId="22"/>
  </si>
  <si>
    <t>舞台芸術・美術等の創造普及活動への応募　本活動を含め2活動以内</t>
    <rPh sb="0" eb="2">
      <t>ブタイ</t>
    </rPh>
    <rPh sb="2" eb="4">
      <t>ゲイジュツ</t>
    </rPh>
    <rPh sb="5" eb="7">
      <t>ビジュツ</t>
    </rPh>
    <rPh sb="7" eb="8">
      <t>トウ</t>
    </rPh>
    <rPh sb="9" eb="11">
      <t>ソウゾウ</t>
    </rPh>
    <rPh sb="11" eb="13">
      <t>フキュウ</t>
    </rPh>
    <rPh sb="13" eb="15">
      <t>カツドウ</t>
    </rPh>
    <rPh sb="17" eb="19">
      <t>オウボ</t>
    </rPh>
    <rPh sb="20" eb="21">
      <t>ホン</t>
    </rPh>
    <rPh sb="21" eb="23">
      <t>カツドウ</t>
    </rPh>
    <rPh sb="24" eb="25">
      <t>フク</t>
    </rPh>
    <rPh sb="27" eb="29">
      <t>カツドウ</t>
    </rPh>
    <rPh sb="29" eb="31">
      <t>イナイ</t>
    </rPh>
    <phoneticPr fontId="20"/>
  </si>
  <si>
    <t xml:space="preserve"> □ 活動　</t>
    <rPh sb="3" eb="5">
      <t>カツドウ</t>
    </rPh>
    <phoneticPr fontId="22"/>
  </si>
  <si>
    <t xml:space="preserve">□　助成金算定基礎経費の合計が50万円以上
</t>
    <phoneticPr fontId="20"/>
  </si>
  <si>
    <t>□　助成対象経費総額が150万円以上</t>
  </si>
  <si>
    <t>関係書類送付先〒</t>
    <rPh sb="0" eb="2">
      <t>カンケイ</t>
    </rPh>
    <rPh sb="2" eb="4">
      <t>ショルイ</t>
    </rPh>
    <rPh sb="4" eb="7">
      <t>ソウフサキ</t>
    </rPh>
    <phoneticPr fontId="3"/>
  </si>
  <si>
    <t>関係書類送付先住所</t>
    <rPh sb="0" eb="2">
      <t>カンケイ</t>
    </rPh>
    <rPh sb="2" eb="4">
      <t>ショルイ</t>
    </rPh>
    <rPh sb="4" eb="7">
      <t>ソウフサキ</t>
    </rPh>
    <rPh sb="7" eb="9">
      <t>ジュウショ</t>
    </rPh>
    <phoneticPr fontId="3"/>
  </si>
  <si>
    <r>
      <t>感染症対策費</t>
    </r>
    <r>
      <rPr>
        <b/>
        <sz val="12"/>
        <color theme="1"/>
        <rFont val="游ゴシック"/>
        <family val="3"/>
        <charset val="128"/>
        <scheme val="minor"/>
      </rPr>
      <t xml:space="preserve"> </t>
    </r>
    <r>
      <rPr>
        <sz val="12"/>
        <color theme="1"/>
        <rFont val="游ゴシック"/>
        <family val="3"/>
        <charset val="128"/>
        <scheme val="minor"/>
      </rPr>
      <t>（その他の助成対象経費の10%を上限に計上可能です。）</t>
    </r>
    <phoneticPr fontId="20"/>
  </si>
  <si>
    <t>実施回数
または日数</t>
    <phoneticPr fontId="3"/>
  </si>
  <si>
    <t>※記入上の注意点等</t>
    <rPh sb="1" eb="3">
      <t>キニュウ</t>
    </rPh>
    <rPh sb="3" eb="4">
      <t>ジョウ</t>
    </rPh>
    <rPh sb="5" eb="8">
      <t>チュウイテン</t>
    </rPh>
    <rPh sb="8" eb="9">
      <t>ナド</t>
    </rPh>
    <phoneticPr fontId="3"/>
  </si>
  <si>
    <t>応募する活動区分に間違いないか確認してください。</t>
    <phoneticPr fontId="3"/>
  </si>
  <si>
    <t>半角数字、012-3456-7890 形式で入力してください。</t>
    <phoneticPr fontId="3"/>
  </si>
  <si>
    <t>4月以降も連絡の取れるアドレスを記入してください。</t>
    <rPh sb="1" eb="4">
      <t>ガツイコウ</t>
    </rPh>
    <rPh sb="5" eb="7">
      <t>レンラク</t>
    </rPh>
    <rPh sb="8" eb="9">
      <t>ト</t>
    </rPh>
    <rPh sb="16" eb="18">
      <t>キニュウ</t>
    </rPh>
    <phoneticPr fontId="3"/>
  </si>
  <si>
    <t>チラシ等の広報に使用される具体的な活動名とフリガナを記入してください。</t>
    <phoneticPr fontId="3"/>
  </si>
  <si>
    <t>下の欄に入力すると、自動で反映されます。
（複数の実施場所がある場合は、他＊件と表示されます。）</t>
    <rPh sb="0" eb="1">
      <t>シタ</t>
    </rPh>
    <rPh sb="2" eb="3">
      <t>ラン</t>
    </rPh>
    <rPh sb="4" eb="6">
      <t>ニュウリョク</t>
    </rPh>
    <rPh sb="10" eb="12">
      <t>ジドウ</t>
    </rPh>
    <rPh sb="13" eb="15">
      <t>ハンエイ</t>
    </rPh>
    <rPh sb="22" eb="24">
      <t>フクスウ</t>
    </rPh>
    <rPh sb="25" eb="27">
      <t>ジッシ</t>
    </rPh>
    <rPh sb="27" eb="29">
      <t>バショ</t>
    </rPh>
    <rPh sb="32" eb="34">
      <t>バアイ</t>
    </rPh>
    <rPh sb="36" eb="37">
      <t>ホカ</t>
    </rPh>
    <rPh sb="38" eb="39">
      <t>ケン</t>
    </rPh>
    <rPh sb="40" eb="42">
      <t>ヒョウジ</t>
    </rPh>
    <phoneticPr fontId="3"/>
  </si>
  <si>
    <r>
      <rPr>
        <b/>
        <u/>
        <sz val="12"/>
        <rFont val="游ゴシック"/>
        <family val="3"/>
        <charset val="128"/>
        <scheme val="minor"/>
      </rPr>
      <t>助成金算定基礎経費の合計額</t>
    </r>
    <r>
      <rPr>
        <b/>
        <sz val="12"/>
        <rFont val="游ゴシック"/>
        <family val="3"/>
        <charset val="128"/>
        <scheme val="minor"/>
      </rPr>
      <t>と</t>
    </r>
    <r>
      <rPr>
        <b/>
        <u/>
        <sz val="12"/>
        <rFont val="游ゴシック"/>
        <family val="3"/>
        <charset val="128"/>
        <scheme val="minor"/>
      </rPr>
      <t>助成対象経費の総額</t>
    </r>
    <r>
      <rPr>
        <b/>
        <sz val="12"/>
        <rFont val="游ゴシック"/>
        <family val="3"/>
        <charset val="128"/>
        <scheme val="minor"/>
      </rPr>
      <t>により、選択可能な助成金額を確認の上、選択してください。</t>
    </r>
    <rPh sb="0" eb="3">
      <t>ジョセイキン</t>
    </rPh>
    <rPh sb="3" eb="5">
      <t>サンテイ</t>
    </rPh>
    <rPh sb="5" eb="7">
      <t>キソ</t>
    </rPh>
    <rPh sb="7" eb="9">
      <t>ケイヒ</t>
    </rPh>
    <rPh sb="10" eb="12">
      <t>ゴウケイ</t>
    </rPh>
    <rPh sb="12" eb="13">
      <t>ガク</t>
    </rPh>
    <rPh sb="14" eb="16">
      <t>ジョセイ</t>
    </rPh>
    <rPh sb="16" eb="18">
      <t>タイショウ</t>
    </rPh>
    <rPh sb="18" eb="20">
      <t>ケイヒ</t>
    </rPh>
    <rPh sb="21" eb="23">
      <t>ソウガク</t>
    </rPh>
    <rPh sb="27" eb="29">
      <t>センタク</t>
    </rPh>
    <rPh sb="29" eb="31">
      <t>カノウ</t>
    </rPh>
    <rPh sb="32" eb="34">
      <t>ジョセイ</t>
    </rPh>
    <rPh sb="34" eb="36">
      <t>キンガク</t>
    </rPh>
    <rPh sb="37" eb="39">
      <t>カクニン</t>
    </rPh>
    <rPh sb="40" eb="41">
      <t>ウエ</t>
    </rPh>
    <rPh sb="42" eb="44">
      <t>センタク</t>
    </rPh>
    <phoneticPr fontId="3"/>
  </si>
  <si>
    <t>　助成金の額の区分</t>
    <rPh sb="1" eb="3">
      <t>ジョセイ</t>
    </rPh>
    <rPh sb="5" eb="6">
      <t>ガク</t>
    </rPh>
    <rPh sb="7" eb="9">
      <t>クブン</t>
    </rPh>
    <phoneticPr fontId="3"/>
  </si>
  <si>
    <t>500千円（50万円）</t>
    <rPh sb="3" eb="5">
      <t>センエン</t>
    </rPh>
    <rPh sb="8" eb="10">
      <t>マンエン</t>
    </rPh>
    <phoneticPr fontId="3"/>
  </si>
  <si>
    <t>1,000千円（100万円）</t>
    <rPh sb="5" eb="7">
      <t>センエン</t>
    </rPh>
    <rPh sb="11" eb="13">
      <t>マンエン</t>
    </rPh>
    <phoneticPr fontId="3"/>
  </si>
  <si>
    <t>2,000千円（200万円）</t>
    <rPh sb="5" eb="7">
      <t>センエン</t>
    </rPh>
    <rPh sb="11" eb="13">
      <t>マンエン</t>
    </rPh>
    <phoneticPr fontId="3"/>
  </si>
  <si>
    <t>　助成金算定基礎経費の合計額</t>
    <rPh sb="1" eb="4">
      <t>ジョセイキン</t>
    </rPh>
    <rPh sb="4" eb="6">
      <t>サンテイ</t>
    </rPh>
    <rPh sb="6" eb="8">
      <t>キソ</t>
    </rPh>
    <rPh sb="8" eb="10">
      <t>ケイヒ</t>
    </rPh>
    <rPh sb="11" eb="13">
      <t>ゴウケイ</t>
    </rPh>
    <rPh sb="13" eb="14">
      <t>ガク</t>
    </rPh>
    <phoneticPr fontId="3"/>
  </si>
  <si>
    <t>500千円（50万円）以上</t>
    <rPh sb="3" eb="5">
      <t>センエン</t>
    </rPh>
    <rPh sb="8" eb="10">
      <t>マンエン</t>
    </rPh>
    <rPh sb="11" eb="13">
      <t>イジョウ</t>
    </rPh>
    <phoneticPr fontId="3"/>
  </si>
  <si>
    <t>1,000千円（100万円）以上</t>
    <rPh sb="14" eb="16">
      <t>イジョウ</t>
    </rPh>
    <phoneticPr fontId="3"/>
  </si>
  <si>
    <t>2,000千円（200万円）以上</t>
    <rPh sb="14" eb="16">
      <t>イジョウ</t>
    </rPh>
    <phoneticPr fontId="3"/>
  </si>
  <si>
    <t>　助成対象経費の総額</t>
    <rPh sb="1" eb="3">
      <t>ジョセイ</t>
    </rPh>
    <rPh sb="3" eb="5">
      <t>タイショウ</t>
    </rPh>
    <rPh sb="5" eb="7">
      <t>ケイヒ</t>
    </rPh>
    <rPh sb="8" eb="10">
      <t>ソウガク</t>
    </rPh>
    <phoneticPr fontId="3"/>
  </si>
  <si>
    <t>1,500千円（150万円）以上</t>
    <rPh sb="5" eb="7">
      <t>センエン</t>
    </rPh>
    <rPh sb="11" eb="13">
      <t>マンエン</t>
    </rPh>
    <rPh sb="14" eb="16">
      <t>イジョウ</t>
    </rPh>
    <phoneticPr fontId="3"/>
  </si>
  <si>
    <t>3,000千円（300万円）以上</t>
    <rPh sb="5" eb="7">
      <t>センエン</t>
    </rPh>
    <rPh sb="11" eb="13">
      <t>マンエン</t>
    </rPh>
    <rPh sb="14" eb="16">
      <t>イジョウ</t>
    </rPh>
    <phoneticPr fontId="3"/>
  </si>
  <si>
    <t>6,000千円（600万円）以上</t>
    <rPh sb="5" eb="7">
      <t>センエン</t>
    </rPh>
    <rPh sb="11" eb="13">
      <t>マンエン</t>
    </rPh>
    <rPh sb="14" eb="16">
      <t>イジョウ</t>
    </rPh>
    <phoneticPr fontId="3"/>
  </si>
  <si>
    <t>【助成金の額の区分】※右に表が続きます</t>
    <phoneticPr fontId="3"/>
  </si>
  <si>
    <t>左の収入・支出欄は、④収入、⑤支出のページを入力すると自動的に反映されます。
助成金算定基礎経費に選んだ３項目は、要望書提出後に変更できませんのでご注意ください。</t>
    <rPh sb="0" eb="1">
      <t>ヒダリ</t>
    </rPh>
    <rPh sb="2" eb="4">
      <t>シュウニュウ</t>
    </rPh>
    <rPh sb="5" eb="7">
      <t>シシュツ</t>
    </rPh>
    <rPh sb="7" eb="8">
      <t>ラン</t>
    </rPh>
    <rPh sb="11" eb="13">
      <t>シュウニュウ</t>
    </rPh>
    <rPh sb="15" eb="17">
      <t>シシュツ</t>
    </rPh>
    <rPh sb="22" eb="24">
      <t>ニュウリョク</t>
    </rPh>
    <rPh sb="27" eb="30">
      <t>ジドウテキ</t>
    </rPh>
    <rPh sb="31" eb="33">
      <t>ハンエイ</t>
    </rPh>
    <rPh sb="39" eb="42">
      <t>ジョセイキン</t>
    </rPh>
    <rPh sb="42" eb="44">
      <t>サンテイ</t>
    </rPh>
    <rPh sb="44" eb="46">
      <t>キソ</t>
    </rPh>
    <rPh sb="46" eb="48">
      <t>ケイヒ</t>
    </rPh>
    <rPh sb="49" eb="50">
      <t>エラ</t>
    </rPh>
    <rPh sb="53" eb="55">
      <t>コウモク</t>
    </rPh>
    <rPh sb="57" eb="60">
      <t>ヨウボウショ</t>
    </rPh>
    <rPh sb="60" eb="62">
      <t>テイシュツ</t>
    </rPh>
    <rPh sb="62" eb="63">
      <t>ゴ</t>
    </rPh>
    <rPh sb="64" eb="66">
      <t>ヘンコウ</t>
    </rPh>
    <rPh sb="74" eb="76">
      <t>チュウイ</t>
    </rPh>
    <phoneticPr fontId="3"/>
  </si>
  <si>
    <t>※２００文字・４行以内</t>
    <rPh sb="4" eb="6">
      <t>モジ</t>
    </rPh>
    <rPh sb="8" eb="9">
      <t>ギョウ</t>
    </rPh>
    <rPh sb="9" eb="11">
      <t>イナイ</t>
    </rPh>
    <phoneticPr fontId="20"/>
  </si>
  <si>
    <t>※記入上の注意点等</t>
    <phoneticPr fontId="3"/>
  </si>
  <si>
    <t>図録等を無料配布する場合には、必ず理由を記入してください。</t>
    <rPh sb="0" eb="2">
      <t>ズロク</t>
    </rPh>
    <rPh sb="2" eb="3">
      <t>トウ</t>
    </rPh>
    <rPh sb="4" eb="6">
      <t>ムリョウ</t>
    </rPh>
    <rPh sb="6" eb="8">
      <t>ハイフ</t>
    </rPh>
    <rPh sb="10" eb="12">
      <t>バアイ</t>
    </rPh>
    <rPh sb="15" eb="16">
      <t>カナラ</t>
    </rPh>
    <rPh sb="17" eb="19">
      <t>リユウ</t>
    </rPh>
    <rPh sb="20" eb="22">
      <t>キニュウ</t>
    </rPh>
    <phoneticPr fontId="3"/>
  </si>
  <si>
    <t>※記入上の注意点等</t>
    <phoneticPr fontId="20"/>
  </si>
  <si>
    <t>助成金算定基礎経費を３項目選択してください。選んだ経費は要望書提出後に変更できませんのでご注意ください。</t>
    <rPh sb="0" eb="3">
      <t>ジョセイキン</t>
    </rPh>
    <rPh sb="3" eb="5">
      <t>サンテイ</t>
    </rPh>
    <rPh sb="5" eb="7">
      <t>キソ</t>
    </rPh>
    <rPh sb="7" eb="9">
      <t>ケイヒ</t>
    </rPh>
    <rPh sb="11" eb="13">
      <t>コウモク</t>
    </rPh>
    <rPh sb="13" eb="15">
      <t>センタク</t>
    </rPh>
    <rPh sb="22" eb="23">
      <t>エラ</t>
    </rPh>
    <rPh sb="25" eb="27">
      <t>ケイヒ</t>
    </rPh>
    <rPh sb="28" eb="31">
      <t>ヨウボウショ</t>
    </rPh>
    <rPh sb="31" eb="33">
      <t>テイシュツ</t>
    </rPh>
    <rPh sb="33" eb="34">
      <t>ゴ</t>
    </rPh>
    <rPh sb="35" eb="37">
      <t>ヘンコウ</t>
    </rPh>
    <rPh sb="45" eb="47">
      <t>チュウイ</t>
    </rPh>
    <phoneticPr fontId="20"/>
  </si>
  <si>
    <t>「感染症対策費計」または「上限額」のどちらか低い金額が自動で入ります。</t>
    <phoneticPr fontId="20"/>
  </si>
  <si>
    <t>他の助成対象経費の合計の10％が上限額です。</t>
    <rPh sb="0" eb="1">
      <t>タ</t>
    </rPh>
    <rPh sb="2" eb="4">
      <t>ジョセイ</t>
    </rPh>
    <rPh sb="4" eb="6">
      <t>タイショウ</t>
    </rPh>
    <rPh sb="6" eb="8">
      <t>ケイヒ</t>
    </rPh>
    <rPh sb="9" eb="11">
      <t>ゴウケイ</t>
    </rPh>
    <rPh sb="16" eb="18">
      <t>ジョウゲン</t>
    </rPh>
    <rPh sb="18" eb="19">
      <t>ガク</t>
    </rPh>
    <phoneticPr fontId="20"/>
  </si>
  <si>
    <t>個人の場合は、本シートの入力は不要です。
⑧b個人略歴 (芸術家個人用)を入力してください。</t>
    <rPh sb="0" eb="2">
      <t>コジン</t>
    </rPh>
    <rPh sb="3" eb="5">
      <t>バアイ</t>
    </rPh>
    <rPh sb="7" eb="8">
      <t>ホン</t>
    </rPh>
    <rPh sb="12" eb="14">
      <t>ニュウリョク</t>
    </rPh>
    <rPh sb="15" eb="17">
      <t>フヨウ</t>
    </rPh>
    <rPh sb="37" eb="39">
      <t>ニュウリョク</t>
    </rPh>
    <phoneticPr fontId="3"/>
  </si>
  <si>
    <t>今回応募する活動のみならず、団体が行う文化芸術活動全般に係る目的について、芸術性、社会性等を踏まえて記入してください。
また、団体の中長期的な目標や将来像、目指す姿について記入してください。</t>
    <rPh sb="0" eb="2">
      <t>コンカイ</t>
    </rPh>
    <rPh sb="2" eb="4">
      <t>オウボ</t>
    </rPh>
    <rPh sb="6" eb="8">
      <t>カツドウ</t>
    </rPh>
    <rPh sb="14" eb="16">
      <t>ダンタイ</t>
    </rPh>
    <rPh sb="17" eb="18">
      <t>オコナ</t>
    </rPh>
    <rPh sb="19" eb="21">
      <t>ブンカ</t>
    </rPh>
    <rPh sb="21" eb="23">
      <t>ゲイジュツ</t>
    </rPh>
    <rPh sb="23" eb="25">
      <t>カツドウ</t>
    </rPh>
    <rPh sb="25" eb="27">
      <t>ゼンパン</t>
    </rPh>
    <rPh sb="28" eb="29">
      <t>カカ</t>
    </rPh>
    <rPh sb="30" eb="32">
      <t>モクテキ</t>
    </rPh>
    <rPh sb="37" eb="40">
      <t>ゲイジュツセイ</t>
    </rPh>
    <rPh sb="41" eb="44">
      <t>シャカイセイ</t>
    </rPh>
    <rPh sb="44" eb="45">
      <t>トウ</t>
    </rPh>
    <rPh sb="46" eb="47">
      <t>フ</t>
    </rPh>
    <rPh sb="50" eb="52">
      <t>キニュウ</t>
    </rPh>
    <rPh sb="63" eb="65">
      <t>ダンタイ</t>
    </rPh>
    <rPh sb="66" eb="70">
      <t>チュウチョウキテキ</t>
    </rPh>
    <rPh sb="71" eb="73">
      <t>モクヒョウ</t>
    </rPh>
    <rPh sb="74" eb="77">
      <t>ショウライゾウ</t>
    </rPh>
    <rPh sb="78" eb="80">
      <t>メザ</t>
    </rPh>
    <rPh sb="81" eb="82">
      <t>スガタ</t>
    </rPh>
    <rPh sb="86" eb="88">
      <t>キニュウ</t>
    </rPh>
    <phoneticPr fontId="3"/>
  </si>
  <si>
    <t>申請者が個人の場合のみ作成。
団体の場合は、本シートの入力は不要です。</t>
    <rPh sb="4" eb="6">
      <t>コジン</t>
    </rPh>
    <rPh sb="15" eb="17">
      <t>ダンタイ</t>
    </rPh>
    <phoneticPr fontId="20"/>
  </si>
  <si>
    <t>・活動に対する「助成金算定基礎経費の合計額」と「助成対象経費の総額」によって選択可能な</t>
    <rPh sb="1" eb="3">
      <t>カツドウ</t>
    </rPh>
    <rPh sb="4" eb="5">
      <t>タイ</t>
    </rPh>
    <rPh sb="8" eb="11">
      <t>ジョセイキン</t>
    </rPh>
    <rPh sb="11" eb="13">
      <t>サンテイ</t>
    </rPh>
    <rPh sb="13" eb="15">
      <t>キソ</t>
    </rPh>
    <rPh sb="15" eb="17">
      <t>ケイヒ</t>
    </rPh>
    <rPh sb="18" eb="20">
      <t>ゴウケイ</t>
    </rPh>
    <rPh sb="20" eb="21">
      <t>ガク</t>
    </rPh>
    <rPh sb="24" eb="26">
      <t>ジョセイ</t>
    </rPh>
    <rPh sb="26" eb="28">
      <t>タイショウ</t>
    </rPh>
    <rPh sb="28" eb="30">
      <t>ケイヒ</t>
    </rPh>
    <rPh sb="31" eb="33">
      <t>ソウガク</t>
    </rPh>
    <rPh sb="38" eb="40">
      <t>センタク</t>
    </rPh>
    <rPh sb="40" eb="42">
      <t>カノウ</t>
    </rPh>
    <phoneticPr fontId="20"/>
  </si>
  <si>
    <t>　助成金要望額が異なりますので、募集案内「助成金の額及び助成の仕組み」を必ず確認してください。</t>
    <rPh sb="16" eb="18">
      <t>ボシュウ</t>
    </rPh>
    <rPh sb="18" eb="20">
      <t>アンナイ</t>
    </rPh>
    <rPh sb="21" eb="24">
      <t>ジョセイキン</t>
    </rPh>
    <rPh sb="25" eb="26">
      <t>ガク</t>
    </rPh>
    <rPh sb="26" eb="27">
      <t>オヨ</t>
    </rPh>
    <rPh sb="28" eb="30">
      <t>ジョセイ</t>
    </rPh>
    <rPh sb="31" eb="33">
      <t>シク</t>
    </rPh>
    <rPh sb="36" eb="37">
      <t>カナラ</t>
    </rPh>
    <rPh sb="38" eb="40">
      <t>カクニン</t>
    </rPh>
    <phoneticPr fontId="20"/>
  </si>
  <si>
    <t>・団体情報や収入・支出の金額等、各シートの入力情報が別のシートに自動反映される箇所があります。</t>
    <rPh sb="1" eb="3">
      <t>ダンタイ</t>
    </rPh>
    <rPh sb="3" eb="5">
      <t>ジョウホウ</t>
    </rPh>
    <rPh sb="6" eb="8">
      <t>シュウニュウ</t>
    </rPh>
    <rPh sb="9" eb="11">
      <t>シシュツ</t>
    </rPh>
    <rPh sb="12" eb="14">
      <t>キンガク</t>
    </rPh>
    <rPh sb="14" eb="15">
      <t>ナド</t>
    </rPh>
    <rPh sb="16" eb="17">
      <t>カク</t>
    </rPh>
    <rPh sb="21" eb="23">
      <t>ニュウリョク</t>
    </rPh>
    <rPh sb="23" eb="25">
      <t>ジョウホウ</t>
    </rPh>
    <rPh sb="26" eb="27">
      <t>ベツ</t>
    </rPh>
    <rPh sb="32" eb="34">
      <t>ジドウ</t>
    </rPh>
    <rPh sb="34" eb="36">
      <t>ハンエイ</t>
    </rPh>
    <rPh sb="39" eb="41">
      <t>カショ</t>
    </rPh>
    <phoneticPr fontId="20"/>
  </si>
  <si>
    <r>
      <t>　特に①総表は収支予算が正しく反映されているか確認の上、</t>
    </r>
    <r>
      <rPr>
        <b/>
        <u/>
        <sz val="10"/>
        <color theme="1"/>
        <rFont val="游ゴシック"/>
        <family val="3"/>
        <charset val="128"/>
        <scheme val="minor"/>
      </rPr>
      <t>助成金要望額を必ず選択してください。</t>
    </r>
    <rPh sb="1" eb="2">
      <t>トク</t>
    </rPh>
    <rPh sb="4" eb="6">
      <t>ソウヒョウ</t>
    </rPh>
    <rPh sb="7" eb="9">
      <t>シュウシ</t>
    </rPh>
    <rPh sb="9" eb="11">
      <t>ヨサン</t>
    </rPh>
    <rPh sb="12" eb="13">
      <t>タダ</t>
    </rPh>
    <rPh sb="15" eb="17">
      <t>ハンエイ</t>
    </rPh>
    <rPh sb="23" eb="25">
      <t>カクニン</t>
    </rPh>
    <rPh sb="26" eb="27">
      <t>ウエ</t>
    </rPh>
    <rPh sb="28" eb="31">
      <t>ジョセイキン</t>
    </rPh>
    <rPh sb="31" eb="33">
      <t>ヨウボウ</t>
    </rPh>
    <rPh sb="33" eb="34">
      <t>ガク</t>
    </rPh>
    <rPh sb="35" eb="36">
      <t>カナラ</t>
    </rPh>
    <rPh sb="37" eb="39">
      <t>センタク</t>
    </rPh>
    <phoneticPr fontId="20"/>
  </si>
  <si>
    <t>・Wordやメモ帳など別のファイルからテキストをコピーして貼り付ける際には、入力するセルを</t>
    <rPh sb="8" eb="9">
      <t>チョウ</t>
    </rPh>
    <rPh sb="11" eb="12">
      <t>ベツ</t>
    </rPh>
    <rPh sb="29" eb="30">
      <t>ハ</t>
    </rPh>
    <rPh sb="31" eb="32">
      <t>ツ</t>
    </rPh>
    <rPh sb="34" eb="35">
      <t>サイ</t>
    </rPh>
    <rPh sb="38" eb="40">
      <t>ニュウリョク</t>
    </rPh>
    <phoneticPr fontId="20"/>
  </si>
  <si>
    <t>　ダブルクリックし、入力状態にしてから貼り付けてください。</t>
    <phoneticPr fontId="20"/>
  </si>
  <si>
    <r>
      <t>・</t>
    </r>
    <r>
      <rPr>
        <u/>
        <sz val="10"/>
        <color theme="1"/>
        <rFont val="游ゴシック"/>
        <family val="3"/>
        <charset val="128"/>
        <scheme val="minor"/>
      </rPr>
      <t>薄水色のセル</t>
    </r>
    <r>
      <rPr>
        <sz val="10"/>
        <color theme="1"/>
        <rFont val="游ゴシック"/>
        <family val="3"/>
        <charset val="128"/>
        <scheme val="minor"/>
      </rPr>
      <t>は選択式ですので、右下の</t>
    </r>
    <rPh sb="8" eb="10">
      <t>センタク</t>
    </rPh>
    <rPh sb="10" eb="11">
      <t>シキ</t>
    </rPh>
    <rPh sb="16" eb="18">
      <t>ミギシタ</t>
    </rPh>
    <phoneticPr fontId="20"/>
  </si>
  <si>
    <t>　をクリックして選択肢を開き、選択してください。</t>
    <rPh sb="8" eb="11">
      <t>センタクシ</t>
    </rPh>
    <rPh sb="12" eb="13">
      <t>ヒラ</t>
    </rPh>
    <rPh sb="15" eb="17">
      <t>センタク</t>
    </rPh>
    <phoneticPr fontId="20"/>
  </si>
  <si>
    <t>例）</t>
    <rPh sb="0" eb="1">
      <t>レイ</t>
    </rPh>
    <phoneticPr fontId="20"/>
  </si>
  <si>
    <t>選択してください。</t>
    <rPh sb="0" eb="2">
      <t>センタク</t>
    </rPh>
    <phoneticPr fontId="20"/>
  </si>
  <si>
    <t>企画制作費</t>
    <rPh sb="0" eb="2">
      <t>キカク</t>
    </rPh>
    <rPh sb="2" eb="4">
      <t>セイサク</t>
    </rPh>
    <rPh sb="4" eb="5">
      <t>ヒ</t>
    </rPh>
    <phoneticPr fontId="20"/>
  </si>
  <si>
    <t>・本応募様式は自動計算やセルの参照機能等を利用しており、「Microsoft Excel」以外の表計算ソフトで</t>
    <rPh sb="1" eb="2">
      <t>ホン</t>
    </rPh>
    <phoneticPr fontId="20"/>
  </si>
  <si>
    <t>録音費</t>
    <rPh sb="0" eb="2">
      <t>ロクオン</t>
    </rPh>
    <rPh sb="2" eb="3">
      <t>ヒ</t>
    </rPh>
    <phoneticPr fontId="20"/>
  </si>
  <si>
    <r>
      <t>欠落あり</t>
    </r>
    <r>
      <rPr>
        <sz val="9"/>
        <rFont val="游ゴシック"/>
        <family val="3"/>
        <charset val="128"/>
        <scheme val="minor"/>
      </rPr>
      <t>（提出なしまたは必須項目に漏れあり）</t>
    </r>
    <rPh sb="0" eb="2">
      <t>ケツラク</t>
    </rPh>
    <rPh sb="5" eb="7">
      <t>テイシュツ</t>
    </rPh>
    <rPh sb="12" eb="14">
      <t>ヒッス</t>
    </rPh>
    <rPh sb="14" eb="16">
      <t>コウモク</t>
    </rPh>
    <rPh sb="17" eb="18">
      <t>モ</t>
    </rPh>
    <phoneticPr fontId="22"/>
  </si>
  <si>
    <r>
      <t xml:space="preserve"> </t>
    </r>
    <r>
      <rPr>
        <sz val="12"/>
        <rFont val="游ゴシック"/>
        <family val="3"/>
        <charset val="128"/>
        <scheme val="minor"/>
      </rPr>
      <t xml:space="preserve">□ </t>
    </r>
    <r>
      <rPr>
        <sz val="11"/>
        <rFont val="游ゴシック"/>
        <family val="3"/>
        <charset val="128"/>
        <scheme val="minor"/>
      </rPr>
      <t>主催者</t>
    </r>
    <rPh sb="3" eb="6">
      <t>シュサイシャ</t>
    </rPh>
    <phoneticPr fontId="22"/>
  </si>
  <si>
    <r>
      <t>《提出のあった書類にチェック》</t>
    </r>
    <r>
      <rPr>
        <sz val="8"/>
        <rFont val="游ゴシック"/>
        <family val="3"/>
        <charset val="128"/>
        <scheme val="minor"/>
      </rPr>
      <t>※提出不要の場合は　</t>
    </r>
    <r>
      <rPr>
        <strike/>
        <sz val="8"/>
        <rFont val="游ゴシック"/>
        <family val="3"/>
        <charset val="128"/>
        <scheme val="minor"/>
      </rPr>
      <t>書類名</t>
    </r>
    <rPh sb="1" eb="3">
      <t>テイシュツ</t>
    </rPh>
    <rPh sb="7" eb="9">
      <t>ショルイ</t>
    </rPh>
    <rPh sb="16" eb="18">
      <t>テイシュツ</t>
    </rPh>
    <rPh sb="18" eb="20">
      <t>フヨウ</t>
    </rPh>
    <rPh sb="21" eb="23">
      <t>バアイ</t>
    </rPh>
    <rPh sb="25" eb="27">
      <t>ショルイ</t>
    </rPh>
    <rPh sb="27" eb="28">
      <t>メイ</t>
    </rPh>
    <phoneticPr fontId="22"/>
  </si>
  <si>
    <r>
      <rPr>
        <sz val="14"/>
        <rFont val="游ゴシック"/>
        <family val="3"/>
        <charset val="128"/>
        <scheme val="minor"/>
      </rPr>
      <t xml:space="preserve">□ </t>
    </r>
    <r>
      <rPr>
        <sz val="11"/>
        <rFont val="游ゴシック"/>
        <family val="3"/>
        <charset val="128"/>
        <scheme val="minor"/>
      </rPr>
      <t>12.実績資料</t>
    </r>
    <phoneticPr fontId="22"/>
  </si>
  <si>
    <r>
      <t xml:space="preserve">  2 その他の法人格　</t>
    </r>
    <r>
      <rPr>
        <sz val="9"/>
        <rFont val="游ゴシック"/>
        <family val="3"/>
        <charset val="128"/>
        <scheme val="minor"/>
      </rPr>
      <t>美術作家を擁する／展示施設を有する</t>
    </r>
    <rPh sb="6" eb="7">
      <t>タ</t>
    </rPh>
    <rPh sb="8" eb="9">
      <t>ホウ</t>
    </rPh>
    <rPh sb="9" eb="11">
      <t>ジンカク</t>
    </rPh>
    <rPh sb="12" eb="14">
      <t>ビジュツ</t>
    </rPh>
    <rPh sb="14" eb="16">
      <t>サッカ</t>
    </rPh>
    <rPh sb="17" eb="18">
      <t>ヨウ</t>
    </rPh>
    <rPh sb="21" eb="23">
      <t>テンジ</t>
    </rPh>
    <rPh sb="23" eb="25">
      <t>シセツ</t>
    </rPh>
    <rPh sb="26" eb="27">
      <t>ユウ</t>
    </rPh>
    <phoneticPr fontId="22"/>
  </si>
  <si>
    <r>
      <t xml:space="preserve">  3 任意団体　</t>
    </r>
    <r>
      <rPr>
        <sz val="9"/>
        <rFont val="游ゴシック"/>
        <family val="3"/>
        <charset val="128"/>
        <scheme val="minor"/>
      </rPr>
      <t>組織・経理・事務所・設立後1年以上</t>
    </r>
    <rPh sb="4" eb="6">
      <t>ニンイ</t>
    </rPh>
    <rPh sb="6" eb="8">
      <t>ダンタイ</t>
    </rPh>
    <rPh sb="9" eb="11">
      <t>ソシキ</t>
    </rPh>
    <rPh sb="12" eb="14">
      <t>ケイリ</t>
    </rPh>
    <rPh sb="15" eb="17">
      <t>ジム</t>
    </rPh>
    <rPh sb="17" eb="18">
      <t>ショ</t>
    </rPh>
    <rPh sb="19" eb="21">
      <t>セツリツ</t>
    </rPh>
    <rPh sb="21" eb="22">
      <t>ゴ</t>
    </rPh>
    <rPh sb="23" eb="26">
      <t>ネンイジョウ</t>
    </rPh>
    <phoneticPr fontId="22"/>
  </si>
  <si>
    <r>
      <t xml:space="preserve">  4 芸術家個人　</t>
    </r>
    <r>
      <rPr>
        <sz val="9"/>
        <rFont val="游ゴシック"/>
        <family val="3"/>
        <charset val="128"/>
        <scheme val="minor"/>
      </rPr>
      <t>自ら制作した作品・5日以上の展示</t>
    </r>
    <rPh sb="4" eb="7">
      <t>ゲイジュツカ</t>
    </rPh>
    <rPh sb="7" eb="9">
      <t>コジン</t>
    </rPh>
    <rPh sb="10" eb="11">
      <t>ミズカ</t>
    </rPh>
    <rPh sb="12" eb="14">
      <t>セイサク</t>
    </rPh>
    <rPh sb="16" eb="18">
      <t>サクヒン</t>
    </rPh>
    <rPh sb="20" eb="23">
      <t>ニチイジョウ</t>
    </rPh>
    <rPh sb="24" eb="26">
      <t>テンジ</t>
    </rPh>
    <phoneticPr fontId="22"/>
  </si>
  <si>
    <r>
      <t xml:space="preserve"> </t>
    </r>
    <r>
      <rPr>
        <sz val="12"/>
        <rFont val="游ゴシック"/>
        <family val="3"/>
        <charset val="128"/>
        <scheme val="minor"/>
      </rPr>
      <t xml:space="preserve">□ </t>
    </r>
    <r>
      <rPr>
        <sz val="11"/>
        <rFont val="游ゴシック"/>
        <family val="3"/>
        <charset val="128"/>
        <scheme val="minor"/>
      </rPr>
      <t>実績　</t>
    </r>
    <r>
      <rPr>
        <sz val="10"/>
        <rFont val="游ゴシック"/>
        <family val="3"/>
        <charset val="128"/>
        <scheme val="minor"/>
      </rPr>
      <t>過去に今回と同様の活動を行った実績がある</t>
    </r>
    <rPh sb="3" eb="5">
      <t>ジッセキ</t>
    </rPh>
    <rPh sb="6" eb="8">
      <t>カコ</t>
    </rPh>
    <rPh sb="9" eb="11">
      <t>コンカイ</t>
    </rPh>
    <rPh sb="12" eb="14">
      <t>ドウヨウ</t>
    </rPh>
    <rPh sb="15" eb="17">
      <t>カツドウ</t>
    </rPh>
    <rPh sb="18" eb="19">
      <t>オコナ</t>
    </rPh>
    <rPh sb="21" eb="23">
      <t>ジッセキ</t>
    </rPh>
    <phoneticPr fontId="22"/>
  </si>
  <si>
    <r>
      <rPr>
        <sz val="8"/>
        <rFont val="游ゴシック"/>
        <family val="3"/>
        <charset val="128"/>
        <scheme val="minor"/>
      </rPr>
      <t>(任意)</t>
    </r>
    <r>
      <rPr>
        <sz val="11"/>
        <rFont val="游ゴシック"/>
        <family val="3"/>
        <charset val="128"/>
        <scheme val="minor"/>
      </rPr>
      <t>8a.個人略歴（活動の芸術上の中核者）</t>
    </r>
    <rPh sb="1" eb="3">
      <t>ニンイ</t>
    </rPh>
    <rPh sb="7" eb="9">
      <t>コジン</t>
    </rPh>
    <rPh sb="9" eb="11">
      <t>リャクレキ</t>
    </rPh>
    <rPh sb="12" eb="14">
      <t>カツドウ</t>
    </rPh>
    <rPh sb="15" eb="17">
      <t>ゲイジュツ</t>
    </rPh>
    <rPh sb="17" eb="18">
      <t>ジョウ</t>
    </rPh>
    <rPh sb="19" eb="21">
      <t>チュウカク</t>
    </rPh>
    <rPh sb="21" eb="22">
      <t>シャ</t>
    </rPh>
    <phoneticPr fontId="22"/>
  </si>
  <si>
    <r>
      <t xml:space="preserve"> </t>
    </r>
    <r>
      <rPr>
        <sz val="12"/>
        <rFont val="游ゴシック"/>
        <family val="3"/>
        <charset val="128"/>
        <scheme val="minor"/>
      </rPr>
      <t xml:space="preserve">□ </t>
    </r>
    <r>
      <rPr>
        <sz val="11"/>
        <rFont val="游ゴシック"/>
        <family val="3"/>
        <charset val="128"/>
        <scheme val="minor"/>
      </rPr>
      <t>要望額</t>
    </r>
    <rPh sb="3" eb="5">
      <t>ヨウボウ</t>
    </rPh>
    <rPh sb="5" eb="6">
      <t>ガク</t>
    </rPh>
    <phoneticPr fontId="22"/>
  </si>
  <si>
    <r>
      <t xml:space="preserve">連絡内容
</t>
    </r>
    <r>
      <rPr>
        <sz val="9"/>
        <rFont val="游ゴシック"/>
        <family val="3"/>
        <charset val="128"/>
        <scheme val="minor"/>
      </rPr>
      <t>（提出を求めた書類）</t>
    </r>
    <rPh sb="0" eb="2">
      <t>レンラク</t>
    </rPh>
    <rPh sb="2" eb="4">
      <t>ナイヨウ</t>
    </rPh>
    <rPh sb="6" eb="8">
      <t>テイシュツ</t>
    </rPh>
    <rPh sb="9" eb="10">
      <t>モト</t>
    </rPh>
    <rPh sb="12" eb="14">
      <t>ショルイ</t>
    </rPh>
    <phoneticPr fontId="22"/>
  </si>
  <si>
    <r>
      <rPr>
        <sz val="14"/>
        <rFont val="游ゴシック"/>
        <family val="3"/>
        <charset val="128"/>
        <scheme val="minor"/>
      </rPr>
      <t>□</t>
    </r>
    <r>
      <rPr>
        <sz val="11"/>
        <rFont val="游ゴシック"/>
        <family val="3"/>
        <charset val="128"/>
        <scheme val="minor"/>
      </rPr>
      <t>　</t>
    </r>
    <phoneticPr fontId="22"/>
  </si>
  <si>
    <t>搬入（設営）から搬出（撤去）までの期間で必要な場合にのみ計上できる（ただし作品借用・返却に係る旅費は搬入から搬出までの期間外であっても計上可）。作品の制作に係る旅費は除く。</t>
    <rPh sb="0" eb="2">
      <t>ハンニュウ</t>
    </rPh>
    <rPh sb="3" eb="5">
      <t>セツエイ</t>
    </rPh>
    <rPh sb="8" eb="10">
      <t>ハンシュツ</t>
    </rPh>
    <rPh sb="11" eb="13">
      <t>テッキョ</t>
    </rPh>
    <rPh sb="17" eb="19">
      <t>キカン</t>
    </rPh>
    <rPh sb="20" eb="22">
      <t>ヒツヨウ</t>
    </rPh>
    <rPh sb="23" eb="25">
      <t>バアイ</t>
    </rPh>
    <rPh sb="28" eb="30">
      <t>ケイジョウ</t>
    </rPh>
    <rPh sb="37" eb="39">
      <t>サクヒン</t>
    </rPh>
    <rPh sb="39" eb="41">
      <t>シャクヨウ</t>
    </rPh>
    <rPh sb="42" eb="44">
      <t>ヘンキャク</t>
    </rPh>
    <rPh sb="45" eb="46">
      <t>カカ</t>
    </rPh>
    <rPh sb="47" eb="49">
      <t>リョヒ</t>
    </rPh>
    <rPh sb="50" eb="52">
      <t>ハンニュウ</t>
    </rPh>
    <rPh sb="54" eb="56">
      <t>ハンシュツ</t>
    </rPh>
    <rPh sb="59" eb="61">
      <t>キカン</t>
    </rPh>
    <rPh sb="61" eb="62">
      <t>ガイ</t>
    </rPh>
    <rPh sb="67" eb="69">
      <t>ケイジョウ</t>
    </rPh>
    <rPh sb="69" eb="70">
      <t>カ</t>
    </rPh>
    <rPh sb="72" eb="74">
      <t>サクヒン</t>
    </rPh>
    <rPh sb="75" eb="77">
      <t>セイサク</t>
    </rPh>
    <rPh sb="78" eb="79">
      <t>カカ</t>
    </rPh>
    <rPh sb="80" eb="82">
      <t>リョヒ</t>
    </rPh>
    <rPh sb="83" eb="84">
      <t>ノゾ</t>
    </rPh>
    <phoneticPr fontId="3"/>
  </si>
  <si>
    <r>
      <t>対象経費の入力後は、上表の助成金算定基礎経費を選択し、</t>
    </r>
    <r>
      <rPr>
        <b/>
        <u/>
        <sz val="16"/>
        <color theme="1"/>
        <rFont val="游ゴシック"/>
        <family val="3"/>
        <charset val="128"/>
        <scheme val="minor"/>
      </rPr>
      <t>①総表に戻って助成金要望額を必ず選択してください</t>
    </r>
    <r>
      <rPr>
        <b/>
        <sz val="16"/>
        <color theme="1"/>
        <rFont val="游ゴシック"/>
        <family val="3"/>
        <charset val="128"/>
        <scheme val="minor"/>
      </rPr>
      <t>。</t>
    </r>
    <phoneticPr fontId="20"/>
  </si>
  <si>
    <t>回数または日数</t>
    <rPh sb="0" eb="2">
      <t>カイスウ</t>
    </rPh>
    <rPh sb="5" eb="7">
      <t>ニッスウ</t>
    </rPh>
    <phoneticPr fontId="3"/>
  </si>
  <si>
    <t>入場者数
（人）</t>
    <rPh sb="0" eb="2">
      <t>ニュウジョウ</t>
    </rPh>
    <rPh sb="2" eb="3">
      <t>シャ</t>
    </rPh>
    <rPh sb="3" eb="4">
      <t>スウ</t>
    </rPh>
    <rPh sb="6" eb="7">
      <t>ニン</t>
    </rPh>
    <phoneticPr fontId="3"/>
  </si>
  <si>
    <r>
      <rPr>
        <b/>
        <sz val="18"/>
        <color theme="1"/>
        <rFont val="游ゴシック"/>
        <family val="3"/>
        <charset val="128"/>
        <scheme val="minor"/>
      </rPr>
      <t>【活動実績】</t>
    </r>
    <r>
      <rPr>
        <sz val="14"/>
        <color theme="1"/>
        <rFont val="游ゴシック"/>
        <family val="3"/>
        <charset val="128"/>
        <scheme val="minor"/>
      </rPr>
      <t>※　Ａ４判１枚に収まるように作成してください。</t>
    </r>
    <rPh sb="1" eb="3">
      <t>カツドウ</t>
    </rPh>
    <rPh sb="3" eb="5">
      <t>ジッセキ</t>
    </rPh>
    <phoneticPr fontId="3"/>
  </si>
  <si>
    <t>(1) 団体の代表者</t>
    <phoneticPr fontId="20"/>
  </si>
  <si>
    <t>(2) 団体の芸術上中核者</t>
    <phoneticPr fontId="20"/>
  </si>
  <si>
    <t>(3) 活動の芸術上中核者</t>
    <phoneticPr fontId="20"/>
  </si>
  <si>
    <r>
      <rPr>
        <b/>
        <sz val="12"/>
        <rFont val="游ゴシック"/>
        <family val="3"/>
        <charset val="128"/>
        <scheme val="minor"/>
      </rPr>
      <t>令和５年度助成対象活動募集　美術の創造普及活動</t>
    </r>
    <r>
      <rPr>
        <sz val="12"/>
        <rFont val="游ゴシック"/>
        <family val="3"/>
        <charset val="128"/>
        <scheme val="minor"/>
      </rPr>
      <t xml:space="preserve">
助成金交付要望書の作成にあたっての注意事項</t>
    </r>
    <rPh sb="14" eb="16">
      <t>ビジュツ</t>
    </rPh>
    <rPh sb="17" eb="19">
      <t>ソウゾウ</t>
    </rPh>
    <rPh sb="19" eb="21">
      <t>フキュウ</t>
    </rPh>
    <rPh sb="21" eb="23">
      <t>カツドウ</t>
    </rPh>
    <phoneticPr fontId="20"/>
  </si>
  <si>
    <t>【令和５年度　記載可能経費一覧（美術の創造普及活動）】</t>
    <phoneticPr fontId="20"/>
  </si>
  <si>
    <t>令和５年度　芸術文化振興基金 助成金交付要望書</t>
    <phoneticPr fontId="3"/>
  </si>
  <si>
    <t>（令和4年11月1日現在）</t>
    <phoneticPr fontId="20"/>
  </si>
  <si>
    <t>（令和4年11月1日現在）</t>
    <phoneticPr fontId="3"/>
  </si>
  <si>
    <t>活動名：</t>
    <phoneticPr fontId="3"/>
  </si>
  <si>
    <t>※300字・6行以内</t>
    <rPh sb="4" eb="5">
      <t>ジ</t>
    </rPh>
    <rPh sb="7" eb="8">
      <t>ギョウ</t>
    </rPh>
    <rPh sb="8" eb="10">
      <t>イナイ</t>
    </rPh>
    <phoneticPr fontId="3"/>
  </si>
  <si>
    <t>※300字・6行以内</t>
    <phoneticPr fontId="3"/>
  </si>
  <si>
    <t>展示作品の種類　
　(複数選択可）</t>
    <rPh sb="0" eb="2">
      <t>テンジ</t>
    </rPh>
    <rPh sb="2" eb="4">
      <t>サクヒン</t>
    </rPh>
    <rPh sb="5" eb="7">
      <t>シュルイ</t>
    </rPh>
    <rPh sb="11" eb="13">
      <t>フクスウ</t>
    </rPh>
    <rPh sb="13" eb="15">
      <t>センタク</t>
    </rPh>
    <rPh sb="15" eb="16">
      <t>カ</t>
    </rPh>
    <phoneticPr fontId="20"/>
  </si>
  <si>
    <t>2,000字・30行以内</t>
    <rPh sb="5" eb="6">
      <t>ジ</t>
    </rPh>
    <rPh sb="9" eb="10">
      <t>ギョウ</t>
    </rPh>
    <rPh sb="10" eb="12">
      <t>イナイ</t>
    </rPh>
    <phoneticPr fontId="3"/>
  </si>
  <si>
    <t>共催者名(役割)・後援者名(役割)・協賛者名(役割)・助成団体</t>
    <phoneticPr fontId="3"/>
  </si>
  <si>
    <t>本活動の共催者や後援者等の名称及び具体的な役割を記入してください。 申請中やこれから申請する場合は、（申請中）又は（申請予定）と記入してください。</t>
    <phoneticPr fontId="20"/>
  </si>
  <si>
    <t>本活動の観客層の拡充等に関する取組み</t>
    <rPh sb="0" eb="1">
      <t>ホン</t>
    </rPh>
    <rPh sb="1" eb="3">
      <t>カツドウ</t>
    </rPh>
    <rPh sb="4" eb="6">
      <t>カンキャク</t>
    </rPh>
    <rPh sb="6" eb="7">
      <t>ソウ</t>
    </rPh>
    <rPh sb="8" eb="10">
      <t>カクジュウ</t>
    </rPh>
    <rPh sb="10" eb="11">
      <t>トウ</t>
    </rPh>
    <rPh sb="12" eb="13">
      <t>カン</t>
    </rPh>
    <rPh sb="15" eb="17">
      <t>トリク</t>
    </rPh>
    <phoneticPr fontId="3"/>
  </si>
  <si>
    <t>団体名：</t>
    <rPh sb="0" eb="2">
      <t>ダンタイ</t>
    </rPh>
    <phoneticPr fontId="3"/>
  </si>
  <si>
    <t>実施会場名</t>
    <rPh sb="0" eb="2">
      <t>ジッシ</t>
    </rPh>
    <rPh sb="2" eb="4">
      <t>カイジョウ</t>
    </rPh>
    <rPh sb="4" eb="5">
      <t>メイ</t>
    </rPh>
    <phoneticPr fontId="3"/>
  </si>
  <si>
    <t xml:space="preserve">
・複数の要素から成り立つ作品については、素材・手法・使用する設備・装置等の情報を可能な限り具体的に記入してください。
・インスタレーション作品制作謝金・材料費を計上する場合は、作品について可能な限り具体的に記入してください。
・展示の一環としてパフォーマンス等を行う場合には、内容（演者等）を具体的に記入してください。</t>
    <phoneticPr fontId="20"/>
  </si>
  <si>
    <r>
      <t xml:space="preserve">過去3年間（令和2年度～令和4年度）の国内・海外における活動実績を記入してください。
</t>
    </r>
    <r>
      <rPr>
        <sz val="14"/>
        <color rgb="FFFF0000"/>
        <rFont val="游ゴシック"/>
        <family val="3"/>
        <charset val="128"/>
        <scheme val="minor"/>
      </rPr>
      <t>当該期間に活動実績がない場合には、「過去3年間に活動実績なし」を選択してください。</t>
    </r>
    <rPh sb="0" eb="2">
      <t>カコ</t>
    </rPh>
    <rPh sb="19" eb="21">
      <t>コクナイ</t>
    </rPh>
    <rPh sb="22" eb="24">
      <t>カイガイ</t>
    </rPh>
    <rPh sb="28" eb="30">
      <t>カツドウ</t>
    </rPh>
    <rPh sb="30" eb="32">
      <t>ジッセキ</t>
    </rPh>
    <rPh sb="33" eb="35">
      <t>キニュウ</t>
    </rPh>
    <rPh sb="43" eb="45">
      <t>トウガイ</t>
    </rPh>
    <rPh sb="45" eb="47">
      <t>キカン</t>
    </rPh>
    <rPh sb="48" eb="52">
      <t>カツドウジッセキ</t>
    </rPh>
    <rPh sb="55" eb="57">
      <t>バアイ</t>
    </rPh>
    <rPh sb="61" eb="63">
      <t>カコ</t>
    </rPh>
    <rPh sb="64" eb="66">
      <t>ネンカン</t>
    </rPh>
    <rPh sb="67" eb="71">
      <t>カツドウジッセキ</t>
    </rPh>
    <rPh sb="75" eb="77">
      <t>センタク</t>
    </rPh>
    <phoneticPr fontId="22"/>
  </si>
  <si>
    <t>令和2年度</t>
    <rPh sb="0" eb="2">
      <t>レイワ</t>
    </rPh>
    <phoneticPr fontId="4"/>
  </si>
  <si>
    <t>令和3年度</t>
    <phoneticPr fontId="4"/>
  </si>
  <si>
    <t>令和4年度
（予算額）</t>
    <rPh sb="7" eb="10">
      <t>ヨサンガク</t>
    </rPh>
    <phoneticPr fontId="4"/>
  </si>
  <si>
    <t>内訳</t>
    <rPh sb="0" eb="2">
      <t>ウチワケ</t>
    </rPh>
    <phoneticPr fontId="3"/>
  </si>
  <si>
    <t>部数</t>
    <rPh sb="0" eb="2">
      <t>ブスウ</t>
    </rPh>
    <phoneticPr fontId="3"/>
  </si>
  <si>
    <t>単価×部数</t>
    <rPh sb="0" eb="2">
      <t>タンカ</t>
    </rPh>
    <rPh sb="3" eb="5">
      <t>ブスウ</t>
    </rPh>
    <phoneticPr fontId="3"/>
  </si>
  <si>
    <t>人数</t>
    <rPh sb="0" eb="2">
      <t>ニンズウ</t>
    </rPh>
    <phoneticPr fontId="3"/>
  </si>
  <si>
    <t>単価×人数</t>
    <rPh sb="0" eb="2">
      <t>タンカ</t>
    </rPh>
    <rPh sb="3" eb="5">
      <t>ニンズウ</t>
    </rPh>
    <phoneticPr fontId="3"/>
  </si>
  <si>
    <t>令和４年度については予算額を記入してください。</t>
    <rPh sb="0" eb="2">
      <t>レイワ</t>
    </rPh>
    <rPh sb="3" eb="5">
      <t>ネンド</t>
    </rPh>
    <rPh sb="10" eb="13">
      <t>ヨサンガク</t>
    </rPh>
    <rPh sb="14" eb="16">
      <t>キニュウ</t>
    </rPh>
    <phoneticPr fontId="3"/>
  </si>
  <si>
    <t>（令和4年11月1日現在）</t>
    <phoneticPr fontId="4"/>
  </si>
  <si>
    <t>収支差（A-B）
（千円）</t>
    <rPh sb="10" eb="12">
      <t>センエン</t>
    </rPh>
    <phoneticPr fontId="4"/>
  </si>
  <si>
    <t>上記以外の助成金・
補助金（千円）</t>
    <phoneticPr fontId="4"/>
  </si>
  <si>
    <t>令和5年度芸術文化振興基金助成金交付要望書チェック表【美術の創造普及活動】</t>
    <rPh sb="0" eb="2">
      <t>レイワ</t>
    </rPh>
    <rPh sb="27" eb="29">
      <t>ビジュツ</t>
    </rPh>
    <rPh sb="30" eb="32">
      <t>ソウゾウ</t>
    </rPh>
    <rPh sb="32" eb="34">
      <t>フキュウ</t>
    </rPh>
    <rPh sb="34" eb="36">
      <t>カツドウ</t>
    </rPh>
    <phoneticPr fontId="22"/>
  </si>
  <si>
    <t>1.総表</t>
    <rPh sb="2" eb="4">
      <t>ソウヒョウ</t>
    </rPh>
    <phoneticPr fontId="22"/>
  </si>
  <si>
    <t>2.個表１</t>
    <rPh sb="2" eb="3">
      <t>コ</t>
    </rPh>
    <rPh sb="3" eb="4">
      <t>ヒョウ</t>
    </rPh>
    <phoneticPr fontId="22"/>
  </si>
  <si>
    <t>3.個表２</t>
    <rPh sb="2" eb="3">
      <t>コ</t>
    </rPh>
    <rPh sb="3" eb="4">
      <t>ヒョウ</t>
    </rPh>
    <phoneticPr fontId="22"/>
  </si>
  <si>
    <t>R2               □採択　□不採択  □応募なし</t>
    <rPh sb="28" eb="30">
      <t>オウボ</t>
    </rPh>
    <phoneticPr fontId="20"/>
  </si>
  <si>
    <t>R3　　　　□採択　□不採択  □応募なし</t>
    <phoneticPr fontId="20"/>
  </si>
  <si>
    <t>R4　　　　□採択　□不採択  □応募なし　　</t>
    <phoneticPr fontId="20"/>
  </si>
  <si>
    <t>　　※展示期間中、当該文化施設内で実施されるもの（助成対象経費として計上できます。）</t>
    <phoneticPr fontId="20"/>
  </si>
  <si>
    <t>　　※期間外もしくは実施会場以外の場所で実施されるもの（助成対象経費としては計上できません。）</t>
    <rPh sb="3" eb="5">
      <t>キカン</t>
    </rPh>
    <rPh sb="5" eb="6">
      <t>ガイ</t>
    </rPh>
    <rPh sb="10" eb="12">
      <t>ジッシ</t>
    </rPh>
    <rPh sb="12" eb="14">
      <t>カイジョウ</t>
    </rPh>
    <rPh sb="14" eb="16">
      <t>イガイ</t>
    </rPh>
    <rPh sb="17" eb="19">
      <t>バショ</t>
    </rPh>
    <rPh sb="20" eb="22">
      <t>ジッシ</t>
    </rPh>
    <rPh sb="28" eb="30">
      <t>ジョセイ</t>
    </rPh>
    <rPh sb="30" eb="32">
      <t>タイショウ</t>
    </rPh>
    <rPh sb="32" eb="34">
      <t>ケイヒ</t>
    </rPh>
    <rPh sb="38" eb="40">
      <t>ケイジョウ</t>
    </rPh>
    <phoneticPr fontId="3"/>
  </si>
  <si>
    <t>関連行事</t>
    <phoneticPr fontId="3"/>
  </si>
  <si>
    <r>
      <t>展示内容（</t>
    </r>
    <r>
      <rPr>
        <b/>
        <sz val="14"/>
        <color theme="1"/>
        <rFont val="游ゴシック"/>
        <family val="3"/>
        <charset val="128"/>
        <scheme val="minor"/>
      </rPr>
      <t>展示作品の種類・主な作品名・出品者等）</t>
    </r>
    <rPh sb="0" eb="2">
      <t>テンジ</t>
    </rPh>
    <rPh sb="2" eb="4">
      <t>ナイヨウ</t>
    </rPh>
    <rPh sb="5" eb="7">
      <t>テンジ</t>
    </rPh>
    <rPh sb="7" eb="9">
      <t>サクヒン</t>
    </rPh>
    <rPh sb="10" eb="12">
      <t>シュルイ</t>
    </rPh>
    <rPh sb="13" eb="14">
      <t>オモ</t>
    </rPh>
    <rPh sb="15" eb="17">
      <t>サクヒン</t>
    </rPh>
    <rPh sb="17" eb="18">
      <t>メイ</t>
    </rPh>
    <rPh sb="19" eb="22">
      <t>シュッピンシャ</t>
    </rPh>
    <rPh sb="22" eb="23">
      <t>トウ</t>
    </rPh>
    <phoneticPr fontId="3"/>
  </si>
  <si>
    <t>※800字・16行以内</t>
    <phoneticPr fontId="3"/>
  </si>
  <si>
    <t>助成を受けて充実させたい点、その他PR事項</t>
    <phoneticPr fontId="3"/>
  </si>
  <si>
    <t>独立行政法人日本芸術文化振興会理事長　殿
　　　　　　　　下記の活動を行いたいので、芸術文化振興基金助成金交付要綱第3条の規定に基づき、助成金の交付を要望します。</t>
    <phoneticPr fontId="3"/>
  </si>
  <si>
    <t>消費税込で計上してください。（単価×数量で計上するものは、税込単価にしてください。）</t>
    <phoneticPr fontId="3"/>
  </si>
  <si>
    <t>消費税込で計上してください。（単価×数量で計上するものは、税込単価にしてください。）</t>
    <phoneticPr fontId="20"/>
  </si>
  <si>
    <r>
      <rPr>
        <b/>
        <sz val="14.5"/>
        <color theme="1"/>
        <rFont val="游ゴシック"/>
        <family val="3"/>
        <charset val="128"/>
        <scheme val="minor"/>
      </rPr>
      <t xml:space="preserve">（参考資料の提出について）
</t>
    </r>
    <r>
      <rPr>
        <sz val="14.5"/>
        <color theme="1"/>
        <rFont val="游ゴシック"/>
        <family val="3"/>
        <charset val="128"/>
        <scheme val="minor"/>
      </rPr>
      <t>活動の概要や過去の実績等についての補足資料（文字のみの企画書は不可、必ず写真等の視覚的な資料を含むもの。）を、</t>
    </r>
    <r>
      <rPr>
        <u/>
        <sz val="14.5"/>
        <color theme="1"/>
        <rFont val="游ゴシック"/>
        <family val="3"/>
        <charset val="128"/>
        <scheme val="minor"/>
      </rPr>
      <t>Ａ４判５枚以内</t>
    </r>
    <r>
      <rPr>
        <sz val="14.5"/>
        <color theme="1"/>
        <rFont val="游ゴシック"/>
        <family val="3"/>
        <charset val="128"/>
        <scheme val="minor"/>
      </rPr>
      <t>で提出してください。
芸術家個人での応募の場合には、自ら制作した作品の写真等を含めて作成の上、必ず提出してください。</t>
    </r>
    <rPh sb="1" eb="3">
      <t>サンコウ</t>
    </rPh>
    <rPh sb="3" eb="5">
      <t>シリョウ</t>
    </rPh>
    <rPh sb="6" eb="8">
      <t>テイシュツ</t>
    </rPh>
    <phoneticPr fontId="20"/>
  </si>
  <si>
    <t>10.参考資料(A4 5枚以内）</t>
    <rPh sb="12" eb="13">
      <t>マイ</t>
    </rPh>
    <rPh sb="13" eb="15">
      <t>イナイ</t>
    </rPh>
    <phoneticPr fontId="20"/>
  </si>
  <si>
    <r>
      <rPr>
        <sz val="14"/>
        <rFont val="游ゴシック"/>
        <family val="3"/>
        <charset val="128"/>
        <scheme val="minor"/>
      </rPr>
      <t>□</t>
    </r>
    <r>
      <rPr>
        <sz val="9"/>
        <rFont val="游ゴシック"/>
        <family val="3"/>
        <charset val="128"/>
        <scheme val="minor"/>
      </rPr>
      <t xml:space="preserve"> (任意)</t>
    </r>
    <r>
      <rPr>
        <sz val="11"/>
        <rFont val="游ゴシック"/>
        <family val="3"/>
        <charset val="128"/>
        <scheme val="minor"/>
      </rPr>
      <t>10.参考資料</t>
    </r>
    <rPh sb="9" eb="11">
      <t>サンコウ</t>
    </rPh>
    <phoneticPr fontId="22"/>
  </si>
  <si>
    <t>参考資料　添付の有無
（添付する場合は〇を選択）
※芸術家個人の場合は必須</t>
    <rPh sb="5" eb="7">
      <t>テンプ</t>
    </rPh>
    <rPh sb="12" eb="14">
      <t>テンプ</t>
    </rPh>
    <rPh sb="16" eb="18">
      <t>バアイ</t>
    </rPh>
    <rPh sb="21" eb="23">
      <t>センタク</t>
    </rPh>
    <rPh sb="27" eb="30">
      <t>ゲイジュツカ</t>
    </rPh>
    <rPh sb="30" eb="32">
      <t>コジン</t>
    </rPh>
    <rPh sb="33" eb="35">
      <t>バアイ</t>
    </rPh>
    <rPh sb="36" eb="38">
      <t>ヒッス</t>
    </rPh>
    <phoneticPr fontId="20"/>
  </si>
  <si>
    <t>様式第1号（第3条関係）
【①総表】</t>
    <phoneticPr fontId="3"/>
  </si>
  <si>
    <t>【令和5年度　助成金交付要望書　②個表１（美術の創造普及活動）】</t>
    <phoneticPr fontId="3"/>
  </si>
  <si>
    <t>【令和5年度　助成金交付要望書　③個表２（美術の創造普及活動）】</t>
    <phoneticPr fontId="3"/>
  </si>
  <si>
    <r>
      <t>【令和５年度　助成金交付要望書　</t>
    </r>
    <r>
      <rPr>
        <sz val="11"/>
        <color theme="1"/>
        <rFont val="游ゴシック"/>
        <family val="3"/>
        <charset val="128"/>
      </rPr>
      <t>④</t>
    </r>
    <r>
      <rPr>
        <sz val="11"/>
        <color theme="1"/>
        <rFont val="游ゴシック"/>
        <family val="3"/>
        <charset val="128"/>
        <scheme val="minor"/>
      </rPr>
      <t>収入（美術の創造普及活動）】</t>
    </r>
    <rPh sb="23" eb="25">
      <t>ソウゾウ</t>
    </rPh>
    <rPh sb="25" eb="27">
      <t>フキュウ</t>
    </rPh>
    <rPh sb="27" eb="29">
      <t>カツドウ</t>
    </rPh>
    <phoneticPr fontId="3"/>
  </si>
  <si>
    <t>【令和５年度　助成金交付要望書　⑤支出（美術の創造普及活動）】</t>
    <phoneticPr fontId="20"/>
  </si>
  <si>
    <t>【令和５年度　助成金交付要望書　⑥団体概要（美術の創造普及活動）】</t>
    <rPh sb="25" eb="27">
      <t>ソウゾウ</t>
    </rPh>
    <rPh sb="27" eb="29">
      <t>フキュウ</t>
    </rPh>
    <rPh sb="29" eb="31">
      <t>カツドウ</t>
    </rPh>
    <phoneticPr fontId="3"/>
  </si>
  <si>
    <t>【令和５年度　助成金交付要望書　⑦活動実績（美術の創造普及活動）】</t>
    <rPh sb="17" eb="19">
      <t>カツドウ</t>
    </rPh>
    <rPh sb="19" eb="21">
      <t>ジッセキ</t>
    </rPh>
    <rPh sb="25" eb="27">
      <t>ソウゾウ</t>
    </rPh>
    <rPh sb="27" eb="29">
      <t>フキュウ</t>
    </rPh>
    <rPh sb="29" eb="31">
      <t>カツドウ</t>
    </rPh>
    <phoneticPr fontId="3"/>
  </si>
  <si>
    <t>・③個表２「展示内容」の入力に際して、画面がうまく表示されない場合は、数式バーを活用ください。</t>
    <rPh sb="2" eb="4">
      <t>コヒョウ</t>
    </rPh>
    <rPh sb="6" eb="8">
      <t>テンジ</t>
    </rPh>
    <rPh sb="8" eb="10">
      <t>ナイヨウ</t>
    </rPh>
    <rPh sb="12" eb="14">
      <t>ニュウリョク</t>
    </rPh>
    <rPh sb="15" eb="16">
      <t>サイ</t>
    </rPh>
    <rPh sb="19" eb="21">
      <t>ガメン</t>
    </rPh>
    <rPh sb="25" eb="27">
      <t>ヒョウジ</t>
    </rPh>
    <rPh sb="31" eb="33">
      <t>バアイ</t>
    </rPh>
    <rPh sb="35" eb="37">
      <t>スウシキ</t>
    </rPh>
    <rPh sb="40" eb="42">
      <t>カツヨウ</t>
    </rPh>
    <phoneticPr fontId="20"/>
  </si>
  <si>
    <r>
      <t xml:space="preserve">役割
</t>
    </r>
    <r>
      <rPr>
        <sz val="12"/>
        <rFont val="游ゴシック"/>
        <family val="3"/>
        <charset val="128"/>
        <scheme val="minor"/>
      </rPr>
      <t>（該当に〇）</t>
    </r>
    <rPh sb="4" eb="6">
      <t>ガイトウ</t>
    </rPh>
    <phoneticPr fontId="20"/>
  </si>
  <si>
    <t>・令和2年度から令和4年度の団体の活動実績を記入してください。
・A4判　1枚に収まるように作成してください。
・美術分野以外の活動は記入できません。
・団体に所属する個人の実績は記入できません。
・1枚に収まらない場合には、主催活動を優先に主要なものを記入してください。
・新型コロナウイルスの影響で中止した令和2・3年度の活動について記入する場合は、活動名の後に「（中止）」と明記してください。
○主催活動
・応募団体が主催した国内・海外での展示活動については、区分欄で『主催』を選択してください。
・助成金・補助金については、文化庁・日本芸術文化振興会・その他助成団体や地方公共団体の助成事業名と助成金額を記入してください。
・一つの活動に対して複数の助成を受けた場合には、文化庁・日本芸術文化振興会からの助成と、その他の助成に行を分けて記入してください。書ききれない場合には、代表的なものを記入して外○件とし、金額は合計額を記入してください。
○依頼活動
・応募団体が主催していないが企画制作を行った展示活動、第三者から依頼を受けて行った展示活動については、区分欄で『依頼』を選択してください。
・助成金・補助金については、わかる範囲で助成事業名及び金額を記入してください。</t>
    <rPh sb="254" eb="257">
      <t>ジョセイキン</t>
    </rPh>
    <phoneticPr fontId="20"/>
  </si>
  <si>
    <t>単価・数量を入力すると金額・小計は自動計算されます。</t>
    <phoneticPr fontId="3"/>
  </si>
  <si>
    <t>・要望書提出時の状況（申請予定・申請中・決定済）を必ず記入してください。
・③個表２最下段の該当欄にも忘れずに記入してください。</t>
    <rPh sb="1" eb="4">
      <t>ヨウボウショ</t>
    </rPh>
    <rPh sb="4" eb="6">
      <t>テイシュツ</t>
    </rPh>
    <rPh sb="6" eb="7">
      <t>ジ</t>
    </rPh>
    <rPh sb="8" eb="10">
      <t>ジョウキョウ</t>
    </rPh>
    <rPh sb="11" eb="13">
      <t>シンセイ</t>
    </rPh>
    <rPh sb="13" eb="15">
      <t>ヨテイ</t>
    </rPh>
    <rPh sb="16" eb="19">
      <t>シンセイチュウ</t>
    </rPh>
    <rPh sb="20" eb="22">
      <t>ケッテイ</t>
    </rPh>
    <rPh sb="22" eb="23">
      <t>ズ</t>
    </rPh>
    <rPh sb="25" eb="26">
      <t>カナラ</t>
    </rPh>
    <rPh sb="27" eb="29">
      <t>キニュウ</t>
    </rPh>
    <phoneticPr fontId="3"/>
  </si>
  <si>
    <t>・要望書提出時の状況（申請予定・申請中・決定済）を必ず記入してください。
・③個表２最下段の該当欄にも忘れずに記入してください。</t>
    <rPh sb="42" eb="45">
      <t>サイカダン</t>
    </rPh>
    <phoneticPr fontId="3"/>
  </si>
  <si>
    <t>・要望書提出時の状況（予定・申請中・決定済）を必ず記入してください。
・③個表２最下段の該当欄にも忘れずに記入してください。</t>
    <rPh sb="40" eb="43">
      <t>サイカダン</t>
    </rPh>
    <phoneticPr fontId="3"/>
  </si>
  <si>
    <t>単価・数量を入力すると金額・小計は自動計算されます。</t>
    <phoneticPr fontId="20"/>
  </si>
  <si>
    <t>交通費については、移動の目的を明記してください。
作品の借用先や講師の移動区間など経路が確定していない場合は、積算根拠となるおおまかな地域等を記入してください。</t>
    <phoneticPr fontId="20"/>
  </si>
  <si>
    <t>複数の実施場所がある場合は、会場ごとに実施期間を入力してください。会場所在地は都道府県を選択し、市区町村名を入力してください。
【例】
2023/4/23～2023/5/6　〇〇美術館　静岡県静岡市
2023/5/21～2023/6/3　□□美術館　東京都江東区</t>
    <rPh sb="0" eb="2">
      <t>フクスウ</t>
    </rPh>
    <rPh sb="3" eb="5">
      <t>ジッシ</t>
    </rPh>
    <rPh sb="5" eb="7">
      <t>バショ</t>
    </rPh>
    <rPh sb="10" eb="12">
      <t>バアイ</t>
    </rPh>
    <rPh sb="14" eb="16">
      <t>カイジョウ</t>
    </rPh>
    <rPh sb="19" eb="21">
      <t>ジッシ</t>
    </rPh>
    <rPh sb="21" eb="23">
      <t>キカン</t>
    </rPh>
    <rPh sb="24" eb="26">
      <t>ニュウリョク</t>
    </rPh>
    <rPh sb="33" eb="35">
      <t>カイジョウ</t>
    </rPh>
    <rPh sb="35" eb="38">
      <t>ショザイチ</t>
    </rPh>
    <rPh sb="39" eb="43">
      <t>トドウフケン</t>
    </rPh>
    <rPh sb="44" eb="46">
      <t>センタク</t>
    </rPh>
    <rPh sb="48" eb="50">
      <t>シク</t>
    </rPh>
    <rPh sb="50" eb="52">
      <t>チョウソン</t>
    </rPh>
    <rPh sb="52" eb="53">
      <t>メイ</t>
    </rPh>
    <rPh sb="54" eb="56">
      <t>ニュウリョク</t>
    </rPh>
    <rPh sb="65" eb="66">
      <t>レイ</t>
    </rPh>
    <rPh sb="89" eb="92">
      <t>ビジュツカン</t>
    </rPh>
    <rPh sb="93" eb="96">
      <t>シズオカケン</t>
    </rPh>
    <rPh sb="96" eb="99">
      <t>シズオカシ</t>
    </rPh>
    <rPh sb="121" eb="124">
      <t>ビジュツカン</t>
    </rPh>
    <rPh sb="125" eb="127">
      <t>トウキョウ</t>
    </rPh>
    <rPh sb="127" eb="128">
      <t>ト</t>
    </rPh>
    <rPh sb="128" eb="131">
      <t>コウトウク</t>
    </rPh>
    <phoneticPr fontId="3"/>
  </si>
  <si>
    <t>関連行事・ワークショップ材料費</t>
  </si>
  <si>
    <t>展示期間中、当該施設内で実施される行事に係る経費のみ計上可能</t>
    <rPh sb="8" eb="10">
      <t>シセツ</t>
    </rPh>
    <rPh sb="17" eb="19">
      <t>ギョウジ</t>
    </rPh>
    <rPh sb="20" eb="21">
      <t>カカ</t>
    </rPh>
    <rPh sb="22" eb="24">
      <t>ケイヒ</t>
    </rPh>
    <rPh sb="26" eb="28">
      <t>ケイジョウ</t>
    </rPh>
    <rPh sb="28" eb="30">
      <t>カノウ</t>
    </rPh>
    <phoneticPr fontId="21"/>
  </si>
  <si>
    <r>
      <t>　作成すると不具合が発生する可能性があります。</t>
    </r>
    <r>
      <rPr>
        <b/>
        <u/>
        <sz val="10"/>
        <color rgb="FFFF0000"/>
        <rFont val="游ゴシック"/>
        <family val="3"/>
        <charset val="128"/>
        <scheme val="minor"/>
      </rPr>
      <t>必ず「Microsoft Excel」ソフトをご利用ください</t>
    </r>
    <r>
      <rPr>
        <sz val="10"/>
        <color rgb="FFFF0000"/>
        <rFont val="游ゴシック"/>
        <family val="3"/>
        <charset val="128"/>
        <scheme val="minor"/>
      </rPr>
      <t>。</t>
    </r>
    <phoneticPr fontId="20"/>
  </si>
  <si>
    <t>申請者が団体の場合のみ作成。
個人の場合は、本シートではなく、
⑧b個人略歴 (芸術家個人用)を入力してください。</t>
    <rPh sb="0" eb="3">
      <t>シンセイシャ</t>
    </rPh>
    <rPh sb="4" eb="6">
      <t>ダンタイ</t>
    </rPh>
    <rPh sb="7" eb="9">
      <t>バアイ</t>
    </rPh>
    <rPh sb="11" eb="13">
      <t>サクセイ</t>
    </rPh>
    <phoneticPr fontId="20"/>
  </si>
  <si>
    <r>
      <t>芸術家個人で応募の場合は、</t>
    </r>
    <r>
      <rPr>
        <b/>
        <u/>
        <sz val="14"/>
        <rFont val="游ゴシック"/>
        <family val="3"/>
        <charset val="128"/>
        <scheme val="minor"/>
      </rPr>
      <t>団体名の欄</t>
    </r>
    <r>
      <rPr>
        <b/>
        <sz val="14"/>
        <rFont val="游ゴシック"/>
        <family val="3"/>
        <charset val="128"/>
        <scheme val="minor"/>
      </rPr>
      <t>と</t>
    </r>
    <r>
      <rPr>
        <b/>
        <u/>
        <sz val="14"/>
        <rFont val="游ゴシック"/>
        <family val="3"/>
        <charset val="128"/>
        <scheme val="minor"/>
      </rPr>
      <t>代表者氏名の欄</t>
    </r>
    <r>
      <rPr>
        <b/>
        <sz val="14"/>
        <rFont val="游ゴシック"/>
        <family val="3"/>
        <charset val="128"/>
        <scheme val="minor"/>
      </rPr>
      <t>にどちらも氏名を記入し、代表者役職名は空欄にしてください。
また、団体住所は本人の住所を記入してください。
法人格（一般社団法人等）部分のフリガナは不要です。
氏名は、姓と名の間を１文字空けてください。</t>
    </r>
    <rPh sb="0" eb="2">
      <t>ゲイジュツ</t>
    </rPh>
    <rPh sb="2" eb="3">
      <t>イエ</t>
    </rPh>
    <rPh sb="3" eb="5">
      <t>コジン</t>
    </rPh>
    <rPh sb="6" eb="8">
      <t>オウボ</t>
    </rPh>
    <rPh sb="9" eb="11">
      <t>バアイ</t>
    </rPh>
    <rPh sb="13" eb="15">
      <t>ダンタイ</t>
    </rPh>
    <rPh sb="15" eb="16">
      <t>メイ</t>
    </rPh>
    <rPh sb="17" eb="18">
      <t>ラン</t>
    </rPh>
    <rPh sb="19" eb="22">
      <t>ダイヒョウシャ</t>
    </rPh>
    <rPh sb="22" eb="24">
      <t>シメイ</t>
    </rPh>
    <rPh sb="25" eb="26">
      <t>ラン</t>
    </rPh>
    <rPh sb="31" eb="33">
      <t>シメイ</t>
    </rPh>
    <rPh sb="34" eb="36">
      <t>キニュウ</t>
    </rPh>
    <rPh sb="38" eb="41">
      <t>ダイヒョウシャ</t>
    </rPh>
    <rPh sb="41" eb="44">
      <t>ヤクショクメイ</t>
    </rPh>
    <rPh sb="45" eb="47">
      <t>クウラン</t>
    </rPh>
    <rPh sb="59" eb="61">
      <t>ダンタイ</t>
    </rPh>
    <rPh sb="61" eb="63">
      <t>ジュウショ</t>
    </rPh>
    <rPh sb="64" eb="66">
      <t>ホンニン</t>
    </rPh>
    <rPh sb="67" eb="69">
      <t>ジュウショ</t>
    </rPh>
    <rPh sb="70" eb="72">
      <t>キニュウ</t>
    </rPh>
    <rPh sb="81" eb="82">
      <t>ホウ</t>
    </rPh>
    <rPh sb="82" eb="84">
      <t>ジンカク</t>
    </rPh>
    <rPh sb="85" eb="87">
      <t>イッパン</t>
    </rPh>
    <rPh sb="87" eb="89">
      <t>シャダン</t>
    </rPh>
    <rPh sb="89" eb="91">
      <t>ホウジン</t>
    </rPh>
    <rPh sb="91" eb="92">
      <t>トウ</t>
    </rPh>
    <rPh sb="93" eb="95">
      <t>ブブン</t>
    </rPh>
    <rPh sb="101" eb="103">
      <t>フヨウ</t>
    </rPh>
    <rPh sb="108" eb="110">
      <t>シメイ</t>
    </rPh>
    <phoneticPr fontId="3"/>
  </si>
  <si>
    <t>本活動の企画意図を簡潔明瞭に記入してください。
※本活動以外の活動概要や目標については、
「団体の場合→⑥団体概要」
「芸術家個人の場合→⑧b個人略歴(芸術家個人用)」
に記入してください。</t>
    <rPh sb="76" eb="79">
      <t>ゲイジュツカ</t>
    </rPh>
    <rPh sb="79" eb="82">
      <t>コジンヨウ</t>
    </rPh>
    <phoneticPr fontId="20"/>
  </si>
  <si>
    <t>本活動における観客層拡充等に関する取組みについて記入してください。</t>
    <phoneticPr fontId="20"/>
  </si>
  <si>
    <t>助成を受けて充実させたい点について具体的に記入してください。
当該活動の特色、特に強調したい事柄などのＰＲ事項の他、主な作家や作品についての補足情報等があれば、記入してください。</t>
    <phoneticPr fontId="20"/>
  </si>
  <si>
    <t>200字・4行以内
本活動に関連する「シンポジウム」「ワークショップ」等を展示期間外に行う場合や、展示期間中ではあるが当該施設外で行う場合、他の主催によるもの等は、その内容を記入してください。</t>
    <phoneticPr fontId="3"/>
  </si>
  <si>
    <t>200字・4行以内</t>
    <rPh sb="3" eb="4">
      <t>ジ</t>
    </rPh>
    <rPh sb="6" eb="7">
      <t>ギョウ</t>
    </rPh>
    <rPh sb="7" eb="9">
      <t>イナイ</t>
    </rPh>
    <phoneticPr fontId="3"/>
  </si>
  <si>
    <t>※記入上の注意点等</t>
    <rPh sb="1" eb="3">
      <t>キニュウ</t>
    </rPh>
    <rPh sb="3" eb="4">
      <t>ジョウ</t>
    </rPh>
    <rPh sb="5" eb="8">
      <t>チュウイテン</t>
    </rPh>
    <rPh sb="8" eb="9">
      <t>トウ</t>
    </rPh>
    <phoneticPr fontId="3"/>
  </si>
  <si>
    <t>※記入上の注意点等</t>
    <rPh sb="1" eb="3">
      <t>キニュウ</t>
    </rPh>
    <rPh sb="3" eb="4">
      <t>ジョウ</t>
    </rPh>
    <rPh sb="5" eb="8">
      <t>チュウイテン</t>
    </rPh>
    <rPh sb="8" eb="9">
      <t>トウ</t>
    </rPh>
    <phoneticPr fontId="20"/>
  </si>
  <si>
    <t>【搬入】欄には展示会場への作品搬入（設営）開始日を、
【搬出】欄には作品搬出（撤去）終了日を記入してください。
【実施回数または日数】
休館日を除く、会期中の開館日数を記入してください。
【見込み入場者数】
各会場ごとの見込み入場者数を記入してください。</t>
    <rPh sb="1" eb="3">
      <t>ハンニュウ</t>
    </rPh>
    <rPh sb="4" eb="5">
      <t>ラン</t>
    </rPh>
    <rPh sb="28" eb="30">
      <t>ハンシュツ</t>
    </rPh>
    <rPh sb="31" eb="32">
      <t>ラン</t>
    </rPh>
    <rPh sb="58" eb="60">
      <t>ジッシ</t>
    </rPh>
    <rPh sb="60" eb="62">
      <t>カイスウ</t>
    </rPh>
    <rPh sb="65" eb="67">
      <t>ニッスウ</t>
    </rPh>
    <rPh sb="96" eb="98">
      <t>ミコ</t>
    </rPh>
    <rPh sb="99" eb="101">
      <t>ニュウジョウ</t>
    </rPh>
    <rPh sb="101" eb="102">
      <t>シャ</t>
    </rPh>
    <rPh sb="102" eb="103">
      <t>スウ</t>
    </rPh>
    <rPh sb="105" eb="108">
      <t>カクカイジョウ</t>
    </rPh>
    <rPh sb="111" eb="113">
      <t>ミコミ</t>
    </rPh>
    <rPh sb="114" eb="116">
      <t>ニュウジョウ</t>
    </rPh>
    <rPh sb="116" eb="117">
      <t>シャ</t>
    </rPh>
    <rPh sb="117" eb="118">
      <t>スウ</t>
    </rPh>
    <rPh sb="119" eb="121">
      <t>キニュウ</t>
    </rPh>
    <phoneticPr fontId="20"/>
  </si>
  <si>
    <t>300字・6行以内
展示期間中、同一施設内で本活動に関連する「ワークショップ」「シンポジウム」等を行う場合は、日時・会場・内容・講師名等を記入してください。
※講師名の旅費を計上する場合には氏名の後にカッコ書きで居住地等を記入してください。
　参加料が有料の催しは、収入にも計上してください。</t>
    <rPh sb="96" eb="98">
      <t>シメイ</t>
    </rPh>
    <rPh sb="99" eb="100">
      <t>アト</t>
    </rPh>
    <rPh sb="104" eb="105">
      <t>ガ</t>
    </rPh>
    <rPh sb="123" eb="126">
      <t>サンカリョウ</t>
    </rPh>
    <rPh sb="127" eb="129">
      <t>ユウリョウ</t>
    </rPh>
    <rPh sb="130" eb="131">
      <t>モヨオ</t>
    </rPh>
    <rPh sb="134" eb="136">
      <t>シュウニュウ</t>
    </rPh>
    <rPh sb="138" eb="140">
      <t>ケイジョウ</t>
    </rPh>
    <phoneticPr fontId="3"/>
  </si>
  <si>
    <t>入場券の販売単価×見込枚数を記入してください。
販売手数料がかかる場合は、入場料収入を減額するのではなく、
⑤支出「宣伝・印刷費」の「入場券販売手数料」として計上してください。</t>
    <phoneticPr fontId="3"/>
  </si>
  <si>
    <t>収入に係る自助努力を期待する観点から有料入場を原則としていますので、入場料無料の場合には必ず理由を記入してください。</t>
    <rPh sb="34" eb="37">
      <t>ニュウジョウリョウ</t>
    </rPh>
    <rPh sb="37" eb="39">
      <t>ムリョウ</t>
    </rPh>
    <rPh sb="40" eb="42">
      <t>バアイ</t>
    </rPh>
    <rPh sb="44" eb="45">
      <t>カナラ</t>
    </rPh>
    <rPh sb="46" eb="48">
      <t>リユウ</t>
    </rPh>
    <rPh sb="49" eb="51">
      <t>キニュウ</t>
    </rPh>
    <phoneticPr fontId="3"/>
  </si>
  <si>
    <t>販売単価×見込売上部数を記入してください。
その他助成対象以外の書籍やグッズの売上は計上不要です。</t>
    <rPh sb="0" eb="2">
      <t>ハンバイ</t>
    </rPh>
    <rPh sb="2" eb="4">
      <t>タンカ</t>
    </rPh>
    <rPh sb="5" eb="7">
      <t>ミコミ</t>
    </rPh>
    <rPh sb="7" eb="9">
      <t>ウリアゲ</t>
    </rPh>
    <rPh sb="9" eb="11">
      <t>ブスウ</t>
    </rPh>
    <rPh sb="12" eb="14">
      <t>キニュウ</t>
    </rPh>
    <phoneticPr fontId="3"/>
  </si>
  <si>
    <t>金額の根拠となる単価、人数等の数量を具体的に記入してください。</t>
    <rPh sb="0" eb="2">
      <t>キンガク</t>
    </rPh>
    <rPh sb="3" eb="5">
      <t>コンキョ</t>
    </rPh>
    <rPh sb="8" eb="10">
      <t>タンカ</t>
    </rPh>
    <rPh sb="11" eb="13">
      <t>ニンズウ</t>
    </rPh>
    <rPh sb="13" eb="14">
      <t>ナド</t>
    </rPh>
    <rPh sb="15" eb="17">
      <t>スウリョウ</t>
    </rPh>
    <rPh sb="18" eb="21">
      <t>グタイテキ</t>
    </rPh>
    <rPh sb="22" eb="24">
      <t>キニュウ</t>
    </rPh>
    <phoneticPr fontId="3"/>
  </si>
  <si>
    <t>インスタレーション作品制作謝金・材料費を計上する場合は、③個表２に当該作品の詳細を可能な限り具体的に記入してください。</t>
    <rPh sb="29" eb="31">
      <t>コヒョウ</t>
    </rPh>
    <rPh sb="33" eb="35">
      <t>トウガイ</t>
    </rPh>
    <rPh sb="38" eb="40">
      <t>ショウサイ</t>
    </rPh>
    <rPh sb="50" eb="52">
      <t>キニュウ</t>
    </rPh>
    <phoneticPr fontId="20"/>
  </si>
  <si>
    <t>【共通の注意点】
・最初に細目を選択しないと、以降の入力ができませんのでご注意ください。
・一括で業務を委託する場合等、１つの支払いに複数の支出内容が含まれている場合は、見積書等の徴取により、可能な限り細目ごとの金額内訳を確認し、それぞれ計上してください。
・単価と数量の欄は必ず整数で入力し、備考に内訳等を記入してください。
例）細目:チラシ印刷費/備考:5.5円×1,000枚/
　　単価:5,500円/枚数:1式</t>
    <rPh sb="1" eb="3">
      <t>キョウツウ</t>
    </rPh>
    <rPh sb="4" eb="7">
      <t>チュウイテン</t>
    </rPh>
    <rPh sb="10" eb="12">
      <t>サイショ</t>
    </rPh>
    <rPh sb="13" eb="15">
      <t>サイモク</t>
    </rPh>
    <rPh sb="16" eb="18">
      <t>センタク</t>
    </rPh>
    <rPh sb="23" eb="25">
      <t>イコウ</t>
    </rPh>
    <rPh sb="26" eb="28">
      <t>ニュウリョク</t>
    </rPh>
    <rPh sb="37" eb="39">
      <t>チュウイ</t>
    </rPh>
    <rPh sb="119" eb="121">
      <t>ケイジョウ</t>
    </rPh>
    <rPh sb="130" eb="132">
      <t>タンカ</t>
    </rPh>
    <rPh sb="133" eb="135">
      <t>スウリョウ</t>
    </rPh>
    <rPh sb="136" eb="137">
      <t>ラン</t>
    </rPh>
    <rPh sb="138" eb="139">
      <t>カナラ</t>
    </rPh>
    <rPh sb="140" eb="142">
      <t>セイスウ</t>
    </rPh>
    <rPh sb="143" eb="145">
      <t>ニュウリョク</t>
    </rPh>
    <rPh sb="147" eb="149">
      <t>ビコウ</t>
    </rPh>
    <rPh sb="150" eb="152">
      <t>ウチワケ</t>
    </rPh>
    <rPh sb="152" eb="153">
      <t>ナド</t>
    </rPh>
    <rPh sb="154" eb="156">
      <t>キニュウ</t>
    </rPh>
    <rPh sb="164" eb="165">
      <t>レイ</t>
    </rPh>
    <rPh sb="166" eb="168">
      <t>サイモク</t>
    </rPh>
    <rPh sb="172" eb="174">
      <t>インサツ</t>
    </rPh>
    <rPh sb="174" eb="175">
      <t>ヒ</t>
    </rPh>
    <rPh sb="176" eb="178">
      <t>ビコウ</t>
    </rPh>
    <rPh sb="182" eb="183">
      <t>エン</t>
    </rPh>
    <rPh sb="189" eb="190">
      <t>マイ</t>
    </rPh>
    <rPh sb="194" eb="196">
      <t>タンカ</t>
    </rPh>
    <rPh sb="202" eb="203">
      <t>エン</t>
    </rPh>
    <rPh sb="204" eb="206">
      <t>マイスウ</t>
    </rPh>
    <phoneticPr fontId="20"/>
  </si>
  <si>
    <t>過去3年間に活動実績あり</t>
  </si>
  <si>
    <t>(1)と(2)の個人略歴提出は必須です。
本活動に係る芸術上の中核者が(1)(2)と異なる場合は(3)も提出してください。</t>
    <rPh sb="8" eb="10">
      <t>コジン</t>
    </rPh>
    <rPh sb="10" eb="12">
      <t>リャクレキ</t>
    </rPh>
    <rPh sb="12" eb="14">
      <t>テイシュツ</t>
    </rPh>
    <rPh sb="15" eb="17">
      <t>ヒッス</t>
    </rPh>
    <rPh sb="21" eb="22">
      <t>ホン</t>
    </rPh>
    <rPh sb="22" eb="24">
      <t>カツドウ</t>
    </rPh>
    <rPh sb="25" eb="26">
      <t>カカ</t>
    </rPh>
    <rPh sb="27" eb="29">
      <t>ゲイジュツ</t>
    </rPh>
    <rPh sb="29" eb="30">
      <t>ジョウ</t>
    </rPh>
    <rPh sb="31" eb="33">
      <t>チュウカク</t>
    </rPh>
    <rPh sb="33" eb="34">
      <t>シャ</t>
    </rPh>
    <rPh sb="42" eb="43">
      <t>コト</t>
    </rPh>
    <rPh sb="45" eb="47">
      <t>バアイ</t>
    </rPh>
    <rPh sb="52" eb="54">
      <t>テイシュツ</t>
    </rPh>
    <phoneticPr fontId="20"/>
  </si>
  <si>
    <t>採択通知等の郵便物の送付先になります。確実に届くよう、建物名や〇〇様方、〇号室なども必ず記入してください。
住所を変更された場合は、必ずご連絡ください。</t>
    <rPh sb="0" eb="2">
      <t>サイタク</t>
    </rPh>
    <rPh sb="2" eb="4">
      <t>ツウチ</t>
    </rPh>
    <rPh sb="4" eb="5">
      <t>ナド</t>
    </rPh>
    <rPh sb="6" eb="9">
      <t>ユウビンブツ</t>
    </rPh>
    <rPh sb="10" eb="13">
      <t>ソウフサキ</t>
    </rPh>
    <rPh sb="19" eb="21">
      <t>カクジツ</t>
    </rPh>
    <rPh sb="22" eb="23">
      <t>トド</t>
    </rPh>
    <rPh sb="27" eb="29">
      <t>タテモノ</t>
    </rPh>
    <rPh sb="29" eb="30">
      <t>メイ</t>
    </rPh>
    <rPh sb="33" eb="34">
      <t>サマ</t>
    </rPh>
    <rPh sb="34" eb="35">
      <t>カタ</t>
    </rPh>
    <rPh sb="37" eb="38">
      <t>ゴウ</t>
    </rPh>
    <rPh sb="38" eb="39">
      <t>シツ</t>
    </rPh>
    <rPh sb="42" eb="43">
      <t>カナラ</t>
    </rPh>
    <rPh sb="44" eb="46">
      <t>キニュウ</t>
    </rPh>
    <phoneticPr fontId="3"/>
  </si>
  <si>
    <t>住所は都道府県名や建物名、〇〇様方や〇号室等も必ず記入してください。</t>
    <rPh sb="0" eb="2">
      <t>ジュウショ</t>
    </rPh>
    <rPh sb="3" eb="7">
      <t>トドウフケン</t>
    </rPh>
    <rPh sb="7" eb="8">
      <t>メイ</t>
    </rPh>
    <rPh sb="9" eb="11">
      <t>タテモノ</t>
    </rPh>
    <rPh sb="11" eb="12">
      <t>メイ</t>
    </rPh>
    <rPh sb="15" eb="16">
      <t>サマ</t>
    </rPh>
    <rPh sb="16" eb="17">
      <t>カタ</t>
    </rPh>
    <rPh sb="19" eb="21">
      <t>ゴウシツ</t>
    </rPh>
    <rPh sb="21" eb="22">
      <t>トウ</t>
    </rPh>
    <rPh sb="23" eb="24">
      <t>カナラ</t>
    </rPh>
    <rPh sb="25" eb="27">
      <t>キニュウ</t>
    </rPh>
    <phoneticPr fontId="20"/>
  </si>
  <si>
    <t xml:space="preserve">
【職名】応募される方の肩書を記入してください。(複数可)
【住所】都道府県名や建物名、〇〇様方や〇号室等も必ず記入してください。
</t>
    <rPh sb="2" eb="4">
      <t>ショクメイ</t>
    </rPh>
    <rPh sb="5" eb="7">
      <t>オウボ</t>
    </rPh>
    <rPh sb="10" eb="11">
      <t>カタ</t>
    </rPh>
    <rPh sb="12" eb="14">
      <t>カタガキ</t>
    </rPh>
    <rPh sb="15" eb="17">
      <t>キニュウ</t>
    </rPh>
    <rPh sb="25" eb="27">
      <t>フクスウ</t>
    </rPh>
    <rPh sb="27" eb="28">
      <t>カ</t>
    </rPh>
    <phoneticPr fontId="20"/>
  </si>
  <si>
    <t>団体構成員の人数、主な美術作家の氏名と専門分野（日本画・彫刻等）を記入してください。</t>
    <phoneticPr fontId="3"/>
  </si>
  <si>
    <t>経理担当者、監査担当者の記入は必須です。
監査担当者が外部に所属している場合は所属先も記入してください。</t>
    <rPh sb="0" eb="2">
      <t>ケイリ</t>
    </rPh>
    <rPh sb="2" eb="5">
      <t>タントウシャ</t>
    </rPh>
    <rPh sb="6" eb="8">
      <t>カンサ</t>
    </rPh>
    <rPh sb="8" eb="11">
      <t>タントウシャ</t>
    </rPh>
    <rPh sb="12" eb="14">
      <t>キニュウ</t>
    </rPh>
    <rPh sb="15" eb="17">
      <t>ヒッス</t>
    </rPh>
    <phoneticPr fontId="3"/>
  </si>
  <si>
    <t>展覧会名　※実施会場等も記載してください</t>
    <rPh sb="0" eb="3">
      <t>テンランカイ</t>
    </rPh>
    <rPh sb="3" eb="4">
      <t>メイ</t>
    </rPh>
    <rPh sb="6" eb="8">
      <t>ジッシ</t>
    </rPh>
    <rPh sb="8" eb="10">
      <t>カイジョウ</t>
    </rPh>
    <rPh sb="10" eb="11">
      <t>ナド</t>
    </rPh>
    <rPh sb="12" eb="14">
      <t>キサイ</t>
    </rPh>
    <phoneticPr fontId="3"/>
  </si>
  <si>
    <r>
      <t>※　</t>
    </r>
    <r>
      <rPr>
        <sz val="14"/>
        <color indexed="8"/>
        <rFont val="游ゴシック"/>
        <family val="3"/>
        <charset val="128"/>
        <scheme val="minor"/>
      </rPr>
      <t>Ａ４判１枚に収まるように作成してください。</t>
    </r>
  </si>
  <si>
    <t>【令和５年度　助成金交付要望書　⑧a個人略歴３（美術の創造普及活動）】</t>
    <rPh sb="27" eb="29">
      <t>ソウゾウ</t>
    </rPh>
    <rPh sb="29" eb="31">
      <t>フキュウ</t>
    </rPh>
    <rPh sb="31" eb="33">
      <t>カツドウ</t>
    </rPh>
    <phoneticPr fontId="3"/>
  </si>
  <si>
    <t>【令和５年度　助成金交付要望書　⑧a個人略歴２（美術の創造普及活動）】</t>
    <rPh sb="27" eb="29">
      <t>ソウゾウ</t>
    </rPh>
    <rPh sb="29" eb="31">
      <t>フキュウ</t>
    </rPh>
    <rPh sb="31" eb="33">
      <t>カツドウ</t>
    </rPh>
    <phoneticPr fontId="3"/>
  </si>
  <si>
    <t>【令和５年度　助成金交付要望書　⑧a個人略歴１（美術の創造普及活動）】</t>
    <rPh sb="27" eb="29">
      <t>ソウゾウ</t>
    </rPh>
    <rPh sb="29" eb="31">
      <t>フキュウ</t>
    </rPh>
    <rPh sb="31" eb="33">
      <t>カツドウ</t>
    </rPh>
    <phoneticPr fontId="3"/>
  </si>
  <si>
    <t>－</t>
  </si>
  <si>
    <t>①総表!E33</t>
    <phoneticPr fontId="20"/>
  </si>
  <si>
    <t>①総表!E34</t>
    <phoneticPr fontId="20"/>
  </si>
  <si>
    <t>①総表!E35</t>
    <phoneticPr fontId="20"/>
  </si>
  <si>
    <t>①総表!E36</t>
    <phoneticPr fontId="20"/>
  </si>
  <si>
    <t>①総表!I36</t>
    <phoneticPr fontId="20"/>
  </si>
  <si>
    <t>①総表!I38</t>
    <phoneticPr fontId="20"/>
  </si>
  <si>
    <t>①総表!H33</t>
    <phoneticPr fontId="20"/>
  </si>
  <si>
    <t xml:space="preserve"> （A4　5枚以内）</t>
    <phoneticPr fontId="20"/>
  </si>
  <si>
    <t>　　　採択実績あれば不要</t>
    <rPh sb="3" eb="5">
      <t>サイタク</t>
    </rPh>
    <rPh sb="5" eb="7">
      <t>ジッセキ</t>
    </rPh>
    <rPh sb="10" eb="12">
      <t>フヨウ</t>
    </rPh>
    <phoneticPr fontId="20"/>
  </si>
  <si>
    <t>①総表!C26</t>
  </si>
  <si>
    <t>①総表!E26</t>
  </si>
  <si>
    <t>①総表!F26</t>
  </si>
  <si>
    <t>①総表!C27</t>
  </si>
  <si>
    <t>①総表!E27</t>
  </si>
  <si>
    <t>①総表!F27</t>
  </si>
  <si>
    <t>①総表!C28</t>
  </si>
  <si>
    <t>①総表!E28</t>
  </si>
  <si>
    <t>①総表!F28</t>
  </si>
  <si>
    <t>①総表!C29</t>
  </si>
  <si>
    <t>①総表!E29</t>
  </si>
  <si>
    <t>①総表!F29</t>
  </si>
  <si>
    <t>①総表!C30</t>
  </si>
  <si>
    <t>①総表!E30</t>
  </si>
  <si>
    <t>①総表!F30</t>
  </si>
  <si>
    <t>①総表!C31</t>
  </si>
  <si>
    <t>①総表!E31</t>
  </si>
  <si>
    <t>①総表!F31</t>
  </si>
  <si>
    <t>【令和５年度　助成金交付要望書　⑧b個人略歴 (芸術家個人用)（美術の創造普及活動）】</t>
    <rPh sb="35" eb="37">
      <t>ソウゾウ</t>
    </rPh>
    <rPh sb="37" eb="39">
      <t>フキュウ</t>
    </rPh>
    <rPh sb="39" eb="41">
      <t>カツドウ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</si>
</sst>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_ "/>
    <numFmt numFmtId="177" formatCode="#,##0_);[Red]\(#,##0\)"/>
    <numFmt numFmtId="178" formatCode="#,##0_ ;[Red]\-#,##0\ "/>
    <numFmt numFmtId="179" formatCode="000"/>
    <numFmt numFmtId="180" formatCode="0000"/>
    <numFmt numFmtId="181" formatCode="#,##0;&quot;△ &quot;#,##0"/>
    <numFmt numFmtId="182" formatCode="&quot;〔&quot;@&quot;〕&quot;"/>
    <numFmt numFmtId="183" formatCode="m&quot;月&quot;d&quot;日&quot;;@"/>
    <numFmt numFmtId="184" formatCode="#,###"/>
    <numFmt numFmtId="185" formatCode="0_);[Red]\(0\)"/>
    <numFmt numFmtId="186" formatCode="#,###\ &quot;千&quot;&quot;円&quot;"/>
    <numFmt numFmtId="187" formatCode="yyyy/m/d;;"/>
    <numFmt numFmtId="188" formatCode="General;;"/>
    <numFmt numFmtId="189" formatCode="#,##0&quot;  人&quot;"/>
    <numFmt numFmtId="190" formatCode="#,##0&quot;  団体&quot;"/>
    <numFmt numFmtId="191" formatCode="&quot;他  &quot;#&quot;  件&quot;;;"/>
  </numFmts>
  <fonts count="85"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0"/>
      <color rgb="FF000000"/>
      <name val="游ゴシック"/>
      <family val="3"/>
      <charset val="128"/>
      <scheme val="minor"/>
    </font>
    <font>
      <sz val="18"/>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22"/>
      <color theme="1"/>
      <name val="游ゴシック"/>
      <family val="3"/>
      <charset val="128"/>
      <scheme val="minor"/>
    </font>
    <font>
      <sz val="8"/>
      <color theme="1"/>
      <name val="游ゴシック"/>
      <family val="3"/>
      <charset val="128"/>
      <scheme val="minor"/>
    </font>
    <font>
      <b/>
      <sz val="11"/>
      <color rgb="FFFF0000"/>
      <name val="游ゴシック"/>
      <family val="3"/>
      <charset val="128"/>
      <scheme val="minor"/>
    </font>
    <font>
      <sz val="11"/>
      <name val="游ゴシック"/>
      <family val="3"/>
      <charset val="128"/>
      <scheme val="minor"/>
    </font>
    <font>
      <sz val="6"/>
      <name val="游ゴシック"/>
      <family val="3"/>
      <charset val="128"/>
      <scheme val="minor"/>
    </font>
    <font>
      <sz val="11"/>
      <color rgb="FFFF0000"/>
      <name val="游ゴシック"/>
      <family val="3"/>
      <charset val="128"/>
      <scheme val="minor"/>
    </font>
    <font>
      <sz val="6"/>
      <name val="游ゴシック"/>
      <family val="2"/>
      <charset val="128"/>
      <scheme val="minor"/>
    </font>
    <font>
      <sz val="14"/>
      <color theme="1"/>
      <name val="ＭＳ ゴシック"/>
      <family val="3"/>
      <charset val="128"/>
    </font>
    <font>
      <b/>
      <sz val="28"/>
      <color theme="1"/>
      <name val="游ゴシック"/>
      <family val="3"/>
      <charset val="128"/>
      <scheme val="minor"/>
    </font>
    <font>
      <b/>
      <sz val="12"/>
      <color theme="1"/>
      <name val="游ゴシック"/>
      <family val="3"/>
      <charset val="128"/>
      <scheme val="minor"/>
    </font>
    <font>
      <sz val="48"/>
      <color theme="1"/>
      <name val="HG行書体"/>
      <family val="4"/>
      <charset val="128"/>
    </font>
    <font>
      <b/>
      <u/>
      <sz val="10"/>
      <color theme="1"/>
      <name val="游ゴシック"/>
      <family val="3"/>
      <charset val="128"/>
      <scheme val="minor"/>
    </font>
    <font>
      <u/>
      <sz val="11"/>
      <color theme="1"/>
      <name val="游ゴシック"/>
      <family val="3"/>
      <charset val="128"/>
      <scheme val="minor"/>
    </font>
    <font>
      <sz val="10"/>
      <color rgb="FFFF0000"/>
      <name val="游ゴシック"/>
      <family val="3"/>
      <charset val="128"/>
      <scheme val="minor"/>
    </font>
    <font>
      <sz val="10"/>
      <color theme="0"/>
      <name val="游ゴシック"/>
      <family val="3"/>
      <charset val="128"/>
      <scheme val="minor"/>
    </font>
    <font>
      <sz val="12"/>
      <name val="游ゴシック"/>
      <family val="3"/>
      <charset val="128"/>
      <scheme val="minor"/>
    </font>
    <font>
      <b/>
      <sz val="10"/>
      <color theme="1"/>
      <name val="游ゴシック"/>
      <family val="3"/>
      <charset val="128"/>
      <scheme val="minor"/>
    </font>
    <font>
      <sz val="14"/>
      <color rgb="FFFF0000"/>
      <name val="游ゴシック"/>
      <family val="3"/>
      <charset val="128"/>
      <scheme val="minor"/>
    </font>
    <font>
      <sz val="14"/>
      <name val="游ゴシック"/>
      <family val="3"/>
      <charset val="128"/>
      <scheme val="minor"/>
    </font>
    <font>
      <b/>
      <sz val="14"/>
      <color rgb="FFFF0000"/>
      <name val="游ゴシック"/>
      <family val="3"/>
      <charset val="128"/>
      <scheme val="minor"/>
    </font>
    <font>
      <b/>
      <sz val="16"/>
      <color theme="1"/>
      <name val="游ゴシック"/>
      <family val="3"/>
      <charset val="128"/>
      <scheme val="minor"/>
    </font>
    <font>
      <sz val="6"/>
      <color theme="0" tint="-0.14999847407452621"/>
      <name val="游ゴシック"/>
      <family val="3"/>
      <charset val="128"/>
      <scheme val="minor"/>
    </font>
    <font>
      <sz val="11"/>
      <color theme="0" tint="-0.14999847407452621"/>
      <name val="游ゴシック"/>
      <family val="3"/>
      <charset val="128"/>
      <scheme val="minor"/>
    </font>
    <font>
      <sz val="6"/>
      <color theme="0" tint="-0.249977111117893"/>
      <name val="游ゴシック"/>
      <family val="3"/>
      <charset val="128"/>
      <scheme val="minor"/>
    </font>
    <font>
      <sz val="8"/>
      <color theme="0" tint="-0.249977111117893"/>
      <name val="游ゴシック"/>
      <family val="3"/>
      <charset val="128"/>
      <scheme val="minor"/>
    </font>
    <font>
      <sz val="14"/>
      <color rgb="FF969696"/>
      <name val="游ゴシック"/>
      <family val="3"/>
      <charset val="128"/>
      <scheme val="minor"/>
    </font>
    <font>
      <sz val="10"/>
      <name val="游ゴシック"/>
      <family val="3"/>
      <charset val="128"/>
      <scheme val="minor"/>
    </font>
    <font>
      <u/>
      <sz val="14"/>
      <color theme="1"/>
      <name val="游ゴシック"/>
      <family val="3"/>
      <charset val="128"/>
      <scheme val="minor"/>
    </font>
    <font>
      <u/>
      <sz val="14"/>
      <color rgb="FF969696"/>
      <name val="游ゴシック"/>
      <family val="3"/>
      <charset val="128"/>
      <scheme val="minor"/>
    </font>
    <font>
      <b/>
      <sz val="10"/>
      <name val="游ゴシック"/>
      <family val="3"/>
      <charset val="128"/>
      <scheme val="minor"/>
    </font>
    <font>
      <sz val="12"/>
      <color theme="0"/>
      <name val="游ゴシック"/>
      <family val="3"/>
      <charset val="128"/>
      <scheme val="minor"/>
    </font>
    <font>
      <sz val="9"/>
      <name val="游ゴシック"/>
      <family val="3"/>
      <charset val="128"/>
      <scheme val="minor"/>
    </font>
    <font>
      <sz val="16"/>
      <name val="游ゴシック"/>
      <family val="3"/>
      <charset val="128"/>
      <scheme val="minor"/>
    </font>
    <font>
      <b/>
      <sz val="11"/>
      <name val="游ゴシック"/>
      <family val="3"/>
      <charset val="128"/>
      <scheme val="minor"/>
    </font>
    <font>
      <sz val="14"/>
      <color rgb="FF000000"/>
      <name val="ＭＳ ゴシック"/>
      <family val="3"/>
      <charset val="128"/>
    </font>
    <font>
      <sz val="14"/>
      <name val="ＭＳ ゴシック"/>
      <family val="3"/>
      <charset val="128"/>
    </font>
    <font>
      <b/>
      <sz val="20"/>
      <name val="游ゴシック"/>
      <family val="3"/>
      <charset val="128"/>
      <scheme val="minor"/>
    </font>
    <font>
      <b/>
      <sz val="22"/>
      <name val="游ゴシック"/>
      <family val="3"/>
      <charset val="128"/>
      <scheme val="minor"/>
    </font>
    <font>
      <b/>
      <sz val="14"/>
      <name val="游ゴシック"/>
      <family val="3"/>
      <charset val="128"/>
      <scheme val="minor"/>
    </font>
    <font>
      <b/>
      <u/>
      <sz val="14"/>
      <name val="游ゴシック"/>
      <family val="3"/>
      <charset val="128"/>
      <scheme val="minor"/>
    </font>
    <font>
      <b/>
      <sz val="12"/>
      <name val="游ゴシック"/>
      <family val="3"/>
      <charset val="128"/>
      <scheme val="minor"/>
    </font>
    <font>
      <b/>
      <u/>
      <sz val="12"/>
      <name val="游ゴシック"/>
      <family val="3"/>
      <charset val="128"/>
      <scheme val="minor"/>
    </font>
    <font>
      <b/>
      <sz val="22"/>
      <color theme="1"/>
      <name val="游ゴシック"/>
      <family val="3"/>
      <charset val="128"/>
      <scheme val="minor"/>
    </font>
    <font>
      <b/>
      <sz val="22"/>
      <color rgb="FF000000"/>
      <name val="游ゴシック"/>
      <family val="3"/>
      <charset val="128"/>
      <scheme val="minor"/>
    </font>
    <font>
      <u/>
      <sz val="10"/>
      <color theme="1"/>
      <name val="游ゴシック"/>
      <family val="3"/>
      <charset val="128"/>
      <scheme val="minor"/>
    </font>
    <font>
      <b/>
      <sz val="18"/>
      <name val="游ゴシック"/>
      <family val="3"/>
      <charset val="128"/>
      <scheme val="minor"/>
    </font>
    <font>
      <b/>
      <sz val="28"/>
      <name val="游ゴシック"/>
      <family val="3"/>
      <charset val="128"/>
      <scheme val="minor"/>
    </font>
    <font>
      <sz val="8"/>
      <name val="游ゴシック"/>
      <family val="3"/>
      <charset val="128"/>
      <scheme val="minor"/>
    </font>
    <font>
      <strike/>
      <sz val="8"/>
      <name val="游ゴシック"/>
      <family val="3"/>
      <charset val="128"/>
      <scheme val="minor"/>
    </font>
    <font>
      <sz val="7"/>
      <name val="游ゴシック"/>
      <family val="3"/>
      <charset val="128"/>
      <scheme val="minor"/>
    </font>
    <font>
      <b/>
      <u/>
      <sz val="16"/>
      <color theme="1"/>
      <name val="游ゴシック"/>
      <family val="3"/>
      <charset val="128"/>
      <scheme val="minor"/>
    </font>
    <font>
      <b/>
      <sz val="14"/>
      <color theme="1"/>
      <name val="ＭＳ ゴシック"/>
      <family val="3"/>
      <charset val="128"/>
    </font>
    <font>
      <b/>
      <sz val="20"/>
      <color theme="1"/>
      <name val="游ゴシック"/>
      <family val="3"/>
      <charset val="128"/>
      <scheme val="minor"/>
    </font>
    <font>
      <b/>
      <sz val="18"/>
      <color theme="1"/>
      <name val="游ゴシック"/>
      <family val="3"/>
      <charset val="128"/>
      <scheme val="minor"/>
    </font>
    <font>
      <sz val="14"/>
      <color rgb="FF000000"/>
      <name val="游ゴシック"/>
      <family val="3"/>
      <charset val="128"/>
      <scheme val="minor"/>
    </font>
    <font>
      <b/>
      <sz val="16"/>
      <name val="游ゴシック"/>
      <family val="3"/>
      <charset val="128"/>
      <scheme val="minor"/>
    </font>
    <font>
      <u/>
      <sz val="16"/>
      <color theme="1"/>
      <name val="游ゴシック"/>
      <family val="3"/>
      <charset val="128"/>
      <scheme val="minor"/>
    </font>
    <font>
      <sz val="14.5"/>
      <color theme="1"/>
      <name val="游ゴシック"/>
      <family val="3"/>
      <charset val="128"/>
      <scheme val="minor"/>
    </font>
    <font>
      <b/>
      <sz val="14.5"/>
      <color theme="1"/>
      <name val="游ゴシック"/>
      <family val="3"/>
      <charset val="128"/>
      <scheme val="minor"/>
    </font>
    <font>
      <b/>
      <sz val="16"/>
      <color rgb="FFFF0000"/>
      <name val="游ゴシック"/>
      <family val="3"/>
      <charset val="128"/>
      <scheme val="minor"/>
    </font>
    <font>
      <b/>
      <sz val="15"/>
      <color rgb="FFFF0000"/>
      <name val="游ゴシック"/>
      <family val="3"/>
      <charset val="128"/>
      <scheme val="minor"/>
    </font>
    <font>
      <u/>
      <sz val="14.5"/>
      <color theme="1"/>
      <name val="游ゴシック"/>
      <family val="3"/>
      <charset val="128"/>
      <scheme val="minor"/>
    </font>
    <font>
      <sz val="11"/>
      <color theme="1"/>
      <name val="游ゴシック"/>
      <family val="3"/>
      <charset val="128"/>
    </font>
    <font>
      <b/>
      <sz val="13"/>
      <color theme="1"/>
      <name val="游ゴシック"/>
      <family val="3"/>
      <charset val="128"/>
      <scheme val="minor"/>
    </font>
    <font>
      <b/>
      <sz val="13.5"/>
      <color theme="1"/>
      <name val="游ゴシック"/>
      <family val="3"/>
      <charset val="128"/>
      <scheme val="minor"/>
    </font>
    <font>
      <b/>
      <u/>
      <sz val="10"/>
      <color rgb="FFFF0000"/>
      <name val="游ゴシック"/>
      <family val="3"/>
      <charset val="128"/>
      <scheme val="minor"/>
    </font>
    <font>
      <sz val="11"/>
      <color rgb="FF000000"/>
      <name val="游ゴシック"/>
      <family val="3"/>
      <charset val="128"/>
      <scheme val="minor"/>
    </font>
    <font>
      <u/>
      <sz val="14"/>
      <color rgb="FFFF0000"/>
      <name val="游ゴシック"/>
      <family val="3"/>
      <charset val="128"/>
      <scheme val="minor"/>
    </font>
    <font>
      <sz val="14"/>
      <color indexed="8"/>
      <name val="游ゴシック"/>
      <family val="3"/>
      <charset val="128"/>
      <scheme val="minor"/>
    </font>
  </fonts>
  <fills count="16">
    <fill>
      <patternFill patternType="none"/>
    </fill>
    <fill>
      <patternFill patternType="gray125"/>
    </fill>
    <fill>
      <patternFill patternType="solid">
        <fgColor rgb="FFFFFFFF"/>
        <bgColor indexed="64"/>
      </patternFill>
    </fill>
    <fill>
      <patternFill patternType="solid">
        <fgColor rgb="FFC0C0C0"/>
        <bgColor indexed="64"/>
      </patternFill>
    </fill>
    <fill>
      <patternFill patternType="solid">
        <fgColor rgb="FF969696"/>
        <bgColor indexed="64"/>
      </patternFill>
    </fill>
    <fill>
      <patternFill patternType="solid">
        <fgColor rgb="FFCCFFFF"/>
        <bgColor indexed="64"/>
      </patternFill>
    </fill>
    <fill>
      <patternFill patternType="solid">
        <fgColor rgb="FFEAEAEA"/>
        <bgColor indexed="64"/>
      </patternFill>
    </fill>
    <fill>
      <patternFill patternType="solid">
        <fgColor rgb="FFFFFF00"/>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6" tint="0.79998168889431442"/>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medium">
        <color indexed="64"/>
      </left>
      <right/>
      <top style="hair">
        <color indexed="64"/>
      </top>
      <bottom/>
      <diagonal/>
    </border>
    <border>
      <left style="medium">
        <color indexed="64"/>
      </left>
      <right style="hair">
        <color indexed="64"/>
      </right>
      <top style="thin">
        <color indexed="64"/>
      </top>
      <bottom style="hair">
        <color indexed="64"/>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style="hair">
        <color indexed="64"/>
      </top>
      <bottom style="medium">
        <color indexed="64"/>
      </bottom>
      <diagonal/>
    </border>
    <border>
      <left/>
      <right style="hair">
        <color indexed="64"/>
      </right>
      <top/>
      <bottom/>
      <diagonal/>
    </border>
    <border>
      <left style="hair">
        <color indexed="64"/>
      </left>
      <right style="hair">
        <color indexed="64"/>
      </right>
      <top/>
      <bottom/>
      <diagonal/>
    </border>
    <border>
      <left/>
      <right style="thin">
        <color indexed="64"/>
      </right>
      <top/>
      <bottom style="hair">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diagonal/>
    </border>
    <border>
      <left style="hair">
        <color indexed="64"/>
      </left>
      <right style="medium">
        <color indexed="64"/>
      </right>
      <top style="hair">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top style="medium">
        <color indexed="64"/>
      </top>
      <bottom style="thin">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style="hair">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bottom style="medium">
        <color indexed="64"/>
      </bottom>
      <diagonal/>
    </border>
    <border>
      <left style="medium">
        <color indexed="64"/>
      </left>
      <right style="mediumDashed">
        <color indexed="64"/>
      </right>
      <top style="medium">
        <color indexed="64"/>
      </top>
      <bottom style="mediumDashed">
        <color indexed="64"/>
      </bottom>
      <diagonal/>
    </border>
    <border>
      <left style="mediumDashed">
        <color indexed="64"/>
      </left>
      <right style="mediumDashed">
        <color indexed="64"/>
      </right>
      <top style="medium">
        <color indexed="64"/>
      </top>
      <bottom style="mediumDashed">
        <color indexed="64"/>
      </bottom>
      <diagonal/>
    </border>
    <border>
      <left style="mediumDashed">
        <color indexed="64"/>
      </left>
      <right style="medium">
        <color indexed="64"/>
      </right>
      <top style="medium">
        <color indexed="64"/>
      </top>
      <bottom style="mediumDashed">
        <color indexed="64"/>
      </bottom>
      <diagonal/>
    </border>
    <border>
      <left style="medium">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mediumDashed">
        <color indexed="64"/>
      </left>
      <right style="mediumDashed">
        <color indexed="64"/>
      </right>
      <top style="mediumDashed">
        <color indexed="64"/>
      </top>
      <bottom style="mediumDashed">
        <color indexed="64"/>
      </bottom>
      <diagonal/>
    </border>
    <border>
      <left style="mediumDashed">
        <color indexed="64"/>
      </left>
      <right style="medium">
        <color indexed="64"/>
      </right>
      <top style="mediumDashed">
        <color indexed="64"/>
      </top>
      <bottom style="mediumDashed">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Dashed">
        <color indexed="64"/>
      </right>
      <top style="mediumDashed">
        <color indexed="64"/>
      </top>
      <bottom style="medium">
        <color indexed="64"/>
      </bottom>
      <diagonal/>
    </border>
    <border>
      <left style="mediumDashed">
        <color indexed="64"/>
      </left>
      <right style="mediumDashed">
        <color indexed="64"/>
      </right>
      <top style="mediumDashed">
        <color indexed="64"/>
      </top>
      <bottom style="medium">
        <color indexed="64"/>
      </bottom>
      <diagonal/>
    </border>
    <border>
      <left style="mediumDashed">
        <color indexed="64"/>
      </left>
      <right style="medium">
        <color indexed="64"/>
      </right>
      <top style="mediumDash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hair">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diagonalUp="1">
      <left style="thin">
        <color theme="0" tint="-4.9989318521683403E-2"/>
      </left>
      <right style="thin">
        <color theme="0" tint="-4.9989318521683403E-2"/>
      </right>
      <top style="thin">
        <color theme="0" tint="-4.9989318521683403E-2"/>
      </top>
      <bottom style="thin">
        <color theme="0" tint="-4.9989318521683403E-2"/>
      </bottom>
      <diagonal style="thin">
        <color theme="0" tint="-4.9989318521683403E-2"/>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s>
  <cellStyleXfs count="8">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cellStyleXfs>
  <cellXfs count="1348">
    <xf numFmtId="0" fontId="0" fillId="0" borderId="0" xfId="0">
      <alignment vertical="center"/>
    </xf>
    <xf numFmtId="0" fontId="10" fillId="0" borderId="0" xfId="3" applyFont="1">
      <alignment vertical="center"/>
    </xf>
    <xf numFmtId="0" fontId="11" fillId="0" borderId="0" xfId="3" applyFont="1" applyAlignment="1">
      <alignment horizontal="left" vertical="center"/>
    </xf>
    <xf numFmtId="0" fontId="11" fillId="0" borderId="0" xfId="3" applyFont="1" applyAlignment="1">
      <alignment horizontal="left" vertical="center" indent="1"/>
    </xf>
    <xf numFmtId="0" fontId="10" fillId="0" borderId="0" xfId="3" applyFont="1" applyAlignment="1">
      <alignment horizontal="justify" vertical="center"/>
    </xf>
    <xf numFmtId="179" fontId="0" fillId="0" borderId="123" xfId="0" applyNumberFormat="1" applyBorder="1" applyAlignment="1" applyProtection="1">
      <alignment horizontal="center" vertical="center"/>
      <protection locked="0"/>
    </xf>
    <xf numFmtId="180" fontId="0" fillId="0" borderId="103" xfId="0" applyNumberFormat="1" applyBorder="1" applyAlignment="1" applyProtection="1">
      <alignment horizontal="center" vertical="center"/>
      <protection locked="0"/>
    </xf>
    <xf numFmtId="177" fontId="6" fillId="0" borderId="8" xfId="3" applyNumberFormat="1" applyBorder="1" applyAlignment="1" applyProtection="1">
      <alignment horizontal="right" vertical="center"/>
      <protection locked="0"/>
    </xf>
    <xf numFmtId="177" fontId="6" fillId="0" borderId="9" xfId="3" applyNumberFormat="1" applyBorder="1" applyAlignment="1" applyProtection="1">
      <alignment horizontal="right" vertical="center"/>
      <protection locked="0"/>
    </xf>
    <xf numFmtId="177" fontId="6" fillId="0" borderId="10" xfId="3" applyNumberFormat="1" applyBorder="1" applyAlignment="1" applyProtection="1">
      <alignment horizontal="right" vertical="center"/>
      <protection locked="0"/>
    </xf>
    <xf numFmtId="177" fontId="6" fillId="0" borderId="4" xfId="3" applyNumberFormat="1" applyBorder="1" applyAlignment="1" applyProtection="1">
      <alignment horizontal="right" vertical="center"/>
      <protection locked="0"/>
    </xf>
    <xf numFmtId="177" fontId="6" fillId="0" borderId="5" xfId="3" applyNumberFormat="1" applyBorder="1" applyAlignment="1" applyProtection="1">
      <alignment horizontal="right" vertical="center"/>
      <protection locked="0"/>
    </xf>
    <xf numFmtId="177" fontId="6" fillId="0" borderId="7" xfId="3" applyNumberFormat="1" applyBorder="1" applyAlignment="1" applyProtection="1">
      <alignment horizontal="right" vertical="center"/>
      <protection locked="0"/>
    </xf>
    <xf numFmtId="177" fontId="6" fillId="0" borderId="39" xfId="3" applyNumberFormat="1" applyBorder="1" applyAlignment="1" applyProtection="1">
      <alignment horizontal="right" vertical="center"/>
      <protection locked="0"/>
    </xf>
    <xf numFmtId="0" fontId="0" fillId="6" borderId="133" xfId="0" applyFill="1" applyBorder="1" applyAlignment="1">
      <alignment horizontal="center" vertical="center"/>
    </xf>
    <xf numFmtId="0" fontId="19" fillId="0" borderId="1" xfId="3" applyFont="1" applyBorder="1" applyAlignment="1">
      <alignment horizontal="left" vertical="top"/>
    </xf>
    <xf numFmtId="0" fontId="18" fillId="0" borderId="0" xfId="0" applyFont="1">
      <alignment vertical="center"/>
    </xf>
    <xf numFmtId="0" fontId="10" fillId="0" borderId="0" xfId="0" applyFont="1">
      <alignment vertical="center"/>
    </xf>
    <xf numFmtId="0" fontId="26" fillId="0" borderId="0" xfId="0" applyFont="1">
      <alignment vertical="center"/>
    </xf>
    <xf numFmtId="0" fontId="27" fillId="0" borderId="0" xfId="0" applyFont="1">
      <alignment vertical="center"/>
    </xf>
    <xf numFmtId="0" fontId="10" fillId="0" borderId="15" xfId="0" applyFont="1" applyBorder="1">
      <alignment vertical="center"/>
    </xf>
    <xf numFmtId="0" fontId="10" fillId="0" borderId="49" xfId="0" applyFont="1" applyBorder="1">
      <alignment vertical="center"/>
    </xf>
    <xf numFmtId="0" fontId="10" fillId="0" borderId="42" xfId="0" applyFont="1" applyBorder="1">
      <alignment vertical="center"/>
    </xf>
    <xf numFmtId="0" fontId="10" fillId="0" borderId="74" xfId="0" applyFont="1" applyBorder="1">
      <alignment vertical="center"/>
    </xf>
    <xf numFmtId="0" fontId="10" fillId="0" borderId="111" xfId="0" applyFont="1" applyBorder="1">
      <alignment vertical="center"/>
    </xf>
    <xf numFmtId="0" fontId="10" fillId="0" borderId="15" xfId="0" applyFont="1" applyBorder="1" applyAlignment="1">
      <alignment vertical="center" wrapText="1"/>
    </xf>
    <xf numFmtId="0" fontId="10" fillId="0" borderId="16" xfId="0" applyFont="1" applyBorder="1" applyAlignment="1">
      <alignment vertical="center" wrapText="1"/>
    </xf>
    <xf numFmtId="0" fontId="0" fillId="0" borderId="0" xfId="0" applyAlignment="1"/>
    <xf numFmtId="177" fontId="0" fillId="0" borderId="0" xfId="0" applyNumberFormat="1">
      <alignment vertical="center"/>
    </xf>
    <xf numFmtId="177" fontId="0" fillId="0" borderId="0" xfId="0" applyNumberFormat="1" applyAlignment="1">
      <alignment horizontal="right" vertical="center"/>
    </xf>
    <xf numFmtId="0" fontId="18" fillId="0" borderId="0" xfId="0" applyFont="1" applyAlignment="1">
      <alignment vertical="top"/>
    </xf>
    <xf numFmtId="0" fontId="0" fillId="0" borderId="0" xfId="0" applyAlignment="1">
      <alignment horizontal="center" vertical="center"/>
    </xf>
    <xf numFmtId="184" fontId="0" fillId="0" borderId="0" xfId="0" applyNumberFormat="1" applyAlignment="1">
      <alignment horizontal="center" vertical="center"/>
    </xf>
    <xf numFmtId="0" fontId="0" fillId="0" borderId="0" xfId="0" applyAlignment="1">
      <alignment vertical="center" wrapText="1" shrinkToFit="1"/>
    </xf>
    <xf numFmtId="0" fontId="29" fillId="0" borderId="0" xfId="3" applyFont="1">
      <alignment vertical="center"/>
    </xf>
    <xf numFmtId="0" fontId="0" fillId="0" borderId="0" xfId="0" applyAlignment="1">
      <alignment horizontal="right" vertical="top"/>
    </xf>
    <xf numFmtId="0" fontId="31" fillId="0" borderId="0" xfId="3" applyFont="1">
      <alignment vertical="center"/>
    </xf>
    <xf numFmtId="177" fontId="0" fillId="10" borderId="64" xfId="0" applyNumberFormat="1" applyFill="1" applyBorder="1" applyAlignment="1">
      <alignment vertical="top"/>
    </xf>
    <xf numFmtId="0" fontId="0" fillId="10" borderId="64" xfId="0" applyFill="1" applyBorder="1" applyAlignment="1">
      <alignment vertical="top"/>
    </xf>
    <xf numFmtId="0" fontId="0" fillId="10" borderId="97" xfId="0" applyFill="1" applyBorder="1" applyAlignment="1">
      <alignment vertical="top"/>
    </xf>
    <xf numFmtId="0" fontId="6" fillId="0" borderId="0" xfId="3">
      <alignment vertical="center"/>
    </xf>
    <xf numFmtId="0" fontId="6" fillId="0" borderId="0" xfId="3" applyAlignment="1">
      <alignment horizontal="left" vertical="center"/>
    </xf>
    <xf numFmtId="177" fontId="6" fillId="0" borderId="0" xfId="2" applyNumberFormat="1" applyFont="1" applyFill="1" applyBorder="1" applyAlignment="1" applyProtection="1">
      <alignment horizontal="left" vertical="top"/>
    </xf>
    <xf numFmtId="177" fontId="6" fillId="0" borderId="0" xfId="2" applyNumberFormat="1" applyFont="1" applyFill="1" applyBorder="1" applyAlignment="1" applyProtection="1">
      <alignment horizontal="right" vertical="top"/>
    </xf>
    <xf numFmtId="0" fontId="18" fillId="0" borderId="0" xfId="0" applyFont="1" applyAlignment="1">
      <alignment horizontal="right" vertical="top"/>
    </xf>
    <xf numFmtId="0" fontId="6" fillId="0" borderId="0" xfId="0" applyFont="1">
      <alignment vertical="center"/>
    </xf>
    <xf numFmtId="0" fontId="19" fillId="0" borderId="0" xfId="0" applyFont="1">
      <alignment vertical="center"/>
    </xf>
    <xf numFmtId="177" fontId="19" fillId="0" borderId="0" xfId="2" applyNumberFormat="1" applyFont="1" applyFill="1" applyBorder="1" applyAlignment="1" applyProtection="1">
      <alignment horizontal="left" vertical="center"/>
    </xf>
    <xf numFmtId="0" fontId="8" fillId="0" borderId="0" xfId="3" applyFont="1">
      <alignment vertical="center"/>
    </xf>
    <xf numFmtId="0" fontId="8" fillId="0" borderId="0" xfId="0" applyFont="1">
      <alignment vertical="center"/>
    </xf>
    <xf numFmtId="0" fontId="8" fillId="11" borderId="14" xfId="3" applyFont="1" applyFill="1" applyBorder="1" applyAlignment="1">
      <alignment horizontal="left" vertical="center"/>
    </xf>
    <xf numFmtId="0" fontId="35" fillId="0" borderId="0" xfId="3" applyFont="1">
      <alignment vertical="center"/>
    </xf>
    <xf numFmtId="0" fontId="8" fillId="11" borderId="15" xfId="3" applyFont="1" applyFill="1" applyBorder="1" applyAlignment="1">
      <alignment horizontal="left" vertical="center"/>
    </xf>
    <xf numFmtId="0" fontId="33" fillId="0" borderId="0" xfId="0" applyFont="1" applyAlignment="1">
      <alignment vertical="center" wrapText="1" shrinkToFit="1"/>
    </xf>
    <xf numFmtId="0" fontId="8" fillId="11" borderId="15" xfId="3" applyFont="1" applyFill="1" applyBorder="1">
      <alignment vertical="center"/>
    </xf>
    <xf numFmtId="0" fontId="33" fillId="0" borderId="0" xfId="0" applyFont="1">
      <alignment vertical="center"/>
    </xf>
    <xf numFmtId="177" fontId="8" fillId="0" borderId="0" xfId="2" applyNumberFormat="1" applyFont="1" applyBorder="1" applyAlignment="1" applyProtection="1">
      <alignment horizontal="right" vertical="top" wrapText="1" shrinkToFit="1"/>
    </xf>
    <xf numFmtId="0" fontId="8" fillId="0" borderId="0" xfId="0" applyFont="1" applyAlignment="1">
      <alignment horizontal="center" vertical="center"/>
    </xf>
    <xf numFmtId="0" fontId="8" fillId="3" borderId="142" xfId="0" applyFont="1" applyFill="1" applyBorder="1" applyAlignment="1">
      <alignment horizontal="center" vertical="center" shrinkToFit="1"/>
    </xf>
    <xf numFmtId="184" fontId="9" fillId="3" borderId="85" xfId="0" applyNumberFormat="1" applyFont="1" applyFill="1" applyBorder="1" applyAlignment="1">
      <alignment horizontal="center" vertical="center" shrinkToFit="1"/>
    </xf>
    <xf numFmtId="177" fontId="0" fillId="11" borderId="28" xfId="0" applyNumberFormat="1" applyFill="1" applyBorder="1" applyAlignment="1">
      <alignment horizontal="right" vertical="center" shrinkToFit="1"/>
    </xf>
    <xf numFmtId="0" fontId="8" fillId="3" borderId="122" xfId="0" applyFont="1" applyFill="1" applyBorder="1" applyAlignment="1">
      <alignment horizontal="center" vertical="center" shrinkToFit="1"/>
    </xf>
    <xf numFmtId="177" fontId="8" fillId="3" borderId="122" xfId="0" applyNumberFormat="1" applyFont="1" applyFill="1" applyBorder="1" applyAlignment="1">
      <alignment horizontal="center" vertical="center" shrinkToFit="1"/>
    </xf>
    <xf numFmtId="177" fontId="8" fillId="3" borderId="102" xfId="0" applyNumberFormat="1" applyFont="1" applyFill="1" applyBorder="1" applyAlignment="1">
      <alignment horizontal="center" vertical="center" shrinkToFit="1"/>
    </xf>
    <xf numFmtId="177" fontId="8" fillId="3" borderId="144" xfId="0" applyNumberFormat="1" applyFont="1" applyFill="1" applyBorder="1" applyAlignment="1">
      <alignment horizontal="center" vertical="center" shrinkToFit="1"/>
    </xf>
    <xf numFmtId="177" fontId="8" fillId="3" borderId="143" xfId="0" applyNumberFormat="1" applyFont="1" applyFill="1" applyBorder="1" applyAlignment="1">
      <alignment horizontal="center" vertical="center" shrinkToFit="1"/>
    </xf>
    <xf numFmtId="0" fontId="0" fillId="11" borderId="145" xfId="0" applyFill="1" applyBorder="1" applyAlignment="1">
      <alignment vertical="center" shrinkToFit="1"/>
    </xf>
    <xf numFmtId="0" fontId="0" fillId="11" borderId="145" xfId="0" applyFill="1" applyBorder="1" applyAlignment="1">
      <alignment horizontal="left" vertical="center" wrapText="1"/>
    </xf>
    <xf numFmtId="177" fontId="0" fillId="11" borderId="145" xfId="0" applyNumberFormat="1" applyFill="1" applyBorder="1" applyAlignment="1">
      <alignment horizontal="right" vertical="center" shrinkToFit="1"/>
    </xf>
    <xf numFmtId="177" fontId="0" fillId="11" borderId="145" xfId="0" applyNumberFormat="1" applyFill="1" applyBorder="1">
      <alignment vertical="center"/>
    </xf>
    <xf numFmtId="0" fontId="0" fillId="11" borderId="101" xfId="0" applyFill="1" applyBorder="1" applyAlignment="1">
      <alignment vertical="center" shrinkToFit="1"/>
    </xf>
    <xf numFmtId="177" fontId="0" fillId="11" borderId="141" xfId="0" applyNumberFormat="1" applyFill="1" applyBorder="1">
      <alignment vertical="center"/>
    </xf>
    <xf numFmtId="0" fontId="8" fillId="3" borderId="127" xfId="0" applyFont="1" applyFill="1" applyBorder="1" applyAlignment="1">
      <alignment vertical="center" shrinkToFit="1"/>
    </xf>
    <xf numFmtId="177" fontId="9" fillId="10" borderId="143" xfId="0" applyNumberFormat="1" applyFont="1" applyFill="1" applyBorder="1" applyAlignment="1">
      <alignment vertical="top"/>
    </xf>
    <xf numFmtId="0" fontId="36" fillId="11" borderId="128" xfId="0" applyFont="1" applyFill="1" applyBorder="1">
      <alignment vertical="center"/>
    </xf>
    <xf numFmtId="0" fontId="36" fillId="11" borderId="102" xfId="0" applyFont="1" applyFill="1" applyBorder="1">
      <alignment vertical="center"/>
    </xf>
    <xf numFmtId="0" fontId="37" fillId="11" borderId="27" xfId="0" applyFont="1" applyFill="1" applyBorder="1" applyAlignment="1">
      <alignment vertical="center" shrinkToFit="1"/>
    </xf>
    <xf numFmtId="0" fontId="37" fillId="11" borderId="125" xfId="0" applyFont="1" applyFill="1" applyBorder="1" applyAlignment="1">
      <alignment vertical="center" shrinkToFit="1"/>
    </xf>
    <xf numFmtId="0" fontId="37" fillId="11" borderId="27" xfId="0" applyFont="1" applyFill="1" applyBorder="1">
      <alignment vertical="center"/>
    </xf>
    <xf numFmtId="0" fontId="37" fillId="11" borderId="125" xfId="0" applyFont="1" applyFill="1" applyBorder="1">
      <alignment vertical="center"/>
    </xf>
    <xf numFmtId="0" fontId="37" fillId="11" borderId="125" xfId="0" applyFont="1" applyFill="1" applyBorder="1" applyAlignment="1">
      <alignment horizontal="left" vertical="center"/>
    </xf>
    <xf numFmtId="0" fontId="37" fillId="11" borderId="49" xfId="0" applyFont="1" applyFill="1" applyBorder="1" applyAlignment="1">
      <alignment horizontal="left" vertical="center"/>
    </xf>
    <xf numFmtId="0" fontId="38" fillId="11" borderId="49" xfId="0" applyFont="1" applyFill="1" applyBorder="1" applyAlignment="1">
      <alignment horizontal="left" vertical="center"/>
    </xf>
    <xf numFmtId="179" fontId="0" fillId="9" borderId="132" xfId="0" applyNumberFormat="1" applyFill="1" applyBorder="1" applyAlignment="1" applyProtection="1">
      <alignment horizontal="center" vertical="center" shrinkToFit="1"/>
      <protection locked="0"/>
    </xf>
    <xf numFmtId="0" fontId="28" fillId="0" borderId="0" xfId="0" applyFont="1" applyAlignment="1">
      <alignment vertical="center" shrinkToFit="1"/>
    </xf>
    <xf numFmtId="0" fontId="34" fillId="0" borderId="0" xfId="0" applyFont="1">
      <alignment vertical="center"/>
    </xf>
    <xf numFmtId="177" fontId="10" fillId="0" borderId="0" xfId="0" applyNumberFormat="1" applyFont="1">
      <alignment vertical="center"/>
    </xf>
    <xf numFmtId="0" fontId="42" fillId="0" borderId="0" xfId="0" applyFont="1">
      <alignment vertical="center"/>
    </xf>
    <xf numFmtId="177" fontId="10" fillId="0" borderId="0" xfId="2" applyNumberFormat="1" applyFont="1" applyFill="1" applyBorder="1" applyAlignment="1" applyProtection="1">
      <alignment horizontal="left" vertical="top"/>
    </xf>
    <xf numFmtId="0" fontId="13" fillId="13" borderId="32" xfId="3" applyFont="1" applyFill="1" applyBorder="1" applyAlignment="1">
      <alignment horizontal="left" vertical="center"/>
    </xf>
    <xf numFmtId="0" fontId="8" fillId="13" borderId="32" xfId="3" applyFont="1" applyFill="1" applyBorder="1" applyAlignment="1">
      <alignment horizontal="left" vertical="center"/>
    </xf>
    <xf numFmtId="0" fontId="8" fillId="11" borderId="37" xfId="3" applyFont="1" applyFill="1" applyBorder="1">
      <alignment vertical="center"/>
    </xf>
    <xf numFmtId="0" fontId="0" fillId="12" borderId="86" xfId="0" applyFill="1" applyBorder="1" applyAlignment="1">
      <alignment horizontal="left" vertical="center"/>
    </xf>
    <xf numFmtId="0" fontId="0" fillId="12" borderId="136" xfId="0" applyFill="1" applyBorder="1" applyAlignment="1">
      <alignment horizontal="left" vertical="center"/>
    </xf>
    <xf numFmtId="0" fontId="21" fillId="0" borderId="0" xfId="0" applyFont="1" applyAlignment="1">
      <alignment horizontal="left" vertical="center"/>
    </xf>
    <xf numFmtId="177" fontId="0" fillId="10" borderId="150" xfId="0" applyNumberFormat="1" applyFill="1" applyBorder="1" applyAlignment="1">
      <alignment vertical="top"/>
    </xf>
    <xf numFmtId="177" fontId="0" fillId="10" borderId="150" xfId="0" applyNumberFormat="1" applyFill="1" applyBorder="1" applyAlignment="1">
      <alignment horizontal="right" vertical="top"/>
    </xf>
    <xf numFmtId="0" fontId="0" fillId="0" borderId="0" xfId="3" applyFont="1">
      <alignment vertical="center"/>
    </xf>
    <xf numFmtId="0" fontId="7" fillId="13" borderId="33" xfId="3" applyFont="1" applyFill="1" applyBorder="1" applyAlignment="1">
      <alignment horizontal="left" vertical="center"/>
    </xf>
    <xf numFmtId="0" fontId="0" fillId="13" borderId="33" xfId="3" applyFont="1" applyFill="1" applyBorder="1" applyAlignment="1">
      <alignment horizontal="left" vertical="center"/>
    </xf>
    <xf numFmtId="0" fontId="0" fillId="13" borderId="33" xfId="3" applyFont="1" applyFill="1" applyBorder="1">
      <alignment vertical="center"/>
    </xf>
    <xf numFmtId="0" fontId="0" fillId="13" borderId="34" xfId="3" applyFont="1" applyFill="1" applyBorder="1">
      <alignment vertical="center"/>
    </xf>
    <xf numFmtId="184" fontId="0" fillId="0" borderId="0" xfId="3" applyNumberFormat="1" applyFont="1" applyAlignment="1">
      <alignment horizontal="center" vertical="center"/>
    </xf>
    <xf numFmtId="184" fontId="0" fillId="3" borderId="85" xfId="0" applyNumberFormat="1" applyFill="1" applyBorder="1" applyAlignment="1">
      <alignment horizontal="center" vertical="top" shrinkToFit="1"/>
    </xf>
    <xf numFmtId="184" fontId="0" fillId="3" borderId="85" xfId="0" applyNumberFormat="1" applyFill="1" applyBorder="1" applyAlignment="1">
      <alignment horizontal="center" vertical="center" shrinkToFit="1"/>
    </xf>
    <xf numFmtId="184" fontId="0" fillId="3" borderId="86" xfId="0" applyNumberFormat="1" applyFill="1" applyBorder="1" applyAlignment="1">
      <alignment horizontal="center" vertical="center" shrinkToFit="1"/>
    </xf>
    <xf numFmtId="184" fontId="0" fillId="3" borderId="136" xfId="0" applyNumberFormat="1" applyFill="1" applyBorder="1" applyAlignment="1">
      <alignment horizontal="center" vertical="center" shrinkToFit="1"/>
    </xf>
    <xf numFmtId="0" fontId="0" fillId="3" borderId="31" xfId="0" applyFill="1" applyBorder="1" applyAlignment="1">
      <alignment vertical="center" shrinkToFit="1"/>
    </xf>
    <xf numFmtId="0" fontId="36" fillId="12" borderId="85" xfId="0" applyFont="1" applyFill="1" applyBorder="1" applyAlignment="1">
      <alignment horizontal="left" vertical="center"/>
    </xf>
    <xf numFmtId="0" fontId="45" fillId="0" borderId="0" xfId="0" applyFont="1">
      <alignment vertical="center"/>
    </xf>
    <xf numFmtId="0" fontId="42" fillId="0" borderId="0" xfId="3" applyFont="1">
      <alignment vertical="center"/>
    </xf>
    <xf numFmtId="0" fontId="8" fillId="3" borderId="146" xfId="0" applyFont="1" applyFill="1" applyBorder="1" applyAlignment="1">
      <alignment horizontal="center" vertical="center" shrinkToFit="1"/>
    </xf>
    <xf numFmtId="177" fontId="8" fillId="3" borderId="146" xfId="0" applyNumberFormat="1" applyFont="1" applyFill="1" applyBorder="1" applyAlignment="1">
      <alignment horizontal="center" vertical="center" shrinkToFit="1"/>
    </xf>
    <xf numFmtId="177" fontId="8" fillId="3" borderId="118" xfId="0" applyNumberFormat="1" applyFont="1" applyFill="1" applyBorder="1" applyAlignment="1">
      <alignment horizontal="center" vertical="center" shrinkToFit="1"/>
    </xf>
    <xf numFmtId="0" fontId="43" fillId="3" borderId="146" xfId="0" applyFont="1" applyFill="1" applyBorder="1" applyAlignment="1">
      <alignment horizontal="center" vertical="center" shrinkToFit="1"/>
    </xf>
    <xf numFmtId="0" fontId="0" fillId="0" borderId="0" xfId="0" applyAlignment="1">
      <alignment vertical="center" shrinkToFit="1"/>
    </xf>
    <xf numFmtId="0" fontId="10" fillId="0" borderId="0" xfId="3" applyFont="1" applyAlignment="1">
      <alignment vertical="center" shrinkToFit="1"/>
    </xf>
    <xf numFmtId="0" fontId="8" fillId="13" borderId="32" xfId="3" applyFont="1" applyFill="1" applyBorder="1" applyAlignment="1">
      <alignment horizontal="left" vertical="center" shrinkToFit="1"/>
    </xf>
    <xf numFmtId="0" fontId="8" fillId="11" borderId="14" xfId="3" applyFont="1" applyFill="1" applyBorder="1" applyAlignment="1">
      <alignment horizontal="left" vertical="center" shrinkToFit="1"/>
    </xf>
    <xf numFmtId="0" fontId="8" fillId="3" borderId="60" xfId="3" applyFont="1" applyFill="1" applyBorder="1" applyAlignment="1">
      <alignment vertical="center" shrinkToFit="1"/>
    </xf>
    <xf numFmtId="184" fontId="8" fillId="10" borderId="42" xfId="3" applyNumberFormat="1" applyFont="1" applyFill="1" applyBorder="1" applyAlignment="1">
      <alignment horizontal="center" vertical="center" shrinkToFit="1"/>
    </xf>
    <xf numFmtId="184" fontId="8" fillId="10" borderId="15" xfId="3" applyNumberFormat="1" applyFont="1" applyFill="1" applyBorder="1" applyAlignment="1">
      <alignment horizontal="center" vertical="center" shrinkToFit="1"/>
    </xf>
    <xf numFmtId="184" fontId="8" fillId="10" borderId="38" xfId="3" applyNumberFormat="1" applyFont="1" applyFill="1" applyBorder="1" applyAlignment="1">
      <alignment horizontal="center" vertical="center" shrinkToFit="1"/>
    </xf>
    <xf numFmtId="0" fontId="6" fillId="0" borderId="0" xfId="3" applyAlignment="1">
      <alignment horizontal="left" vertical="center" shrinkToFit="1"/>
    </xf>
    <xf numFmtId="0" fontId="19" fillId="11" borderId="28" xfId="0" applyFont="1" applyFill="1" applyBorder="1" applyAlignment="1">
      <alignment vertical="center" shrinkToFit="1"/>
    </xf>
    <xf numFmtId="0" fontId="0" fillId="5" borderId="2" xfId="0" applyFill="1" applyBorder="1" applyAlignment="1" applyProtection="1">
      <alignment vertical="center" shrinkToFit="1"/>
      <protection locked="0"/>
    </xf>
    <xf numFmtId="0" fontId="0" fillId="5" borderId="18" xfId="0" applyFill="1" applyBorder="1" applyAlignment="1" applyProtection="1">
      <alignment vertical="center" shrinkToFit="1"/>
      <protection locked="0"/>
    </xf>
    <xf numFmtId="0" fontId="0" fillId="5" borderId="38" xfId="0" applyFill="1" applyBorder="1" applyAlignment="1" applyProtection="1">
      <alignment vertical="center" shrinkToFit="1"/>
      <protection locked="0"/>
    </xf>
    <xf numFmtId="0" fontId="0" fillId="0" borderId="3" xfId="0" applyBorder="1" applyAlignment="1" applyProtection="1">
      <alignment horizontal="left" vertical="center" wrapText="1"/>
      <protection locked="0"/>
    </xf>
    <xf numFmtId="177" fontId="0" fillId="0" borderId="3" xfId="0" applyNumberFormat="1" applyBorder="1" applyAlignment="1" applyProtection="1">
      <alignment horizontal="right" vertical="center" shrinkToFit="1"/>
      <protection locked="0"/>
    </xf>
    <xf numFmtId="0" fontId="0" fillId="0" borderId="12" xfId="0" applyBorder="1" applyAlignment="1" applyProtection="1">
      <alignment horizontal="left" vertical="center" wrapText="1"/>
      <protection locked="0"/>
    </xf>
    <xf numFmtId="177" fontId="0" fillId="0" borderId="12" xfId="0" applyNumberFormat="1" applyBorder="1" applyAlignment="1" applyProtection="1">
      <alignment horizontal="right" vertical="center" shrinkToFit="1"/>
      <protection locked="0"/>
    </xf>
    <xf numFmtId="0" fontId="0" fillId="0" borderId="94" xfId="0" applyBorder="1" applyAlignment="1" applyProtection="1">
      <alignment horizontal="left" vertical="center" wrapText="1"/>
      <protection locked="0"/>
    </xf>
    <xf numFmtId="177" fontId="0" fillId="0" borderId="94" xfId="0" applyNumberFormat="1" applyBorder="1" applyAlignment="1" applyProtection="1">
      <alignment horizontal="right" vertical="center" shrinkToFit="1"/>
      <protection locked="0"/>
    </xf>
    <xf numFmtId="177" fontId="0" fillId="6" borderId="4" xfId="0" applyNumberFormat="1" applyFill="1" applyBorder="1">
      <alignment vertical="center"/>
    </xf>
    <xf numFmtId="177" fontId="0" fillId="6" borderId="5" xfId="0" applyNumberFormat="1" applyFill="1" applyBorder="1">
      <alignment vertical="center"/>
    </xf>
    <xf numFmtId="177" fontId="0" fillId="6" borderId="39" xfId="0" applyNumberFormat="1" applyFill="1" applyBorder="1">
      <alignment vertical="center"/>
    </xf>
    <xf numFmtId="0" fontId="19" fillId="0" borderId="1" xfId="3" applyFont="1" applyBorder="1">
      <alignment vertical="center"/>
    </xf>
    <xf numFmtId="0" fontId="0" fillId="6" borderId="83" xfId="0" applyFill="1" applyBorder="1">
      <alignment vertical="center"/>
    </xf>
    <xf numFmtId="0" fontId="0" fillId="6" borderId="83" xfId="0" applyFill="1" applyBorder="1" applyAlignment="1">
      <alignment vertical="center" shrinkToFit="1"/>
    </xf>
    <xf numFmtId="0" fontId="0" fillId="0" borderId="15" xfId="0" applyBorder="1">
      <alignment vertical="center"/>
    </xf>
    <xf numFmtId="0" fontId="0" fillId="0" borderId="154" xfId="0" applyBorder="1" applyAlignment="1">
      <alignment vertical="center" shrinkToFit="1"/>
    </xf>
    <xf numFmtId="0" fontId="0" fillId="0" borderId="155" xfId="0" applyBorder="1" applyAlignment="1">
      <alignment vertical="center" shrinkToFit="1"/>
    </xf>
    <xf numFmtId="0" fontId="0" fillId="14" borderId="156" xfId="0" applyFill="1" applyBorder="1">
      <alignment vertical="center"/>
    </xf>
    <xf numFmtId="0" fontId="0" fillId="0" borderId="0" xfId="0" applyAlignment="1">
      <alignment horizontal="right" vertical="center"/>
    </xf>
    <xf numFmtId="0" fontId="19" fillId="0" borderId="72" xfId="0" applyFont="1" applyBorder="1" applyAlignment="1">
      <alignment vertical="center" shrinkToFit="1"/>
    </xf>
    <xf numFmtId="0" fontId="19" fillId="0" borderId="157" xfId="0" applyFont="1" applyBorder="1" applyAlignment="1">
      <alignment vertical="center" shrinkToFit="1"/>
    </xf>
    <xf numFmtId="0" fontId="19" fillId="14" borderId="72" xfId="0" applyFont="1" applyFill="1" applyBorder="1" applyAlignment="1">
      <alignment vertical="center" shrinkToFit="1"/>
    </xf>
    <xf numFmtId="0" fontId="0" fillId="0" borderId="72" xfId="0" applyBorder="1">
      <alignment vertical="center"/>
    </xf>
    <xf numFmtId="0" fontId="19" fillId="0" borderId="57" xfId="0" applyFont="1" applyBorder="1" applyAlignment="1">
      <alignment vertical="center" shrinkToFit="1"/>
    </xf>
    <xf numFmtId="0" fontId="19" fillId="0" borderId="158" xfId="0" applyFont="1" applyBorder="1" applyAlignment="1">
      <alignment vertical="center" shrinkToFit="1"/>
    </xf>
    <xf numFmtId="0" fontId="19" fillId="14" borderId="57" xfId="0" applyFont="1" applyFill="1" applyBorder="1" applyAlignment="1">
      <alignment vertical="center" shrinkToFit="1"/>
    </xf>
    <xf numFmtId="0" fontId="0" fillId="0" borderId="57" xfId="0" applyBorder="1">
      <alignment vertical="center"/>
    </xf>
    <xf numFmtId="0" fontId="19" fillId="14" borderId="57" xfId="0" applyFont="1" applyFill="1" applyBorder="1" applyAlignment="1">
      <alignment horizontal="center" vertical="center" shrinkToFit="1"/>
    </xf>
    <xf numFmtId="0" fontId="19" fillId="0" borderId="19" xfId="0" applyFont="1" applyBorder="1" applyAlignment="1">
      <alignment vertical="center" shrinkToFit="1"/>
    </xf>
    <xf numFmtId="0" fontId="19" fillId="0" borderId="159" xfId="0" applyFont="1" applyBorder="1" applyAlignment="1">
      <alignment vertical="center" shrinkToFit="1"/>
    </xf>
    <xf numFmtId="0" fontId="0" fillId="7" borderId="19" xfId="0" applyFill="1" applyBorder="1">
      <alignment vertical="center"/>
    </xf>
    <xf numFmtId="0" fontId="0" fillId="0" borderId="59" xfId="0" applyBorder="1">
      <alignment vertical="center"/>
    </xf>
    <xf numFmtId="0" fontId="0" fillId="0" borderId="160" xfId="0" applyBorder="1">
      <alignment vertical="center"/>
    </xf>
    <xf numFmtId="0" fontId="19" fillId="14" borderId="59" xfId="0" applyFont="1" applyFill="1" applyBorder="1" applyAlignment="1">
      <alignment horizontal="center" vertical="center" shrinkToFit="1"/>
    </xf>
    <xf numFmtId="0" fontId="0" fillId="0" borderId="158" xfId="0" applyBorder="1">
      <alignment vertical="center"/>
    </xf>
    <xf numFmtId="14" fontId="0" fillId="0" borderId="57" xfId="0" applyNumberFormat="1" applyBorder="1">
      <alignment vertical="center"/>
    </xf>
    <xf numFmtId="0" fontId="7" fillId="0" borderId="0" xfId="0" applyFont="1">
      <alignment vertical="center"/>
    </xf>
    <xf numFmtId="0" fontId="0" fillId="0" borderId="19" xfId="0" applyBorder="1">
      <alignment vertical="center"/>
    </xf>
    <xf numFmtId="0" fontId="0" fillId="0" borderId="159" xfId="0" applyBorder="1">
      <alignment vertical="center"/>
    </xf>
    <xf numFmtId="14" fontId="0" fillId="0" borderId="19" xfId="0" applyNumberFormat="1" applyBorder="1">
      <alignment vertical="center"/>
    </xf>
    <xf numFmtId="0" fontId="0" fillId="0" borderId="57" xfId="0" applyBorder="1" applyAlignment="1">
      <alignment vertical="center" wrapText="1"/>
    </xf>
    <xf numFmtId="0" fontId="0" fillId="14" borderId="57" xfId="0" applyFill="1" applyBorder="1" applyAlignment="1">
      <alignment vertical="center" shrinkToFit="1"/>
    </xf>
    <xf numFmtId="0" fontId="0" fillId="0" borderId="57" xfId="0" applyBorder="1" applyAlignment="1">
      <alignment vertical="center" wrapText="1" shrinkToFit="1"/>
    </xf>
    <xf numFmtId="0" fontId="19" fillId="0" borderId="57" xfId="0" applyFont="1" applyBorder="1" applyAlignment="1">
      <alignment vertical="center" wrapText="1" shrinkToFit="1"/>
    </xf>
    <xf numFmtId="0" fontId="19" fillId="0" borderId="19" xfId="0" applyFont="1" applyBorder="1" applyAlignment="1">
      <alignment vertical="center" wrapText="1" shrinkToFit="1"/>
    </xf>
    <xf numFmtId="0" fontId="19" fillId="0" borderId="59" xfId="0" applyFont="1" applyBorder="1" applyAlignment="1">
      <alignment vertical="center" shrinkToFit="1"/>
    </xf>
    <xf numFmtId="14" fontId="0" fillId="0" borderId="59" xfId="0" applyNumberFormat="1" applyBorder="1">
      <alignment vertical="center"/>
    </xf>
    <xf numFmtId="0" fontId="0" fillId="7" borderId="57" xfId="0" applyFill="1" applyBorder="1">
      <alignment vertical="center"/>
    </xf>
    <xf numFmtId="0" fontId="19" fillId="0" borderId="160" xfId="0" applyFont="1" applyBorder="1" applyAlignment="1">
      <alignment vertical="center" shrinkToFit="1"/>
    </xf>
    <xf numFmtId="0" fontId="19" fillId="14" borderId="59" xfId="0" applyFont="1" applyFill="1" applyBorder="1" applyAlignment="1">
      <alignment vertical="center" shrinkToFit="1"/>
    </xf>
    <xf numFmtId="0" fontId="0" fillId="0" borderId="58" xfId="0" applyBorder="1">
      <alignment vertical="center"/>
    </xf>
    <xf numFmtId="0" fontId="0" fillId="0" borderId="161" xfId="0" applyBorder="1">
      <alignment vertical="center"/>
    </xf>
    <xf numFmtId="0" fontId="19" fillId="14" borderId="58" xfId="0" applyFont="1" applyFill="1" applyBorder="1" applyAlignment="1">
      <alignment horizontal="center" vertical="center" shrinkToFit="1"/>
    </xf>
    <xf numFmtId="14" fontId="0" fillId="0" borderId="58" xfId="0" applyNumberFormat="1" applyBorder="1">
      <alignment vertical="center"/>
    </xf>
    <xf numFmtId="0" fontId="19" fillId="14" borderId="19" xfId="0" applyFont="1" applyFill="1" applyBorder="1" applyAlignment="1">
      <alignment horizontal="center" vertical="center" shrinkToFit="1"/>
    </xf>
    <xf numFmtId="0" fontId="0" fillId="7" borderId="59" xfId="0" applyFill="1" applyBorder="1">
      <alignment vertical="center"/>
    </xf>
    <xf numFmtId="0" fontId="19" fillId="0" borderId="73" xfId="0" applyFont="1" applyBorder="1" applyAlignment="1">
      <alignment vertical="center" shrinkToFit="1"/>
    </xf>
    <xf numFmtId="0" fontId="19" fillId="0" borderId="162" xfId="0" applyFont="1" applyBorder="1" applyAlignment="1">
      <alignment vertical="center" shrinkToFit="1"/>
    </xf>
    <xf numFmtId="0" fontId="19" fillId="14" borderId="73" xfId="0" applyFont="1" applyFill="1" applyBorder="1" applyAlignment="1">
      <alignment horizontal="center" vertical="center" shrinkToFit="1"/>
    </xf>
    <xf numFmtId="0" fontId="0" fillId="0" borderId="73" xfId="0" applyBorder="1">
      <alignment vertical="center"/>
    </xf>
    <xf numFmtId="0" fontId="19" fillId="0" borderId="163" xfId="0" applyFont="1" applyBorder="1" applyAlignment="1">
      <alignment vertical="center" shrinkToFit="1"/>
    </xf>
    <xf numFmtId="0" fontId="19" fillId="0" borderId="164" xfId="0" applyFont="1" applyBorder="1" applyAlignment="1">
      <alignment vertical="center" shrinkToFit="1"/>
    </xf>
    <xf numFmtId="0" fontId="19" fillId="14" borderId="56" xfId="0" applyFont="1" applyFill="1" applyBorder="1" applyAlignment="1">
      <alignment horizontal="center" vertical="center" shrinkToFit="1"/>
    </xf>
    <xf numFmtId="0" fontId="0" fillId="14" borderId="165" xfId="0" applyFill="1" applyBorder="1">
      <alignment vertical="center"/>
    </xf>
    <xf numFmtId="0" fontId="19" fillId="0" borderId="166" xfId="0" applyFont="1" applyBorder="1" applyAlignment="1">
      <alignment vertical="center" shrinkToFit="1"/>
    </xf>
    <xf numFmtId="0" fontId="0" fillId="14" borderId="167" xfId="0" applyFill="1" applyBorder="1">
      <alignment vertical="center"/>
    </xf>
    <xf numFmtId="0" fontId="19" fillId="0" borderId="168" xfId="0" applyFont="1" applyBorder="1" applyAlignment="1">
      <alignment vertical="center" shrinkToFit="1"/>
    </xf>
    <xf numFmtId="0" fontId="0" fillId="14" borderId="169" xfId="0" applyFill="1" applyBorder="1">
      <alignment vertical="center"/>
    </xf>
    <xf numFmtId="0" fontId="48" fillId="0" borderId="0" xfId="3" applyFont="1">
      <alignment vertical="center"/>
    </xf>
    <xf numFmtId="0" fontId="19" fillId="0" borderId="0" xfId="3" applyFont="1">
      <alignment vertical="center"/>
    </xf>
    <xf numFmtId="0" fontId="49" fillId="3" borderId="1" xfId="3" applyFont="1" applyFill="1" applyBorder="1" applyAlignment="1">
      <alignment horizontal="center" vertical="center"/>
    </xf>
    <xf numFmtId="0" fontId="19" fillId="3" borderId="1" xfId="3" applyFont="1" applyFill="1" applyBorder="1">
      <alignment vertical="center"/>
    </xf>
    <xf numFmtId="0" fontId="19" fillId="0" borderId="1" xfId="3" applyFont="1" applyBorder="1" applyAlignment="1">
      <alignment vertical="center" wrapText="1"/>
    </xf>
    <xf numFmtId="0" fontId="19" fillId="0" borderId="1" xfId="3" applyFont="1" applyBorder="1" applyAlignment="1">
      <alignment horizontal="left" vertical="top" wrapText="1"/>
    </xf>
    <xf numFmtId="0" fontId="19" fillId="0" borderId="1" xfId="3" applyFont="1" applyBorder="1" applyAlignment="1">
      <alignment vertical="top"/>
    </xf>
    <xf numFmtId="0" fontId="30" fillId="0" borderId="0" xfId="0" applyFont="1">
      <alignment vertical="center"/>
    </xf>
    <xf numFmtId="0" fontId="0" fillId="0" borderId="0" xfId="0" applyAlignment="1">
      <alignment vertical="center" wrapText="1"/>
    </xf>
    <xf numFmtId="0" fontId="0" fillId="6" borderId="127" xfId="0" applyFill="1" applyBorder="1">
      <alignment vertical="center"/>
    </xf>
    <xf numFmtId="0" fontId="0" fillId="6" borderId="103" xfId="0" applyFill="1" applyBorder="1" applyAlignment="1">
      <alignment horizontal="center" vertical="center"/>
    </xf>
    <xf numFmtId="0" fontId="19" fillId="6" borderId="61" xfId="0" applyFont="1" applyFill="1" applyBorder="1" applyAlignment="1">
      <alignment vertical="center" wrapText="1"/>
    </xf>
    <xf numFmtId="0" fontId="0" fillId="6" borderId="61" xfId="0" applyFill="1" applyBorder="1">
      <alignment vertical="center"/>
    </xf>
    <xf numFmtId="0" fontId="0" fillId="6" borderId="48" xfId="0" applyFill="1" applyBorder="1">
      <alignment vertical="center"/>
    </xf>
    <xf numFmtId="0" fontId="0" fillId="8" borderId="90" xfId="0" applyFill="1" applyBorder="1">
      <alignment vertical="center"/>
    </xf>
    <xf numFmtId="0" fontId="19" fillId="0" borderId="0" xfId="0" applyFont="1" applyAlignment="1">
      <alignment vertical="top" wrapText="1"/>
    </xf>
    <xf numFmtId="0" fontId="19" fillId="0" borderId="0" xfId="0" applyFont="1" applyAlignment="1">
      <alignment vertical="center" wrapText="1"/>
    </xf>
    <xf numFmtId="0" fontId="0" fillId="6" borderId="56" xfId="0" applyFill="1" applyBorder="1">
      <alignment vertical="center"/>
    </xf>
    <xf numFmtId="0" fontId="0" fillId="6" borderId="19" xfId="0" applyFill="1" applyBorder="1" applyAlignment="1">
      <alignment vertical="center" wrapText="1"/>
    </xf>
    <xf numFmtId="0" fontId="7" fillId="6" borderId="70" xfId="0" applyFont="1" applyFill="1" applyBorder="1" applyAlignment="1">
      <alignment vertical="center" shrinkToFit="1"/>
    </xf>
    <xf numFmtId="0" fontId="0" fillId="0" borderId="0" xfId="0" applyAlignment="1">
      <alignment horizontal="left" vertical="center" shrinkToFit="1"/>
    </xf>
    <xf numFmtId="176" fontId="0" fillId="0" borderId="0" xfId="0" applyNumberFormat="1" applyAlignment="1">
      <alignment horizontal="right" vertical="center" shrinkToFit="1"/>
    </xf>
    <xf numFmtId="0" fontId="0" fillId="0" borderId="0" xfId="0" applyAlignment="1">
      <alignment vertical="top" wrapText="1"/>
    </xf>
    <xf numFmtId="0" fontId="6" fillId="0" borderId="0" xfId="3" applyAlignment="1">
      <alignment vertical="center" textRotation="255"/>
    </xf>
    <xf numFmtId="177" fontId="6" fillId="0" borderId="0" xfId="3" applyNumberFormat="1">
      <alignment vertical="center"/>
    </xf>
    <xf numFmtId="0" fontId="14" fillId="0" borderId="0" xfId="3" applyFont="1">
      <alignment vertical="center"/>
    </xf>
    <xf numFmtId="0" fontId="15" fillId="3" borderId="31" xfId="3" applyFont="1" applyFill="1" applyBorder="1">
      <alignment vertical="center"/>
    </xf>
    <xf numFmtId="0" fontId="15" fillId="3" borderId="32" xfId="3" applyFont="1" applyFill="1" applyBorder="1">
      <alignment vertical="center"/>
    </xf>
    <xf numFmtId="177" fontId="6" fillId="0" borderId="0" xfId="2" applyNumberFormat="1" applyFont="1" applyBorder="1" applyProtection="1">
      <alignment vertical="center"/>
    </xf>
    <xf numFmtId="0" fontId="15" fillId="3" borderId="33" xfId="3" applyFont="1" applyFill="1" applyBorder="1">
      <alignment vertical="center"/>
    </xf>
    <xf numFmtId="177" fontId="10" fillId="0" borderId="0" xfId="2" applyNumberFormat="1" applyFont="1" applyBorder="1" applyAlignment="1" applyProtection="1">
      <alignment horizontal="left" vertical="top"/>
    </xf>
    <xf numFmtId="0" fontId="15" fillId="4" borderId="41" xfId="3" applyFont="1" applyFill="1" applyBorder="1">
      <alignment vertical="center"/>
    </xf>
    <xf numFmtId="0" fontId="15" fillId="4" borderId="15" xfId="3" applyFont="1" applyFill="1" applyBorder="1">
      <alignment vertical="center"/>
    </xf>
    <xf numFmtId="0" fontId="15" fillId="3" borderId="34" xfId="3" applyFont="1" applyFill="1" applyBorder="1">
      <alignment vertical="center"/>
    </xf>
    <xf numFmtId="0" fontId="15" fillId="4" borderId="37" xfId="3" applyFont="1" applyFill="1" applyBorder="1">
      <alignment vertical="center"/>
    </xf>
    <xf numFmtId="0" fontId="28" fillId="3" borderId="40" xfId="3" applyFont="1" applyFill="1" applyBorder="1" applyAlignment="1">
      <alignment horizontal="center" vertical="center"/>
    </xf>
    <xf numFmtId="177" fontId="6" fillId="3" borderId="29" xfId="3" applyNumberFormat="1" applyFill="1" applyBorder="1" applyAlignment="1">
      <alignment horizontal="center" vertical="center"/>
    </xf>
    <xf numFmtId="177" fontId="6" fillId="3" borderId="30" xfId="3" applyNumberFormat="1" applyFill="1" applyBorder="1" applyAlignment="1">
      <alignment horizontal="center" vertical="center"/>
    </xf>
    <xf numFmtId="0" fontId="6" fillId="0" borderId="0" xfId="3" applyAlignment="1">
      <alignment horizontal="center" vertical="center"/>
    </xf>
    <xf numFmtId="0" fontId="6" fillId="3" borderId="32" xfId="3" applyFill="1" applyBorder="1" applyAlignment="1">
      <alignment horizontal="center" vertical="center"/>
    </xf>
    <xf numFmtId="177" fontId="6" fillId="3" borderId="32" xfId="3" applyNumberFormat="1" applyFill="1" applyBorder="1" applyAlignment="1">
      <alignment horizontal="center" vertical="center"/>
    </xf>
    <xf numFmtId="0" fontId="39" fillId="3" borderId="33" xfId="3" applyFont="1" applyFill="1" applyBorder="1" applyAlignment="1">
      <alignment horizontal="left" vertical="center" textRotation="255"/>
    </xf>
    <xf numFmtId="0" fontId="12" fillId="4" borderId="41" xfId="3" applyFont="1" applyFill="1" applyBorder="1" applyAlignment="1">
      <alignment horizontal="left" vertical="center"/>
    </xf>
    <xf numFmtId="0" fontId="6" fillId="4" borderId="14" xfId="3" applyFill="1" applyBorder="1" applyAlignment="1">
      <alignment horizontal="center" vertical="center" textRotation="255"/>
    </xf>
    <xf numFmtId="0" fontId="6" fillId="4" borderId="14" xfId="3" applyFill="1" applyBorder="1" applyAlignment="1">
      <alignment horizontal="center" vertical="center"/>
    </xf>
    <xf numFmtId="177" fontId="6" fillId="4" borderId="14" xfId="3" applyNumberFormat="1" applyFill="1" applyBorder="1" applyAlignment="1">
      <alignment horizontal="center" vertical="center"/>
    </xf>
    <xf numFmtId="0" fontId="6" fillId="4" borderId="15" xfId="3" applyFill="1" applyBorder="1" applyAlignment="1">
      <alignment vertical="center" textRotation="255"/>
    </xf>
    <xf numFmtId="177" fontId="0" fillId="6" borderId="14" xfId="3" applyNumberFormat="1" applyFont="1" applyFill="1" applyBorder="1" applyAlignment="1">
      <alignment horizontal="center" vertical="center"/>
    </xf>
    <xf numFmtId="38" fontId="6" fillId="6" borderId="64" xfId="4" applyFont="1" applyFill="1" applyBorder="1" applyAlignment="1" applyProtection="1">
      <alignment horizontal="right" vertical="top"/>
    </xf>
    <xf numFmtId="0" fontId="6" fillId="6" borderId="12" xfId="3" applyFill="1" applyBorder="1" applyAlignment="1">
      <alignment horizontal="center" vertical="center"/>
    </xf>
    <xf numFmtId="177" fontId="6" fillId="6" borderId="5" xfId="3" applyNumberFormat="1" applyFill="1" applyBorder="1">
      <alignment vertical="center"/>
    </xf>
    <xf numFmtId="177" fontId="6" fillId="6" borderId="9" xfId="3" applyNumberFormat="1" applyFill="1" applyBorder="1">
      <alignment vertical="center"/>
    </xf>
    <xf numFmtId="0" fontId="6" fillId="0" borderId="0" xfId="3" applyAlignment="1">
      <alignment vertical="top" wrapText="1"/>
    </xf>
    <xf numFmtId="0" fontId="6" fillId="6" borderId="152" xfId="3" applyFill="1" applyBorder="1" applyAlignment="1">
      <alignment horizontal="center" vertical="center"/>
    </xf>
    <xf numFmtId="177" fontId="6" fillId="6" borderId="7" xfId="3" applyNumberFormat="1" applyFill="1" applyBorder="1">
      <alignment vertical="center"/>
    </xf>
    <xf numFmtId="0" fontId="13" fillId="6" borderId="41" xfId="3" applyFont="1" applyFill="1" applyBorder="1">
      <alignment vertical="center"/>
    </xf>
    <xf numFmtId="0" fontId="6" fillId="6" borderId="14" xfId="3" applyFill="1" applyBorder="1">
      <alignment vertical="center"/>
    </xf>
    <xf numFmtId="177" fontId="6" fillId="6" borderId="35" xfId="3" applyNumberFormat="1" applyFill="1" applyBorder="1" applyAlignment="1">
      <alignment vertical="top"/>
    </xf>
    <xf numFmtId="0" fontId="6" fillId="6" borderId="15" xfId="3" applyFill="1" applyBorder="1" applyAlignment="1">
      <alignment vertical="center" textRotation="255"/>
    </xf>
    <xf numFmtId="0" fontId="6" fillId="4" borderId="27" xfId="3" applyFill="1" applyBorder="1" applyAlignment="1">
      <alignment vertical="center" textRotation="255"/>
    </xf>
    <xf numFmtId="0" fontId="6" fillId="6" borderId="84" xfId="3" applyFill="1" applyBorder="1" applyAlignment="1">
      <alignment vertical="center" textRotation="255"/>
    </xf>
    <xf numFmtId="0" fontId="12" fillId="4" borderId="41" xfId="3" applyFont="1" applyFill="1" applyBorder="1">
      <alignment vertical="center"/>
    </xf>
    <xf numFmtId="0" fontId="6" fillId="4" borderId="14" xfId="3" applyFill="1" applyBorder="1" applyAlignment="1">
      <alignment horizontal="left" vertical="center"/>
    </xf>
    <xf numFmtId="177" fontId="6" fillId="4" borderId="0" xfId="3" applyNumberFormat="1" applyFill="1" applyAlignment="1">
      <alignment horizontal="left" vertical="center"/>
    </xf>
    <xf numFmtId="177" fontId="6" fillId="4" borderId="35" xfId="3" applyNumberFormat="1" applyFill="1" applyBorder="1" applyAlignment="1">
      <alignment horizontal="right" vertical="top"/>
    </xf>
    <xf numFmtId="0" fontId="40" fillId="3" borderId="33" xfId="3" applyFont="1" applyFill="1" applyBorder="1" applyAlignment="1">
      <alignment horizontal="left" vertical="center" textRotation="255"/>
    </xf>
    <xf numFmtId="0" fontId="17" fillId="4" borderId="15" xfId="3" applyFont="1" applyFill="1" applyBorder="1">
      <alignment vertical="center"/>
    </xf>
    <xf numFmtId="0" fontId="17" fillId="4" borderId="28" xfId="3" applyFont="1" applyFill="1" applyBorder="1" applyAlignment="1">
      <alignment horizontal="center" vertical="center"/>
    </xf>
    <xf numFmtId="177" fontId="17" fillId="4" borderId="28" xfId="3" applyNumberFormat="1" applyFont="1" applyFill="1" applyBorder="1" applyAlignment="1">
      <alignment horizontal="center" vertical="center"/>
    </xf>
    <xf numFmtId="177" fontId="17" fillId="4" borderId="47" xfId="3" applyNumberFormat="1" applyFont="1" applyFill="1" applyBorder="1" applyAlignment="1">
      <alignment horizontal="center" vertical="center"/>
    </xf>
    <xf numFmtId="0" fontId="17" fillId="0" borderId="0" xfId="3" applyFont="1" applyAlignment="1">
      <alignment horizontal="left" vertical="top" wrapText="1"/>
    </xf>
    <xf numFmtId="0" fontId="17" fillId="0" borderId="0" xfId="3" applyFont="1">
      <alignment vertical="center"/>
    </xf>
    <xf numFmtId="0" fontId="6" fillId="4" borderId="15" xfId="3" applyFill="1" applyBorder="1">
      <alignment vertical="center"/>
    </xf>
    <xf numFmtId="0" fontId="13" fillId="6" borderId="41" xfId="3" applyFont="1" applyFill="1" applyBorder="1" applyAlignment="1">
      <alignment horizontal="left" vertical="center"/>
    </xf>
    <xf numFmtId="177" fontId="6" fillId="6" borderId="50" xfId="3" applyNumberFormat="1" applyFill="1" applyBorder="1" applyAlignment="1">
      <alignment horizontal="left" vertical="center"/>
    </xf>
    <xf numFmtId="177" fontId="6" fillId="6" borderId="63" xfId="3" applyNumberFormat="1" applyFill="1" applyBorder="1" applyAlignment="1">
      <alignment horizontal="right" vertical="top"/>
    </xf>
    <xf numFmtId="0" fontId="6" fillId="6" borderId="16" xfId="3" applyFill="1" applyBorder="1" applyAlignment="1">
      <alignment vertical="center" textRotation="255"/>
    </xf>
    <xf numFmtId="177" fontId="6" fillId="6" borderId="14" xfId="3" applyNumberFormat="1" applyFill="1" applyBorder="1">
      <alignment vertical="center"/>
    </xf>
    <xf numFmtId="0" fontId="6" fillId="6" borderId="15" xfId="3" applyFill="1" applyBorder="1" applyAlignment="1">
      <alignment vertical="center" textRotation="255" shrinkToFit="1"/>
    </xf>
    <xf numFmtId="0" fontId="6" fillId="6" borderId="16" xfId="3" applyFill="1" applyBorder="1" applyAlignment="1">
      <alignment vertical="center" textRotation="255" shrinkToFit="1"/>
    </xf>
    <xf numFmtId="177" fontId="6" fillId="6" borderId="35" xfId="3" applyNumberFormat="1" applyFill="1" applyBorder="1" applyAlignment="1">
      <alignment horizontal="right" vertical="top"/>
    </xf>
    <xf numFmtId="0" fontId="6" fillId="4" borderId="37" xfId="3" applyFill="1" applyBorder="1" applyAlignment="1">
      <alignment vertical="center" textRotation="255"/>
    </xf>
    <xf numFmtId="0" fontId="6" fillId="6" borderId="37" xfId="3" applyFill="1" applyBorder="1" applyAlignment="1">
      <alignment vertical="center" textRotation="255" shrinkToFit="1"/>
    </xf>
    <xf numFmtId="0" fontId="6" fillId="0" borderId="32" xfId="3" applyBorder="1" applyAlignment="1">
      <alignment vertical="center" textRotation="255"/>
    </xf>
    <xf numFmtId="0" fontId="6" fillId="6" borderId="27" xfId="3" applyFill="1" applyBorder="1" applyAlignment="1">
      <alignment vertical="center" textRotation="255" shrinkToFit="1"/>
    </xf>
    <xf numFmtId="0" fontId="10" fillId="6" borderId="80" xfId="3" applyFont="1" applyFill="1" applyBorder="1" applyAlignment="1">
      <alignment vertical="top"/>
    </xf>
    <xf numFmtId="0" fontId="10" fillId="6" borderId="16" xfId="3" applyFont="1" applyFill="1" applyBorder="1" applyAlignment="1">
      <alignment vertical="top"/>
    </xf>
    <xf numFmtId="0" fontId="23" fillId="0" borderId="0" xfId="3" applyFont="1">
      <alignment vertical="center"/>
    </xf>
    <xf numFmtId="0" fontId="23" fillId="0" borderId="0" xfId="3" applyFont="1" applyAlignment="1">
      <alignment horizontal="justify" vertical="center"/>
    </xf>
    <xf numFmtId="0" fontId="50" fillId="0" borderId="0" xfId="3" applyFont="1" applyAlignment="1">
      <alignment horizontal="left" vertical="center" indent="1"/>
    </xf>
    <xf numFmtId="0" fontId="50" fillId="0" borderId="0" xfId="3" applyFont="1" applyAlignment="1">
      <alignment horizontal="left" vertical="center"/>
    </xf>
    <xf numFmtId="0" fontId="51" fillId="0" borderId="0" xfId="3" applyFont="1">
      <alignment vertical="center"/>
    </xf>
    <xf numFmtId="0" fontId="0" fillId="8" borderId="13" xfId="0" applyFill="1" applyBorder="1" applyAlignment="1">
      <alignment horizontal="center" vertical="center"/>
    </xf>
    <xf numFmtId="14" fontId="0" fillId="0" borderId="2" xfId="0" applyNumberFormat="1" applyBorder="1" applyAlignment="1" applyProtection="1">
      <alignment horizontal="center" vertical="center"/>
      <protection locked="0"/>
    </xf>
    <xf numFmtId="14" fontId="0" fillId="0" borderId="3" xfId="0" applyNumberFormat="1" applyBorder="1" applyAlignment="1" applyProtection="1">
      <alignment horizontal="center" vertical="center"/>
      <protection locked="0"/>
    </xf>
    <xf numFmtId="14" fontId="0" fillId="0" borderId="18" xfId="0" applyNumberFormat="1" applyBorder="1" applyAlignment="1" applyProtection="1">
      <alignment horizontal="center" vertical="center"/>
      <protection locked="0"/>
    </xf>
    <xf numFmtId="14" fontId="0" fillId="0" borderId="12" xfId="0" applyNumberFormat="1" applyBorder="1" applyAlignment="1" applyProtection="1">
      <alignment horizontal="center" vertical="center"/>
      <protection locked="0"/>
    </xf>
    <xf numFmtId="0" fontId="0" fillId="5" borderId="12" xfId="0" applyFill="1" applyBorder="1" applyAlignment="1" applyProtection="1">
      <alignment horizontal="left" vertical="center"/>
      <protection locked="0"/>
    </xf>
    <xf numFmtId="14" fontId="0" fillId="0" borderId="6" xfId="0" applyNumberFormat="1" applyBorder="1" applyAlignment="1" applyProtection="1">
      <alignment horizontal="center" vertical="center"/>
      <protection locked="0"/>
    </xf>
    <xf numFmtId="14" fontId="0" fillId="0" borderId="13" xfId="0" applyNumberFormat="1" applyBorder="1" applyAlignment="1" applyProtection="1">
      <alignment horizontal="center" vertical="center"/>
      <protection locked="0"/>
    </xf>
    <xf numFmtId="0" fontId="0" fillId="5" borderId="13" xfId="0" applyFill="1" applyBorder="1" applyAlignment="1" applyProtection="1">
      <alignment horizontal="left" vertical="center"/>
      <protection locked="0"/>
    </xf>
    <xf numFmtId="0" fontId="0" fillId="6" borderId="9" xfId="0" applyFill="1" applyBorder="1">
      <alignment vertical="center"/>
    </xf>
    <xf numFmtId="0" fontId="19" fillId="8" borderId="1" xfId="0" applyFont="1" applyFill="1" applyBorder="1" applyAlignment="1">
      <alignment vertical="center" shrinkToFit="1"/>
    </xf>
    <xf numFmtId="0" fontId="0" fillId="8" borderId="1" xfId="0" applyFill="1" applyBorder="1">
      <alignment vertical="center"/>
    </xf>
    <xf numFmtId="0" fontId="0" fillId="8" borderId="180" xfId="0" applyFill="1" applyBorder="1">
      <alignment vertical="center"/>
    </xf>
    <xf numFmtId="177" fontId="8" fillId="3" borderId="26" xfId="3" applyNumberFormat="1" applyFont="1" applyFill="1" applyBorder="1" applyAlignment="1">
      <alignment horizontal="right" vertical="center"/>
    </xf>
    <xf numFmtId="177" fontId="8" fillId="4" borderId="26" xfId="3" applyNumberFormat="1" applyFont="1" applyFill="1" applyBorder="1" applyAlignment="1">
      <alignment horizontal="right" vertical="center"/>
    </xf>
    <xf numFmtId="0" fontId="19" fillId="11" borderId="145" xfId="0" applyFont="1" applyFill="1" applyBorder="1" applyAlignment="1">
      <alignment vertical="center" shrinkToFit="1"/>
    </xf>
    <xf numFmtId="177" fontId="0" fillId="0" borderId="11" xfId="0" applyNumberFormat="1" applyBorder="1" applyAlignment="1" applyProtection="1">
      <alignment horizontal="right" vertical="center" shrinkToFit="1"/>
      <protection locked="0"/>
    </xf>
    <xf numFmtId="0" fontId="19" fillId="11" borderId="32" xfId="0" applyFont="1" applyFill="1" applyBorder="1" applyAlignment="1">
      <alignment vertical="center" shrinkToFit="1"/>
    </xf>
    <xf numFmtId="14" fontId="0" fillId="14" borderId="57" xfId="0" applyNumberFormat="1" applyFill="1" applyBorder="1" applyAlignment="1">
      <alignment vertical="center" shrinkToFit="1"/>
    </xf>
    <xf numFmtId="14" fontId="0" fillId="14" borderId="59" xfId="0" applyNumberFormat="1" applyFill="1" applyBorder="1" applyAlignment="1">
      <alignment vertical="center" shrinkToFit="1"/>
    </xf>
    <xf numFmtId="14" fontId="19" fillId="14" borderId="57" xfId="0" applyNumberFormat="1" applyFont="1" applyFill="1" applyBorder="1" applyAlignment="1">
      <alignment horizontal="center" vertical="center" shrinkToFit="1"/>
    </xf>
    <xf numFmtId="0" fontId="19" fillId="14" borderId="19" xfId="0" applyFont="1" applyFill="1" applyBorder="1" applyAlignment="1">
      <alignment horizontal="left" vertical="center" shrinkToFit="1"/>
    </xf>
    <xf numFmtId="0" fontId="6" fillId="0" borderId="0" xfId="3" applyAlignment="1">
      <alignment vertical="center" wrapText="1"/>
    </xf>
    <xf numFmtId="0" fontId="15" fillId="3" borderId="32" xfId="3" applyFont="1" applyFill="1" applyBorder="1" applyAlignment="1">
      <alignment vertical="center" wrapText="1"/>
    </xf>
    <xf numFmtId="0" fontId="15" fillId="4" borderId="14" xfId="3" applyFont="1" applyFill="1" applyBorder="1" applyAlignment="1">
      <alignment vertical="center" wrapText="1"/>
    </xf>
    <xf numFmtId="0" fontId="15" fillId="3" borderId="42" xfId="3" applyFont="1" applyFill="1" applyBorder="1" applyAlignment="1">
      <alignment vertical="center" wrapText="1"/>
    </xf>
    <xf numFmtId="0" fontId="15" fillId="3" borderId="18" xfId="3" applyFont="1" applyFill="1" applyBorder="1" applyAlignment="1">
      <alignment vertical="center" wrapText="1"/>
    </xf>
    <xf numFmtId="0" fontId="15" fillId="3" borderId="18" xfId="3" applyFont="1" applyFill="1" applyBorder="1" applyAlignment="1">
      <alignment horizontal="left" vertical="center" wrapText="1"/>
    </xf>
    <xf numFmtId="0" fontId="15" fillId="3" borderId="38" xfId="3" applyFont="1" applyFill="1" applyBorder="1" applyAlignment="1">
      <alignment horizontal="left" vertical="center" wrapText="1"/>
    </xf>
    <xf numFmtId="0" fontId="6" fillId="3" borderId="29" xfId="3" applyFill="1" applyBorder="1" applyAlignment="1">
      <alignment horizontal="center" vertical="center" wrapText="1"/>
    </xf>
    <xf numFmtId="0" fontId="6" fillId="4" borderId="14" xfId="3" applyFill="1" applyBorder="1" applyAlignment="1">
      <alignment horizontal="center" vertical="center" wrapText="1"/>
    </xf>
    <xf numFmtId="0" fontId="6" fillId="6" borderId="41" xfId="3" applyFill="1" applyBorder="1" applyAlignment="1">
      <alignment vertical="center" wrapText="1"/>
    </xf>
    <xf numFmtId="0" fontId="0" fillId="0" borderId="2" xfId="3" applyFont="1" applyBorder="1" applyAlignment="1" applyProtection="1">
      <alignment horizontal="left" vertical="center" wrapText="1"/>
      <protection locked="0"/>
    </xf>
    <xf numFmtId="0" fontId="6" fillId="0" borderId="18" xfId="3" applyBorder="1" applyAlignment="1" applyProtection="1">
      <alignment horizontal="left" vertical="center" wrapText="1"/>
      <protection locked="0"/>
    </xf>
    <xf numFmtId="0" fontId="6" fillId="0" borderId="6" xfId="3" applyBorder="1" applyAlignment="1" applyProtection="1">
      <alignment horizontal="left" vertical="center" wrapText="1"/>
      <protection locked="0"/>
    </xf>
    <xf numFmtId="0" fontId="6" fillId="4" borderId="14" xfId="3" applyFill="1" applyBorder="1" applyAlignment="1">
      <alignment horizontal="left" vertical="center" wrapText="1"/>
    </xf>
    <xf numFmtId="0" fontId="17" fillId="4" borderId="28" xfId="3" applyFont="1" applyFill="1" applyBorder="1" applyAlignment="1">
      <alignment horizontal="center" vertical="center" wrapText="1"/>
    </xf>
    <xf numFmtId="0" fontId="6" fillId="6" borderId="14" xfId="3" applyFill="1" applyBorder="1" applyAlignment="1">
      <alignment horizontal="left" vertical="center" wrapText="1"/>
    </xf>
    <xf numFmtId="0" fontId="0" fillId="0" borderId="18" xfId="3" applyFont="1" applyBorder="1" applyAlignment="1" applyProtection="1">
      <alignment horizontal="left" vertical="center" wrapText="1"/>
      <protection locked="0"/>
    </xf>
    <xf numFmtId="0" fontId="6" fillId="6" borderId="14" xfId="3" applyFill="1" applyBorder="1" applyAlignment="1">
      <alignment vertical="center" wrapText="1"/>
    </xf>
    <xf numFmtId="0" fontId="6" fillId="0" borderId="38" xfId="3" applyBorder="1" applyAlignment="1" applyProtection="1">
      <alignment horizontal="left" vertical="center" wrapText="1"/>
      <protection locked="0"/>
    </xf>
    <xf numFmtId="0" fontId="6" fillId="0" borderId="0" xfId="3" applyAlignment="1">
      <alignment horizontal="left" vertical="top" wrapText="1"/>
    </xf>
    <xf numFmtId="0" fontId="6" fillId="0" borderId="0" xfId="3" applyAlignment="1">
      <alignment horizontal="left" vertical="top"/>
    </xf>
    <xf numFmtId="0" fontId="6" fillId="6" borderId="14" xfId="3" applyFill="1" applyBorder="1" applyAlignment="1">
      <alignment horizontal="center" vertical="center"/>
    </xf>
    <xf numFmtId="0" fontId="6" fillId="3" borderId="29" xfId="3" applyFill="1" applyBorder="1" applyAlignment="1">
      <alignment horizontal="center" vertical="center"/>
    </xf>
    <xf numFmtId="0" fontId="0" fillId="8" borderId="2" xfId="0" applyFill="1" applyBorder="1" applyAlignment="1">
      <alignment horizontal="left" vertical="center" wrapText="1"/>
    </xf>
    <xf numFmtId="0" fontId="0" fillId="8" borderId="3" xfId="0" applyFill="1" applyBorder="1" applyAlignment="1">
      <alignment horizontal="left" vertical="center" wrapText="1"/>
    </xf>
    <xf numFmtId="0" fontId="0" fillId="6" borderId="8" xfId="0" applyFill="1" applyBorder="1" applyAlignment="1">
      <alignment horizontal="right" vertical="center"/>
    </xf>
    <xf numFmtId="14" fontId="0" fillId="8" borderId="6" xfId="0" applyNumberFormat="1" applyFill="1" applyBorder="1" applyAlignment="1">
      <alignment horizontal="center" vertical="center"/>
    </xf>
    <xf numFmtId="14" fontId="0" fillId="8" borderId="13" xfId="0" applyNumberFormat="1" applyFill="1" applyBorder="1" applyAlignment="1">
      <alignment horizontal="center" vertical="center"/>
    </xf>
    <xf numFmtId="0" fontId="0" fillId="6" borderId="13" xfId="0" applyFill="1" applyBorder="1" applyAlignment="1">
      <alignment horizontal="left" vertical="center" wrapText="1"/>
    </xf>
    <xf numFmtId="0" fontId="0" fillId="6" borderId="13" xfId="0" applyFill="1" applyBorder="1" applyAlignment="1">
      <alignment vertical="center" wrapText="1"/>
    </xf>
    <xf numFmtId="191" fontId="0" fillId="6" borderId="22" xfId="0" applyNumberFormat="1" applyFill="1" applyBorder="1" applyAlignment="1">
      <alignment horizontal="center" vertical="center" wrapText="1"/>
    </xf>
    <xf numFmtId="0" fontId="0" fillId="0" borderId="3"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6" fillId="4" borderId="27" xfId="3" applyFill="1" applyBorder="1">
      <alignment vertical="center"/>
    </xf>
    <xf numFmtId="177" fontId="6" fillId="6" borderId="14" xfId="3" applyNumberFormat="1" applyFill="1" applyBorder="1" applyAlignment="1">
      <alignment horizontal="left" vertical="center"/>
    </xf>
    <xf numFmtId="0" fontId="6" fillId="3" borderId="33" xfId="3" applyFill="1" applyBorder="1" applyAlignment="1">
      <alignment vertical="center" textRotation="255"/>
    </xf>
    <xf numFmtId="0" fontId="6" fillId="6" borderId="27" xfId="3" applyFill="1" applyBorder="1" applyAlignment="1">
      <alignment vertical="center" textRotation="255"/>
    </xf>
    <xf numFmtId="0" fontId="19" fillId="5" borderId="124" xfId="0" applyFont="1" applyFill="1" applyBorder="1" applyAlignment="1" applyProtection="1">
      <alignment vertical="center" shrinkToFit="1"/>
      <protection locked="0"/>
    </xf>
    <xf numFmtId="0" fontId="19" fillId="14" borderId="57" xfId="0" applyFont="1" applyFill="1" applyBorder="1" applyAlignment="1">
      <alignment horizontal="left" vertical="center" shrinkToFit="1"/>
    </xf>
    <xf numFmtId="0" fontId="19" fillId="0" borderId="0" xfId="7" applyFont="1" applyAlignment="1">
      <alignment horizontal="right" vertical="center"/>
    </xf>
    <xf numFmtId="0" fontId="19" fillId="0" borderId="0" xfId="7" applyFont="1">
      <alignment vertical="center"/>
    </xf>
    <xf numFmtId="0" fontId="34" fillId="0" borderId="0" xfId="7" applyFont="1" applyAlignment="1">
      <alignment horizontal="right" vertical="center"/>
    </xf>
    <xf numFmtId="0" fontId="19" fillId="0" borderId="0" xfId="7" applyFont="1" applyAlignment="1">
      <alignment horizontal="left" vertical="center" shrinkToFit="1"/>
    </xf>
    <xf numFmtId="0" fontId="19" fillId="0" borderId="0" xfId="7" applyFont="1" applyAlignment="1">
      <alignment vertical="center" shrinkToFit="1"/>
    </xf>
    <xf numFmtId="0" fontId="0" fillId="6" borderId="17" xfId="0" applyFill="1" applyBorder="1" applyAlignment="1">
      <alignment vertical="center" wrapText="1"/>
    </xf>
    <xf numFmtId="0" fontId="7" fillId="6" borderId="153" xfId="0" applyFont="1" applyFill="1" applyBorder="1" applyAlignment="1">
      <alignment vertical="center" shrinkToFit="1"/>
    </xf>
    <xf numFmtId="0" fontId="36" fillId="11" borderId="32" xfId="0" applyFont="1" applyFill="1" applyBorder="1" applyAlignment="1">
      <alignment horizontal="left" vertical="center"/>
    </xf>
    <xf numFmtId="177" fontId="0" fillId="10" borderId="64" xfId="0" applyNumberFormat="1" applyFill="1" applyBorder="1" applyAlignment="1">
      <alignment horizontal="right" vertical="center"/>
    </xf>
    <xf numFmtId="177" fontId="0" fillId="10" borderId="149" xfId="0" applyNumberFormat="1" applyFill="1" applyBorder="1" applyAlignment="1">
      <alignment horizontal="right" vertical="center" shrinkToFit="1"/>
    </xf>
    <xf numFmtId="38" fontId="6" fillId="2" borderId="24" xfId="2" applyFont="1" applyFill="1" applyBorder="1" applyAlignment="1" applyProtection="1">
      <alignment horizontal="right" vertical="center" wrapText="1"/>
      <protection locked="0"/>
    </xf>
    <xf numFmtId="0" fontId="52" fillId="0" borderId="0" xfId="3" applyFont="1">
      <alignment vertical="center"/>
    </xf>
    <xf numFmtId="0" fontId="34" fillId="0" borderId="0" xfId="3" applyFont="1">
      <alignment vertical="center"/>
    </xf>
    <xf numFmtId="0" fontId="34" fillId="6" borderId="56" xfId="3" applyFont="1" applyFill="1" applyBorder="1" applyAlignment="1">
      <alignment horizontal="center" vertical="center" wrapText="1"/>
    </xf>
    <xf numFmtId="0" fontId="34" fillId="6" borderId="84" xfId="3" applyFont="1" applyFill="1" applyBorder="1" applyAlignment="1">
      <alignment horizontal="center" vertical="center" wrapText="1"/>
    </xf>
    <xf numFmtId="0" fontId="34" fillId="6" borderId="2" xfId="3" applyFont="1" applyFill="1" applyBorder="1" applyAlignment="1">
      <alignment horizontal="center" vertical="center" wrapText="1"/>
    </xf>
    <xf numFmtId="0" fontId="19" fillId="0" borderId="0" xfId="0" applyFont="1" applyAlignment="1">
      <alignment horizontal="left" vertical="top" wrapText="1"/>
    </xf>
    <xf numFmtId="0" fontId="19" fillId="0" borderId="0" xfId="0" applyFont="1" applyAlignment="1">
      <alignment vertical="top"/>
    </xf>
    <xf numFmtId="0" fontId="19" fillId="0" borderId="0" xfId="0" applyFont="1" applyAlignment="1">
      <alignment horizontal="left" vertical="top"/>
    </xf>
    <xf numFmtId="0" fontId="0" fillId="0" borderId="0" xfId="0" applyAlignment="1">
      <alignment vertical="top"/>
    </xf>
    <xf numFmtId="0" fontId="56" fillId="0" borderId="185" xfId="0" applyFont="1" applyBorder="1" applyAlignment="1">
      <alignment vertical="center" wrapText="1"/>
    </xf>
    <xf numFmtId="0" fontId="56" fillId="0" borderId="186" xfId="0" applyFont="1" applyBorder="1" applyAlignment="1">
      <alignment vertical="center" wrapText="1"/>
    </xf>
    <xf numFmtId="0" fontId="56" fillId="0" borderId="190" xfId="0" applyFont="1" applyBorder="1" applyAlignment="1">
      <alignment vertical="center" wrapText="1"/>
    </xf>
    <xf numFmtId="0" fontId="56" fillId="0" borderId="191" xfId="0" applyFont="1" applyBorder="1" applyAlignment="1">
      <alignment vertical="center" wrapText="1"/>
    </xf>
    <xf numFmtId="0" fontId="56" fillId="0" borderId="195" xfId="0" applyFont="1" applyBorder="1" applyAlignment="1">
      <alignment vertical="center" wrapText="1"/>
    </xf>
    <xf numFmtId="0" fontId="56" fillId="0" borderId="196" xfId="0" applyFont="1" applyBorder="1" applyAlignment="1">
      <alignment vertical="center" wrapText="1"/>
    </xf>
    <xf numFmtId="0" fontId="49" fillId="0" borderId="0" xfId="0" applyFont="1" applyAlignment="1">
      <alignment vertical="top"/>
    </xf>
    <xf numFmtId="0" fontId="0" fillId="0" borderId="0" xfId="3" applyFont="1" applyAlignment="1">
      <alignment vertical="top" wrapText="1"/>
    </xf>
    <xf numFmtId="0" fontId="54" fillId="0" borderId="26" xfId="0" applyFont="1" applyBorder="1">
      <alignment vertical="center"/>
    </xf>
    <xf numFmtId="0" fontId="11" fillId="0" borderId="0" xfId="3" applyFont="1" applyAlignment="1">
      <alignment vertical="top" wrapText="1"/>
    </xf>
    <xf numFmtId="0" fontId="32" fillId="0" borderId="42" xfId="0" applyFont="1" applyBorder="1">
      <alignment vertical="center"/>
    </xf>
    <xf numFmtId="0" fontId="10" fillId="0" borderId="129" xfId="0" applyFont="1" applyBorder="1">
      <alignment vertical="center"/>
    </xf>
    <xf numFmtId="0" fontId="10" fillId="0" borderId="200" xfId="0" applyFont="1" applyBorder="1">
      <alignment vertical="center"/>
    </xf>
    <xf numFmtId="0" fontId="10" fillId="0" borderId="134" xfId="0" applyFont="1" applyBorder="1">
      <alignment vertical="center"/>
    </xf>
    <xf numFmtId="0" fontId="10" fillId="0" borderId="80" xfId="0" applyFont="1" applyBorder="1">
      <alignment vertical="center"/>
    </xf>
    <xf numFmtId="0" fontId="10" fillId="0" borderId="81" xfId="0" applyFont="1" applyBorder="1">
      <alignment vertical="center"/>
    </xf>
    <xf numFmtId="0" fontId="10" fillId="0" borderId="107" xfId="0" applyFont="1" applyBorder="1">
      <alignment vertical="center"/>
    </xf>
    <xf numFmtId="0" fontId="42" fillId="0" borderId="80" xfId="0" applyFont="1" applyBorder="1">
      <alignment vertical="center"/>
    </xf>
    <xf numFmtId="0" fontId="42" fillId="0" borderId="129" xfId="0" applyFont="1" applyBorder="1">
      <alignment vertical="center"/>
    </xf>
    <xf numFmtId="0" fontId="10" fillId="0" borderId="16" xfId="0" applyFont="1" applyBorder="1">
      <alignment vertical="center"/>
    </xf>
    <xf numFmtId="0" fontId="10" fillId="0" borderId="28" xfId="0" applyFont="1" applyBorder="1">
      <alignment vertical="center"/>
    </xf>
    <xf numFmtId="0" fontId="10" fillId="0" borderId="93" xfId="0" applyFont="1" applyBorder="1">
      <alignment vertical="center"/>
    </xf>
    <xf numFmtId="0" fontId="10" fillId="0" borderId="81" xfId="0" applyFont="1" applyBorder="1" applyAlignment="1">
      <alignment vertical="center" wrapText="1"/>
    </xf>
    <xf numFmtId="0" fontId="10" fillId="0" borderId="107" xfId="0" applyFont="1" applyBorder="1" applyAlignment="1">
      <alignment vertical="center" wrapText="1"/>
    </xf>
    <xf numFmtId="0" fontId="10" fillId="0" borderId="200" xfId="0" applyFont="1" applyBorder="1" applyAlignment="1">
      <alignment vertical="center" wrapText="1"/>
    </xf>
    <xf numFmtId="0" fontId="10" fillId="0" borderId="134" xfId="0" applyFont="1" applyBorder="1" applyAlignment="1">
      <alignment vertical="center" wrapText="1"/>
    </xf>
    <xf numFmtId="0" fontId="10" fillId="0" borderId="80" xfId="0" applyFont="1" applyBorder="1" applyAlignment="1">
      <alignment horizontal="left" vertical="center"/>
    </xf>
    <xf numFmtId="0" fontId="10" fillId="0" borderId="81" xfId="0" applyFont="1" applyBorder="1" applyAlignment="1">
      <alignment horizontal="left" vertical="center"/>
    </xf>
    <xf numFmtId="0" fontId="10" fillId="0" borderId="107"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Alignment="1">
      <alignment horizontal="left" vertical="center"/>
    </xf>
    <xf numFmtId="0" fontId="10" fillId="0" borderId="49" xfId="0" applyFont="1" applyBorder="1" applyAlignment="1">
      <alignment horizontal="left" vertical="center"/>
    </xf>
    <xf numFmtId="0" fontId="10" fillId="0" borderId="16" xfId="0" applyFont="1" applyBorder="1" applyAlignment="1">
      <alignment horizontal="left" vertical="center"/>
    </xf>
    <xf numFmtId="0" fontId="10" fillId="0" borderId="28" xfId="0" applyFont="1" applyBorder="1" applyAlignment="1">
      <alignment horizontal="left" vertical="center"/>
    </xf>
    <xf numFmtId="0" fontId="10" fillId="0" borderId="93" xfId="0" applyFont="1" applyBorder="1" applyAlignment="1">
      <alignment horizontal="left" vertical="center"/>
    </xf>
    <xf numFmtId="0" fontId="32" fillId="0" borderId="41" xfId="0" applyFont="1" applyBorder="1">
      <alignment vertical="center"/>
    </xf>
    <xf numFmtId="0" fontId="10" fillId="0" borderId="14" xfId="0" applyFont="1" applyBorder="1">
      <alignment vertical="center"/>
    </xf>
    <xf numFmtId="0" fontId="10" fillId="0" borderId="48" xfId="0" applyFont="1" applyBorder="1">
      <alignment vertical="center"/>
    </xf>
    <xf numFmtId="0" fontId="10" fillId="0" borderId="75" xfId="0" applyFont="1" applyBorder="1">
      <alignment vertical="center"/>
    </xf>
    <xf numFmtId="0" fontId="10" fillId="0" borderId="153" xfId="0" applyFont="1" applyBorder="1">
      <alignment vertical="center"/>
    </xf>
    <xf numFmtId="0" fontId="10" fillId="0" borderId="45" xfId="0" applyFont="1" applyBorder="1">
      <alignment vertical="center"/>
    </xf>
    <xf numFmtId="0" fontId="10" fillId="0" borderId="137" xfId="0" applyFont="1" applyBorder="1">
      <alignment vertical="center"/>
    </xf>
    <xf numFmtId="0" fontId="10" fillId="0" borderId="132" xfId="0" applyFont="1" applyBorder="1" applyAlignment="1">
      <alignment vertical="center" wrapText="1"/>
    </xf>
    <xf numFmtId="0" fontId="10" fillId="0" borderId="112" xfId="0" applyFont="1" applyBorder="1" applyAlignment="1">
      <alignment vertical="center" wrapText="1"/>
    </xf>
    <xf numFmtId="0" fontId="10" fillId="0" borderId="15" xfId="0" applyFont="1" applyBorder="1" applyAlignment="1">
      <alignment horizontal="right" vertical="center"/>
    </xf>
    <xf numFmtId="0" fontId="36" fillId="13" borderId="31" xfId="3" applyFont="1" applyFill="1" applyBorder="1" applyAlignment="1">
      <alignment horizontal="left" vertical="center"/>
    </xf>
    <xf numFmtId="0" fontId="36" fillId="11" borderId="41" xfId="3" applyFont="1" applyFill="1" applyBorder="1" applyAlignment="1">
      <alignment horizontal="left" vertical="center"/>
    </xf>
    <xf numFmtId="0" fontId="19" fillId="0" borderId="0" xfId="7" applyFont="1" applyAlignment="1">
      <alignment horizontal="left" vertical="center"/>
    </xf>
    <xf numFmtId="0" fontId="34" fillId="0" borderId="0" xfId="7" applyFont="1">
      <alignment vertical="center"/>
    </xf>
    <xf numFmtId="182" fontId="31" fillId="0" borderId="0" xfId="7" applyNumberFormat="1" applyFont="1">
      <alignment vertical="center"/>
    </xf>
    <xf numFmtId="0" fontId="62" fillId="0" borderId="0" xfId="7" applyFont="1" applyAlignment="1">
      <alignment horizontal="center" vertical="center"/>
    </xf>
    <xf numFmtId="0" fontId="31" fillId="0" borderId="0" xfId="7" applyFont="1">
      <alignment vertical="center"/>
    </xf>
    <xf numFmtId="0" fontId="19" fillId="0" borderId="60" xfId="7" applyFont="1" applyBorder="1">
      <alignment vertical="center"/>
    </xf>
    <xf numFmtId="0" fontId="31" fillId="0" borderId="50" xfId="7" applyFont="1" applyBorder="1">
      <alignment vertical="center"/>
    </xf>
    <xf numFmtId="0" fontId="31" fillId="0" borderId="61" xfId="7" applyFont="1" applyBorder="1">
      <alignment vertical="center"/>
    </xf>
    <xf numFmtId="0" fontId="19" fillId="0" borderId="41" xfId="7" applyFont="1" applyBorder="1">
      <alignment vertical="center"/>
    </xf>
    <xf numFmtId="0" fontId="34" fillId="0" borderId="14" xfId="7" applyFont="1" applyBorder="1" applyAlignment="1">
      <alignment horizontal="right" vertical="center"/>
    </xf>
    <xf numFmtId="0" fontId="19" fillId="0" borderId="14" xfId="7" applyFont="1" applyBorder="1" applyAlignment="1">
      <alignment horizontal="left" vertical="center"/>
    </xf>
    <xf numFmtId="0" fontId="19" fillId="0" borderId="14" xfId="7" applyFont="1" applyBorder="1" applyAlignment="1">
      <alignment horizontal="center" vertical="center" shrinkToFit="1"/>
    </xf>
    <xf numFmtId="0" fontId="19" fillId="0" borderId="48" xfId="7" applyFont="1" applyBorder="1" applyAlignment="1">
      <alignment vertical="center" shrinkToFit="1"/>
    </xf>
    <xf numFmtId="0" fontId="19" fillId="0" borderId="14" xfId="7" applyFont="1" applyBorder="1">
      <alignment vertical="center"/>
    </xf>
    <xf numFmtId="0" fontId="19" fillId="0" borderId="48" xfId="7" applyFont="1" applyBorder="1">
      <alignment vertical="center"/>
    </xf>
    <xf numFmtId="0" fontId="19" fillId="0" borderId="0" xfId="7" applyFont="1" applyAlignment="1">
      <alignment vertical="center" wrapText="1"/>
    </xf>
    <xf numFmtId="0" fontId="34" fillId="0" borderId="15" xfId="7" applyFont="1" applyBorder="1" applyAlignment="1">
      <alignment horizontal="right" vertical="center"/>
    </xf>
    <xf numFmtId="0" fontId="19" fillId="0" borderId="49" xfId="7" applyFont="1" applyBorder="1">
      <alignment vertical="center"/>
    </xf>
    <xf numFmtId="0" fontId="19" fillId="0" borderId="15" xfId="7" applyFont="1" applyBorder="1">
      <alignment vertical="center"/>
    </xf>
    <xf numFmtId="0" fontId="42" fillId="0" borderId="0" xfId="7" applyFont="1">
      <alignment vertical="center"/>
    </xf>
    <xf numFmtId="0" fontId="19" fillId="0" borderId="0" xfId="7" applyFont="1" applyAlignment="1"/>
    <xf numFmtId="0" fontId="19" fillId="0" borderId="49" xfId="7" applyFont="1" applyBorder="1" applyAlignment="1">
      <alignment horizontal="center" vertical="center"/>
    </xf>
    <xf numFmtId="0" fontId="19" fillId="0" borderId="49" xfId="7" applyFont="1" applyBorder="1" applyAlignment="1">
      <alignment horizontal="left" vertical="center" shrinkToFit="1"/>
    </xf>
    <xf numFmtId="0" fontId="19" fillId="0" borderId="15" xfId="7" applyFont="1" applyBorder="1" applyAlignment="1">
      <alignment horizontal="right" vertical="center"/>
    </xf>
    <xf numFmtId="0" fontId="31" fillId="0" borderId="0" xfId="7" applyFont="1" applyAlignment="1">
      <alignment horizontal="right" vertical="center"/>
    </xf>
    <xf numFmtId="0" fontId="42" fillId="0" borderId="0" xfId="7" applyFont="1" applyAlignment="1">
      <alignment vertical="center" wrapText="1"/>
    </xf>
    <xf numFmtId="0" fontId="42" fillId="0" borderId="49" xfId="7" applyFont="1" applyBorder="1" applyAlignment="1">
      <alignment horizontal="left" vertical="center" wrapText="1"/>
    </xf>
    <xf numFmtId="0" fontId="42" fillId="0" borderId="0" xfId="7" applyFont="1" applyAlignment="1">
      <alignment vertical="top" wrapText="1"/>
    </xf>
    <xf numFmtId="0" fontId="19" fillId="0" borderId="0" xfId="7" applyFont="1" applyAlignment="1">
      <alignment horizontal="right" vertical="top"/>
    </xf>
    <xf numFmtId="0" fontId="19" fillId="0" borderId="49" xfId="7" applyFont="1" applyBorder="1" applyAlignment="1">
      <alignment vertical="top"/>
    </xf>
    <xf numFmtId="0" fontId="42" fillId="0" borderId="0" xfId="7" applyFont="1" applyAlignment="1">
      <alignment horizontal="left" vertical="center" wrapText="1"/>
    </xf>
    <xf numFmtId="0" fontId="63" fillId="0" borderId="0" xfId="7" applyFont="1" applyAlignment="1">
      <alignment horizontal="left" vertical="center" wrapText="1"/>
    </xf>
    <xf numFmtId="0" fontId="19" fillId="0" borderId="0" xfId="7" applyFont="1" applyAlignment="1">
      <alignment horizontal="center" vertical="center"/>
    </xf>
    <xf numFmtId="0" fontId="42" fillId="0" borderId="0" xfId="7" applyFont="1" applyAlignment="1">
      <alignment vertical="center" shrinkToFit="1"/>
    </xf>
    <xf numFmtId="0" fontId="34" fillId="0" borderId="0" xfId="7" applyFont="1" applyAlignment="1">
      <alignment horizontal="left" vertical="center"/>
    </xf>
    <xf numFmtId="0" fontId="19" fillId="0" borderId="49" xfId="7" applyFont="1" applyBorder="1" applyAlignment="1">
      <alignment vertical="center" shrinkToFit="1"/>
    </xf>
    <xf numFmtId="0" fontId="47" fillId="0" borderId="16" xfId="7" applyFont="1" applyBorder="1" applyAlignment="1">
      <alignment horizontal="right" vertical="center"/>
    </xf>
    <xf numFmtId="0" fontId="19" fillId="0" borderId="28" xfId="7" applyFont="1" applyBorder="1">
      <alignment vertical="center"/>
    </xf>
    <xf numFmtId="0" fontId="19" fillId="0" borderId="93" xfId="7" applyFont="1" applyBorder="1">
      <alignment vertical="center"/>
    </xf>
    <xf numFmtId="0" fontId="63" fillId="0" borderId="0" xfId="7" applyFont="1" applyAlignment="1">
      <alignment vertical="top" wrapText="1"/>
    </xf>
    <xf numFmtId="0" fontId="47" fillId="0" borderId="49" xfId="7" applyFont="1" applyBorder="1" applyAlignment="1">
      <alignment vertical="top" wrapText="1"/>
    </xf>
    <xf numFmtId="0" fontId="63" fillId="0" borderId="49" xfId="7" applyFont="1" applyBorder="1" applyAlignment="1">
      <alignment vertical="top" wrapText="1"/>
    </xf>
    <xf numFmtId="0" fontId="19" fillId="0" borderId="0" xfId="7" applyFont="1" applyAlignment="1">
      <alignment horizontal="center" vertical="center" shrinkToFit="1"/>
    </xf>
    <xf numFmtId="0" fontId="63" fillId="0" borderId="0" xfId="7" applyFont="1" applyAlignment="1">
      <alignment vertical="top"/>
    </xf>
    <xf numFmtId="0" fontId="42" fillId="0" borderId="0" xfId="7" applyFont="1" applyAlignment="1">
      <alignment horizontal="left" vertical="center" shrinkToFit="1"/>
    </xf>
    <xf numFmtId="0" fontId="42" fillId="0" borderId="49" xfId="7" applyFont="1" applyBorder="1" applyAlignment="1">
      <alignment vertical="center" shrinkToFit="1"/>
    </xf>
    <xf numFmtId="0" fontId="31" fillId="0" borderId="0" xfId="7" applyFont="1" applyAlignment="1">
      <alignment horizontal="left" vertical="center"/>
    </xf>
    <xf numFmtId="0" fontId="19" fillId="0" borderId="49" xfId="7" applyFont="1" applyBorder="1" applyAlignment="1">
      <alignment horizontal="center" vertical="center" shrinkToFit="1"/>
    </xf>
    <xf numFmtId="0" fontId="42" fillId="0" borderId="0" xfId="7" applyFont="1" applyAlignment="1">
      <alignment horizontal="center" vertical="center" shrinkToFit="1"/>
    </xf>
    <xf numFmtId="0" fontId="19" fillId="0" borderId="16" xfId="7" applyFont="1" applyBorder="1">
      <alignment vertical="center"/>
    </xf>
    <xf numFmtId="0" fontId="19" fillId="0" borderId="28" xfId="7" applyFont="1" applyBorder="1" applyAlignment="1">
      <alignment vertical="center" shrinkToFit="1"/>
    </xf>
    <xf numFmtId="0" fontId="19" fillId="0" borderId="28" xfId="7" applyFont="1" applyBorder="1" applyAlignment="1">
      <alignment horizontal="left" vertical="center" shrinkToFit="1"/>
    </xf>
    <xf numFmtId="0" fontId="19" fillId="0" borderId="93" xfId="7" applyFont="1" applyBorder="1" applyAlignment="1">
      <alignment horizontal="left" vertical="center" shrinkToFit="1"/>
    </xf>
    <xf numFmtId="0" fontId="31" fillId="0" borderId="14" xfId="7" applyFont="1" applyBorder="1">
      <alignment vertical="center"/>
    </xf>
    <xf numFmtId="0" fontId="65" fillId="0" borderId="14" xfId="7" applyFont="1" applyBorder="1" applyAlignment="1">
      <alignment vertical="center" wrapText="1"/>
    </xf>
    <xf numFmtId="0" fontId="65" fillId="0" borderId="74" xfId="7" applyFont="1" applyBorder="1" applyAlignment="1">
      <alignment horizontal="left" vertical="center"/>
    </xf>
    <xf numFmtId="0" fontId="65" fillId="0" borderId="48" xfId="7" applyFont="1" applyBorder="1" applyAlignment="1">
      <alignment horizontal="left" vertical="center" wrapText="1"/>
    </xf>
    <xf numFmtId="0" fontId="19" fillId="0" borderId="12" xfId="7" applyFont="1" applyBorder="1" applyAlignment="1">
      <alignment horizontal="center" vertical="center" shrinkToFit="1"/>
    </xf>
    <xf numFmtId="56" fontId="19" fillId="0" borderId="9" xfId="7" applyNumberFormat="1" applyFont="1" applyBorder="1" applyAlignment="1">
      <alignment vertical="center" shrinkToFit="1"/>
    </xf>
    <xf numFmtId="0" fontId="19" fillId="0" borderId="45" xfId="7" applyFont="1" applyBorder="1" applyAlignment="1">
      <alignment vertical="center" shrinkToFit="1"/>
    </xf>
    <xf numFmtId="0" fontId="19" fillId="0" borderId="45" xfId="7" applyFont="1" applyBorder="1" applyAlignment="1">
      <alignment horizontal="left" vertical="center"/>
    </xf>
    <xf numFmtId="0" fontId="19" fillId="0" borderId="45" xfId="7" applyFont="1" applyBorder="1" applyAlignment="1">
      <alignment horizontal="center" vertical="center" shrinkToFit="1"/>
    </xf>
    <xf numFmtId="0" fontId="19" fillId="0" borderId="70" xfId="7" applyFont="1" applyBorder="1" applyAlignment="1">
      <alignment horizontal="center" vertical="center" shrinkToFit="1"/>
    </xf>
    <xf numFmtId="0" fontId="19" fillId="0" borderId="12" xfId="7" applyFont="1" applyBorder="1" applyAlignment="1">
      <alignment horizontal="center" vertical="center" wrapText="1" shrinkToFit="1"/>
    </xf>
    <xf numFmtId="0" fontId="19" fillId="0" borderId="9" xfId="7" applyFont="1" applyBorder="1" applyAlignment="1">
      <alignment horizontal="center" vertical="center" shrinkToFit="1"/>
    </xf>
    <xf numFmtId="0" fontId="19" fillId="0" borderId="0" xfId="7" applyFont="1" applyAlignment="1">
      <alignment vertical="top"/>
    </xf>
    <xf numFmtId="183" fontId="19" fillId="0" borderId="49" xfId="7" applyNumberFormat="1" applyFont="1" applyBorder="1" applyAlignment="1">
      <alignment horizontal="center" vertical="center"/>
    </xf>
    <xf numFmtId="0" fontId="19" fillId="0" borderId="14" xfId="7" applyFont="1" applyBorder="1" applyAlignment="1">
      <alignment horizontal="center" vertical="center"/>
    </xf>
    <xf numFmtId="0" fontId="31" fillId="0" borderId="0" xfId="7" applyFont="1" applyAlignment="1">
      <alignment horizontal="left" vertical="center" wrapText="1"/>
    </xf>
    <xf numFmtId="0" fontId="42" fillId="0" borderId="0" xfId="7" applyFont="1" applyAlignment="1">
      <alignment vertical="center" wrapText="1" shrinkToFit="1"/>
    </xf>
    <xf numFmtId="0" fontId="42" fillId="0" borderId="49" xfId="7" applyFont="1" applyBorder="1" applyAlignment="1">
      <alignment vertical="center" wrapText="1" shrinkToFit="1"/>
    </xf>
    <xf numFmtId="0" fontId="47" fillId="0" borderId="0" xfId="7" applyFont="1">
      <alignment vertical="center"/>
    </xf>
    <xf numFmtId="0" fontId="42" fillId="0" borderId="49" xfId="7" applyFont="1" applyBorder="1" applyAlignment="1">
      <alignment horizontal="center" vertical="center" shrinkToFit="1"/>
    </xf>
    <xf numFmtId="0" fontId="19" fillId="0" borderId="28" xfId="7" applyFont="1" applyBorder="1" applyAlignment="1">
      <alignment horizontal="right" vertical="center"/>
    </xf>
    <xf numFmtId="0" fontId="47" fillId="0" borderId="0" xfId="7" applyFont="1" applyAlignment="1">
      <alignment horizontal="left" vertical="center" wrapText="1"/>
    </xf>
    <xf numFmtId="0" fontId="19" fillId="0" borderId="50" xfId="7" applyFont="1" applyBorder="1">
      <alignment vertical="center"/>
    </xf>
    <xf numFmtId="0" fontId="19" fillId="0" borderId="50" xfId="7" applyFont="1" applyBorder="1" applyAlignment="1">
      <alignment horizontal="center" vertical="center"/>
    </xf>
    <xf numFmtId="0" fontId="19" fillId="0" borderId="28" xfId="7" applyFont="1" applyBorder="1" applyAlignment="1">
      <alignment horizontal="center" vertical="center"/>
    </xf>
    <xf numFmtId="0" fontId="19" fillId="0" borderId="93" xfId="7" applyFont="1" applyBorder="1" applyAlignment="1">
      <alignment horizontal="center" vertical="center"/>
    </xf>
    <xf numFmtId="0" fontId="47" fillId="0" borderId="0" xfId="7" applyFont="1" applyAlignment="1">
      <alignment horizontal="center" vertical="center"/>
    </xf>
    <xf numFmtId="0" fontId="20" fillId="0" borderId="0" xfId="0" applyFont="1" applyAlignment="1">
      <alignment horizontal="left" vertical="center" wrapText="1"/>
    </xf>
    <xf numFmtId="0" fontId="20" fillId="0" borderId="1" xfId="0" applyFont="1" applyBorder="1" applyAlignment="1">
      <alignment horizontal="left" vertical="center" wrapText="1"/>
    </xf>
    <xf numFmtId="49" fontId="20" fillId="0" borderId="1" xfId="0" applyNumberFormat="1" applyFont="1" applyBorder="1" applyAlignment="1">
      <alignment horizontal="left" vertical="center" wrapText="1"/>
    </xf>
    <xf numFmtId="0" fontId="19" fillId="0" borderId="121" xfId="5" applyFont="1" applyBorder="1" applyAlignment="1">
      <alignment horizontal="left" vertical="center"/>
    </xf>
    <xf numFmtId="0" fontId="46" fillId="0" borderId="201" xfId="0" applyFont="1" applyBorder="1" applyAlignment="1" applyProtection="1">
      <alignment vertical="center" wrapText="1"/>
      <protection locked="0"/>
    </xf>
    <xf numFmtId="185" fontId="46" fillId="0" borderId="202" xfId="0" applyNumberFormat="1" applyFont="1" applyBorder="1" applyProtection="1">
      <alignment vertical="center"/>
      <protection locked="0"/>
    </xf>
    <xf numFmtId="0" fontId="46" fillId="0" borderId="203" xfId="0" applyFont="1" applyBorder="1" applyProtection="1">
      <alignment vertical="center"/>
      <protection locked="0"/>
    </xf>
    <xf numFmtId="0" fontId="61" fillId="0" borderId="0" xfId="6" applyFont="1">
      <alignment vertical="center"/>
    </xf>
    <xf numFmtId="0" fontId="6" fillId="6" borderId="14" xfId="3" applyFill="1" applyBorder="1" applyAlignment="1">
      <alignment horizontal="left" vertical="center" shrinkToFit="1"/>
    </xf>
    <xf numFmtId="0" fontId="6" fillId="4" borderId="14" xfId="3" applyFill="1" applyBorder="1" applyAlignment="1">
      <alignment horizontal="left" vertical="center" shrinkToFit="1"/>
    </xf>
    <xf numFmtId="0" fontId="6" fillId="4" borderId="0" xfId="3" applyFill="1" applyAlignment="1">
      <alignment horizontal="left" vertical="center" shrinkToFit="1"/>
    </xf>
    <xf numFmtId="0" fontId="6" fillId="6" borderId="50" xfId="3" applyFill="1" applyBorder="1" applyAlignment="1">
      <alignment horizontal="left" vertical="center" shrinkToFit="1"/>
    </xf>
    <xf numFmtId="38" fontId="6" fillId="0" borderId="12" xfId="4" applyFont="1" applyFill="1" applyBorder="1" applyAlignment="1" applyProtection="1">
      <alignment horizontal="right" vertical="center"/>
      <protection locked="0"/>
    </xf>
    <xf numFmtId="38" fontId="6" fillId="0" borderId="152" xfId="4" applyFont="1" applyFill="1" applyBorder="1" applyAlignment="1" applyProtection="1">
      <alignment horizontal="right" vertical="center"/>
      <protection locked="0"/>
    </xf>
    <xf numFmtId="0" fontId="0" fillId="0" borderId="0" xfId="0" applyAlignment="1">
      <alignment horizontal="left" vertical="center"/>
    </xf>
    <xf numFmtId="0" fontId="10" fillId="0" borderId="0" xfId="3" applyFont="1" applyAlignment="1">
      <alignment horizontal="left" vertical="center"/>
    </xf>
    <xf numFmtId="0" fontId="8" fillId="3" borderId="52" xfId="3" applyFont="1" applyFill="1" applyBorder="1" applyAlignment="1">
      <alignment horizontal="left" vertical="center"/>
    </xf>
    <xf numFmtId="0" fontId="8" fillId="5" borderId="3" xfId="0" applyFont="1" applyFill="1" applyBorder="1" applyAlignment="1" applyProtection="1">
      <alignment horizontal="left" vertical="center" shrinkToFit="1"/>
      <protection locked="0"/>
    </xf>
    <xf numFmtId="0" fontId="8" fillId="5" borderId="9" xfId="3" applyFont="1" applyFill="1" applyBorder="1" applyAlignment="1" applyProtection="1">
      <alignment horizontal="left" vertical="center"/>
      <protection locked="0"/>
    </xf>
    <xf numFmtId="0" fontId="8" fillId="5" borderId="121" xfId="3" applyFont="1" applyFill="1" applyBorder="1" applyAlignment="1" applyProtection="1">
      <alignment horizontal="left" vertical="center"/>
      <protection locked="0"/>
    </xf>
    <xf numFmtId="0" fontId="21" fillId="0" borderId="0" xfId="3" applyFont="1" applyAlignment="1">
      <alignment horizontal="left" vertical="center" wrapText="1"/>
    </xf>
    <xf numFmtId="0" fontId="0" fillId="0" borderId="0" xfId="0" applyAlignment="1">
      <alignment horizontal="left" vertical="center" wrapText="1" shrinkToFit="1"/>
    </xf>
    <xf numFmtId="0" fontId="13" fillId="0" borderId="0" xfId="3" applyFont="1" applyAlignment="1">
      <alignment horizontal="left" vertical="center" wrapText="1"/>
    </xf>
    <xf numFmtId="0" fontId="13" fillId="0" borderId="26" xfId="3" applyFont="1" applyBorder="1" applyAlignment="1">
      <alignment horizontal="left" vertical="center" wrapText="1"/>
    </xf>
    <xf numFmtId="0" fontId="53" fillId="0" borderId="0" xfId="3" applyFont="1">
      <alignment vertical="center"/>
    </xf>
    <xf numFmtId="0" fontId="9" fillId="0" borderId="0" xfId="0" applyFont="1">
      <alignment vertical="center"/>
    </xf>
    <xf numFmtId="0" fontId="71" fillId="0" borderId="0" xfId="0" applyFont="1" applyAlignment="1">
      <alignment vertical="top" wrapText="1"/>
    </xf>
    <xf numFmtId="0" fontId="36" fillId="0" borderId="0" xfId="0" applyFont="1">
      <alignment vertical="center"/>
    </xf>
    <xf numFmtId="0" fontId="36" fillId="0" borderId="0" xfId="0" applyFont="1" applyAlignment="1">
      <alignment horizontal="right" vertical="top"/>
    </xf>
    <xf numFmtId="0" fontId="54" fillId="0" borderId="0" xfId="0" applyFont="1" applyAlignment="1">
      <alignment vertical="top" wrapText="1"/>
    </xf>
    <xf numFmtId="0" fontId="21" fillId="0" borderId="0" xfId="0" applyFont="1" applyAlignment="1">
      <alignment horizontal="left" vertical="top" wrapText="1"/>
    </xf>
    <xf numFmtId="0" fontId="54" fillId="0" borderId="0" xfId="0" applyFont="1" applyAlignment="1">
      <alignment vertical="center" wrapText="1"/>
    </xf>
    <xf numFmtId="0" fontId="21" fillId="0" borderId="0" xfId="0" applyFont="1" applyAlignment="1">
      <alignment horizontal="left" vertical="top"/>
    </xf>
    <xf numFmtId="0" fontId="0" fillId="0" borderId="0" xfId="0" applyAlignment="1">
      <alignment horizontal="left" vertical="top" wrapText="1"/>
    </xf>
    <xf numFmtId="0" fontId="9" fillId="0" borderId="0" xfId="0" applyFont="1" applyAlignment="1" applyProtection="1">
      <alignment horizontal="left" vertical="top" wrapText="1"/>
      <protection locked="0"/>
    </xf>
    <xf numFmtId="0" fontId="54" fillId="0" borderId="121" xfId="0" applyFont="1" applyBorder="1" applyAlignment="1">
      <alignment vertical="center" wrapText="1"/>
    </xf>
    <xf numFmtId="0" fontId="54" fillId="0" borderId="69" xfId="0" applyFont="1" applyBorder="1">
      <alignment vertical="center"/>
    </xf>
    <xf numFmtId="0" fontId="21" fillId="0" borderId="0" xfId="0" applyFont="1" applyAlignment="1">
      <alignment vertical="top" wrapText="1"/>
    </xf>
    <xf numFmtId="0" fontId="36" fillId="11" borderId="0" xfId="0" applyFont="1" applyFill="1" applyAlignment="1">
      <alignment vertical="center" shrinkToFit="1"/>
    </xf>
    <xf numFmtId="0" fontId="13" fillId="0" borderId="0" xfId="0" applyFont="1" applyAlignment="1">
      <alignment vertical="top" wrapText="1"/>
    </xf>
    <xf numFmtId="0" fontId="54" fillId="0" borderId="0" xfId="0" applyFont="1" applyAlignment="1">
      <alignment vertical="top"/>
    </xf>
    <xf numFmtId="0" fontId="13" fillId="0" borderId="0" xfId="0" applyFont="1" applyAlignment="1">
      <alignment horizontal="left" vertical="top"/>
    </xf>
    <xf numFmtId="0" fontId="35" fillId="0" borderId="0" xfId="0" applyFont="1" applyAlignment="1">
      <alignment vertical="top" wrapText="1"/>
    </xf>
    <xf numFmtId="0" fontId="13" fillId="0" borderId="0" xfId="0" applyFont="1" applyAlignment="1">
      <alignment vertical="top"/>
    </xf>
    <xf numFmtId="0" fontId="6" fillId="6" borderId="12" xfId="3" applyFill="1" applyBorder="1" applyAlignment="1">
      <alignment horizontal="center" vertical="center" shrinkToFit="1"/>
    </xf>
    <xf numFmtId="0" fontId="0" fillId="0" borderId="6" xfId="3" applyFont="1" applyBorder="1" applyAlignment="1" applyProtection="1">
      <alignment horizontal="left" vertical="center" wrapText="1"/>
      <protection locked="0"/>
    </xf>
    <xf numFmtId="179" fontId="14" fillId="6" borderId="75" xfId="0" applyNumberFormat="1" applyFont="1" applyFill="1" applyBorder="1" applyAlignment="1">
      <alignment horizontal="left" vertical="center"/>
    </xf>
    <xf numFmtId="38" fontId="6" fillId="2" borderId="213" xfId="2" applyFont="1" applyFill="1" applyBorder="1" applyAlignment="1" applyProtection="1">
      <alignment horizontal="right" vertical="center" wrapText="1"/>
      <protection locked="0"/>
    </xf>
    <xf numFmtId="0" fontId="8" fillId="0" borderId="72" xfId="3" applyFont="1" applyBorder="1" applyAlignment="1" applyProtection="1">
      <alignment vertical="center" wrapText="1"/>
      <protection locked="0"/>
    </xf>
    <xf numFmtId="178" fontId="8" fillId="0" borderId="72" xfId="3" applyNumberFormat="1" applyFont="1" applyBorder="1" applyAlignment="1" applyProtection="1">
      <alignment vertical="center" wrapText="1"/>
      <protection locked="0"/>
    </xf>
    <xf numFmtId="178" fontId="8" fillId="0" borderId="72" xfId="4" applyNumberFormat="1" applyFont="1" applyBorder="1" applyAlignment="1" applyProtection="1">
      <alignment vertical="center" wrapText="1"/>
      <protection locked="0"/>
    </xf>
    <xf numFmtId="178" fontId="8" fillId="0" borderId="72" xfId="3" applyNumberFormat="1" applyFont="1" applyBorder="1" applyAlignment="1" applyProtection="1">
      <alignment horizontal="right" vertical="center" wrapText="1"/>
      <protection locked="0"/>
    </xf>
    <xf numFmtId="3" fontId="8" fillId="0" borderId="170" xfId="3" applyNumberFormat="1" applyFont="1" applyBorder="1" applyAlignment="1" applyProtection="1">
      <alignment horizontal="right" vertical="center" wrapText="1"/>
      <protection locked="0"/>
    </xf>
    <xf numFmtId="0" fontId="8" fillId="0" borderId="57" xfId="3" applyFont="1" applyBorder="1" applyAlignment="1" applyProtection="1">
      <alignment vertical="center" wrapText="1"/>
      <protection locked="0"/>
    </xf>
    <xf numFmtId="178" fontId="8" fillId="0" borderId="57" xfId="3" applyNumberFormat="1" applyFont="1" applyBorder="1" applyAlignment="1" applyProtection="1">
      <alignment vertical="center" wrapText="1"/>
      <protection locked="0"/>
    </xf>
    <xf numFmtId="178" fontId="8" fillId="0" borderId="57" xfId="4" applyNumberFormat="1" applyFont="1" applyBorder="1" applyAlignment="1" applyProtection="1">
      <alignment vertical="center" wrapText="1"/>
      <protection locked="0"/>
    </xf>
    <xf numFmtId="178" fontId="8" fillId="0" borderId="57" xfId="3" applyNumberFormat="1" applyFont="1" applyBorder="1" applyAlignment="1" applyProtection="1">
      <alignment horizontal="right" vertical="center" wrapText="1"/>
      <protection locked="0"/>
    </xf>
    <xf numFmtId="3" fontId="8" fillId="0" borderId="46" xfId="3" applyNumberFormat="1" applyFont="1" applyBorder="1" applyAlignment="1" applyProtection="1">
      <alignment horizontal="right" vertical="center" wrapText="1"/>
      <protection locked="0"/>
    </xf>
    <xf numFmtId="0" fontId="8" fillId="0" borderId="46" xfId="3" applyFont="1" applyBorder="1" applyAlignment="1" applyProtection="1">
      <alignment horizontal="right" vertical="center" wrapText="1"/>
      <protection locked="0"/>
    </xf>
    <xf numFmtId="178" fontId="8" fillId="0" borderId="46" xfId="3" applyNumberFormat="1" applyFont="1" applyBorder="1" applyAlignment="1" applyProtection="1">
      <alignment horizontal="right" vertical="center" wrapText="1"/>
      <protection locked="0"/>
    </xf>
    <xf numFmtId="0" fontId="8" fillId="0" borderId="73" xfId="3" applyFont="1" applyBorder="1" applyAlignment="1" applyProtection="1">
      <alignment vertical="center" wrapText="1"/>
      <protection locked="0"/>
    </xf>
    <xf numFmtId="178" fontId="8" fillId="0" borderId="73" xfId="3" applyNumberFormat="1" applyFont="1" applyBorder="1" applyAlignment="1" applyProtection="1">
      <alignment vertical="center" wrapText="1"/>
      <protection locked="0"/>
    </xf>
    <xf numFmtId="178" fontId="8" fillId="0" borderId="73" xfId="4" applyNumberFormat="1" applyFont="1" applyBorder="1" applyAlignment="1" applyProtection="1">
      <alignment vertical="center" wrapText="1"/>
      <protection locked="0"/>
    </xf>
    <xf numFmtId="178" fontId="8" fillId="0" borderId="73" xfId="3" applyNumberFormat="1" applyFont="1" applyBorder="1" applyAlignment="1" applyProtection="1">
      <alignment horizontal="right" vertical="center" wrapText="1"/>
      <protection locked="0"/>
    </xf>
    <xf numFmtId="178" fontId="8" fillId="0" borderId="78" xfId="3" applyNumberFormat="1" applyFont="1" applyBorder="1" applyAlignment="1" applyProtection="1">
      <alignment horizontal="right" vertical="center" wrapText="1"/>
      <protection locked="0"/>
    </xf>
    <xf numFmtId="0" fontId="68" fillId="0" borderId="0" xfId="3" applyFont="1">
      <alignment vertical="center"/>
    </xf>
    <xf numFmtId="0" fontId="69" fillId="0" borderId="0" xfId="3" applyFont="1">
      <alignment vertical="center"/>
    </xf>
    <xf numFmtId="0" fontId="8" fillId="6" borderId="174" xfId="3" applyFont="1" applyFill="1" applyBorder="1" applyAlignment="1">
      <alignment horizontal="center" vertical="center" shrinkToFit="1"/>
    </xf>
    <xf numFmtId="0" fontId="8" fillId="6" borderId="142" xfId="3" applyFont="1" applyFill="1" applyBorder="1" applyAlignment="1">
      <alignment horizontal="center" vertical="center" shrinkToFit="1"/>
    </xf>
    <xf numFmtId="0" fontId="8" fillId="6" borderId="142" xfId="3" applyFont="1" applyFill="1" applyBorder="1" applyAlignment="1">
      <alignment horizontal="center" vertical="center" wrapText="1"/>
    </xf>
    <xf numFmtId="0" fontId="15" fillId="6" borderId="142" xfId="3" applyFont="1" applyFill="1" applyBorder="1" applyAlignment="1">
      <alignment horizontal="center" vertical="center" wrapText="1"/>
    </xf>
    <xf numFmtId="0" fontId="15" fillId="6" borderId="173" xfId="3" applyFont="1" applyFill="1" applyBorder="1" applyAlignment="1">
      <alignment horizontal="center" vertical="center" wrapText="1"/>
    </xf>
    <xf numFmtId="0" fontId="14" fillId="6" borderId="56" xfId="3" applyFont="1" applyFill="1" applyBorder="1" applyAlignment="1">
      <alignment horizontal="center" vertical="center" wrapText="1"/>
    </xf>
    <xf numFmtId="0" fontId="19" fillId="6" borderId="56" xfId="3" applyFont="1" applyFill="1" applyBorder="1" applyAlignment="1">
      <alignment horizontal="center" vertical="center" wrapText="1"/>
    </xf>
    <xf numFmtId="0" fontId="6" fillId="0" borderId="214" xfId="3" applyBorder="1" applyAlignment="1" applyProtection="1">
      <alignment horizontal="left" vertical="center" wrapText="1"/>
      <protection locked="0"/>
    </xf>
    <xf numFmtId="0" fontId="6" fillId="6" borderId="11" xfId="3" applyFill="1" applyBorder="1" applyAlignment="1">
      <alignment horizontal="center" vertical="center" shrinkToFit="1"/>
    </xf>
    <xf numFmtId="177" fontId="6" fillId="6" borderId="215" xfId="3" applyNumberFormat="1" applyFill="1" applyBorder="1">
      <alignment vertical="center"/>
    </xf>
    <xf numFmtId="0" fontId="6" fillId="6" borderId="28" xfId="3" applyFill="1" applyBorder="1" applyAlignment="1">
      <alignment horizontal="center" vertical="center" shrinkToFit="1"/>
    </xf>
    <xf numFmtId="177" fontId="6" fillId="6" borderId="47" xfId="3" applyNumberFormat="1" applyFill="1" applyBorder="1" applyAlignment="1">
      <alignment vertical="top"/>
    </xf>
    <xf numFmtId="0" fontId="6" fillId="6" borderId="28" xfId="3" applyFill="1" applyBorder="1" applyAlignment="1">
      <alignment horizontal="center" shrinkToFit="1"/>
    </xf>
    <xf numFmtId="0" fontId="0" fillId="6" borderId="28" xfId="3" applyFont="1" applyFill="1" applyBorder="1" applyAlignment="1">
      <alignment horizontal="center" shrinkToFit="1"/>
    </xf>
    <xf numFmtId="177" fontId="0" fillId="6" borderId="28" xfId="3" applyNumberFormat="1" applyFont="1" applyFill="1" applyBorder="1" applyAlignment="1">
      <alignment horizontal="center"/>
    </xf>
    <xf numFmtId="0" fontId="0" fillId="0" borderId="214" xfId="3" applyFont="1" applyBorder="1" applyAlignment="1" applyProtection="1">
      <alignment horizontal="left" vertical="center" wrapText="1"/>
      <protection locked="0"/>
    </xf>
    <xf numFmtId="0" fontId="13" fillId="6" borderId="15" xfId="3" applyFont="1" applyFill="1" applyBorder="1">
      <alignment vertical="center"/>
    </xf>
    <xf numFmtId="0" fontId="13" fillId="6" borderId="50" xfId="3" applyFont="1" applyFill="1" applyBorder="1">
      <alignment vertical="center"/>
    </xf>
    <xf numFmtId="0" fontId="13" fillId="6" borderId="60" xfId="3" applyFont="1" applyFill="1" applyBorder="1">
      <alignment vertical="center"/>
    </xf>
    <xf numFmtId="0" fontId="8" fillId="0" borderId="0" xfId="3" applyFont="1" applyAlignment="1">
      <alignment horizontal="right" vertical="center"/>
    </xf>
    <xf numFmtId="0" fontId="23" fillId="0" borderId="0" xfId="3" applyFont="1" applyAlignment="1">
      <alignment vertical="top"/>
    </xf>
    <xf numFmtId="0" fontId="67" fillId="0" borderId="0" xfId="3" applyFont="1">
      <alignment vertical="center"/>
    </xf>
    <xf numFmtId="0" fontId="8" fillId="0" borderId="0" xfId="3" applyFont="1" applyAlignment="1">
      <alignment horizontal="center" vertical="center" shrinkToFit="1"/>
    </xf>
    <xf numFmtId="0" fontId="8" fillId="0" borderId="0" xfId="3" applyFont="1" applyAlignment="1">
      <alignment vertical="center" wrapText="1"/>
    </xf>
    <xf numFmtId="178" fontId="8" fillId="0" borderId="0" xfId="3" applyNumberFormat="1" applyFont="1" applyAlignment="1">
      <alignment vertical="center" wrapText="1"/>
    </xf>
    <xf numFmtId="178" fontId="8" fillId="0" borderId="0" xfId="4" applyNumberFormat="1" applyFont="1" applyBorder="1" applyAlignment="1" applyProtection="1">
      <alignment vertical="center" wrapText="1"/>
    </xf>
    <xf numFmtId="178" fontId="8" fillId="0" borderId="0" xfId="3" applyNumberFormat="1" applyFont="1" applyAlignment="1">
      <alignment horizontal="right" vertical="center" wrapText="1"/>
    </xf>
    <xf numFmtId="0" fontId="70" fillId="0" borderId="0" xfId="3" applyFont="1" applyAlignment="1">
      <alignment vertical="center" wrapText="1"/>
    </xf>
    <xf numFmtId="0" fontId="9" fillId="5" borderId="172" xfId="3" applyFont="1" applyFill="1" applyBorder="1" applyAlignment="1" applyProtection="1">
      <alignment horizontal="center" vertical="center" shrinkToFit="1"/>
      <protection locked="0"/>
    </xf>
    <xf numFmtId="0" fontId="8" fillId="5" borderId="72" xfId="3" applyFont="1" applyFill="1" applyBorder="1" applyAlignment="1" applyProtection="1">
      <alignment horizontal="center" vertical="center" shrinkToFit="1"/>
      <protection locked="0"/>
    </xf>
    <xf numFmtId="0" fontId="8" fillId="5" borderId="57" xfId="3" applyFont="1" applyFill="1" applyBorder="1" applyAlignment="1" applyProtection="1">
      <alignment horizontal="center" vertical="center" shrinkToFit="1"/>
      <protection locked="0"/>
    </xf>
    <xf numFmtId="0" fontId="9" fillId="5" borderId="168" xfId="3" applyFont="1" applyFill="1" applyBorder="1" applyAlignment="1" applyProtection="1">
      <alignment horizontal="center" vertical="center" shrinkToFit="1"/>
      <protection locked="0"/>
    </xf>
    <xf numFmtId="0" fontId="8" fillId="5" borderId="73" xfId="3" applyFont="1" applyFill="1" applyBorder="1" applyAlignment="1" applyProtection="1">
      <alignment horizontal="center" vertical="center" shrinkToFit="1"/>
      <protection locked="0"/>
    </xf>
    <xf numFmtId="0" fontId="9" fillId="0" borderId="0" xfId="0" applyFont="1" applyAlignment="1">
      <alignment horizontal="left" vertical="top" wrapText="1"/>
    </xf>
    <xf numFmtId="0" fontId="75" fillId="0" borderId="121" xfId="0" applyFont="1" applyBorder="1" applyAlignment="1">
      <alignment vertical="center" wrapText="1"/>
    </xf>
    <xf numFmtId="0" fontId="13" fillId="0" borderId="26" xfId="0" applyFont="1" applyBorder="1" applyAlignment="1">
      <alignment horizontal="left" vertical="center" shrinkToFit="1"/>
    </xf>
    <xf numFmtId="0" fontId="54" fillId="0" borderId="119" xfId="0" applyFont="1" applyBorder="1" applyAlignment="1">
      <alignment horizontal="left" vertical="center" wrapText="1"/>
    </xf>
    <xf numFmtId="0" fontId="13" fillId="6" borderId="13" xfId="0" applyFont="1" applyFill="1" applyBorder="1" applyAlignment="1">
      <alignment horizontal="center" vertical="center"/>
    </xf>
    <xf numFmtId="0" fontId="54" fillId="0" borderId="119" xfId="0" applyFont="1" applyBorder="1">
      <alignment vertical="center"/>
    </xf>
    <xf numFmtId="187" fontId="8" fillId="6" borderId="11" xfId="0" applyNumberFormat="1" applyFont="1" applyFill="1" applyBorder="1" applyAlignment="1">
      <alignment horizontal="left" vertical="top" wrapText="1"/>
    </xf>
    <xf numFmtId="14" fontId="8" fillId="0" borderId="11" xfId="0" applyNumberFormat="1" applyFont="1" applyBorder="1" applyAlignment="1" applyProtection="1">
      <alignment horizontal="left" vertical="center" wrapText="1"/>
      <protection locked="0"/>
    </xf>
    <xf numFmtId="0" fontId="8" fillId="0" borderId="11" xfId="0" applyFont="1" applyBorder="1" applyAlignment="1" applyProtection="1">
      <alignment horizontal="center" vertical="center"/>
      <protection locked="0"/>
    </xf>
    <xf numFmtId="14" fontId="8" fillId="0" borderId="12" xfId="0" applyNumberFormat="1" applyFont="1" applyBorder="1" applyAlignment="1" applyProtection="1">
      <alignment horizontal="left" vertical="center" wrapText="1"/>
      <protection locked="0"/>
    </xf>
    <xf numFmtId="0" fontId="8" fillId="0" borderId="12" xfId="0" applyFont="1" applyBorder="1" applyAlignment="1" applyProtection="1">
      <alignment horizontal="center" vertical="center"/>
      <protection locked="0"/>
    </xf>
    <xf numFmtId="0" fontId="8" fillId="0" borderId="12" xfId="0" applyFont="1" applyBorder="1" applyAlignment="1" applyProtection="1">
      <alignment horizontal="left" vertical="center" wrapText="1"/>
      <protection locked="0"/>
    </xf>
    <xf numFmtId="187" fontId="8" fillId="6" borderId="208" xfId="0" applyNumberFormat="1" applyFont="1" applyFill="1" applyBorder="1" applyAlignment="1">
      <alignment horizontal="left" vertical="top" wrapText="1"/>
    </xf>
    <xf numFmtId="14" fontId="8" fillId="0" borderId="94" xfId="0" applyNumberFormat="1" applyFont="1" applyBorder="1" applyAlignment="1" applyProtection="1">
      <alignment horizontal="left" vertical="center" wrapText="1"/>
      <protection locked="0"/>
    </xf>
    <xf numFmtId="38" fontId="8" fillId="0" borderId="23" xfId="4" applyFont="1" applyFill="1" applyBorder="1" applyAlignment="1" applyProtection="1">
      <alignment horizontal="center" vertical="center"/>
      <protection locked="0"/>
    </xf>
    <xf numFmtId="38" fontId="8" fillId="0" borderId="21" xfId="4" applyFont="1" applyFill="1" applyBorder="1" applyAlignment="1" applyProtection="1">
      <alignment horizontal="center" vertical="center"/>
      <protection locked="0"/>
    </xf>
    <xf numFmtId="0" fontId="34" fillId="11" borderId="14" xfId="0" applyFont="1" applyFill="1" applyBorder="1" applyAlignment="1">
      <alignment horizontal="left" vertical="center" wrapText="1"/>
    </xf>
    <xf numFmtId="0" fontId="34" fillId="11" borderId="43" xfId="0" applyFont="1" applyFill="1" applyBorder="1" applyAlignment="1">
      <alignment horizontal="left" vertical="center" wrapText="1"/>
    </xf>
    <xf numFmtId="0" fontId="34" fillId="11" borderId="137" xfId="0" applyFont="1" applyFill="1" applyBorder="1" applyAlignment="1">
      <alignment horizontal="left" vertical="center" wrapText="1"/>
    </xf>
    <xf numFmtId="0" fontId="34" fillId="11" borderId="46" xfId="0" applyFont="1" applyFill="1" applyBorder="1" applyAlignment="1">
      <alignment horizontal="left" vertical="center" wrapText="1"/>
    </xf>
    <xf numFmtId="0" fontId="34" fillId="11" borderId="48" xfId="0" applyFont="1" applyFill="1" applyBorder="1" applyAlignment="1">
      <alignment horizontal="left" vertical="center" shrinkToFit="1"/>
    </xf>
    <xf numFmtId="0" fontId="48" fillId="5" borderId="41" xfId="0" applyFont="1" applyFill="1" applyBorder="1" applyAlignment="1" applyProtection="1">
      <alignment horizontal="center" vertical="center" wrapText="1"/>
      <protection locked="0"/>
    </xf>
    <xf numFmtId="0" fontId="48" fillId="5" borderId="44" xfId="0" applyFont="1" applyFill="1" applyBorder="1" applyAlignment="1" applyProtection="1">
      <alignment horizontal="center" vertical="center" wrapText="1"/>
      <protection locked="0"/>
    </xf>
    <xf numFmtId="0" fontId="48" fillId="5" borderId="16" xfId="0" applyFont="1" applyFill="1" applyBorder="1" applyAlignment="1" applyProtection="1">
      <alignment horizontal="center" vertical="center" wrapText="1"/>
      <protection locked="0"/>
    </xf>
    <xf numFmtId="0" fontId="48" fillId="5" borderId="42" xfId="0" applyFont="1" applyFill="1" applyBorder="1" applyAlignment="1" applyProtection="1">
      <alignment horizontal="center" vertical="center" wrapText="1"/>
      <protection locked="0"/>
    </xf>
    <xf numFmtId="0" fontId="48" fillId="5" borderId="14" xfId="0" applyFont="1" applyFill="1" applyBorder="1" applyAlignment="1" applyProtection="1">
      <alignment horizontal="center" vertical="center" wrapText="1"/>
      <protection locked="0"/>
    </xf>
    <xf numFmtId="0" fontId="61" fillId="0" borderId="0" xfId="0" applyFont="1" applyAlignment="1"/>
    <xf numFmtId="0" fontId="72" fillId="0" borderId="0" xfId="0" applyFont="1" applyAlignment="1">
      <alignment vertical="center" shrinkToFit="1"/>
    </xf>
    <xf numFmtId="176" fontId="6" fillId="0" borderId="11" xfId="3" applyNumberFormat="1" applyBorder="1" applyAlignment="1" applyProtection="1">
      <alignment horizontal="right" vertical="center" shrinkToFit="1"/>
      <protection locked="0"/>
    </xf>
    <xf numFmtId="176" fontId="6" fillId="0" borderId="12" xfId="3" applyNumberFormat="1" applyBorder="1" applyAlignment="1" applyProtection="1">
      <alignment horizontal="right" vertical="center" shrinkToFit="1"/>
      <protection locked="0"/>
    </xf>
    <xf numFmtId="0" fontId="42" fillId="0" borderId="0" xfId="0" applyFont="1" applyAlignment="1">
      <alignment horizontal="right" vertical="center" shrinkToFit="1"/>
    </xf>
    <xf numFmtId="178" fontId="8" fillId="0" borderId="0" xfId="2" applyNumberFormat="1" applyFont="1" applyFill="1" applyBorder="1" applyAlignment="1" applyProtection="1">
      <alignment horizontal="right" vertical="center"/>
    </xf>
    <xf numFmtId="0" fontId="33" fillId="0" borderId="0" xfId="0" applyFont="1" applyAlignment="1">
      <alignment horizontal="right" vertical="center" wrapText="1" shrinkToFit="1"/>
    </xf>
    <xf numFmtId="0" fontId="33" fillId="0" borderId="0" xfId="0" applyFont="1" applyAlignment="1">
      <alignment horizontal="right" vertical="center"/>
    </xf>
    <xf numFmtId="178" fontId="7" fillId="0" borderId="0" xfId="2" applyNumberFormat="1" applyFont="1" applyFill="1" applyBorder="1" applyAlignment="1" applyProtection="1">
      <alignment horizontal="right" vertical="center"/>
    </xf>
    <xf numFmtId="177" fontId="8" fillId="3" borderId="144" xfId="0" applyNumberFormat="1" applyFont="1" applyFill="1" applyBorder="1" applyAlignment="1">
      <alignment horizontal="right" vertical="center" shrinkToFit="1"/>
    </xf>
    <xf numFmtId="0" fontId="10" fillId="0" borderId="0" xfId="0" applyFont="1" applyAlignment="1">
      <alignment horizontal="right" vertical="center"/>
    </xf>
    <xf numFmtId="0" fontId="6" fillId="6" borderId="51" xfId="3" applyFill="1" applyBorder="1" applyAlignment="1">
      <alignment horizontal="center" vertical="center" wrapText="1"/>
    </xf>
    <xf numFmtId="0" fontId="6" fillId="6" borderId="81" xfId="3" applyFill="1" applyBorder="1" applyAlignment="1">
      <alignment horizontal="left" vertical="center"/>
    </xf>
    <xf numFmtId="189" fontId="6" fillId="0" borderId="81" xfId="3" applyNumberFormat="1" applyBorder="1" applyAlignment="1" applyProtection="1">
      <alignment horizontal="center" vertical="center"/>
      <protection locked="0"/>
    </xf>
    <xf numFmtId="0" fontId="6" fillId="6" borderId="82" xfId="3" applyFill="1" applyBorder="1" applyAlignment="1">
      <alignment horizontal="left" vertical="center"/>
    </xf>
    <xf numFmtId="0" fontId="6" fillId="6" borderId="28" xfId="3" applyFill="1" applyBorder="1" applyAlignment="1">
      <alignment horizontal="left" vertical="center"/>
    </xf>
    <xf numFmtId="0" fontId="6" fillId="6" borderId="28" xfId="3" applyFill="1" applyBorder="1" applyAlignment="1">
      <alignment vertical="top"/>
    </xf>
    <xf numFmtId="0" fontId="6" fillId="6" borderId="47" xfId="3" applyFill="1" applyBorder="1" applyAlignment="1">
      <alignment vertical="top"/>
    </xf>
    <xf numFmtId="0" fontId="6" fillId="6" borderId="1" xfId="3" applyFill="1" applyBorder="1" applyAlignment="1">
      <alignment horizontal="center" vertical="center" wrapText="1"/>
    </xf>
    <xf numFmtId="0" fontId="82" fillId="6" borderId="53" xfId="3" applyFont="1" applyFill="1" applyBorder="1" applyAlignment="1">
      <alignment horizontal="center" vertical="center"/>
    </xf>
    <xf numFmtId="0" fontId="6" fillId="6" borderId="55" xfId="3" applyFill="1" applyBorder="1" applyAlignment="1">
      <alignment horizontal="center" vertical="center" wrapText="1"/>
    </xf>
    <xf numFmtId="0" fontId="82" fillId="6" borderId="54" xfId="3" applyFont="1" applyFill="1" applyBorder="1" applyAlignment="1">
      <alignment horizontal="center" vertical="center" wrapText="1"/>
    </xf>
    <xf numFmtId="0" fontId="36" fillId="0" borderId="0" xfId="3" applyFont="1">
      <alignment vertical="center"/>
    </xf>
    <xf numFmtId="0" fontId="15" fillId="0" borderId="0" xfId="3" applyFont="1">
      <alignment vertical="center"/>
    </xf>
    <xf numFmtId="0" fontId="8" fillId="0" borderId="72" xfId="3" applyFont="1" applyBorder="1" applyAlignment="1" applyProtection="1">
      <alignment horizontal="left" vertical="center" wrapText="1"/>
      <protection locked="0"/>
    </xf>
    <xf numFmtId="0" fontId="8" fillId="0" borderId="57" xfId="3" applyFont="1" applyBorder="1" applyAlignment="1" applyProtection="1">
      <alignment horizontal="left" vertical="center" wrapText="1"/>
      <protection locked="0"/>
    </xf>
    <xf numFmtId="0" fontId="8" fillId="0" borderId="73" xfId="3" applyFont="1" applyBorder="1" applyAlignment="1" applyProtection="1">
      <alignment horizontal="left" vertical="center" wrapText="1"/>
      <protection locked="0"/>
    </xf>
    <xf numFmtId="178" fontId="8" fillId="0" borderId="72" xfId="4" applyNumberFormat="1" applyFont="1" applyBorder="1" applyAlignment="1" applyProtection="1">
      <alignment horizontal="right" vertical="center" wrapText="1"/>
      <protection locked="0"/>
    </xf>
    <xf numFmtId="178" fontId="8" fillId="0" borderId="57" xfId="4" applyNumberFormat="1" applyFont="1" applyBorder="1" applyAlignment="1" applyProtection="1">
      <alignment horizontal="right" vertical="center" wrapText="1"/>
      <protection locked="0"/>
    </xf>
    <xf numFmtId="178" fontId="8" fillId="0" borderId="73" xfId="4" applyNumberFormat="1" applyFont="1" applyBorder="1" applyAlignment="1" applyProtection="1">
      <alignment horizontal="right" vertical="center" wrapText="1"/>
      <protection locked="0"/>
    </xf>
    <xf numFmtId="0" fontId="54" fillId="0" borderId="26" xfId="3" applyFont="1" applyBorder="1">
      <alignment vertical="center"/>
    </xf>
    <xf numFmtId="0" fontId="8" fillId="6" borderId="84" xfId="3" applyFont="1" applyFill="1" applyBorder="1" applyAlignment="1">
      <alignment horizontal="center" vertical="center" wrapText="1"/>
    </xf>
    <xf numFmtId="0" fontId="34" fillId="6" borderId="53" xfId="3" applyFont="1" applyFill="1" applyBorder="1" applyAlignment="1">
      <alignment horizontal="center" vertical="center" wrapText="1"/>
    </xf>
    <xf numFmtId="0" fontId="83" fillId="0" borderId="0" xfId="0" applyFont="1">
      <alignment vertical="center"/>
    </xf>
    <xf numFmtId="0" fontId="8" fillId="0" borderId="94" xfId="0" applyFont="1" applyBorder="1" applyAlignment="1" applyProtection="1">
      <alignment horizontal="center" vertical="center"/>
      <protection locked="0"/>
    </xf>
    <xf numFmtId="38" fontId="8" fillId="0" borderId="120" xfId="4" applyFont="1" applyFill="1" applyBorder="1" applyAlignment="1" applyProtection="1">
      <alignment horizontal="center" vertical="center"/>
      <protection locked="0"/>
    </xf>
    <xf numFmtId="0" fontId="10" fillId="0" borderId="121" xfId="0" applyFont="1" applyBorder="1" applyAlignment="1">
      <alignment horizontal="left" vertical="center" wrapText="1"/>
    </xf>
    <xf numFmtId="0" fontId="10" fillId="0" borderId="121" xfId="0" applyFont="1" applyBorder="1" applyAlignment="1">
      <alignment horizontal="left" vertical="center"/>
    </xf>
    <xf numFmtId="0" fontId="0" fillId="0" borderId="0" xfId="0" applyBorder="1">
      <alignment vertical="center"/>
    </xf>
    <xf numFmtId="0" fontId="34" fillId="0" borderId="0" xfId="7" applyFont="1" applyAlignment="1">
      <alignment horizontal="center" vertical="center"/>
    </xf>
    <xf numFmtId="0" fontId="54" fillId="0" borderId="0" xfId="7" applyFont="1" applyAlignment="1">
      <alignment horizontal="center" vertical="center" wrapText="1"/>
    </xf>
    <xf numFmtId="0" fontId="31" fillId="0" borderId="0" xfId="7" applyFont="1" applyAlignment="1">
      <alignment horizontal="right" vertical="center"/>
    </xf>
    <xf numFmtId="0" fontId="31" fillId="0" borderId="0" xfId="7" applyFont="1" applyAlignment="1">
      <alignment horizontal="left" vertical="center" shrinkToFit="1"/>
    </xf>
    <xf numFmtId="0" fontId="62" fillId="0" borderId="0" xfId="7" applyFont="1" applyAlignment="1">
      <alignment horizontal="center" vertical="center"/>
    </xf>
    <xf numFmtId="0" fontId="47" fillId="0" borderId="0" xfId="7" applyFont="1" applyAlignment="1">
      <alignment horizontal="left" vertical="center" wrapText="1"/>
    </xf>
    <xf numFmtId="0" fontId="47" fillId="0" borderId="49" xfId="7" applyFont="1" applyBorder="1" applyAlignment="1">
      <alignment horizontal="left" vertical="center" wrapText="1"/>
    </xf>
    <xf numFmtId="0" fontId="19" fillId="0" borderId="0" xfId="7" applyFont="1" applyAlignment="1">
      <alignment horizontal="left" vertical="center" shrinkToFit="1"/>
    </xf>
    <xf numFmtId="0" fontId="42" fillId="0" borderId="0" xfId="7" applyFont="1" applyAlignment="1">
      <alignment horizontal="left" vertical="center" wrapText="1"/>
    </xf>
    <xf numFmtId="0" fontId="63" fillId="0" borderId="0" xfId="7" applyFont="1" applyAlignment="1">
      <alignment horizontal="left" vertical="center" wrapText="1"/>
    </xf>
    <xf numFmtId="0" fontId="63" fillId="0" borderId="49" xfId="7" applyFont="1" applyBorder="1" applyAlignment="1">
      <alignment horizontal="left" vertical="center" wrapText="1"/>
    </xf>
    <xf numFmtId="0" fontId="31" fillId="0" borderId="0" xfId="7" applyFont="1" applyAlignment="1">
      <alignment horizontal="right" vertical="top"/>
    </xf>
    <xf numFmtId="0" fontId="42" fillId="0" borderId="49" xfId="7" applyFont="1" applyBorder="1" applyAlignment="1">
      <alignment horizontal="left" vertical="center" wrapText="1"/>
    </xf>
    <xf numFmtId="0" fontId="42" fillId="0" borderId="0" xfId="7" applyFont="1" applyAlignment="1">
      <alignment horizontal="left" vertical="center" shrinkToFit="1"/>
    </xf>
    <xf numFmtId="0" fontId="42" fillId="0" borderId="0" xfId="7" applyFont="1" applyAlignment="1">
      <alignment horizontal="left" vertical="center"/>
    </xf>
    <xf numFmtId="0" fontId="47" fillId="0" borderId="0" xfId="7" applyFont="1" applyAlignment="1">
      <alignment horizontal="center" vertical="top" shrinkToFit="1"/>
    </xf>
    <xf numFmtId="0" fontId="63" fillId="0" borderId="28" xfId="7" applyFont="1" applyBorder="1" applyAlignment="1">
      <alignment horizontal="left" vertical="top" wrapText="1"/>
    </xf>
    <xf numFmtId="0" fontId="63" fillId="0" borderId="93" xfId="7" applyFont="1" applyBorder="1" applyAlignment="1">
      <alignment horizontal="left" vertical="top" wrapText="1"/>
    </xf>
    <xf numFmtId="0" fontId="19" fillId="0" borderId="0" xfId="7" applyFont="1" applyAlignment="1">
      <alignment horizontal="left" vertical="top" wrapText="1"/>
    </xf>
    <xf numFmtId="0" fontId="19" fillId="0" borderId="0" xfId="7" applyFont="1" applyAlignment="1">
      <alignment horizontal="left" vertical="top"/>
    </xf>
    <xf numFmtId="0" fontId="19" fillId="0" borderId="0" xfId="7" applyFont="1" applyAlignment="1">
      <alignment horizontal="left" vertical="center"/>
    </xf>
    <xf numFmtId="0" fontId="31" fillId="0" borderId="0" xfId="7" applyFont="1" applyAlignment="1">
      <alignment horizontal="left" vertical="center"/>
    </xf>
    <xf numFmtId="0" fontId="63" fillId="0" borderId="15" xfId="7" applyFont="1" applyBorder="1" applyAlignment="1">
      <alignment horizontal="right" vertical="center" wrapText="1"/>
    </xf>
    <xf numFmtId="0" fontId="47" fillId="0" borderId="0" xfId="7" applyFont="1" applyAlignment="1">
      <alignment horizontal="left" vertical="center"/>
    </xf>
    <xf numFmtId="0" fontId="47" fillId="0" borderId="0" xfId="7" applyFont="1" applyAlignment="1">
      <alignment horizontal="left" vertical="top" wrapText="1"/>
    </xf>
    <xf numFmtId="0" fontId="47" fillId="0" borderId="49" xfId="7" applyFont="1" applyBorder="1" applyAlignment="1">
      <alignment horizontal="left" vertical="top" wrapText="1"/>
    </xf>
    <xf numFmtId="0" fontId="42" fillId="0" borderId="0" xfId="7" applyFont="1" applyAlignment="1">
      <alignment horizontal="left" vertical="top" wrapText="1"/>
    </xf>
    <xf numFmtId="0" fontId="31" fillId="0" borderId="50" xfId="0" applyFont="1" applyBorder="1" applyAlignment="1">
      <alignment horizontal="center" vertical="center" wrapText="1"/>
    </xf>
    <xf numFmtId="0" fontId="31" fillId="0" borderId="50" xfId="0" applyFont="1" applyBorder="1" applyAlignment="1">
      <alignment horizontal="center" vertical="center"/>
    </xf>
    <xf numFmtId="0" fontId="10" fillId="5" borderId="60" xfId="0" applyFont="1" applyFill="1" applyBorder="1" applyAlignment="1">
      <alignment horizontal="center" vertical="center"/>
    </xf>
    <xf numFmtId="0" fontId="10" fillId="5" borderId="61" xfId="0" applyFont="1" applyFill="1" applyBorder="1" applyAlignment="1">
      <alignment horizontal="center" vertical="center"/>
    </xf>
    <xf numFmtId="0" fontId="10" fillId="0" borderId="45" xfId="0" applyFont="1" applyBorder="1" applyAlignment="1">
      <alignment horizontal="left" vertical="center" wrapText="1"/>
    </xf>
    <xf numFmtId="0" fontId="10" fillId="0" borderId="137" xfId="0" applyFont="1" applyBorder="1" applyAlignment="1">
      <alignment horizontal="left" vertical="center" wrapText="1"/>
    </xf>
    <xf numFmtId="0" fontId="10" fillId="0" borderId="96" xfId="0" applyFont="1" applyBorder="1" applyAlignment="1">
      <alignment horizontal="left" vertical="center" wrapText="1"/>
    </xf>
    <xf numFmtId="0" fontId="10" fillId="0" borderId="110" xfId="0" applyFont="1" applyBorder="1" applyAlignment="1">
      <alignment horizontal="left" vertical="center" wrapText="1"/>
    </xf>
    <xf numFmtId="49" fontId="0" fillId="0" borderId="109" xfId="0" applyNumberFormat="1" applyBorder="1" applyAlignment="1" applyProtection="1">
      <alignment horizontal="left" vertical="center" wrapText="1"/>
      <protection locked="0"/>
    </xf>
    <xf numFmtId="49" fontId="0" fillId="0" borderId="28" xfId="0" applyNumberFormat="1" applyBorder="1" applyAlignment="1" applyProtection="1">
      <alignment horizontal="left" vertical="center" wrapText="1"/>
      <protection locked="0"/>
    </xf>
    <xf numFmtId="49" fontId="0" fillId="0" borderId="47" xfId="0" applyNumberFormat="1" applyBorder="1" applyAlignment="1" applyProtection="1">
      <alignment horizontal="left" vertical="center" wrapText="1"/>
      <protection locked="0"/>
    </xf>
    <xf numFmtId="0" fontId="16" fillId="0" borderId="0" xfId="0" applyFont="1" applyAlignment="1">
      <alignment horizontal="center" vertical="center"/>
    </xf>
    <xf numFmtId="0" fontId="0" fillId="0" borderId="0" xfId="0" applyAlignment="1">
      <alignment horizontal="center" vertical="center"/>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0" fillId="6" borderId="13" xfId="0" applyFill="1" applyBorder="1" applyAlignment="1">
      <alignment horizontal="left" vertical="center" wrapText="1"/>
    </xf>
    <xf numFmtId="0" fontId="42" fillId="0" borderId="3" xfId="0" applyFont="1"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6" borderId="48" xfId="0" applyFill="1" applyBorder="1" applyAlignment="1">
      <alignment horizontal="left" vertical="center"/>
    </xf>
    <xf numFmtId="0" fontId="0" fillId="6" borderId="93" xfId="0" applyFill="1" applyBorder="1" applyAlignment="1">
      <alignment horizontal="left" vertical="center"/>
    </xf>
    <xf numFmtId="0" fontId="19" fillId="6" borderId="85" xfId="0" applyFont="1" applyFill="1" applyBorder="1" applyAlignment="1">
      <alignment horizontal="center" vertical="center" textRotation="255"/>
    </xf>
    <xf numFmtId="0" fontId="19" fillId="6" borderId="86" xfId="0" applyFont="1" applyFill="1" applyBorder="1" applyAlignment="1">
      <alignment horizontal="center" vertical="center" textRotation="255"/>
    </xf>
    <xf numFmtId="0" fontId="19" fillId="6" borderId="136" xfId="0" applyFont="1" applyFill="1" applyBorder="1" applyAlignment="1">
      <alignment horizontal="center" vertical="center" textRotation="255"/>
    </xf>
    <xf numFmtId="0" fontId="0" fillId="6" borderId="31" xfId="0" applyFill="1" applyBorder="1" applyAlignment="1">
      <alignment horizontal="center" vertical="center" textRotation="255"/>
    </xf>
    <xf numFmtId="0" fontId="0" fillId="6" borderId="33" xfId="0" applyFill="1" applyBorder="1" applyAlignment="1">
      <alignment horizontal="center" vertical="center" textRotation="255"/>
    </xf>
    <xf numFmtId="0" fontId="0" fillId="6" borderId="34" xfId="0" applyFill="1" applyBorder="1" applyAlignment="1">
      <alignment horizontal="center" vertical="center" textRotation="255"/>
    </xf>
    <xf numFmtId="0" fontId="0" fillId="6" borderId="59" xfId="0" applyFill="1" applyBorder="1">
      <alignment vertical="center"/>
    </xf>
    <xf numFmtId="0" fontId="0" fillId="6" borderId="57" xfId="0" applyFill="1" applyBorder="1">
      <alignment vertical="center"/>
    </xf>
    <xf numFmtId="0" fontId="0" fillId="6" borderId="58" xfId="0" applyFill="1" applyBorder="1">
      <alignment vertical="center"/>
    </xf>
    <xf numFmtId="0" fontId="0" fillId="6" borderId="73" xfId="0" applyFill="1" applyBorder="1">
      <alignment vertical="center"/>
    </xf>
    <xf numFmtId="0" fontId="0" fillId="6" borderId="41"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84" xfId="0" applyFill="1" applyBorder="1" applyAlignment="1">
      <alignment horizontal="center" vertical="center" wrapText="1"/>
    </xf>
    <xf numFmtId="0" fontId="42" fillId="0" borderId="9" xfId="0" applyFont="1" applyBorder="1" applyAlignment="1" applyProtection="1">
      <alignment horizontal="left" vertical="center" wrapText="1"/>
      <protection locked="0"/>
    </xf>
    <xf numFmtId="0" fontId="42" fillId="0" borderId="70" xfId="0" applyFont="1" applyBorder="1" applyAlignment="1" applyProtection="1">
      <alignment horizontal="left" vertical="center" wrapText="1"/>
      <protection locked="0"/>
    </xf>
    <xf numFmtId="186" fontId="24" fillId="5" borderId="34" xfId="0" applyNumberFormat="1" applyFont="1" applyFill="1" applyBorder="1" applyAlignment="1" applyProtection="1">
      <alignment horizontal="right" vertical="center" shrinkToFit="1"/>
      <protection locked="0"/>
    </xf>
    <xf numFmtId="186" fontId="24" fillId="5" borderId="183" xfId="0" applyNumberFormat="1" applyFont="1" applyFill="1" applyBorder="1" applyAlignment="1" applyProtection="1">
      <alignment horizontal="right" vertical="center" shrinkToFit="1"/>
      <protection locked="0"/>
    </xf>
    <xf numFmtId="176" fontId="25" fillId="6" borderId="29" xfId="0" applyNumberFormat="1" applyFont="1" applyFill="1" applyBorder="1" applyAlignment="1">
      <alignment horizontal="right" vertical="center"/>
    </xf>
    <xf numFmtId="176" fontId="25" fillId="6" borderId="30" xfId="0" applyNumberFormat="1" applyFont="1" applyFill="1" applyBorder="1" applyAlignment="1">
      <alignment horizontal="right" vertical="center"/>
    </xf>
    <xf numFmtId="0" fontId="36" fillId="6" borderId="88" xfId="0" applyFont="1" applyFill="1" applyBorder="1" applyAlignment="1">
      <alignment horizontal="center" vertical="center"/>
    </xf>
    <xf numFmtId="0" fontId="36" fillId="6" borderId="89" xfId="0" applyFont="1" applyFill="1" applyBorder="1" applyAlignment="1">
      <alignment horizontal="center" vertical="center"/>
    </xf>
    <xf numFmtId="0" fontId="32" fillId="6" borderId="121" xfId="0" applyFont="1" applyFill="1" applyBorder="1" applyAlignment="1">
      <alignment horizontal="left" vertical="center" wrapText="1"/>
    </xf>
    <xf numFmtId="176" fontId="15" fillId="6" borderId="12" xfId="0" applyNumberFormat="1" applyFont="1" applyFill="1" applyBorder="1" applyAlignment="1">
      <alignment horizontal="right" vertical="center"/>
    </xf>
    <xf numFmtId="176" fontId="15" fillId="6" borderId="9" xfId="0" applyNumberFormat="1" applyFont="1" applyFill="1" applyBorder="1" applyAlignment="1">
      <alignment horizontal="right" vertical="center"/>
    </xf>
    <xf numFmtId="0" fontId="0" fillId="6" borderId="18" xfId="0" applyFill="1" applyBorder="1" applyAlignment="1">
      <alignment horizontal="left" vertical="center"/>
    </xf>
    <xf numFmtId="0" fontId="0" fillId="6" borderId="12" xfId="0" applyFill="1" applyBorder="1" applyAlignment="1">
      <alignment horizontal="left" vertical="center"/>
    </xf>
    <xf numFmtId="176" fontId="15" fillId="6" borderId="13" xfId="0" applyNumberFormat="1" applyFont="1" applyFill="1" applyBorder="1" applyAlignment="1">
      <alignment horizontal="right" vertical="center"/>
    </xf>
    <xf numFmtId="176" fontId="15" fillId="6" borderId="10" xfId="0" applyNumberFormat="1" applyFont="1" applyFill="1" applyBorder="1" applyAlignment="1">
      <alignment horizontal="right" vertical="center"/>
    </xf>
    <xf numFmtId="0" fontId="0" fillId="6" borderId="6" xfId="0" applyFill="1" applyBorder="1" applyAlignment="1">
      <alignment horizontal="left" vertical="center"/>
    </xf>
    <xf numFmtId="0" fontId="0" fillId="6" borderId="13" xfId="0" applyFill="1" applyBorder="1" applyAlignment="1">
      <alignment horizontal="left" vertical="center"/>
    </xf>
    <xf numFmtId="0" fontId="7" fillId="6" borderId="40" xfId="0" applyFont="1" applyFill="1" applyBorder="1" applyAlignment="1">
      <alignment horizontal="left" vertical="center"/>
    </xf>
    <xf numFmtId="0" fontId="7" fillId="6" borderId="29" xfId="0" applyFont="1" applyFill="1" applyBorder="1" applyAlignment="1">
      <alignment horizontal="left" vertical="center"/>
    </xf>
    <xf numFmtId="0" fontId="7" fillId="6" borderId="40" xfId="0" applyFont="1" applyFill="1" applyBorder="1" applyAlignment="1">
      <alignment horizontal="left" vertical="center" shrinkToFit="1"/>
    </xf>
    <xf numFmtId="0" fontId="7" fillId="6" borderId="29" xfId="0" applyFont="1" applyFill="1" applyBorder="1" applyAlignment="1">
      <alignment horizontal="left" vertical="center" shrinkToFit="1"/>
    </xf>
    <xf numFmtId="0" fontId="0" fillId="0" borderId="0" xfId="0" applyAlignment="1">
      <alignment horizontal="left" vertical="top" wrapText="1"/>
    </xf>
    <xf numFmtId="0" fontId="0" fillId="0" borderId="10" xfId="0" applyBorder="1" applyAlignment="1" applyProtection="1">
      <alignment horizontal="left" vertical="center" wrapText="1"/>
      <protection locked="0"/>
    </xf>
    <xf numFmtId="0" fontId="0" fillId="0" borderId="124" xfId="0" applyBorder="1" applyAlignment="1" applyProtection="1">
      <alignment horizontal="left" vertical="center" wrapText="1"/>
      <protection locked="0"/>
    </xf>
    <xf numFmtId="0" fontId="47" fillId="6" borderId="8" xfId="0" applyFont="1" applyFill="1" applyBorder="1" applyAlignment="1">
      <alignment horizontal="left" vertical="center"/>
    </xf>
    <xf numFmtId="0" fontId="47" fillId="6" borderId="75" xfId="0" applyFont="1" applyFill="1" applyBorder="1" applyAlignment="1">
      <alignment horizontal="left" vertical="center"/>
    </xf>
    <xf numFmtId="0" fontId="0" fillId="6" borderId="98" xfId="0" applyFill="1" applyBorder="1" applyAlignment="1">
      <alignment horizontal="left" vertical="center"/>
    </xf>
    <xf numFmtId="0" fontId="0" fillId="6" borderId="126" xfId="0" applyFill="1" applyBorder="1" applyAlignment="1">
      <alignment horizontal="left" vertical="center"/>
    </xf>
    <xf numFmtId="0" fontId="9" fillId="5" borderId="67" xfId="0" applyFont="1" applyFill="1" applyBorder="1" applyAlignment="1" applyProtection="1">
      <alignment horizontal="center" vertical="center" shrinkToFit="1"/>
      <protection locked="0"/>
    </xf>
    <xf numFmtId="0" fontId="9" fillId="5" borderId="68" xfId="0" applyFont="1" applyFill="1" applyBorder="1" applyAlignment="1" applyProtection="1">
      <alignment horizontal="center" vertical="center" shrinkToFit="1"/>
      <protection locked="0"/>
    </xf>
    <xf numFmtId="0" fontId="9" fillId="6" borderId="67" xfId="0" applyFont="1" applyFill="1" applyBorder="1" applyAlignment="1">
      <alignment horizontal="left" vertical="center"/>
    </xf>
    <xf numFmtId="0" fontId="9" fillId="6" borderId="68" xfId="0" applyFont="1" applyFill="1" applyBorder="1" applyAlignment="1">
      <alignment horizontal="left" vertical="center"/>
    </xf>
    <xf numFmtId="0" fontId="9" fillId="6" borderId="69" xfId="0" applyFont="1" applyFill="1" applyBorder="1" applyAlignment="1">
      <alignment horizontal="left" vertical="center"/>
    </xf>
    <xf numFmtId="0" fontId="0" fillId="0" borderId="1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15" fillId="10" borderId="67" xfId="0" applyFont="1" applyFill="1" applyBorder="1" applyAlignment="1">
      <alignment horizontal="left" vertical="center" shrinkToFit="1"/>
    </xf>
    <xf numFmtId="0" fontId="15" fillId="10" borderId="68" xfId="0" applyFont="1" applyFill="1" applyBorder="1" applyAlignment="1">
      <alignment horizontal="left" vertical="center" shrinkToFit="1"/>
    </xf>
    <xf numFmtId="0" fontId="15" fillId="10" borderId="69" xfId="0" applyFont="1" applyFill="1" applyBorder="1" applyAlignment="1">
      <alignment horizontal="left" vertical="center" shrinkToFit="1"/>
    </xf>
    <xf numFmtId="0" fontId="0" fillId="6" borderId="139" xfId="0" applyFill="1" applyBorder="1" applyAlignment="1">
      <alignment horizontal="left" vertical="center"/>
    </xf>
    <xf numFmtId="0" fontId="0" fillId="6" borderId="32" xfId="0" applyFill="1" applyBorder="1" applyAlignment="1">
      <alignment horizontal="left" vertical="center"/>
    </xf>
    <xf numFmtId="0" fontId="0" fillId="6" borderId="119" xfId="0" applyFill="1" applyBorder="1" applyAlignment="1">
      <alignment horizontal="left" vertical="center"/>
    </xf>
    <xf numFmtId="0" fontId="14" fillId="6" borderId="8" xfId="0" applyFont="1" applyFill="1" applyBorder="1" applyAlignment="1">
      <alignment horizontal="left" vertical="center"/>
    </xf>
    <xf numFmtId="0" fontId="14" fillId="6" borderId="74" xfId="0" applyFont="1" applyFill="1" applyBorder="1" applyAlignment="1">
      <alignment horizontal="left" vertical="center"/>
    </xf>
    <xf numFmtId="0" fontId="14" fillId="6" borderId="43" xfId="0" applyFont="1" applyFill="1" applyBorder="1" applyAlignment="1">
      <alignment horizontal="left" vertical="center"/>
    </xf>
    <xf numFmtId="0" fontId="0" fillId="8" borderId="3" xfId="0" applyFill="1" applyBorder="1" applyAlignment="1">
      <alignment horizontal="left" vertical="center" wrapText="1"/>
    </xf>
    <xf numFmtId="0" fontId="0" fillId="0" borderId="9"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182" xfId="0" applyBorder="1" applyAlignment="1" applyProtection="1">
      <alignment horizontal="left" vertical="center" wrapText="1"/>
      <protection locked="0"/>
    </xf>
    <xf numFmtId="176" fontId="15" fillId="6" borderId="21" xfId="0" applyNumberFormat="1" applyFont="1" applyFill="1" applyBorder="1" applyAlignment="1">
      <alignment horizontal="right" vertical="center"/>
    </xf>
    <xf numFmtId="176" fontId="15" fillId="6" borderId="152" xfId="0" applyNumberFormat="1" applyFont="1" applyFill="1" applyBorder="1" applyAlignment="1">
      <alignment horizontal="right" vertical="center"/>
    </xf>
    <xf numFmtId="176" fontId="15" fillId="6" borderId="140" xfId="0" applyNumberFormat="1" applyFont="1" applyFill="1" applyBorder="1" applyAlignment="1">
      <alignment horizontal="right" vertical="center"/>
    </xf>
    <xf numFmtId="0" fontId="0" fillId="6" borderId="2" xfId="0" applyFill="1" applyBorder="1" applyAlignment="1">
      <alignment horizontal="center" vertical="center"/>
    </xf>
    <xf numFmtId="0" fontId="0" fillId="6" borderId="3" xfId="0" applyFill="1" applyBorder="1" applyAlignment="1">
      <alignment horizontal="center" vertical="center"/>
    </xf>
    <xf numFmtId="176" fontId="0" fillId="6" borderId="3" xfId="0" applyNumberFormat="1" applyFill="1" applyBorder="1" applyAlignment="1">
      <alignment horizontal="center" vertical="center" shrinkToFit="1"/>
    </xf>
    <xf numFmtId="176" fontId="0" fillId="6" borderId="23" xfId="0" applyNumberFormat="1" applyFill="1" applyBorder="1" applyAlignment="1">
      <alignment horizontal="center" vertical="center" shrinkToFit="1"/>
    </xf>
    <xf numFmtId="0" fontId="0" fillId="0" borderId="88"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35" xfId="0" applyBorder="1" applyAlignment="1" applyProtection="1">
      <alignment horizontal="left" vertical="center" wrapText="1"/>
      <protection locked="0"/>
    </xf>
    <xf numFmtId="0" fontId="0" fillId="6" borderId="101" xfId="0" applyFill="1" applyBorder="1" applyAlignment="1">
      <alignment horizontal="left" vertical="center"/>
    </xf>
    <xf numFmtId="0" fontId="0" fillId="6" borderId="145" xfId="0" applyFill="1" applyBorder="1" applyAlignment="1">
      <alignment horizontal="left" vertical="center"/>
    </xf>
    <xf numFmtId="0" fontId="0" fillId="6" borderId="173" xfId="0" applyFill="1" applyBorder="1" applyAlignment="1">
      <alignment horizontal="left" vertical="center"/>
    </xf>
    <xf numFmtId="0" fontId="42" fillId="0" borderId="10" xfId="0" applyFont="1" applyBorder="1" applyAlignment="1" applyProtection="1">
      <alignment horizontal="left" vertical="center" wrapText="1"/>
      <protection locked="0"/>
    </xf>
    <xf numFmtId="0" fontId="42" fillId="0" borderId="124" xfId="0" applyFont="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19" fillId="0" borderId="84" xfId="0" applyFont="1" applyBorder="1" applyAlignment="1" applyProtection="1">
      <alignment horizontal="left" vertical="center" wrapText="1"/>
      <protection locked="0"/>
    </xf>
    <xf numFmtId="0" fontId="19" fillId="0" borderId="65"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7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95" xfId="0" applyBorder="1" applyAlignment="1" applyProtection="1">
      <alignment horizontal="left" vertical="center" wrapText="1"/>
      <protection locked="0"/>
    </xf>
    <xf numFmtId="0" fontId="0" fillId="0" borderId="96" xfId="0" applyBorder="1" applyAlignment="1" applyProtection="1">
      <alignment horizontal="left" vertical="center" wrapText="1"/>
      <protection locked="0"/>
    </xf>
    <xf numFmtId="0" fontId="0" fillId="6" borderId="74" xfId="0" applyFill="1" applyBorder="1" applyAlignment="1">
      <alignment horizontal="left" vertical="center"/>
    </xf>
    <xf numFmtId="0" fontId="0" fillId="6" borderId="43" xfId="0" applyFill="1" applyBorder="1" applyAlignment="1">
      <alignment horizontal="left" vertical="center"/>
    </xf>
    <xf numFmtId="0" fontId="19" fillId="0" borderId="180" xfId="0" applyFont="1" applyBorder="1" applyAlignment="1" applyProtection="1">
      <alignment horizontal="left" vertical="center" wrapText="1"/>
      <protection locked="0"/>
    </xf>
    <xf numFmtId="0" fontId="19" fillId="0" borderId="181" xfId="0" applyFont="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54" fillId="0" borderId="98" xfId="0" applyFont="1" applyBorder="1" applyAlignment="1">
      <alignment horizontal="left" vertical="center" shrinkToFit="1"/>
    </xf>
    <xf numFmtId="0" fontId="54" fillId="0" borderId="68" xfId="0" applyFont="1" applyBorder="1" applyAlignment="1">
      <alignment horizontal="left" vertical="center" shrinkToFit="1"/>
    </xf>
    <xf numFmtId="0" fontId="54" fillId="0" borderId="69" xfId="0" applyFont="1" applyBorder="1" applyAlignment="1">
      <alignment horizontal="left" vertical="center" shrinkToFit="1"/>
    </xf>
    <xf numFmtId="0" fontId="54" fillId="0" borderId="31" xfId="0" applyFont="1" applyBorder="1" applyAlignment="1">
      <alignment horizontal="left" vertical="center" wrapText="1"/>
    </xf>
    <xf numFmtId="0" fontId="54" fillId="0" borderId="32" xfId="0" applyFont="1" applyBorder="1" applyAlignment="1">
      <alignment horizontal="left" vertical="center" wrapText="1"/>
    </xf>
    <xf numFmtId="0" fontId="54" fillId="0" borderId="119" xfId="0" applyFont="1" applyBorder="1" applyAlignment="1">
      <alignment horizontal="left" vertical="center" wrapText="1"/>
    </xf>
    <xf numFmtId="0" fontId="54" fillId="0" borderId="33" xfId="0" applyFont="1" applyBorder="1" applyAlignment="1">
      <alignment horizontal="left" vertical="center" wrapText="1"/>
    </xf>
    <xf numFmtId="0" fontId="54" fillId="0" borderId="0" xfId="0" applyFont="1" applyAlignment="1">
      <alignment horizontal="left" vertical="center" wrapText="1"/>
    </xf>
    <xf numFmtId="0" fontId="54" fillId="0" borderId="36" xfId="0" applyFont="1" applyBorder="1" applyAlignment="1">
      <alignment horizontal="left" vertical="center" wrapText="1"/>
    </xf>
    <xf numFmtId="0" fontId="54" fillId="0" borderId="34" xfId="0" applyFont="1" applyBorder="1" applyAlignment="1">
      <alignment horizontal="left" vertical="center" wrapText="1"/>
    </xf>
    <xf numFmtId="0" fontId="54" fillId="0" borderId="121" xfId="0" applyFont="1" applyBorder="1" applyAlignment="1">
      <alignment horizontal="left" vertical="center" wrapText="1"/>
    </xf>
    <xf numFmtId="0" fontId="54" fillId="0" borderId="183" xfId="0" applyFont="1" applyBorder="1" applyAlignment="1">
      <alignment horizontal="left" vertical="center" wrapText="1"/>
    </xf>
    <xf numFmtId="0" fontId="0" fillId="0" borderId="34" xfId="0" applyBorder="1" applyAlignment="1">
      <alignment vertical="center" wrapText="1"/>
    </xf>
    <xf numFmtId="0" fontId="0" fillId="0" borderId="121" xfId="0" applyBorder="1" applyAlignment="1">
      <alignment vertical="center" wrapText="1"/>
    </xf>
    <xf numFmtId="0" fontId="0" fillId="0" borderId="183" xfId="0" applyBorder="1" applyAlignment="1">
      <alignment vertical="center" wrapText="1"/>
    </xf>
    <xf numFmtId="0" fontId="13" fillId="0" borderId="31" xfId="0" applyFont="1" applyBorder="1" applyAlignment="1">
      <alignment vertical="center" wrapText="1"/>
    </xf>
    <xf numFmtId="0" fontId="13" fillId="0" borderId="32" xfId="0" applyFont="1" applyBorder="1" applyAlignment="1">
      <alignment vertical="center" wrapText="1"/>
    </xf>
    <xf numFmtId="0" fontId="13" fillId="0" borderId="34" xfId="0" applyFont="1" applyBorder="1" applyAlignment="1">
      <alignment vertical="center" wrapText="1"/>
    </xf>
    <xf numFmtId="0" fontId="13" fillId="0" borderId="121" xfId="0" applyFont="1" applyBorder="1" applyAlignment="1">
      <alignment vertical="center" wrapText="1"/>
    </xf>
    <xf numFmtId="0" fontId="56" fillId="0" borderId="192" xfId="0" applyFont="1" applyBorder="1" applyAlignment="1">
      <alignment horizontal="left" vertical="center" wrapText="1"/>
    </xf>
    <xf numFmtId="0" fontId="56" fillId="0" borderId="193" xfId="0" applyFont="1" applyBorder="1" applyAlignment="1">
      <alignment horizontal="left" vertical="center" wrapText="1"/>
    </xf>
    <xf numFmtId="0" fontId="56" fillId="0" borderId="194" xfId="0" applyFont="1" applyBorder="1" applyAlignment="1">
      <alignment horizontal="left" vertical="center" wrapText="1"/>
    </xf>
    <xf numFmtId="0" fontId="56" fillId="0" borderId="98" xfId="0" applyFont="1" applyBorder="1" applyAlignment="1">
      <alignment horizontal="left" wrapText="1"/>
    </xf>
    <xf numFmtId="0" fontId="56" fillId="0" borderId="68" xfId="0" applyFont="1" applyBorder="1" applyAlignment="1">
      <alignment horizontal="left" wrapText="1"/>
    </xf>
    <xf numFmtId="0" fontId="56" fillId="0" borderId="69" xfId="0" applyFont="1" applyBorder="1" applyAlignment="1">
      <alignment horizontal="left" wrapText="1"/>
    </xf>
    <xf numFmtId="0" fontId="56" fillId="0" borderId="184" xfId="0" applyFont="1" applyBorder="1" applyAlignment="1">
      <alignment horizontal="left" vertical="center" wrapText="1"/>
    </xf>
    <xf numFmtId="0" fontId="56" fillId="0" borderId="185" xfId="0" applyFont="1" applyBorder="1" applyAlignment="1">
      <alignment horizontal="left" vertical="center" wrapText="1"/>
    </xf>
    <xf numFmtId="0" fontId="56" fillId="0" borderId="187" xfId="0" applyFont="1" applyBorder="1" applyAlignment="1">
      <alignment horizontal="left" vertical="center" wrapText="1"/>
    </xf>
    <xf numFmtId="0" fontId="56" fillId="0" borderId="188" xfId="0" applyFont="1" applyBorder="1" applyAlignment="1">
      <alignment horizontal="left" vertical="center" wrapText="1"/>
    </xf>
    <xf numFmtId="0" fontId="56" fillId="0" borderId="189" xfId="0" applyFont="1" applyBorder="1" applyAlignment="1">
      <alignment horizontal="left" vertical="center" wrapText="1"/>
    </xf>
    <xf numFmtId="0" fontId="54" fillId="0" borderId="98" xfId="0" applyFont="1" applyBorder="1" applyAlignment="1">
      <alignment horizontal="left" vertical="center"/>
    </xf>
    <xf numFmtId="0" fontId="54" fillId="0" borderId="68" xfId="0" applyFont="1" applyBorder="1" applyAlignment="1">
      <alignment horizontal="left" vertical="center"/>
    </xf>
    <xf numFmtId="0" fontId="54" fillId="0" borderId="69" xfId="0" applyFont="1" applyBorder="1" applyAlignment="1">
      <alignment horizontal="left" vertical="center"/>
    </xf>
    <xf numFmtId="0" fontId="54" fillId="0" borderId="32" xfId="0" applyFont="1" applyBorder="1" applyAlignment="1">
      <alignment horizontal="left" vertical="center"/>
    </xf>
    <xf numFmtId="0" fontId="54" fillId="0" borderId="119" xfId="0" applyFont="1" applyBorder="1" applyAlignment="1">
      <alignment horizontal="left" vertical="center"/>
    </xf>
    <xf numFmtId="0" fontId="54" fillId="0" borderId="34" xfId="0" applyFont="1" applyBorder="1" applyAlignment="1">
      <alignment horizontal="left" vertical="center"/>
    </xf>
    <xf numFmtId="0" fontId="54" fillId="0" borderId="121" xfId="0" applyFont="1" applyBorder="1" applyAlignment="1">
      <alignment horizontal="left" vertical="center"/>
    </xf>
    <xf numFmtId="0" fontId="54" fillId="0" borderId="183" xfId="0" applyFont="1" applyBorder="1" applyAlignment="1">
      <alignment horizontal="left" vertical="center"/>
    </xf>
    <xf numFmtId="0" fontId="36" fillId="6" borderId="163" xfId="0" applyFont="1" applyFill="1" applyBorder="1" applyAlignment="1">
      <alignment horizontal="left" vertical="center"/>
    </xf>
    <xf numFmtId="0" fontId="36" fillId="6" borderId="56" xfId="0" applyFont="1" applyFill="1" applyBorder="1" applyAlignment="1">
      <alignment horizontal="left" vertical="center"/>
    </xf>
    <xf numFmtId="0" fontId="36" fillId="6" borderId="165" xfId="0" applyFont="1" applyFill="1" applyBorder="1" applyAlignment="1">
      <alignment horizontal="left" vertical="center"/>
    </xf>
    <xf numFmtId="0" fontId="54" fillId="0" borderId="197" xfId="0" applyFont="1" applyBorder="1" applyAlignment="1">
      <alignment horizontal="left" vertical="top" wrapText="1"/>
    </xf>
    <xf numFmtId="0" fontId="54" fillId="0" borderId="198" xfId="0" applyFont="1" applyBorder="1" applyAlignment="1">
      <alignment horizontal="left" vertical="top" wrapText="1"/>
    </xf>
    <xf numFmtId="0" fontId="54" fillId="0" borderId="199" xfId="0" applyFont="1" applyBorder="1" applyAlignment="1">
      <alignment horizontal="left" vertical="top" wrapText="1"/>
    </xf>
    <xf numFmtId="0" fontId="54" fillId="0" borderId="119" xfId="0" applyFont="1" applyBorder="1" applyAlignment="1">
      <alignment horizontal="left" vertical="top" wrapText="1"/>
    </xf>
    <xf numFmtId="0" fontId="54" fillId="0" borderId="36" xfId="0" applyFont="1" applyBorder="1" applyAlignment="1">
      <alignment horizontal="left" vertical="top" wrapText="1"/>
    </xf>
    <xf numFmtId="0" fontId="54" fillId="0" borderId="183" xfId="0" applyFont="1" applyBorder="1" applyAlignment="1">
      <alignment horizontal="left" vertical="top" wrapText="1"/>
    </xf>
    <xf numFmtId="0" fontId="73" fillId="11" borderId="216" xfId="0" applyFont="1" applyFill="1" applyBorder="1" applyAlignment="1">
      <alignment horizontal="left" vertical="center" wrapText="1"/>
    </xf>
    <xf numFmtId="0" fontId="73" fillId="11" borderId="103" xfId="0" applyFont="1" applyFill="1" applyBorder="1" applyAlignment="1">
      <alignment horizontal="left" vertical="center" wrapText="1"/>
    </xf>
    <xf numFmtId="0" fontId="73" fillId="11" borderId="217" xfId="0" applyFont="1" applyFill="1" applyBorder="1" applyAlignment="1">
      <alignment horizontal="left" vertical="center" wrapText="1"/>
    </xf>
    <xf numFmtId="0" fontId="73" fillId="11" borderId="208" xfId="0" applyFont="1" applyFill="1" applyBorder="1" applyAlignment="1">
      <alignment horizontal="left" vertical="center" wrapText="1"/>
    </xf>
    <xf numFmtId="0" fontId="13" fillId="11" borderId="139" xfId="0" applyFont="1" applyFill="1" applyBorder="1" applyAlignment="1">
      <alignment horizontal="center" vertical="center" wrapText="1"/>
    </xf>
    <xf numFmtId="0" fontId="13" fillId="11" borderId="32" xfId="0" applyFont="1" applyFill="1" applyBorder="1" applyAlignment="1">
      <alignment horizontal="center" vertical="center" wrapText="1"/>
    </xf>
    <xf numFmtId="0" fontId="13" fillId="11" borderId="218" xfId="0" applyFont="1" applyFill="1" applyBorder="1" applyAlignment="1">
      <alignment horizontal="center" vertical="center" wrapText="1"/>
    </xf>
    <xf numFmtId="0" fontId="13" fillId="11" borderId="121" xfId="0" applyFont="1" applyFill="1" applyBorder="1" applyAlignment="1">
      <alignment horizontal="center" vertical="center" wrapText="1"/>
    </xf>
    <xf numFmtId="0" fontId="68" fillId="5" borderId="119" xfId="0" applyFont="1" applyFill="1" applyBorder="1" applyAlignment="1" applyProtection="1">
      <alignment horizontal="center" vertical="center" wrapText="1"/>
      <protection locked="0"/>
    </xf>
    <xf numFmtId="0" fontId="68" fillId="5" borderId="183" xfId="0" applyFont="1" applyFill="1" applyBorder="1" applyAlignment="1" applyProtection="1">
      <alignment horizontal="center" vertical="center" wrapText="1"/>
      <protection locked="0"/>
    </xf>
    <xf numFmtId="0" fontId="9" fillId="0" borderId="204" xfId="0" applyFont="1" applyBorder="1" applyAlignment="1" applyProtection="1">
      <alignment horizontal="left" vertical="top" wrapText="1"/>
      <protection locked="0"/>
    </xf>
    <xf numFmtId="0" fontId="9" fillId="0" borderId="45" xfId="0" applyFont="1" applyBorder="1" applyAlignment="1" applyProtection="1">
      <alignment horizontal="left" vertical="top" wrapText="1"/>
      <protection locked="0"/>
    </xf>
    <xf numFmtId="0" fontId="9" fillId="0" borderId="46" xfId="0" applyFont="1" applyBorder="1" applyAlignment="1" applyProtection="1">
      <alignment horizontal="left" vertical="top" wrapText="1"/>
      <protection locked="0"/>
    </xf>
    <xf numFmtId="0" fontId="9" fillId="0" borderId="205" xfId="0" applyFont="1" applyBorder="1" applyAlignment="1" applyProtection="1">
      <alignment horizontal="left" vertical="top" wrapText="1"/>
      <protection locked="0"/>
    </xf>
    <xf numFmtId="0" fontId="9" fillId="0" borderId="77" xfId="0" applyFont="1" applyBorder="1" applyAlignment="1" applyProtection="1">
      <alignment horizontal="left" vertical="top" wrapText="1"/>
      <protection locked="0"/>
    </xf>
    <xf numFmtId="0" fontId="9" fillId="0" borderId="78" xfId="0" applyFont="1" applyBorder="1" applyAlignment="1" applyProtection="1">
      <alignment horizontal="left" vertical="top" wrapText="1"/>
      <protection locked="0"/>
    </xf>
    <xf numFmtId="0" fontId="36" fillId="6" borderId="163" xfId="0" applyFont="1" applyFill="1" applyBorder="1" applyAlignment="1">
      <alignment horizontal="left" vertical="center" wrapText="1"/>
    </xf>
    <xf numFmtId="0" fontId="36" fillId="6" borderId="56" xfId="0" applyFont="1" applyFill="1" applyBorder="1" applyAlignment="1">
      <alignment horizontal="left" vertical="center" wrapText="1"/>
    </xf>
    <xf numFmtId="0" fontId="36" fillId="6" borderId="165" xfId="0" applyFont="1" applyFill="1" applyBorder="1" applyAlignment="1">
      <alignment horizontal="left" vertical="center" wrapText="1"/>
    </xf>
    <xf numFmtId="0" fontId="9" fillId="0" borderId="105" xfId="0" applyFont="1" applyBorder="1" applyAlignment="1" applyProtection="1">
      <alignment horizontal="left" vertical="top" wrapText="1"/>
      <protection locked="0"/>
    </xf>
    <xf numFmtId="0" fontId="9" fillId="0" borderId="81" xfId="0" applyFont="1" applyBorder="1" applyAlignment="1" applyProtection="1">
      <alignment horizontal="left" vertical="top" wrapText="1"/>
      <protection locked="0"/>
    </xf>
    <xf numFmtId="0" fontId="9" fillId="0" borderId="82" xfId="0" applyFont="1" applyBorder="1" applyAlignment="1" applyProtection="1">
      <alignment horizontal="left" vertical="top" wrapText="1"/>
      <protection locked="0"/>
    </xf>
    <xf numFmtId="0" fontId="9" fillId="0" borderId="33"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36" xfId="0" applyFont="1" applyBorder="1" applyAlignment="1" applyProtection="1">
      <alignment horizontal="left" vertical="top" wrapText="1"/>
      <protection locked="0"/>
    </xf>
    <xf numFmtId="0" fontId="9" fillId="0" borderId="34" xfId="0" applyFont="1" applyBorder="1" applyAlignment="1" applyProtection="1">
      <alignment horizontal="left" vertical="top" wrapText="1"/>
      <protection locked="0"/>
    </xf>
    <xf numFmtId="0" fontId="9" fillId="0" borderId="121" xfId="0" applyFont="1" applyBorder="1" applyAlignment="1" applyProtection="1">
      <alignment horizontal="left" vertical="top" wrapText="1"/>
      <protection locked="0"/>
    </xf>
    <xf numFmtId="0" fontId="9" fillId="0" borderId="183" xfId="0" applyFont="1" applyBorder="1" applyAlignment="1" applyProtection="1">
      <alignment horizontal="left" vertical="top" wrapText="1"/>
      <protection locked="0"/>
    </xf>
    <xf numFmtId="0" fontId="69" fillId="0" borderId="0" xfId="3" applyFont="1" applyAlignment="1">
      <alignment horizontal="left" vertical="center"/>
    </xf>
    <xf numFmtId="0" fontId="69" fillId="0" borderId="121" xfId="3" applyFont="1" applyBorder="1" applyAlignment="1">
      <alignment horizontal="left" vertical="center"/>
    </xf>
    <xf numFmtId="0" fontId="72" fillId="0" borderId="0" xfId="0" applyFont="1" applyAlignment="1">
      <alignment horizontal="right" vertical="center" shrinkToFit="1"/>
    </xf>
    <xf numFmtId="0" fontId="72" fillId="0" borderId="0" xfId="0" applyFont="1" applyAlignment="1">
      <alignment horizontal="left" vertical="center" shrinkToFit="1"/>
    </xf>
    <xf numFmtId="0" fontId="72" fillId="0" borderId="121" xfId="0" applyFont="1" applyBorder="1" applyAlignment="1">
      <alignment horizontal="right" vertical="center" shrinkToFit="1"/>
    </xf>
    <xf numFmtId="0" fontId="72" fillId="0" borderId="121" xfId="0" applyFont="1" applyBorder="1" applyAlignment="1">
      <alignment horizontal="left" vertical="center" shrinkToFit="1"/>
    </xf>
    <xf numFmtId="0" fontId="8" fillId="0" borderId="105" xfId="0" applyFont="1" applyBorder="1" applyAlignment="1" applyProtection="1">
      <alignment horizontal="left" vertical="top" wrapText="1"/>
      <protection locked="0"/>
    </xf>
    <xf numFmtId="0" fontId="8" fillId="0" borderId="81" xfId="0" applyFont="1" applyBorder="1" applyAlignment="1" applyProtection="1">
      <alignment horizontal="left" vertical="top" wrapText="1"/>
      <protection locked="0"/>
    </xf>
    <xf numFmtId="0" fontId="8" fillId="0" borderId="82" xfId="0" applyFont="1" applyBorder="1" applyAlignment="1" applyProtection="1">
      <alignment horizontal="left" vertical="top" wrapText="1"/>
      <protection locked="0"/>
    </xf>
    <xf numFmtId="0" fontId="8" fillId="0" borderId="33"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36" xfId="0" applyFont="1" applyBorder="1" applyAlignment="1" applyProtection="1">
      <alignment horizontal="left" vertical="top" wrapText="1"/>
      <protection locked="0"/>
    </xf>
    <xf numFmtId="0" fontId="8" fillId="0" borderId="34" xfId="0" applyFont="1" applyBorder="1" applyAlignment="1" applyProtection="1">
      <alignment horizontal="left" vertical="top" wrapText="1"/>
      <protection locked="0"/>
    </xf>
    <xf numFmtId="0" fontId="8" fillId="0" borderId="121" xfId="0" applyFont="1" applyBorder="1" applyAlignment="1" applyProtection="1">
      <alignment horizontal="left" vertical="top" wrapText="1"/>
      <protection locked="0"/>
    </xf>
    <xf numFmtId="0" fontId="8" fillId="0" borderId="183" xfId="0" applyFont="1" applyBorder="1" applyAlignment="1" applyProtection="1">
      <alignment horizontal="left" vertical="top" wrapText="1"/>
      <protection locked="0"/>
    </xf>
    <xf numFmtId="0" fontId="54" fillId="0" borderId="33" xfId="0" applyFont="1" applyBorder="1" applyAlignment="1">
      <alignment horizontal="left" vertical="top" wrapText="1"/>
    </xf>
    <xf numFmtId="0" fontId="35" fillId="0" borderId="33" xfId="0" applyFont="1" applyBorder="1" applyAlignment="1">
      <alignment horizontal="left" vertical="top" wrapText="1"/>
    </xf>
    <xf numFmtId="0" fontId="13" fillId="6" borderId="209" xfId="0" applyFont="1" applyFill="1" applyBorder="1" applyAlignment="1">
      <alignment horizontal="center" vertical="center" wrapText="1"/>
    </xf>
    <xf numFmtId="0" fontId="13" fillId="6" borderId="13" xfId="0" applyFont="1" applyFill="1" applyBorder="1" applyAlignment="1">
      <alignment horizontal="center" vertical="center"/>
    </xf>
    <xf numFmtId="0" fontId="36" fillId="6" borderId="209" xfId="0" applyFont="1" applyFill="1" applyBorder="1" applyAlignment="1">
      <alignment horizontal="center" vertical="center"/>
    </xf>
    <xf numFmtId="0" fontId="36" fillId="6" borderId="210" xfId="0" applyFont="1" applyFill="1" applyBorder="1" applyAlignment="1">
      <alignment horizontal="center" vertical="center"/>
    </xf>
    <xf numFmtId="0" fontId="36" fillId="6" borderId="13" xfId="0" applyFont="1" applyFill="1" applyBorder="1" applyAlignment="1">
      <alignment horizontal="center" vertical="center"/>
    </xf>
    <xf numFmtId="0" fontId="36" fillId="6" borderId="10" xfId="0" applyFont="1" applyFill="1" applyBorder="1" applyAlignment="1">
      <alignment horizontal="center" vertical="center"/>
    </xf>
    <xf numFmtId="0" fontId="36" fillId="8" borderId="211" xfId="0" applyFont="1" applyFill="1" applyBorder="1" applyAlignment="1">
      <alignment horizontal="center" vertical="center" shrinkToFit="1"/>
    </xf>
    <xf numFmtId="0" fontId="36" fillId="8" borderId="22" xfId="0" applyFont="1" applyFill="1" applyBorder="1" applyAlignment="1">
      <alignment horizontal="center" vertical="center" shrinkToFit="1"/>
    </xf>
    <xf numFmtId="188" fontId="8" fillId="6" borderId="11" xfId="0" applyNumberFormat="1" applyFont="1" applyFill="1" applyBorder="1" applyAlignment="1">
      <alignment horizontal="left" vertical="center" shrinkToFit="1"/>
    </xf>
    <xf numFmtId="188" fontId="8" fillId="6" borderId="130" xfId="0" applyNumberFormat="1" applyFont="1" applyFill="1" applyBorder="1" applyAlignment="1">
      <alignment horizontal="left" vertical="center" shrinkToFit="1"/>
    </xf>
    <xf numFmtId="188" fontId="8" fillId="6" borderId="208" xfId="0" applyNumberFormat="1" applyFont="1" applyFill="1" applyBorder="1" applyAlignment="1">
      <alignment horizontal="left" vertical="center" shrinkToFit="1"/>
    </xf>
    <xf numFmtId="188" fontId="8" fillId="6" borderId="218" xfId="0" applyNumberFormat="1" applyFont="1" applyFill="1" applyBorder="1" applyAlignment="1">
      <alignment horizontal="left" vertical="center" shrinkToFit="1"/>
    </xf>
    <xf numFmtId="14" fontId="8" fillId="0" borderId="33" xfId="0" applyNumberFormat="1" applyFont="1" applyBorder="1" applyAlignment="1" applyProtection="1">
      <alignment horizontal="left" vertical="top" wrapText="1"/>
      <protection locked="0"/>
    </xf>
    <xf numFmtId="0" fontId="8" fillId="0" borderId="132" xfId="0" applyFont="1" applyBorder="1" applyAlignment="1" applyProtection="1">
      <alignment horizontal="left" vertical="top" wrapText="1"/>
      <protection locked="0"/>
    </xf>
    <xf numFmtId="0" fontId="8" fillId="0" borderId="207" xfId="0" applyFont="1" applyBorder="1" applyAlignment="1" applyProtection="1">
      <alignment horizontal="left" vertical="top" wrapText="1"/>
      <protection locked="0"/>
    </xf>
    <xf numFmtId="0" fontId="13" fillId="6" borderId="212" xfId="0" applyFont="1" applyFill="1" applyBorder="1" applyAlignment="1">
      <alignment horizontal="center" vertical="center"/>
    </xf>
    <xf numFmtId="0" fontId="13" fillId="6" borderId="124" xfId="0" applyFont="1" applyFill="1" applyBorder="1" applyAlignment="1">
      <alignment horizontal="center" vertical="center"/>
    </xf>
    <xf numFmtId="0" fontId="13" fillId="11" borderId="204" xfId="0" applyFont="1" applyFill="1" applyBorder="1" applyAlignment="1">
      <alignment horizontal="left" vertical="center"/>
    </xf>
    <xf numFmtId="0" fontId="13" fillId="11" borderId="45" xfId="0" applyFont="1" applyFill="1" applyBorder="1" applyAlignment="1">
      <alignment horizontal="left" vertical="center"/>
    </xf>
    <xf numFmtId="0" fontId="13" fillId="11" borderId="46" xfId="0" applyFont="1" applyFill="1" applyBorder="1" applyAlignment="1">
      <alignment horizontal="left" vertical="center"/>
    </xf>
    <xf numFmtId="0" fontId="13" fillId="0" borderId="33" xfId="0" applyFont="1" applyBorder="1" applyAlignment="1">
      <alignment horizontal="left" vertical="top" wrapText="1"/>
    </xf>
    <xf numFmtId="0" fontId="13" fillId="11" borderId="172" xfId="0" applyFont="1" applyFill="1" applyBorder="1" applyAlignment="1">
      <alignment horizontal="left" vertical="center" wrapText="1"/>
    </xf>
    <xf numFmtId="0" fontId="0" fillId="11" borderId="200" xfId="0" applyFill="1" applyBorder="1" applyAlignment="1">
      <alignment horizontal="left" vertical="center" wrapText="1"/>
    </xf>
    <xf numFmtId="0" fontId="0" fillId="11" borderId="170" xfId="0" applyFill="1" applyBorder="1" applyAlignment="1">
      <alignment horizontal="left" vertical="center" wrapText="1"/>
    </xf>
    <xf numFmtId="0" fontId="13" fillId="6" borderId="206" xfId="0" applyFont="1" applyFill="1" applyBorder="1" applyAlignment="1">
      <alignment horizontal="left" vertical="center"/>
    </xf>
    <xf numFmtId="0" fontId="13" fillId="6" borderId="74" xfId="0" applyFont="1" applyFill="1" applyBorder="1" applyAlignment="1">
      <alignment horizontal="left" vertical="center"/>
    </xf>
    <xf numFmtId="0" fontId="13" fillId="6" borderId="43" xfId="0" applyFont="1" applyFill="1" applyBorder="1" applyAlignment="1">
      <alignment horizontal="left" vertical="center"/>
    </xf>
    <xf numFmtId="0" fontId="36" fillId="0" borderId="0" xfId="0" applyFont="1" applyAlignment="1">
      <alignment horizontal="left" vertical="center"/>
    </xf>
    <xf numFmtId="0" fontId="36" fillId="6" borderId="91" xfId="0" applyFont="1" applyFill="1" applyBorder="1" applyAlignment="1">
      <alignment horizontal="left" vertical="center" wrapText="1"/>
    </xf>
    <xf numFmtId="0" fontId="13" fillId="6" borderId="14" xfId="0" applyFont="1" applyFill="1" applyBorder="1" applyAlignment="1">
      <alignment horizontal="left" vertical="center" wrapText="1"/>
    </xf>
    <xf numFmtId="0" fontId="13" fillId="6" borderId="35" xfId="0" applyFont="1" applyFill="1" applyBorder="1" applyAlignment="1">
      <alignment horizontal="left" vertical="center" wrapText="1"/>
    </xf>
    <xf numFmtId="0" fontId="34" fillId="0" borderId="10" xfId="0" applyFont="1" applyBorder="1" applyAlignment="1" applyProtection="1">
      <alignment horizontal="left" vertical="center" shrinkToFit="1"/>
      <protection locked="0"/>
    </xf>
    <xf numFmtId="0" fontId="34" fillId="0" borderId="96" xfId="0" applyFont="1" applyBorder="1" applyAlignment="1" applyProtection="1">
      <alignment horizontal="left" vertical="center" shrinkToFit="1"/>
      <protection locked="0"/>
    </xf>
    <xf numFmtId="0" fontId="34" fillId="0" borderId="182" xfId="0" applyFont="1" applyBorder="1" applyAlignment="1" applyProtection="1">
      <alignment horizontal="left" vertical="center" shrinkToFit="1"/>
      <protection locked="0"/>
    </xf>
    <xf numFmtId="0" fontId="8" fillId="0" borderId="92" xfId="0" applyFont="1" applyBorder="1" applyAlignment="1" applyProtection="1">
      <alignment horizontal="left" vertical="top" wrapText="1"/>
      <protection locked="0"/>
    </xf>
    <xf numFmtId="0" fontId="8" fillId="0" borderId="28" xfId="0" applyFont="1" applyBorder="1" applyAlignment="1" applyProtection="1">
      <alignment horizontal="left" vertical="top" wrapText="1"/>
      <protection locked="0"/>
    </xf>
    <xf numFmtId="0" fontId="8" fillId="0" borderId="47" xfId="0" applyFont="1" applyBorder="1" applyAlignment="1" applyProtection="1">
      <alignment horizontal="left" vertical="top" wrapText="1"/>
      <protection locked="0"/>
    </xf>
    <xf numFmtId="0" fontId="36" fillId="11" borderId="174" xfId="0" applyFont="1" applyFill="1" applyBorder="1" applyAlignment="1">
      <alignment horizontal="left" vertical="center" shrinkToFit="1"/>
    </xf>
    <xf numFmtId="0" fontId="36" fillId="11" borderId="145" xfId="0" applyFont="1" applyFill="1" applyBorder="1" applyAlignment="1">
      <alignment horizontal="left" vertical="center" shrinkToFit="1"/>
    </xf>
    <xf numFmtId="0" fontId="36" fillId="11" borderId="173" xfId="0" applyFont="1" applyFill="1" applyBorder="1" applyAlignment="1">
      <alignment horizontal="left" vertical="center" shrinkToFit="1"/>
    </xf>
    <xf numFmtId="0" fontId="54" fillId="6" borderId="91" xfId="0" applyFont="1" applyFill="1" applyBorder="1" applyAlignment="1">
      <alignment horizontal="center" vertical="center" wrapText="1"/>
    </xf>
    <xf numFmtId="0" fontId="54" fillId="6" borderId="48" xfId="0" applyFont="1" applyFill="1" applyBorder="1" applyAlignment="1">
      <alignment horizontal="center" vertical="center" wrapText="1"/>
    </xf>
    <xf numFmtId="0" fontId="54" fillId="6" borderId="33" xfId="0" applyFont="1" applyFill="1" applyBorder="1" applyAlignment="1">
      <alignment horizontal="center" vertical="center" wrapText="1"/>
    </xf>
    <xf numFmtId="0" fontId="54" fillId="6" borderId="49" xfId="0" applyFont="1" applyFill="1" applyBorder="1" applyAlignment="1">
      <alignment horizontal="center" vertical="center" wrapText="1"/>
    </xf>
    <xf numFmtId="0" fontId="54" fillId="6" borderId="92" xfId="0" applyFont="1" applyFill="1" applyBorder="1" applyAlignment="1">
      <alignment horizontal="center" vertical="center" wrapText="1"/>
    </xf>
    <xf numFmtId="0" fontId="54" fillId="6" borderId="93" xfId="0" applyFont="1" applyFill="1" applyBorder="1" applyAlignment="1">
      <alignment horizontal="center" vertical="center" wrapText="1"/>
    </xf>
    <xf numFmtId="0" fontId="34" fillId="11" borderId="96" xfId="0" applyFont="1" applyFill="1" applyBorder="1" applyAlignment="1">
      <alignment horizontal="center" vertical="center" shrinkToFit="1"/>
    </xf>
    <xf numFmtId="0" fontId="69" fillId="0" borderId="0" xfId="0" applyFont="1" applyAlignment="1">
      <alignment horizontal="left" vertical="center" shrinkToFit="1"/>
    </xf>
    <xf numFmtId="0" fontId="13" fillId="0" borderId="0" xfId="0" applyFont="1" applyAlignment="1">
      <alignment horizontal="left" vertical="center" wrapText="1"/>
    </xf>
    <xf numFmtId="0" fontId="43" fillId="0" borderId="0" xfId="0" applyFont="1" applyAlignment="1">
      <alignment horizontal="right" vertical="center" shrinkToFit="1"/>
    </xf>
    <xf numFmtId="0" fontId="36" fillId="6" borderId="31" xfId="0" applyFont="1" applyFill="1" applyBorder="1" applyAlignment="1">
      <alignment horizontal="center" vertical="center"/>
    </xf>
    <xf numFmtId="0" fontId="36" fillId="6" borderId="32" xfId="0" applyFont="1" applyFill="1" applyBorder="1" applyAlignment="1">
      <alignment horizontal="center" vertical="center"/>
    </xf>
    <xf numFmtId="0" fontId="36" fillId="6" borderId="123" xfId="0" applyFont="1" applyFill="1" applyBorder="1" applyAlignment="1">
      <alignment horizontal="center" vertical="center"/>
    </xf>
    <xf numFmtId="177" fontId="6" fillId="6" borderId="66" xfId="3" applyNumberFormat="1" applyFill="1" applyBorder="1" applyAlignment="1">
      <alignment horizontal="right" vertical="top"/>
    </xf>
    <xf numFmtId="177" fontId="6" fillId="6" borderId="64" xfId="3" applyNumberFormat="1" applyFill="1" applyBorder="1" applyAlignment="1">
      <alignment horizontal="right" vertical="top"/>
    </xf>
    <xf numFmtId="177" fontId="6" fillId="6" borderId="65" xfId="3" applyNumberFormat="1" applyFill="1" applyBorder="1" applyAlignment="1">
      <alignment horizontal="right" vertical="top"/>
    </xf>
    <xf numFmtId="0" fontId="28" fillId="0" borderId="0" xfId="0" applyFont="1" applyAlignment="1">
      <alignment horizontal="right" vertical="center" shrinkToFit="1"/>
    </xf>
    <xf numFmtId="0" fontId="28" fillId="0" borderId="0" xfId="0" applyFont="1" applyAlignment="1">
      <alignment horizontal="left" vertical="center" shrinkToFit="1"/>
    </xf>
    <xf numFmtId="0" fontId="0" fillId="6" borderId="42" xfId="3" applyFont="1" applyFill="1" applyBorder="1" applyAlignment="1">
      <alignment horizontal="center" vertical="center"/>
    </xf>
    <xf numFmtId="0" fontId="0" fillId="6" borderId="74" xfId="3" applyFont="1" applyFill="1" applyBorder="1" applyAlignment="1">
      <alignment horizontal="center" vertical="center"/>
    </xf>
    <xf numFmtId="38" fontId="7" fillId="3" borderId="32" xfId="4" applyFont="1" applyFill="1" applyBorder="1" applyAlignment="1" applyProtection="1">
      <alignment horizontal="right" vertical="center"/>
    </xf>
    <xf numFmtId="38" fontId="7" fillId="3" borderId="119" xfId="4" applyFont="1" applyFill="1" applyBorder="1" applyAlignment="1" applyProtection="1">
      <alignment horizontal="right" vertical="center"/>
    </xf>
    <xf numFmtId="0" fontId="15" fillId="4" borderId="60" xfId="3" applyFont="1" applyFill="1" applyBorder="1" applyAlignment="1">
      <alignment horizontal="left" vertical="center"/>
    </xf>
    <xf numFmtId="0" fontId="15" fillId="4" borderId="50" xfId="3" applyFont="1" applyFill="1" applyBorder="1" applyAlignment="1">
      <alignment horizontal="left" vertical="center"/>
    </xf>
    <xf numFmtId="38" fontId="6" fillId="4" borderId="0" xfId="4" applyFont="1" applyFill="1" applyBorder="1" applyAlignment="1" applyProtection="1">
      <alignment horizontal="right" vertical="center"/>
    </xf>
    <xf numFmtId="38" fontId="6" fillId="4" borderId="36" xfId="4" applyFont="1" applyFill="1" applyBorder="1" applyAlignment="1" applyProtection="1">
      <alignment horizontal="right" vertical="center"/>
    </xf>
    <xf numFmtId="38" fontId="6" fillId="3" borderId="40" xfId="4" applyFont="1" applyFill="1" applyBorder="1" applyAlignment="1" applyProtection="1">
      <alignment horizontal="right" vertical="center" wrapText="1"/>
    </xf>
    <xf numFmtId="38" fontId="6" fillId="3" borderId="29" xfId="4" applyFont="1" applyFill="1" applyBorder="1" applyAlignment="1" applyProtection="1">
      <alignment horizontal="right" vertical="center" wrapText="1"/>
    </xf>
    <xf numFmtId="38" fontId="6" fillId="3" borderId="30" xfId="4" applyFont="1" applyFill="1" applyBorder="1" applyAlignment="1" applyProtection="1">
      <alignment horizontal="right" vertical="center" wrapText="1"/>
    </xf>
    <xf numFmtId="38" fontId="6" fillId="3" borderId="11" xfId="4" applyFont="1" applyFill="1" applyBorder="1" applyAlignment="1" applyProtection="1">
      <alignment horizontal="right" vertical="center"/>
    </xf>
    <xf numFmtId="38" fontId="6" fillId="3" borderId="20" xfId="4" applyFont="1" applyFill="1" applyBorder="1" applyAlignment="1" applyProtection="1">
      <alignment horizontal="right" vertical="center"/>
    </xf>
    <xf numFmtId="38" fontId="6" fillId="3" borderId="12" xfId="4" applyFont="1" applyFill="1" applyBorder="1" applyAlignment="1" applyProtection="1">
      <alignment horizontal="right" vertical="center"/>
    </xf>
    <xf numFmtId="38" fontId="6" fillId="3" borderId="21" xfId="4" applyFont="1" applyFill="1" applyBorder="1" applyAlignment="1" applyProtection="1">
      <alignment horizontal="right" vertical="center"/>
    </xf>
    <xf numFmtId="38" fontId="6" fillId="3" borderId="94" xfId="4" applyFont="1" applyFill="1" applyBorder="1" applyAlignment="1" applyProtection="1">
      <alignment horizontal="right" vertical="center"/>
    </xf>
    <xf numFmtId="38" fontId="6" fillId="3" borderId="120" xfId="4" applyFont="1" applyFill="1" applyBorder="1" applyAlignment="1" applyProtection="1">
      <alignment horizontal="right" vertical="center"/>
    </xf>
    <xf numFmtId="38" fontId="6" fillId="4" borderId="98" xfId="4" applyFont="1" applyFill="1" applyBorder="1" applyAlignment="1" applyProtection="1">
      <alignment horizontal="right" vertical="center"/>
    </xf>
    <xf numFmtId="38" fontId="6" fillId="4" borderId="68" xfId="4" applyFont="1" applyFill="1" applyBorder="1" applyAlignment="1" applyProtection="1">
      <alignment horizontal="right" vertical="center"/>
    </xf>
    <xf numFmtId="38" fontId="6" fillId="4" borderId="69" xfId="4" applyFont="1" applyFill="1" applyBorder="1" applyAlignment="1" applyProtection="1">
      <alignment horizontal="right" vertical="center"/>
    </xf>
    <xf numFmtId="0" fontId="6" fillId="3" borderId="29" xfId="3" applyFill="1" applyBorder="1" applyAlignment="1">
      <alignment horizontal="center" vertical="center"/>
    </xf>
    <xf numFmtId="0" fontId="6" fillId="0" borderId="10" xfId="3" applyBorder="1" applyAlignment="1" applyProtection="1">
      <alignment horizontal="left" vertical="center" shrinkToFit="1"/>
      <protection locked="0"/>
    </xf>
    <xf numFmtId="0" fontId="6" fillId="0" borderId="96" xfId="3" applyBorder="1" applyAlignment="1" applyProtection="1">
      <alignment horizontal="left" vertical="center" shrinkToFit="1"/>
      <protection locked="0"/>
    </xf>
    <xf numFmtId="0" fontId="6" fillId="0" borderId="124" xfId="3" applyBorder="1" applyAlignment="1" applyProtection="1">
      <alignment horizontal="left" vertical="center" shrinkToFit="1"/>
      <protection locked="0"/>
    </xf>
    <xf numFmtId="0" fontId="6" fillId="6" borderId="14" xfId="3" applyFill="1" applyBorder="1" applyAlignment="1">
      <alignment horizontal="left" vertical="center" shrinkToFit="1"/>
    </xf>
    <xf numFmtId="0" fontId="6" fillId="0" borderId="9" xfId="3" applyBorder="1" applyAlignment="1" applyProtection="1">
      <alignment horizontal="left" vertical="center" shrinkToFit="1"/>
      <protection locked="0"/>
    </xf>
    <xf numFmtId="0" fontId="6" fillId="0" borderId="45" xfId="3" applyBorder="1" applyAlignment="1" applyProtection="1">
      <alignment horizontal="left" vertical="center" shrinkToFit="1"/>
      <protection locked="0"/>
    </xf>
    <xf numFmtId="0" fontId="6" fillId="0" borderId="70" xfId="3" applyBorder="1" applyAlignment="1" applyProtection="1">
      <alignment horizontal="left" vertical="center" shrinkToFit="1"/>
      <protection locked="0"/>
    </xf>
    <xf numFmtId="0" fontId="19" fillId="0" borderId="80" xfId="0" applyFont="1" applyBorder="1" applyAlignment="1" applyProtection="1">
      <alignment horizontal="left" vertical="center" shrinkToFit="1"/>
      <protection locked="0"/>
    </xf>
    <xf numFmtId="0" fontId="19" fillId="0" borderId="153" xfId="0" applyFont="1" applyBorder="1" applyAlignment="1" applyProtection="1">
      <alignment horizontal="left" vertical="center" shrinkToFit="1"/>
      <protection locked="0"/>
    </xf>
    <xf numFmtId="0" fontId="0" fillId="0" borderId="3" xfId="3" applyFont="1" applyBorder="1" applyAlignment="1" applyProtection="1">
      <alignment horizontal="left" vertical="center" shrinkToFit="1"/>
      <protection locked="0"/>
    </xf>
    <xf numFmtId="0" fontId="6" fillId="0" borderId="3" xfId="3" applyBorder="1" applyAlignment="1" applyProtection="1">
      <alignment horizontal="left" vertical="center" shrinkToFit="1"/>
      <protection locked="0"/>
    </xf>
    <xf numFmtId="0" fontId="17" fillId="4" borderId="27" xfId="3" applyFont="1" applyFill="1" applyBorder="1" applyAlignment="1">
      <alignment horizontal="center" vertical="top" textRotation="255"/>
    </xf>
    <xf numFmtId="0" fontId="12" fillId="3" borderId="31" xfId="3" applyFont="1" applyFill="1" applyBorder="1" applyAlignment="1">
      <alignment horizontal="left" vertical="center"/>
    </xf>
    <xf numFmtId="0" fontId="12" fillId="3" borderId="32" xfId="3" applyFont="1" applyFill="1" applyBorder="1" applyAlignment="1">
      <alignment horizontal="left" vertical="center"/>
    </xf>
    <xf numFmtId="0" fontId="0" fillId="0" borderId="41" xfId="3" applyFont="1" applyBorder="1" applyAlignment="1" applyProtection="1">
      <alignment horizontal="left" vertical="top" wrapText="1"/>
      <protection locked="0"/>
    </xf>
    <xf numFmtId="0" fontId="6" fillId="0" borderId="14" xfId="3" applyBorder="1" applyAlignment="1" applyProtection="1">
      <alignment horizontal="left" vertical="top" wrapText="1"/>
      <protection locked="0"/>
    </xf>
    <xf numFmtId="0" fontId="6" fillId="0" borderId="35" xfId="3" applyBorder="1" applyAlignment="1" applyProtection="1">
      <alignment horizontal="left" vertical="top" wrapText="1"/>
      <protection locked="0"/>
    </xf>
    <xf numFmtId="0" fontId="6" fillId="0" borderId="15" xfId="3" applyBorder="1" applyAlignment="1" applyProtection="1">
      <alignment horizontal="left" vertical="top" wrapText="1"/>
      <protection locked="0"/>
    </xf>
    <xf numFmtId="0" fontId="6" fillId="0" borderId="0" xfId="3" applyAlignment="1" applyProtection="1">
      <alignment horizontal="left" vertical="top" wrapText="1"/>
      <protection locked="0"/>
    </xf>
    <xf numFmtId="0" fontId="6" fillId="0" borderId="36" xfId="3" applyBorder="1" applyAlignment="1" applyProtection="1">
      <alignment horizontal="left" vertical="top" wrapText="1"/>
      <protection locked="0"/>
    </xf>
    <xf numFmtId="0" fontId="6" fillId="0" borderId="16" xfId="3" applyBorder="1" applyAlignment="1" applyProtection="1">
      <alignment horizontal="left" vertical="top" wrapText="1"/>
      <protection locked="0"/>
    </xf>
    <xf numFmtId="0" fontId="6" fillId="0" borderId="28" xfId="3" applyBorder="1" applyAlignment="1" applyProtection="1">
      <alignment horizontal="left" vertical="top" wrapText="1"/>
      <protection locked="0"/>
    </xf>
    <xf numFmtId="0" fontId="6" fillId="0" borderId="47" xfId="3" applyBorder="1" applyAlignment="1" applyProtection="1">
      <alignment horizontal="left" vertical="top" wrapText="1"/>
      <protection locked="0"/>
    </xf>
    <xf numFmtId="0" fontId="17" fillId="4" borderId="112" xfId="3" applyFont="1" applyFill="1" applyBorder="1" applyAlignment="1">
      <alignment horizontal="center" vertical="center" shrinkToFit="1"/>
    </xf>
    <xf numFmtId="0" fontId="17" fillId="4" borderId="104" xfId="3" applyFont="1" applyFill="1" applyBorder="1" applyAlignment="1">
      <alignment horizontal="center" vertical="center" shrinkToFit="1"/>
    </xf>
    <xf numFmtId="0" fontId="17" fillId="4" borderId="109" xfId="3" applyFont="1" applyFill="1" applyBorder="1" applyAlignment="1">
      <alignment horizontal="center" vertical="center" shrinkToFit="1"/>
    </xf>
    <xf numFmtId="0" fontId="6" fillId="0" borderId="0" xfId="3" applyAlignment="1">
      <alignment horizontal="left" vertical="top" wrapText="1"/>
    </xf>
    <xf numFmtId="0" fontId="6" fillId="0" borderId="0" xfId="3" applyAlignment="1">
      <alignment horizontal="left" vertical="top"/>
    </xf>
    <xf numFmtId="0" fontId="6" fillId="0" borderId="115" xfId="3" applyBorder="1" applyAlignment="1" applyProtection="1">
      <alignment horizontal="left" vertical="center" shrinkToFit="1"/>
      <protection locked="0"/>
    </xf>
    <xf numFmtId="0" fontId="6" fillId="0" borderId="77" xfId="3" applyBorder="1" applyAlignment="1" applyProtection="1">
      <alignment horizontal="left" vertical="center" shrinkToFit="1"/>
      <protection locked="0"/>
    </xf>
    <xf numFmtId="0" fontId="6" fillId="0" borderId="131" xfId="3" applyBorder="1" applyAlignment="1" applyProtection="1">
      <alignment horizontal="left" vertical="center" shrinkToFit="1"/>
      <protection locked="0"/>
    </xf>
    <xf numFmtId="177" fontId="6" fillId="6" borderId="97" xfId="3" applyNumberFormat="1" applyFill="1" applyBorder="1" applyAlignment="1">
      <alignment horizontal="right" vertical="top"/>
    </xf>
    <xf numFmtId="0" fontId="13" fillId="0" borderId="197" xfId="3" applyFont="1" applyBorder="1" applyAlignment="1">
      <alignment horizontal="left" vertical="top" wrapText="1"/>
    </xf>
    <xf numFmtId="0" fontId="13" fillId="0" borderId="198" xfId="3" applyFont="1" applyBorder="1" applyAlignment="1">
      <alignment horizontal="left" vertical="top" wrapText="1"/>
    </xf>
    <xf numFmtId="0" fontId="13" fillId="0" borderId="199" xfId="3" applyFont="1" applyBorder="1" applyAlignment="1">
      <alignment horizontal="left" vertical="top" wrapText="1"/>
    </xf>
    <xf numFmtId="0" fontId="13" fillId="0" borderId="197" xfId="3" applyFont="1" applyBorder="1" applyAlignment="1">
      <alignment horizontal="left" vertical="center" wrapText="1"/>
    </xf>
    <xf numFmtId="0" fontId="13" fillId="0" borderId="198" xfId="0" applyFont="1" applyBorder="1" applyAlignment="1">
      <alignment horizontal="left" vertical="center" wrapText="1"/>
    </xf>
    <xf numFmtId="0" fontId="13" fillId="0" borderId="199" xfId="0" applyFont="1" applyBorder="1" applyAlignment="1">
      <alignment horizontal="left" vertical="center" wrapText="1"/>
    </xf>
    <xf numFmtId="0" fontId="0" fillId="0" borderId="35" xfId="0" applyBorder="1" applyAlignment="1">
      <alignment vertical="top"/>
    </xf>
    <xf numFmtId="0" fontId="0" fillId="0" borderId="36" xfId="0" applyBorder="1" applyAlignment="1">
      <alignment vertical="top"/>
    </xf>
    <xf numFmtId="0" fontId="0" fillId="0" borderId="47" xfId="0" applyBorder="1" applyAlignment="1">
      <alignment vertical="top"/>
    </xf>
    <xf numFmtId="177" fontId="58" fillId="0" borderId="0" xfId="0" applyNumberFormat="1" applyFont="1" applyAlignment="1">
      <alignment horizontal="left" vertical="center"/>
    </xf>
    <xf numFmtId="0" fontId="13" fillId="0" borderId="198" xfId="3" applyFont="1" applyBorder="1" applyAlignment="1">
      <alignment horizontal="left" vertical="center" wrapText="1"/>
    </xf>
    <xf numFmtId="0" fontId="13" fillId="0" borderId="199" xfId="3" applyFont="1" applyBorder="1" applyAlignment="1">
      <alignment horizontal="left" vertical="center" wrapText="1"/>
    </xf>
    <xf numFmtId="0" fontId="13" fillId="0" borderId="198" xfId="3" applyFont="1" applyBorder="1" applyAlignment="1">
      <alignment horizontal="left" vertical="center"/>
    </xf>
    <xf numFmtId="0" fontId="13" fillId="0" borderId="199" xfId="3" applyFont="1" applyBorder="1" applyAlignment="1">
      <alignment horizontal="left" vertical="center"/>
    </xf>
    <xf numFmtId="177" fontId="76" fillId="0" borderId="0" xfId="0" applyNumberFormat="1" applyFont="1" applyAlignment="1">
      <alignment horizontal="left" vertical="center" wrapText="1"/>
    </xf>
    <xf numFmtId="0" fontId="35" fillId="0" borderId="0" xfId="3" applyFont="1" applyAlignment="1">
      <alignment horizontal="left" vertical="top" wrapText="1"/>
    </xf>
    <xf numFmtId="184" fontId="36" fillId="7" borderId="0" xfId="0" applyNumberFormat="1" applyFont="1" applyFill="1" applyAlignment="1">
      <alignment horizontal="center" vertical="center" shrinkToFit="1"/>
    </xf>
    <xf numFmtId="176" fontId="8" fillId="6" borderId="9" xfId="0" applyNumberFormat="1" applyFont="1" applyFill="1" applyBorder="1" applyAlignment="1">
      <alignment horizontal="right" vertical="center" shrinkToFit="1"/>
    </xf>
    <xf numFmtId="176" fontId="8" fillId="6" borderId="46" xfId="0" applyNumberFormat="1" applyFont="1" applyFill="1" applyBorder="1" applyAlignment="1">
      <alignment horizontal="right" vertical="center" shrinkToFit="1"/>
    </xf>
    <xf numFmtId="176" fontId="8" fillId="6" borderId="115" xfId="0" applyNumberFormat="1" applyFont="1" applyFill="1" applyBorder="1" applyAlignment="1">
      <alignment horizontal="right" vertical="center" shrinkToFit="1"/>
    </xf>
    <xf numFmtId="176" fontId="8" fillId="6" borderId="78" xfId="0" applyNumberFormat="1" applyFont="1" applyFill="1" applyBorder="1" applyAlignment="1">
      <alignment horizontal="right" vertical="center" shrinkToFit="1"/>
    </xf>
    <xf numFmtId="176" fontId="10" fillId="0" borderId="0" xfId="3" applyNumberFormat="1" applyFont="1" applyAlignment="1">
      <alignment horizontal="right" vertical="center"/>
    </xf>
    <xf numFmtId="177" fontId="36" fillId="13" borderId="32" xfId="3" applyNumberFormat="1" applyFont="1" applyFill="1" applyBorder="1" applyAlignment="1">
      <alignment horizontal="right" vertical="center"/>
    </xf>
    <xf numFmtId="177" fontId="36" fillId="13" borderId="119" xfId="3" applyNumberFormat="1" applyFont="1" applyFill="1" applyBorder="1" applyAlignment="1">
      <alignment horizontal="right" vertical="center"/>
    </xf>
    <xf numFmtId="177" fontId="36" fillId="11" borderId="14" xfId="4" applyNumberFormat="1" applyFont="1" applyFill="1" applyBorder="1" applyAlignment="1" applyProtection="1">
      <alignment horizontal="right" vertical="center"/>
    </xf>
    <xf numFmtId="177" fontId="36" fillId="11" borderId="35" xfId="4" applyNumberFormat="1" applyFont="1" applyFill="1" applyBorder="1" applyAlignment="1" applyProtection="1">
      <alignment horizontal="right" vertical="center"/>
    </xf>
    <xf numFmtId="0" fontId="8" fillId="3" borderId="50" xfId="3" applyFont="1" applyFill="1" applyBorder="1" applyAlignment="1">
      <alignment horizontal="center" vertical="center"/>
    </xf>
    <xf numFmtId="0" fontId="8" fillId="3" borderId="63" xfId="3" applyFont="1" applyFill="1" applyBorder="1" applyAlignment="1">
      <alignment horizontal="center" vertical="center"/>
    </xf>
    <xf numFmtId="176" fontId="8" fillId="6" borderId="74" xfId="0" applyNumberFormat="1" applyFont="1" applyFill="1" applyBorder="1" applyAlignment="1">
      <alignment horizontal="right" vertical="center" shrinkToFit="1"/>
    </xf>
    <xf numFmtId="176" fontId="8" fillId="6" borderId="43" xfId="0" applyNumberFormat="1" applyFont="1" applyFill="1" applyBorder="1" applyAlignment="1">
      <alignment horizontal="right" vertical="center" shrinkToFit="1"/>
    </xf>
    <xf numFmtId="0" fontId="54" fillId="0" borderId="197" xfId="0" applyFont="1" applyBorder="1" applyAlignment="1">
      <alignment horizontal="left" vertical="center" wrapText="1"/>
    </xf>
    <xf numFmtId="0" fontId="54" fillId="0" borderId="199" xfId="0" applyFont="1" applyBorder="1" applyAlignment="1">
      <alignment horizontal="left" vertical="center" wrapText="1"/>
    </xf>
    <xf numFmtId="0" fontId="58" fillId="0" borderId="0" xfId="0" applyFont="1" applyAlignment="1">
      <alignment horizontal="left" vertical="center"/>
    </xf>
    <xf numFmtId="0" fontId="13" fillId="0" borderId="197" xfId="0" applyFont="1" applyBorder="1" applyAlignment="1">
      <alignment horizontal="left" vertical="center" wrapText="1"/>
    </xf>
    <xf numFmtId="0" fontId="75" fillId="0" borderId="0" xfId="0" applyFont="1" applyAlignment="1">
      <alignment horizontal="left" vertical="center" wrapText="1"/>
    </xf>
    <xf numFmtId="0" fontId="80" fillId="0" borderId="197" xfId="0" applyFont="1" applyBorder="1" applyAlignment="1">
      <alignment horizontal="left" vertical="top" wrapText="1"/>
    </xf>
    <xf numFmtId="0" fontId="80" fillId="0" borderId="198" xfId="0" applyFont="1" applyBorder="1" applyAlignment="1">
      <alignment horizontal="left" vertical="top" wrapText="1"/>
    </xf>
    <xf numFmtId="0" fontId="80" fillId="0" borderId="199" xfId="0" applyFont="1" applyBorder="1" applyAlignment="1">
      <alignment horizontal="left" vertical="top" wrapText="1"/>
    </xf>
    <xf numFmtId="0" fontId="6" fillId="0" borderId="0" xfId="3" applyAlignment="1">
      <alignment horizontal="right" vertical="center"/>
    </xf>
    <xf numFmtId="0" fontId="6" fillId="9" borderId="100" xfId="3" applyFill="1" applyBorder="1" applyAlignment="1" applyProtection="1">
      <alignment horizontal="left" vertical="center" wrapText="1"/>
      <protection locked="0"/>
    </xf>
    <xf numFmtId="0" fontId="6" fillId="9" borderId="138" xfId="3" applyFill="1" applyBorder="1" applyAlignment="1" applyProtection="1">
      <alignment horizontal="left" vertical="center" wrapText="1"/>
      <protection locked="0"/>
    </xf>
    <xf numFmtId="0" fontId="6" fillId="9" borderId="62" xfId="3" applyFill="1" applyBorder="1" applyAlignment="1" applyProtection="1">
      <alignment horizontal="left" vertical="center" wrapText="1"/>
      <protection locked="0"/>
    </xf>
    <xf numFmtId="0" fontId="59" fillId="0" borderId="0" xfId="3" applyFont="1" applyAlignment="1">
      <alignment horizontal="left" vertical="center" wrapText="1"/>
    </xf>
    <xf numFmtId="0" fontId="35" fillId="0" borderId="197" xfId="3" applyFont="1" applyBorder="1" applyAlignment="1">
      <alignment horizontal="left" vertical="center" wrapText="1"/>
    </xf>
    <xf numFmtId="0" fontId="35" fillId="0" borderId="199" xfId="3" applyFont="1" applyBorder="1" applyAlignment="1">
      <alignment horizontal="left" vertical="center"/>
    </xf>
    <xf numFmtId="0" fontId="54" fillId="0" borderId="197" xfId="3" applyFont="1" applyBorder="1" applyAlignment="1">
      <alignment horizontal="left" vertical="center" wrapText="1"/>
    </xf>
    <xf numFmtId="0" fontId="54" fillId="0" borderId="198" xfId="3" applyFont="1" applyBorder="1" applyAlignment="1">
      <alignment horizontal="left" vertical="center" wrapText="1"/>
    </xf>
    <xf numFmtId="0" fontId="54" fillId="0" borderId="199" xfId="3" applyFont="1" applyBorder="1" applyAlignment="1">
      <alignment horizontal="left" vertical="center" wrapText="1"/>
    </xf>
    <xf numFmtId="0" fontId="6" fillId="0" borderId="60" xfId="3" applyBorder="1" applyAlignment="1" applyProtection="1">
      <alignment horizontal="left" vertical="center" wrapText="1"/>
      <protection locked="0"/>
    </xf>
    <xf numFmtId="0" fontId="6" fillId="0" borderId="50" xfId="3" applyBorder="1" applyAlignment="1" applyProtection="1">
      <alignment horizontal="left" vertical="center" wrapText="1"/>
      <protection locked="0"/>
    </xf>
    <xf numFmtId="0" fontId="6" fillId="0" borderId="61" xfId="3" applyBorder="1" applyAlignment="1" applyProtection="1">
      <alignment horizontal="left" vertical="center" wrapText="1"/>
      <protection locked="0"/>
    </xf>
    <xf numFmtId="0" fontId="6" fillId="0" borderId="41" xfId="3" applyBorder="1" applyAlignment="1" applyProtection="1">
      <alignment horizontal="left" vertical="top" wrapText="1"/>
      <protection locked="0"/>
    </xf>
    <xf numFmtId="0" fontId="6" fillId="6" borderId="151" xfId="3" applyFill="1" applyBorder="1" applyAlignment="1">
      <alignment horizontal="center" vertical="center" wrapText="1"/>
    </xf>
    <xf numFmtId="0" fontId="6" fillId="6" borderId="141" xfId="3" applyFill="1" applyBorder="1" applyAlignment="1">
      <alignment horizontal="center" vertical="center" wrapText="1"/>
    </xf>
    <xf numFmtId="0" fontId="11" fillId="0" borderId="0" xfId="3" applyFont="1" applyAlignment="1">
      <alignment horizontal="left" vertical="center" wrapText="1"/>
    </xf>
    <xf numFmtId="38" fontId="6" fillId="2" borderId="79" xfId="2" applyFont="1" applyFill="1" applyBorder="1" applyAlignment="1" applyProtection="1">
      <alignment horizontal="right" vertical="center" wrapText="1"/>
      <protection locked="0"/>
    </xf>
    <xf numFmtId="38" fontId="6" fillId="2" borderId="108" xfId="2" applyFont="1" applyFill="1" applyBorder="1" applyAlignment="1" applyProtection="1">
      <alignment horizontal="right" vertical="center" wrapText="1"/>
      <protection locked="0"/>
    </xf>
    <xf numFmtId="181" fontId="6" fillId="6" borderId="79" xfId="2" applyNumberFormat="1" applyFont="1" applyFill="1" applyBorder="1" applyAlignment="1" applyProtection="1">
      <alignment horizontal="right" vertical="center" wrapText="1"/>
    </xf>
    <xf numFmtId="181" fontId="6" fillId="6" borderId="108" xfId="2" applyNumberFormat="1" applyFont="1" applyFill="1" applyBorder="1" applyAlignment="1" applyProtection="1">
      <alignment horizontal="right" vertical="center" wrapText="1"/>
    </xf>
    <xf numFmtId="0" fontId="6" fillId="2" borderId="79" xfId="3" applyFill="1" applyBorder="1" applyAlignment="1" applyProtection="1">
      <alignment horizontal="left" vertical="center" wrapText="1"/>
      <protection locked="0"/>
    </xf>
    <xf numFmtId="0" fontId="6" fillId="2" borderId="50" xfId="3" applyFill="1" applyBorder="1" applyAlignment="1" applyProtection="1">
      <alignment horizontal="left" vertical="center" wrapText="1"/>
      <protection locked="0"/>
    </xf>
    <xf numFmtId="0" fontId="6" fillId="2" borderId="108" xfId="3" applyFill="1" applyBorder="1" applyAlignment="1" applyProtection="1">
      <alignment horizontal="left" vertical="center" wrapText="1"/>
      <protection locked="0"/>
    </xf>
    <xf numFmtId="38" fontId="6" fillId="2" borderId="116" xfId="2" applyFont="1" applyFill="1" applyBorder="1" applyAlignment="1" applyProtection="1">
      <alignment horizontal="right" vertical="center" wrapText="1"/>
      <protection locked="0"/>
    </xf>
    <xf numFmtId="38" fontId="6" fillId="2" borderId="117" xfId="2" applyFont="1" applyFill="1" applyBorder="1" applyAlignment="1" applyProtection="1">
      <alignment horizontal="right" vertical="center" wrapText="1"/>
      <protection locked="0"/>
    </xf>
    <xf numFmtId="181" fontId="6" fillId="6" borderId="116" xfId="2" applyNumberFormat="1" applyFont="1" applyFill="1" applyBorder="1" applyAlignment="1" applyProtection="1">
      <alignment horizontal="right" vertical="center" wrapText="1"/>
    </xf>
    <xf numFmtId="181" fontId="6" fillId="6" borderId="117" xfId="2" applyNumberFormat="1" applyFont="1" applyFill="1" applyBorder="1" applyAlignment="1" applyProtection="1">
      <alignment horizontal="right" vertical="center" wrapText="1"/>
    </xf>
    <xf numFmtId="0" fontId="6" fillId="2" borderId="116" xfId="3" applyFill="1" applyBorder="1" applyAlignment="1" applyProtection="1">
      <alignment horizontal="left" vertical="center" wrapText="1"/>
      <protection locked="0"/>
    </xf>
    <xf numFmtId="0" fontId="6" fillId="2" borderId="89" xfId="3" applyFill="1" applyBorder="1" applyAlignment="1" applyProtection="1">
      <alignment horizontal="left" vertical="center" wrapText="1"/>
      <protection locked="0"/>
    </xf>
    <xf numFmtId="0" fontId="6" fillId="2" borderId="117" xfId="3" applyFill="1" applyBorder="1" applyAlignment="1" applyProtection="1">
      <alignment horizontal="left" vertical="center" wrapText="1"/>
      <protection locked="0"/>
    </xf>
    <xf numFmtId="0" fontId="82" fillId="6" borderId="106" xfId="3" applyFont="1" applyFill="1" applyBorder="1" applyAlignment="1">
      <alignment horizontal="center" vertical="center" textRotation="255"/>
    </xf>
    <xf numFmtId="0" fontId="82" fillId="6" borderId="8" xfId="3" applyFont="1" applyFill="1" applyBorder="1" applyAlignment="1">
      <alignment horizontal="center" vertical="center" textRotation="255"/>
    </xf>
    <xf numFmtId="0" fontId="82" fillId="6" borderId="113" xfId="3" applyFont="1" applyFill="1" applyBorder="1" applyAlignment="1">
      <alignment horizontal="center" vertical="center" textRotation="255"/>
    </xf>
    <xf numFmtId="0" fontId="82" fillId="6" borderId="9" xfId="3" applyFont="1" applyFill="1" applyBorder="1" applyAlignment="1">
      <alignment horizontal="center" vertical="center" textRotation="255"/>
    </xf>
    <xf numFmtId="0" fontId="82" fillId="6" borderId="114" xfId="3" applyFont="1" applyFill="1" applyBorder="1" applyAlignment="1">
      <alignment horizontal="center" vertical="center" textRotation="255"/>
    </xf>
    <xf numFmtId="0" fontId="82" fillId="6" borderId="115" xfId="3" applyFont="1" applyFill="1" applyBorder="1" applyAlignment="1">
      <alignment horizontal="center" vertical="center" textRotation="255"/>
    </xf>
    <xf numFmtId="0" fontId="82" fillId="6" borderId="79" xfId="3" applyFont="1" applyFill="1" applyBorder="1" applyAlignment="1">
      <alignment horizontal="center" vertical="center" wrapText="1"/>
    </xf>
    <xf numFmtId="0" fontId="82" fillId="6" borderId="108" xfId="3" applyFont="1" applyFill="1" applyBorder="1" applyAlignment="1">
      <alignment horizontal="center" vertical="center" wrapText="1"/>
    </xf>
    <xf numFmtId="0" fontId="6" fillId="6" borderId="91" xfId="3" applyFill="1" applyBorder="1" applyAlignment="1">
      <alignment horizontal="center" vertical="center" wrapText="1"/>
    </xf>
    <xf numFmtId="0" fontId="6" fillId="6" borderId="14" xfId="3" applyFill="1" applyBorder="1" applyAlignment="1">
      <alignment horizontal="center" vertical="center" wrapText="1"/>
    </xf>
    <xf numFmtId="0" fontId="6" fillId="6" borderId="33" xfId="3" applyFill="1" applyBorder="1" applyAlignment="1">
      <alignment horizontal="center" vertical="center" wrapText="1"/>
    </xf>
    <xf numFmtId="0" fontId="6" fillId="6" borderId="0" xfId="3" applyFill="1" applyAlignment="1">
      <alignment horizontal="center" vertical="center" wrapText="1"/>
    </xf>
    <xf numFmtId="0" fontId="6" fillId="6" borderId="92" xfId="3" applyFill="1" applyBorder="1" applyAlignment="1">
      <alignment horizontal="center" vertical="center" wrapText="1"/>
    </xf>
    <xf numFmtId="0" fontId="6" fillId="6" borderId="28" xfId="3" applyFill="1" applyBorder="1" applyAlignment="1">
      <alignment horizontal="center" vertical="center" wrapText="1"/>
    </xf>
    <xf numFmtId="0" fontId="82" fillId="6" borderId="50" xfId="3" applyFont="1" applyFill="1" applyBorder="1" applyAlignment="1">
      <alignment horizontal="center" vertical="center" wrapText="1"/>
    </xf>
    <xf numFmtId="0" fontId="6" fillId="6" borderId="91" xfId="3" applyFill="1" applyBorder="1" applyAlignment="1">
      <alignment horizontal="center" vertical="center" shrinkToFit="1"/>
    </xf>
    <xf numFmtId="0" fontId="6" fillId="6" borderId="48" xfId="3" applyFill="1" applyBorder="1" applyAlignment="1">
      <alignment horizontal="center" vertical="center" shrinkToFit="1"/>
    </xf>
    <xf numFmtId="0" fontId="6" fillId="6" borderId="33" xfId="3" applyFill="1" applyBorder="1" applyAlignment="1">
      <alignment horizontal="center" vertical="center" shrinkToFit="1"/>
    </xf>
    <xf numFmtId="0" fontId="6" fillId="6" borderId="49" xfId="3" applyFill="1" applyBorder="1" applyAlignment="1">
      <alignment horizontal="center" vertical="center" shrinkToFit="1"/>
    </xf>
    <xf numFmtId="0" fontId="6" fillId="6" borderId="92" xfId="3" applyFill="1" applyBorder="1" applyAlignment="1">
      <alignment horizontal="center" vertical="center" shrinkToFit="1"/>
    </xf>
    <xf numFmtId="0" fontId="6" fillId="6" borderId="93" xfId="3" applyFill="1" applyBorder="1" applyAlignment="1">
      <alignment horizontal="center" vertical="center" shrinkToFit="1"/>
    </xf>
    <xf numFmtId="0" fontId="6" fillId="0" borderId="80" xfId="3" applyBorder="1" applyAlignment="1" applyProtection="1">
      <alignment horizontal="left" vertical="top" wrapText="1"/>
      <protection locked="0"/>
    </xf>
    <xf numFmtId="0" fontId="6" fillId="0" borderId="81" xfId="3" applyBorder="1" applyAlignment="1" applyProtection="1">
      <alignment horizontal="left" vertical="top" wrapText="1"/>
      <protection locked="0"/>
    </xf>
    <xf numFmtId="0" fontId="6" fillId="0" borderId="82" xfId="3" applyBorder="1" applyAlignment="1" applyProtection="1">
      <alignment horizontal="left" vertical="top" wrapText="1"/>
      <protection locked="0"/>
    </xf>
    <xf numFmtId="0" fontId="6" fillId="0" borderId="63" xfId="3" applyBorder="1" applyAlignment="1" applyProtection="1">
      <alignment horizontal="left" vertical="center" wrapText="1"/>
      <protection locked="0"/>
    </xf>
    <xf numFmtId="0" fontId="6" fillId="6" borderId="171" xfId="3" applyFill="1" applyBorder="1" applyAlignment="1">
      <alignment horizontal="center" vertical="center" wrapText="1"/>
    </xf>
    <xf numFmtId="0" fontId="6" fillId="6" borderId="61" xfId="3" applyFill="1" applyBorder="1" applyAlignment="1">
      <alignment horizontal="center" vertical="center" wrapText="1"/>
    </xf>
    <xf numFmtId="0" fontId="6" fillId="6" borderId="91" xfId="3" applyFill="1" applyBorder="1" applyAlignment="1">
      <alignment horizontal="center" vertical="center" textRotation="255" wrapText="1"/>
    </xf>
    <xf numFmtId="0" fontId="6" fillId="6" borderId="48" xfId="3" applyFill="1" applyBorder="1" applyAlignment="1">
      <alignment horizontal="center" vertical="center" textRotation="255" wrapText="1"/>
    </xf>
    <xf numFmtId="0" fontId="6" fillId="6" borderId="33" xfId="3" applyFill="1" applyBorder="1" applyAlignment="1">
      <alignment horizontal="center" vertical="center" textRotation="255" wrapText="1"/>
    </xf>
    <xf numFmtId="0" fontId="6" fillId="6" borderId="49" xfId="3" applyFill="1" applyBorder="1" applyAlignment="1">
      <alignment horizontal="center" vertical="center" textRotation="255" wrapText="1"/>
    </xf>
    <xf numFmtId="0" fontId="6" fillId="6" borderId="92" xfId="3" applyFill="1" applyBorder="1" applyAlignment="1">
      <alignment horizontal="center" vertical="center" textRotation="255" wrapText="1"/>
    </xf>
    <xf numFmtId="0" fontId="6" fillId="6" borderId="93" xfId="3" applyFill="1" applyBorder="1" applyAlignment="1">
      <alignment horizontal="center" vertical="center" textRotation="255" wrapText="1"/>
    </xf>
    <xf numFmtId="0" fontId="6" fillId="6" borderId="15" xfId="3" applyFill="1" applyBorder="1" applyAlignment="1">
      <alignment horizontal="center" vertical="center" wrapText="1"/>
    </xf>
    <xf numFmtId="0" fontId="6" fillId="6" borderId="49" xfId="3" applyFill="1" applyBorder="1" applyAlignment="1">
      <alignment horizontal="center" vertical="center" wrapText="1"/>
    </xf>
    <xf numFmtId="0" fontId="6" fillId="6" borderId="16" xfId="3" applyFill="1" applyBorder="1" applyAlignment="1">
      <alignment horizontal="center" vertical="center" wrapText="1"/>
    </xf>
    <xf numFmtId="0" fontId="6" fillId="6" borderId="47" xfId="3" applyFill="1" applyBorder="1" applyAlignment="1">
      <alignment horizontal="center" vertical="center" wrapText="1"/>
    </xf>
    <xf numFmtId="0" fontId="6" fillId="0" borderId="107" xfId="3" applyBorder="1" applyAlignment="1" applyProtection="1">
      <alignment horizontal="left" vertical="top" wrapText="1"/>
      <protection locked="0"/>
    </xf>
    <xf numFmtId="0" fontId="6" fillId="0" borderId="49" xfId="3" applyBorder="1" applyAlignment="1" applyProtection="1">
      <alignment horizontal="left" vertical="top" wrapText="1"/>
      <protection locked="0"/>
    </xf>
    <xf numFmtId="0" fontId="6" fillId="0" borderId="93" xfId="3" applyBorder="1" applyAlignment="1" applyProtection="1">
      <alignment horizontal="left" vertical="top" wrapText="1"/>
      <protection locked="0"/>
    </xf>
    <xf numFmtId="0" fontId="6" fillId="6" borderId="42" xfId="3" applyFill="1" applyBorder="1" applyAlignment="1">
      <alignment horizontal="left" vertical="center"/>
    </xf>
    <xf numFmtId="0" fontId="6" fillId="6" borderId="74" xfId="3" applyFill="1" applyBorder="1" applyAlignment="1">
      <alignment horizontal="left" vertical="center"/>
    </xf>
    <xf numFmtId="0" fontId="6" fillId="6" borderId="43" xfId="3" applyFill="1" applyBorder="1" applyAlignment="1">
      <alignment horizontal="left" vertical="center"/>
    </xf>
    <xf numFmtId="189" fontId="6" fillId="0" borderId="81" xfId="3" applyNumberFormat="1" applyBorder="1" applyAlignment="1" applyProtection="1">
      <alignment horizontal="center" vertical="center"/>
      <protection locked="0"/>
    </xf>
    <xf numFmtId="190" fontId="6" fillId="0" borderId="28" xfId="3" applyNumberFormat="1" applyBorder="1" applyAlignment="1" applyProtection="1">
      <alignment horizontal="center" vertical="center"/>
      <protection locked="0"/>
    </xf>
    <xf numFmtId="0" fontId="6" fillId="6" borderId="31" xfId="3" applyFill="1" applyBorder="1" applyAlignment="1">
      <alignment horizontal="center" vertical="center" wrapText="1"/>
    </xf>
    <xf numFmtId="0" fontId="6" fillId="6" borderId="32" xfId="3" applyFill="1" applyBorder="1" applyAlignment="1">
      <alignment horizontal="center" vertical="center" wrapText="1"/>
    </xf>
    <xf numFmtId="0" fontId="6" fillId="9" borderId="142" xfId="3" applyFill="1" applyBorder="1" applyAlignment="1" applyProtection="1">
      <alignment horizontal="left" vertical="center" wrapText="1"/>
      <protection locked="0"/>
    </xf>
    <xf numFmtId="0" fontId="6" fillId="9" borderId="1" xfId="3" applyFill="1" applyBorder="1" applyAlignment="1" applyProtection="1">
      <alignment horizontal="left" vertical="center" wrapText="1"/>
      <protection locked="0"/>
    </xf>
    <xf numFmtId="0" fontId="6" fillId="6" borderId="25" xfId="3" applyFill="1" applyBorder="1" applyAlignment="1">
      <alignment horizontal="center" vertical="center" wrapText="1"/>
    </xf>
    <xf numFmtId="0" fontId="6" fillId="6" borderId="17" xfId="3" applyFill="1" applyBorder="1" applyAlignment="1">
      <alignment horizontal="center" vertical="center" wrapText="1"/>
    </xf>
    <xf numFmtId="0" fontId="6" fillId="9" borderId="80" xfId="3" applyFill="1" applyBorder="1" applyAlignment="1" applyProtection="1">
      <alignment horizontal="left" vertical="center" wrapText="1"/>
      <protection locked="0"/>
    </xf>
    <xf numFmtId="0" fontId="6" fillId="9" borderId="81" xfId="3" applyFill="1" applyBorder="1" applyAlignment="1" applyProtection="1">
      <alignment horizontal="left" vertical="center" wrapText="1"/>
      <protection locked="0"/>
    </xf>
    <xf numFmtId="0" fontId="6" fillId="9" borderId="82" xfId="3" applyFill="1" applyBorder="1" applyAlignment="1" applyProtection="1">
      <alignment horizontal="left" vertical="center" wrapText="1"/>
      <protection locked="0"/>
    </xf>
    <xf numFmtId="0" fontId="6" fillId="6" borderId="106" xfId="3" applyFill="1" applyBorder="1" applyAlignment="1">
      <alignment horizontal="center" vertical="center" wrapText="1"/>
    </xf>
    <xf numFmtId="0" fontId="6" fillId="6" borderId="4" xfId="3" applyFill="1" applyBorder="1" applyAlignment="1">
      <alignment horizontal="center" vertical="center" wrapText="1"/>
    </xf>
    <xf numFmtId="0" fontId="6" fillId="6" borderId="51" xfId="3" applyFill="1" applyBorder="1" applyAlignment="1">
      <alignment horizontal="center" vertical="center" wrapText="1"/>
    </xf>
    <xf numFmtId="0" fontId="6" fillId="6" borderId="79" xfId="3" applyFill="1" applyBorder="1" applyAlignment="1">
      <alignment horizontal="center" vertical="center" wrapText="1"/>
    </xf>
    <xf numFmtId="0" fontId="19" fillId="0" borderId="51" xfId="3" applyFont="1" applyBorder="1" applyAlignment="1" applyProtection="1">
      <alignment horizontal="left" vertical="center" wrapText="1"/>
      <protection locked="0"/>
    </xf>
    <xf numFmtId="0" fontId="19" fillId="0" borderId="52" xfId="3" applyFont="1" applyBorder="1" applyAlignment="1" applyProtection="1">
      <alignment horizontal="left" vertical="center" wrapText="1"/>
      <protection locked="0"/>
    </xf>
    <xf numFmtId="0" fontId="19" fillId="0" borderId="24" xfId="3" applyFont="1" applyBorder="1" applyAlignment="1" applyProtection="1">
      <alignment horizontal="left" vertical="center" wrapText="1"/>
      <protection locked="0"/>
    </xf>
    <xf numFmtId="0" fontId="10" fillId="6" borderId="130" xfId="3" applyFont="1" applyFill="1" applyBorder="1" applyAlignment="1">
      <alignment horizontal="center" vertical="center" wrapText="1"/>
    </xf>
    <xf numFmtId="0" fontId="10" fillId="6" borderId="134" xfId="3" applyFont="1" applyFill="1" applyBorder="1" applyAlignment="1">
      <alignment horizontal="center" vertical="center" wrapText="1"/>
    </xf>
    <xf numFmtId="0" fontId="6" fillId="6" borderId="105" xfId="3" applyFill="1" applyBorder="1" applyAlignment="1">
      <alignment horizontal="center" vertical="center" wrapText="1"/>
    </xf>
    <xf numFmtId="0" fontId="6" fillId="6" borderId="81" xfId="3" applyFill="1" applyBorder="1" applyAlignment="1">
      <alignment horizontal="center" vertical="center" wrapText="1"/>
    </xf>
    <xf numFmtId="0" fontId="6" fillId="9" borderId="107" xfId="3" applyFill="1" applyBorder="1" applyAlignment="1" applyProtection="1">
      <alignment horizontal="left" vertical="center" wrapText="1"/>
      <protection locked="0"/>
    </xf>
    <xf numFmtId="0" fontId="6" fillId="9" borderId="16" xfId="3" applyFill="1" applyBorder="1" applyAlignment="1" applyProtection="1">
      <alignment horizontal="left" vertical="center" wrapText="1"/>
      <protection locked="0"/>
    </xf>
    <xf numFmtId="0" fontId="6" fillId="9" borderId="28" xfId="3" applyFill="1" applyBorder="1" applyAlignment="1" applyProtection="1">
      <alignment horizontal="left" vertical="center" wrapText="1"/>
      <protection locked="0"/>
    </xf>
    <xf numFmtId="0" fontId="6" fillId="9" borderId="93" xfId="3" applyFill="1" applyBorder="1" applyAlignment="1" applyProtection="1">
      <alignment horizontal="left" vertical="center" wrapText="1"/>
      <protection locked="0"/>
    </xf>
    <xf numFmtId="49" fontId="19" fillId="0" borderId="51" xfId="3" applyNumberFormat="1" applyFont="1" applyBorder="1" applyAlignment="1" applyProtection="1">
      <alignment horizontal="left" vertical="center" wrapText="1"/>
      <protection locked="0"/>
    </xf>
    <xf numFmtId="49" fontId="19" fillId="0" borderId="52" xfId="3" applyNumberFormat="1" applyFont="1" applyBorder="1" applyAlignment="1" applyProtection="1">
      <alignment horizontal="left" vertical="center" wrapText="1"/>
      <protection locked="0"/>
    </xf>
    <xf numFmtId="49" fontId="19" fillId="0" borderId="24" xfId="3" applyNumberFormat="1" applyFont="1" applyBorder="1" applyAlignment="1" applyProtection="1">
      <alignment horizontal="left" vertical="center" wrapText="1"/>
      <protection locked="0"/>
    </xf>
    <xf numFmtId="0" fontId="13" fillId="0" borderId="33" xfId="3" applyFont="1" applyBorder="1">
      <alignment vertical="center"/>
    </xf>
    <xf numFmtId="0" fontId="6" fillId="0" borderId="0" xfId="0" applyFont="1">
      <alignment vertical="center"/>
    </xf>
    <xf numFmtId="0" fontId="79" fillId="0" borderId="31" xfId="3" applyFont="1" applyBorder="1" applyAlignment="1">
      <alignment vertical="top" wrapText="1"/>
    </xf>
    <xf numFmtId="0" fontId="79" fillId="0" borderId="32" xfId="0" applyFont="1" applyBorder="1" applyAlignment="1">
      <alignment vertical="top" wrapText="1"/>
    </xf>
    <xf numFmtId="0" fontId="79" fillId="0" borderId="119" xfId="0" applyFont="1" applyBorder="1" applyAlignment="1">
      <alignment vertical="top" wrapText="1"/>
    </xf>
    <xf numFmtId="0" fontId="79" fillId="0" borderId="33" xfId="0" applyFont="1" applyBorder="1" applyAlignment="1">
      <alignment vertical="top" wrapText="1"/>
    </xf>
    <xf numFmtId="0" fontId="79" fillId="0" borderId="0" xfId="0" applyFont="1" applyAlignment="1">
      <alignment vertical="top" wrapText="1"/>
    </xf>
    <xf numFmtId="0" fontId="79" fillId="0" borderId="36" xfId="0" applyFont="1" applyBorder="1" applyAlignment="1">
      <alignment vertical="top" wrapText="1"/>
    </xf>
    <xf numFmtId="0" fontId="79" fillId="0" borderId="34" xfId="0" applyFont="1" applyBorder="1" applyAlignment="1">
      <alignment vertical="top" wrapText="1"/>
    </xf>
    <xf numFmtId="0" fontId="79" fillId="0" borderId="121" xfId="0" applyFont="1" applyBorder="1" applyAlignment="1">
      <alignment vertical="top" wrapText="1"/>
    </xf>
    <xf numFmtId="0" fontId="79" fillId="0" borderId="183" xfId="0" applyFont="1" applyBorder="1" applyAlignment="1">
      <alignment vertical="top" wrapText="1"/>
    </xf>
    <xf numFmtId="0" fontId="13" fillId="0" borderId="34" xfId="3" applyFont="1" applyBorder="1">
      <alignment vertical="center"/>
    </xf>
    <xf numFmtId="0" fontId="6" fillId="0" borderId="121" xfId="0" applyFont="1" applyBorder="1">
      <alignment vertical="center"/>
    </xf>
    <xf numFmtId="0" fontId="8" fillId="0" borderId="0" xfId="3" applyFont="1" applyAlignment="1">
      <alignment horizontal="right" vertical="center"/>
    </xf>
    <xf numFmtId="0" fontId="8" fillId="5" borderId="98" xfId="3" applyFont="1" applyFill="1" applyBorder="1" applyAlignment="1" applyProtection="1">
      <alignment horizontal="center" vertical="center"/>
      <protection locked="0"/>
    </xf>
    <xf numFmtId="0" fontId="8" fillId="5" borderId="68" xfId="3" applyFont="1" applyFill="1" applyBorder="1" applyAlignment="1" applyProtection="1">
      <alignment horizontal="center" vertical="center"/>
      <protection locked="0"/>
    </xf>
    <xf numFmtId="0" fontId="8" fillId="5" borderId="69" xfId="3" applyFont="1" applyFill="1" applyBorder="1" applyAlignment="1" applyProtection="1">
      <alignment horizontal="center" vertical="center"/>
      <protection locked="0"/>
    </xf>
    <xf numFmtId="0" fontId="8" fillId="0" borderId="0" xfId="3" applyFont="1" applyAlignment="1">
      <alignment horizontal="left" vertical="center" wrapText="1"/>
    </xf>
    <xf numFmtId="0" fontId="34" fillId="0" borderId="0" xfId="3" applyFont="1" applyAlignment="1">
      <alignment horizontal="left" vertical="center" wrapText="1"/>
    </xf>
    <xf numFmtId="49" fontId="34" fillId="0" borderId="18" xfId="3" applyNumberFormat="1" applyFont="1" applyBorder="1" applyAlignment="1" applyProtection="1">
      <alignment horizontal="left" vertical="center" wrapText="1" indent="1" shrinkToFit="1"/>
      <protection locked="0"/>
    </xf>
    <xf numFmtId="49" fontId="34" fillId="0" borderId="12" xfId="0" applyNumberFormat="1" applyFont="1" applyBorder="1" applyAlignment="1" applyProtection="1">
      <alignment horizontal="left" vertical="center" wrapText="1" indent="1"/>
      <protection locked="0"/>
    </xf>
    <xf numFmtId="0" fontId="34" fillId="0" borderId="12" xfId="3" applyFont="1" applyBorder="1" applyAlignment="1" applyProtection="1">
      <alignment horizontal="left" vertical="center" wrapText="1"/>
      <protection locked="0"/>
    </xf>
    <xf numFmtId="0" fontId="34" fillId="0" borderId="12" xfId="0" applyFont="1" applyBorder="1" applyAlignment="1" applyProtection="1">
      <alignment horizontal="left" vertical="center" wrapText="1"/>
      <protection locked="0"/>
    </xf>
    <xf numFmtId="0" fontId="34" fillId="0" borderId="21" xfId="0" applyFont="1" applyBorder="1" applyAlignment="1" applyProtection="1">
      <alignment horizontal="left" vertical="center" wrapText="1"/>
      <protection locked="0"/>
    </xf>
    <xf numFmtId="49" fontId="34" fillId="0" borderId="38" xfId="3" applyNumberFormat="1" applyFont="1" applyBorder="1" applyAlignment="1" applyProtection="1">
      <alignment horizontal="left" vertical="center" wrapText="1" indent="1" shrinkToFit="1"/>
      <protection locked="0"/>
    </xf>
    <xf numFmtId="49" fontId="34" fillId="0" borderId="94" xfId="0" applyNumberFormat="1" applyFont="1" applyBorder="1" applyAlignment="1" applyProtection="1">
      <alignment horizontal="left" vertical="center" wrapText="1" indent="1"/>
      <protection locked="0"/>
    </xf>
    <xf numFmtId="0" fontId="34" fillId="0" borderId="94" xfId="3" applyFont="1" applyBorder="1" applyAlignment="1" applyProtection="1">
      <alignment horizontal="left" vertical="center" wrapText="1"/>
      <protection locked="0"/>
    </xf>
    <xf numFmtId="0" fontId="34" fillId="0" borderId="94" xfId="0" applyFont="1" applyBorder="1" applyAlignment="1" applyProtection="1">
      <alignment horizontal="left" vertical="center" wrapText="1"/>
      <protection locked="0"/>
    </xf>
    <xf numFmtId="0" fontId="34" fillId="0" borderId="120" xfId="0" applyFont="1" applyBorder="1" applyAlignment="1" applyProtection="1">
      <alignment horizontal="left" vertical="center" wrapText="1"/>
      <protection locked="0"/>
    </xf>
    <xf numFmtId="0" fontId="34" fillId="6" borderId="71" xfId="3" applyFont="1" applyFill="1" applyBorder="1" applyAlignment="1">
      <alignment horizontal="center" vertical="center" textRotation="255" shrinkToFit="1"/>
    </xf>
    <xf numFmtId="0" fontId="34" fillId="6" borderId="60" xfId="3" applyFont="1" applyFill="1" applyBorder="1" applyAlignment="1">
      <alignment horizontal="center" vertical="center" textRotation="255" shrinkToFit="1"/>
    </xf>
    <xf numFmtId="0" fontId="34" fillId="6" borderId="178" xfId="3" applyFont="1" applyFill="1" applyBorder="1" applyAlignment="1">
      <alignment horizontal="center" vertical="center" textRotation="255" shrinkToFit="1"/>
    </xf>
    <xf numFmtId="0" fontId="34" fillId="6" borderId="88" xfId="3" applyFont="1" applyFill="1" applyBorder="1" applyAlignment="1">
      <alignment horizontal="center" vertical="center" textRotation="255" shrinkToFit="1"/>
    </xf>
    <xf numFmtId="49" fontId="8" fillId="0" borderId="2" xfId="3" applyNumberFormat="1" applyFont="1" applyBorder="1" applyAlignment="1" applyProtection="1">
      <alignment horizontal="left" vertical="center" wrapText="1" indent="1" shrinkToFit="1"/>
      <protection locked="0"/>
    </xf>
    <xf numFmtId="49" fontId="8" fillId="0" borderId="3" xfId="0" applyNumberFormat="1" applyFont="1" applyBorder="1" applyAlignment="1" applyProtection="1">
      <alignment horizontal="left" vertical="center" wrapText="1" indent="1"/>
      <protection locked="0"/>
    </xf>
    <xf numFmtId="0" fontId="34" fillId="0" borderId="3" xfId="3" applyFont="1" applyBorder="1" applyAlignment="1" applyProtection="1">
      <alignment horizontal="left" vertical="center" wrapText="1"/>
      <protection locked="0"/>
    </xf>
    <xf numFmtId="0" fontId="34" fillId="0" borderId="3" xfId="0" applyFont="1" applyBorder="1" applyAlignment="1" applyProtection="1">
      <alignment horizontal="left" vertical="center" wrapText="1"/>
      <protection locked="0"/>
    </xf>
    <xf numFmtId="0" fontId="34" fillId="0" borderId="23" xfId="0" applyFont="1" applyBorder="1" applyAlignment="1" applyProtection="1">
      <alignment horizontal="left" vertical="center" wrapText="1"/>
      <protection locked="0"/>
    </xf>
    <xf numFmtId="49" fontId="8" fillId="0" borderId="18" xfId="3" applyNumberFormat="1" applyFont="1" applyBorder="1" applyAlignment="1" applyProtection="1">
      <alignment horizontal="left" vertical="center" wrapText="1" indent="1" shrinkToFit="1"/>
      <protection locked="0"/>
    </xf>
    <xf numFmtId="49" fontId="8" fillId="0" borderId="12" xfId="0" applyNumberFormat="1" applyFont="1" applyBorder="1" applyAlignment="1" applyProtection="1">
      <alignment horizontal="left" vertical="center" wrapText="1" indent="1"/>
      <protection locked="0"/>
    </xf>
    <xf numFmtId="49" fontId="34" fillId="0" borderId="6" xfId="3" applyNumberFormat="1" applyFont="1" applyBorder="1" applyAlignment="1" applyProtection="1">
      <alignment horizontal="left" vertical="center" wrapText="1" indent="1" shrinkToFit="1"/>
      <protection locked="0"/>
    </xf>
    <xf numFmtId="49" fontId="34" fillId="0" borderId="13" xfId="0" applyNumberFormat="1" applyFont="1" applyBorder="1" applyAlignment="1" applyProtection="1">
      <alignment horizontal="left" vertical="center" wrapText="1" indent="1"/>
      <protection locked="0"/>
    </xf>
    <xf numFmtId="0" fontId="34" fillId="0" borderId="13" xfId="3" applyFont="1" applyBorder="1" applyAlignment="1" applyProtection="1">
      <alignment horizontal="left" vertical="center" wrapText="1"/>
      <protection locked="0"/>
    </xf>
    <xf numFmtId="0" fontId="34" fillId="0" borderId="13" xfId="0" applyFont="1" applyBorder="1" applyAlignment="1" applyProtection="1">
      <alignment horizontal="left" vertical="center" wrapText="1"/>
      <protection locked="0"/>
    </xf>
    <xf numFmtId="0" fontId="34" fillId="0" borderId="22" xfId="0" applyFont="1" applyBorder="1" applyAlignment="1" applyProtection="1">
      <alignment horizontal="left" vertical="center" wrapText="1"/>
      <protection locked="0"/>
    </xf>
    <xf numFmtId="49" fontId="34" fillId="6" borderId="60" xfId="3" applyNumberFormat="1" applyFont="1" applyFill="1" applyBorder="1" applyAlignment="1">
      <alignment horizontal="center" vertical="center"/>
    </xf>
    <xf numFmtId="49" fontId="34" fillId="0" borderId="108" xfId="0" applyNumberFormat="1" applyFont="1" applyBorder="1" applyAlignment="1">
      <alignment horizontal="center" vertical="center"/>
    </xf>
    <xf numFmtId="0" fontId="34" fillId="6" borderId="79" xfId="3" applyFont="1" applyFill="1" applyBorder="1" applyAlignment="1">
      <alignment horizontal="center" vertical="center" wrapText="1"/>
    </xf>
    <xf numFmtId="0" fontId="34" fillId="6" borderId="50" xfId="3" applyFont="1" applyFill="1" applyBorder="1" applyAlignment="1">
      <alignment horizontal="center" vertical="center" wrapText="1"/>
    </xf>
    <xf numFmtId="0" fontId="34" fillId="0" borderId="50" xfId="0" applyFont="1" applyBorder="1" applyAlignment="1">
      <alignment horizontal="center" vertical="center" wrapText="1"/>
    </xf>
    <xf numFmtId="0" fontId="34" fillId="0" borderId="63" xfId="0" applyFont="1" applyBorder="1" applyAlignment="1">
      <alignment horizontal="center" vertical="center" wrapText="1"/>
    </xf>
    <xf numFmtId="0" fontId="34" fillId="6" borderId="60" xfId="3" applyFont="1" applyFill="1" applyBorder="1" applyAlignment="1">
      <alignment horizontal="center" vertical="center"/>
    </xf>
    <xf numFmtId="0" fontId="34" fillId="0" borderId="108" xfId="0" applyFont="1" applyBorder="1" applyAlignment="1">
      <alignment horizontal="center" vertical="center"/>
    </xf>
    <xf numFmtId="0" fontId="34" fillId="0" borderId="60" xfId="3" applyFont="1" applyBorder="1" applyAlignment="1" applyProtection="1">
      <alignment horizontal="left" vertical="center" wrapText="1"/>
      <protection locked="0"/>
    </xf>
    <xf numFmtId="0" fontId="6" fillId="0" borderId="50" xfId="0" applyFont="1" applyBorder="1" applyAlignment="1" applyProtection="1">
      <alignment horizontal="left" vertical="center" wrapText="1"/>
      <protection locked="0"/>
    </xf>
    <xf numFmtId="0" fontId="6" fillId="0" borderId="63" xfId="0" applyFont="1" applyBorder="1" applyAlignment="1" applyProtection="1">
      <alignment horizontal="left" vertical="center" wrapText="1"/>
      <protection locked="0"/>
    </xf>
    <xf numFmtId="0" fontId="34" fillId="6" borderId="176" xfId="3" applyFont="1" applyFill="1" applyBorder="1" applyAlignment="1">
      <alignment horizontal="center" vertical="center" textRotation="255" wrapText="1"/>
    </xf>
    <xf numFmtId="0" fontId="34" fillId="0" borderId="86" xfId="0" applyFont="1" applyBorder="1" applyAlignment="1">
      <alignment horizontal="center" vertical="center" textRotation="255" wrapText="1"/>
    </xf>
    <xf numFmtId="0" fontId="34" fillId="0" borderId="87" xfId="0" applyFont="1" applyBorder="1" applyAlignment="1">
      <alignment horizontal="center" vertical="center" textRotation="255" wrapText="1"/>
    </xf>
    <xf numFmtId="0" fontId="34" fillId="6" borderId="83" xfId="3" applyFont="1" applyFill="1" applyBorder="1" applyAlignment="1">
      <alignment horizontal="center" vertical="center" wrapText="1"/>
    </xf>
    <xf numFmtId="0" fontId="34" fillId="0" borderId="84" xfId="0" applyFont="1" applyBorder="1" applyAlignment="1">
      <alignment horizontal="center" vertical="center" wrapText="1"/>
    </xf>
    <xf numFmtId="0" fontId="34" fillId="0" borderId="177" xfId="0" applyFont="1" applyBorder="1" applyAlignment="1" applyProtection="1">
      <alignment horizontal="left" vertical="center" wrapText="1"/>
      <protection locked="0"/>
    </xf>
    <xf numFmtId="0" fontId="34" fillId="0" borderId="14"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34" fillId="6" borderId="60" xfId="3" applyFont="1" applyFill="1" applyBorder="1" applyAlignment="1">
      <alignment horizontal="center" vertical="center" wrapText="1"/>
    </xf>
    <xf numFmtId="0" fontId="6" fillId="0" borderId="61" xfId="0" applyFont="1" applyBorder="1" applyAlignment="1">
      <alignment horizontal="center" vertical="center" wrapText="1"/>
    </xf>
    <xf numFmtId="0" fontId="34" fillId="0" borderId="16" xfId="3" applyFont="1" applyBorder="1" applyAlignment="1" applyProtection="1">
      <alignment horizontal="left" vertical="center" wrapText="1"/>
      <protection locked="0"/>
    </xf>
    <xf numFmtId="0" fontId="34" fillId="0" borderId="28" xfId="3"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34" fillId="0" borderId="16" xfId="3" applyFont="1" applyBorder="1" applyAlignment="1" applyProtection="1">
      <alignment vertical="center" wrapText="1"/>
      <protection locked="0"/>
    </xf>
    <xf numFmtId="0" fontId="34" fillId="0" borderId="28" xfId="3" applyFont="1" applyBorder="1" applyAlignment="1" applyProtection="1">
      <alignment vertical="center" wrapText="1"/>
      <protection locked="0"/>
    </xf>
    <xf numFmtId="0" fontId="6" fillId="0" borderId="28" xfId="0" applyFont="1" applyBorder="1" applyAlignment="1" applyProtection="1">
      <alignment vertical="center" wrapText="1"/>
      <protection locked="0"/>
    </xf>
    <xf numFmtId="0" fontId="34" fillId="0" borderId="95" xfId="3" applyFont="1" applyBorder="1" applyAlignment="1">
      <alignment horizontal="left" vertical="center" wrapText="1" indent="1"/>
    </xf>
    <xf numFmtId="0" fontId="34" fillId="0" borderId="96" xfId="0" applyFont="1" applyBorder="1" applyAlignment="1">
      <alignment horizontal="left" vertical="center" wrapText="1" indent="1"/>
    </xf>
    <xf numFmtId="0" fontId="34" fillId="5" borderId="10" xfId="3" applyFont="1" applyFill="1" applyBorder="1" applyAlignment="1" applyProtection="1">
      <alignment horizontal="center" vertical="center" wrapText="1"/>
      <protection locked="0"/>
    </xf>
    <xf numFmtId="0" fontId="34" fillId="5" borderId="110" xfId="0" applyFont="1" applyFill="1" applyBorder="1" applyAlignment="1" applyProtection="1">
      <alignment horizontal="center" vertical="center" wrapText="1"/>
      <protection locked="0"/>
    </xf>
    <xf numFmtId="0" fontId="34" fillId="6" borderId="171" xfId="3" applyFont="1" applyFill="1" applyBorder="1" applyAlignment="1">
      <alignment horizontal="center" vertical="center" wrapText="1"/>
    </xf>
    <xf numFmtId="0" fontId="34" fillId="0" borderId="61" xfId="0" applyFont="1" applyBorder="1" applyAlignment="1">
      <alignment horizontal="center" vertical="center" wrapText="1"/>
    </xf>
    <xf numFmtId="0" fontId="34" fillId="0" borderId="50" xfId="3" applyFont="1" applyBorder="1" applyAlignment="1" applyProtection="1">
      <alignment horizontal="left" vertical="center" wrapText="1"/>
      <protection locked="0"/>
    </xf>
    <xf numFmtId="0" fontId="54" fillId="0" borderId="199" xfId="3" applyFont="1" applyBorder="1" applyAlignment="1">
      <alignment horizontal="left" vertical="center"/>
    </xf>
    <xf numFmtId="0" fontId="54" fillId="0" borderId="198" xfId="3" applyFont="1" applyBorder="1" applyAlignment="1">
      <alignment horizontal="left" vertical="center"/>
    </xf>
    <xf numFmtId="0" fontId="34" fillId="0" borderId="28" xfId="3" applyFont="1" applyBorder="1" applyAlignment="1">
      <alignment horizontal="right" vertical="center"/>
    </xf>
    <xf numFmtId="0" fontId="34" fillId="6" borderId="31" xfId="3" applyFont="1" applyFill="1" applyBorder="1" applyAlignment="1">
      <alignment horizontal="center" vertical="center" wrapText="1"/>
    </xf>
    <xf numFmtId="0" fontId="34" fillId="0" borderId="92" xfId="0" applyFont="1" applyBorder="1" applyAlignment="1">
      <alignment horizontal="center" vertical="center" wrapText="1"/>
    </xf>
    <xf numFmtId="0" fontId="34" fillId="0" borderId="147" xfId="3" applyFont="1" applyBorder="1" applyAlignment="1" applyProtection="1">
      <alignment horizontal="left" vertical="center" wrapText="1" indent="1"/>
      <protection locked="0"/>
    </xf>
    <xf numFmtId="0" fontId="34" fillId="0" borderId="99" xfId="0" applyFont="1" applyBorder="1" applyAlignment="1" applyProtection="1">
      <alignment horizontal="left" vertical="center" wrapText="1" indent="1"/>
      <protection locked="0"/>
    </xf>
    <xf numFmtId="0" fontId="34" fillId="0" borderId="175" xfId="0" applyFont="1" applyBorder="1" applyAlignment="1" applyProtection="1">
      <alignment horizontal="left" vertical="center" wrapText="1" indent="1"/>
      <protection locked="0"/>
    </xf>
    <xf numFmtId="0" fontId="34" fillId="0" borderId="147" xfId="0" applyFont="1" applyBorder="1" applyAlignment="1" applyProtection="1">
      <alignment horizontal="left" vertical="center" wrapText="1" indent="1"/>
      <protection locked="0"/>
    </xf>
    <xf numFmtId="0" fontId="34" fillId="6" borderId="122" xfId="3" applyFont="1" applyFill="1" applyBorder="1" applyAlignment="1">
      <alignment horizontal="center" vertical="center" wrapText="1"/>
    </xf>
    <xf numFmtId="49" fontId="48" fillId="0" borderId="119" xfId="3" applyNumberFormat="1" applyFont="1" applyBorder="1" applyAlignment="1" applyProtection="1">
      <alignment horizontal="center" vertical="center" wrapText="1"/>
      <protection locked="0"/>
    </xf>
    <xf numFmtId="49" fontId="48" fillId="0" borderId="47" xfId="0" applyNumberFormat="1" applyFont="1" applyBorder="1" applyAlignment="1" applyProtection="1">
      <alignment horizontal="center" vertical="center" wrapText="1"/>
      <protection locked="0"/>
    </xf>
    <xf numFmtId="0" fontId="48" fillId="0" borderId="95" xfId="3" applyFont="1" applyBorder="1" applyAlignment="1" applyProtection="1">
      <alignment horizontal="left" vertical="center" wrapText="1" indent="1"/>
      <protection locked="0"/>
    </xf>
    <xf numFmtId="0" fontId="48" fillId="0" borderId="96" xfId="0" applyFont="1" applyBorder="1" applyAlignment="1" applyProtection="1">
      <alignment horizontal="left" vertical="center" wrapText="1" indent="1"/>
      <protection locked="0"/>
    </xf>
    <xf numFmtId="0" fontId="48" fillId="0" borderId="110" xfId="0" applyFont="1" applyBorder="1" applyAlignment="1" applyProtection="1">
      <alignment horizontal="left" vertical="center" wrapText="1" indent="1"/>
      <protection locked="0"/>
    </xf>
    <xf numFmtId="0" fontId="48" fillId="0" borderId="95" xfId="0" applyFont="1" applyBorder="1" applyAlignment="1" applyProtection="1">
      <alignment horizontal="left" vertical="center" wrapText="1" indent="1"/>
      <protection locked="0"/>
    </xf>
    <xf numFmtId="0" fontId="34" fillId="6" borderId="91" xfId="0" applyFont="1" applyFill="1" applyBorder="1" applyAlignment="1">
      <alignment horizontal="center" vertical="center" wrapText="1"/>
    </xf>
    <xf numFmtId="0" fontId="34" fillId="6" borderId="48"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49" xfId="0" applyFont="1" applyFill="1" applyBorder="1" applyAlignment="1">
      <alignment horizontal="center" vertical="center" wrapText="1"/>
    </xf>
    <xf numFmtId="0" fontId="34" fillId="6" borderId="92" xfId="0" applyFont="1" applyFill="1" applyBorder="1" applyAlignment="1">
      <alignment horizontal="center" vertical="center" wrapText="1"/>
    </xf>
    <xf numFmtId="0" fontId="34" fillId="6" borderId="93" xfId="0" applyFont="1" applyFill="1" applyBorder="1" applyAlignment="1">
      <alignment horizontal="center" vertical="center" wrapText="1"/>
    </xf>
    <xf numFmtId="0" fontId="34" fillId="0" borderId="42" xfId="3" applyFont="1" applyBorder="1" applyAlignment="1">
      <alignment horizontal="left" vertical="center" wrapText="1" indent="1"/>
    </xf>
    <xf numFmtId="0" fontId="34" fillId="0" borderId="74" xfId="0" applyFont="1" applyBorder="1" applyAlignment="1">
      <alignment horizontal="left" vertical="center" wrapText="1" indent="1"/>
    </xf>
    <xf numFmtId="0" fontId="34" fillId="5" borderId="8" xfId="3" applyFont="1" applyFill="1" applyBorder="1" applyAlignment="1" applyProtection="1">
      <alignment horizontal="center" vertical="center" wrapText="1"/>
      <protection locked="0"/>
    </xf>
    <xf numFmtId="0" fontId="34" fillId="5" borderId="111" xfId="0" applyFont="1" applyFill="1" applyBorder="1" applyAlignment="1" applyProtection="1">
      <alignment horizontal="center" vertical="center" wrapText="1"/>
      <protection locked="0"/>
    </xf>
    <xf numFmtId="0" fontId="34" fillId="6" borderId="41" xfId="3" applyFont="1" applyFill="1" applyBorder="1" applyAlignment="1">
      <alignment horizontal="center" vertical="center" wrapText="1"/>
    </xf>
    <xf numFmtId="0" fontId="34" fillId="0" borderId="14" xfId="0" applyFont="1" applyBorder="1" applyAlignment="1">
      <alignment vertical="center" wrapText="1"/>
    </xf>
    <xf numFmtId="0" fontId="34" fillId="0" borderId="35" xfId="0" applyFont="1" applyBorder="1" applyAlignment="1">
      <alignment vertical="center" wrapText="1"/>
    </xf>
    <xf numFmtId="0" fontId="34" fillId="0" borderId="15" xfId="0" applyFont="1" applyBorder="1" applyAlignment="1">
      <alignment vertical="center" wrapText="1"/>
    </xf>
    <xf numFmtId="0" fontId="34" fillId="0" borderId="0" xfId="0" applyFont="1" applyAlignment="1">
      <alignment vertical="center" wrapText="1"/>
    </xf>
    <xf numFmtId="0" fontId="34" fillId="0" borderId="36" xfId="0" applyFont="1" applyBorder="1" applyAlignment="1">
      <alignment vertical="center" wrapText="1"/>
    </xf>
    <xf numFmtId="0" fontId="34" fillId="0" borderId="16" xfId="0" applyFont="1" applyBorder="1" applyAlignment="1">
      <alignment vertical="center" wrapText="1"/>
    </xf>
    <xf numFmtId="0" fontId="34" fillId="0" borderId="28" xfId="0" applyFont="1" applyBorder="1" applyAlignment="1">
      <alignment vertical="center" wrapText="1"/>
    </xf>
    <xf numFmtId="0" fontId="34" fillId="0" borderId="47" xfId="0" applyFont="1" applyBorder="1" applyAlignment="1">
      <alignment vertical="center" wrapText="1"/>
    </xf>
    <xf numFmtId="0" fontId="34" fillId="0" borderId="44" xfId="3" applyFont="1" applyBorder="1" applyAlignment="1">
      <alignment horizontal="left" vertical="center" wrapText="1" indent="1"/>
    </xf>
    <xf numFmtId="0" fontId="34" fillId="0" borderId="45" xfId="0" applyFont="1" applyBorder="1" applyAlignment="1">
      <alignment horizontal="left" vertical="center" wrapText="1" indent="1"/>
    </xf>
    <xf numFmtId="0" fontId="34" fillId="5" borderId="9" xfId="3" applyFont="1" applyFill="1" applyBorder="1" applyAlignment="1" applyProtection="1">
      <alignment horizontal="center" vertical="center" wrapText="1"/>
      <protection locked="0"/>
    </xf>
    <xf numFmtId="0" fontId="34" fillId="5" borderId="137" xfId="0" applyFont="1" applyFill="1" applyBorder="1" applyAlignment="1" applyProtection="1">
      <alignment horizontal="center" vertical="center" wrapText="1"/>
      <protection locked="0"/>
    </xf>
    <xf numFmtId="0" fontId="70" fillId="0" borderId="0" xfId="3" applyFont="1" applyAlignment="1">
      <alignment horizontal="left" vertical="center" wrapText="1"/>
    </xf>
    <xf numFmtId="0" fontId="34" fillId="0" borderId="12" xfId="3" applyFont="1" applyBorder="1" applyAlignment="1" applyProtection="1">
      <alignment vertical="center" wrapText="1"/>
      <protection locked="0"/>
    </xf>
    <xf numFmtId="0" fontId="34" fillId="0" borderId="12" xfId="0" applyFont="1" applyBorder="1" applyAlignment="1" applyProtection="1">
      <alignment vertical="center" wrapText="1"/>
      <protection locked="0"/>
    </xf>
    <xf numFmtId="0" fontId="34" fillId="0" borderId="21" xfId="0" applyFont="1" applyBorder="1" applyAlignment="1" applyProtection="1">
      <alignment vertical="center" wrapText="1"/>
      <protection locked="0"/>
    </xf>
    <xf numFmtId="49" fontId="34" fillId="0" borderId="25" xfId="3" applyNumberFormat="1" applyFont="1" applyBorder="1" applyAlignment="1" applyProtection="1">
      <alignment horizontal="left" vertical="center" wrapText="1" indent="1" shrinkToFit="1"/>
      <protection locked="0"/>
    </xf>
    <xf numFmtId="49" fontId="34" fillId="0" borderId="152" xfId="0" applyNumberFormat="1" applyFont="1" applyBorder="1" applyAlignment="1" applyProtection="1">
      <alignment horizontal="left" vertical="center" wrapText="1" indent="1"/>
      <protection locked="0"/>
    </xf>
    <xf numFmtId="0" fontId="34" fillId="0" borderId="152" xfId="3" applyFont="1" applyBorder="1" applyAlignment="1" applyProtection="1">
      <alignment vertical="center" wrapText="1"/>
      <protection locked="0"/>
    </xf>
    <xf numFmtId="0" fontId="34" fillId="0" borderId="152" xfId="0" applyFont="1" applyBorder="1" applyAlignment="1" applyProtection="1">
      <alignment vertical="center" wrapText="1"/>
      <protection locked="0"/>
    </xf>
    <xf numFmtId="0" fontId="34" fillId="0" borderId="140" xfId="0" applyFont="1" applyBorder="1" applyAlignment="1" applyProtection="1">
      <alignment vertical="center" wrapText="1"/>
      <protection locked="0"/>
    </xf>
    <xf numFmtId="0" fontId="8" fillId="6" borderId="71" xfId="3" applyFont="1" applyFill="1" applyBorder="1" applyAlignment="1">
      <alignment horizontal="center" vertical="center" wrapText="1" shrinkToFit="1"/>
    </xf>
    <xf numFmtId="0" fontId="8" fillId="6" borderId="60" xfId="3" applyFont="1" applyFill="1" applyBorder="1" applyAlignment="1">
      <alignment horizontal="center" vertical="center" wrapText="1" shrinkToFit="1"/>
    </xf>
    <xf numFmtId="0" fontId="8" fillId="6" borderId="178" xfId="3" applyFont="1" applyFill="1" applyBorder="1" applyAlignment="1">
      <alignment horizontal="center" vertical="center" wrapText="1" shrinkToFit="1"/>
    </xf>
    <xf numFmtId="0" fontId="8" fillId="6" borderId="88" xfId="3" applyFont="1" applyFill="1" applyBorder="1" applyAlignment="1">
      <alignment horizontal="center" vertical="center" wrapText="1" shrinkToFit="1"/>
    </xf>
    <xf numFmtId="0" fontId="31" fillId="8" borderId="42" xfId="3" applyFont="1" applyFill="1" applyBorder="1" applyAlignment="1">
      <alignment horizontal="center" vertical="center" wrapText="1"/>
    </xf>
    <xf numFmtId="0" fontId="15" fillId="0" borderId="75" xfId="0" applyFont="1" applyBorder="1" applyAlignment="1">
      <alignment horizontal="center" vertical="center"/>
    </xf>
    <xf numFmtId="0" fontId="34" fillId="0" borderId="3" xfId="3" applyFont="1" applyBorder="1" applyAlignment="1" applyProtection="1">
      <alignment vertical="center" wrapText="1"/>
      <protection locked="0"/>
    </xf>
    <xf numFmtId="0" fontId="34" fillId="0" borderId="3" xfId="0" applyFont="1" applyBorder="1" applyAlignment="1" applyProtection="1">
      <alignment vertical="center" wrapText="1"/>
      <protection locked="0"/>
    </xf>
    <xf numFmtId="0" fontId="34" fillId="0" borderId="23" xfId="0" applyFont="1" applyBorder="1" applyAlignment="1" applyProtection="1">
      <alignment vertical="center" wrapText="1"/>
      <protection locked="0"/>
    </xf>
    <xf numFmtId="0" fontId="31" fillId="8" borderId="76" xfId="3" applyFont="1" applyFill="1" applyBorder="1" applyAlignment="1">
      <alignment horizontal="center" vertical="center"/>
    </xf>
    <xf numFmtId="0" fontId="15" fillId="0" borderId="131" xfId="0" applyFont="1" applyBorder="1" applyAlignment="1">
      <alignment horizontal="center" vertical="center"/>
    </xf>
    <xf numFmtId="0" fontId="34" fillId="0" borderId="94" xfId="3" applyFont="1" applyBorder="1" applyAlignment="1" applyProtection="1">
      <alignment vertical="center" wrapText="1"/>
      <protection locked="0"/>
    </xf>
    <xf numFmtId="0" fontId="34" fillId="0" borderId="94" xfId="0" applyFont="1" applyBorder="1" applyAlignment="1" applyProtection="1">
      <alignment vertical="center" wrapText="1"/>
      <protection locked="0"/>
    </xf>
    <xf numFmtId="0" fontId="34" fillId="0" borderId="120" xfId="0" applyFont="1" applyBorder="1" applyAlignment="1" applyProtection="1">
      <alignment vertical="center" wrapText="1"/>
      <protection locked="0"/>
    </xf>
    <xf numFmtId="0" fontId="8" fillId="6" borderId="71" xfId="3" applyFont="1" applyFill="1" applyBorder="1" applyAlignment="1">
      <alignment horizontal="center" vertical="center" shrinkToFit="1"/>
    </xf>
    <xf numFmtId="0" fontId="8" fillId="6" borderId="60" xfId="3" applyFont="1" applyFill="1" applyBorder="1" applyAlignment="1">
      <alignment horizontal="center" vertical="center" shrinkToFit="1"/>
    </xf>
    <xf numFmtId="0" fontId="8" fillId="6" borderId="176" xfId="3" applyFont="1" applyFill="1" applyBorder="1" applyAlignment="1">
      <alignment horizontal="center" vertical="center" shrinkToFit="1"/>
    </xf>
    <xf numFmtId="0" fontId="8" fillId="6" borderId="41" xfId="3" applyFont="1" applyFill="1" applyBorder="1" applyAlignment="1">
      <alignment horizontal="center" vertical="center" shrinkToFit="1"/>
    </xf>
    <xf numFmtId="0" fontId="8" fillId="6" borderId="91" xfId="3" applyFont="1" applyFill="1" applyBorder="1" applyAlignment="1">
      <alignment horizontal="center" vertical="center" wrapText="1" shrinkToFit="1"/>
    </xf>
    <xf numFmtId="0" fontId="8" fillId="0" borderId="48" xfId="0" applyFont="1" applyBorder="1" applyAlignment="1">
      <alignment horizontal="center" vertical="center" wrapText="1" shrinkToFit="1"/>
    </xf>
    <xf numFmtId="0" fontId="8" fillId="0" borderId="33" xfId="0" applyFont="1" applyBorder="1" applyAlignment="1">
      <alignment horizontal="center" vertical="center" wrapText="1" shrinkToFit="1"/>
    </xf>
    <xf numFmtId="0" fontId="8" fillId="0" borderId="49" xfId="0" applyFont="1" applyBorder="1" applyAlignment="1">
      <alignment horizontal="center" vertical="center" wrapText="1" shrinkToFit="1"/>
    </xf>
    <xf numFmtId="0" fontId="8" fillId="0" borderId="92" xfId="0" applyFont="1" applyBorder="1" applyAlignment="1">
      <alignment horizontal="center" vertical="center" wrapText="1" shrinkToFit="1"/>
    </xf>
    <xf numFmtId="0" fontId="8" fillId="0" borderId="93" xfId="0" applyFont="1" applyBorder="1" applyAlignment="1">
      <alignment horizontal="center" vertical="center" wrapText="1" shrinkToFit="1"/>
    </xf>
    <xf numFmtId="0" fontId="8" fillId="0" borderId="48"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95" xfId="0" applyFont="1" applyBorder="1" applyAlignment="1" applyProtection="1">
      <alignment horizontal="left" vertical="center" wrapText="1"/>
      <protection locked="0"/>
    </xf>
    <xf numFmtId="0" fontId="6" fillId="0" borderId="96" xfId="0" applyFont="1" applyBorder="1" applyAlignment="1" applyProtection="1">
      <alignment horizontal="left" vertical="center" wrapText="1"/>
      <protection locked="0"/>
    </xf>
    <xf numFmtId="0" fontId="6" fillId="0" borderId="110" xfId="0" applyFont="1" applyBorder="1" applyAlignment="1" applyProtection="1">
      <alignment horizontal="left" vertical="center" wrapText="1"/>
      <protection locked="0"/>
    </xf>
    <xf numFmtId="0" fontId="34" fillId="6" borderId="61" xfId="3" applyFont="1" applyFill="1" applyBorder="1" applyAlignment="1">
      <alignment horizontal="center" vertical="center" wrapText="1"/>
    </xf>
    <xf numFmtId="0" fontId="8" fillId="0" borderId="50" xfId="0" applyFont="1" applyBorder="1" applyAlignment="1">
      <alignment horizontal="left" vertical="center" wrapText="1"/>
    </xf>
    <xf numFmtId="0" fontId="8" fillId="0" borderId="63" xfId="0" applyFont="1" applyBorder="1" applyAlignment="1">
      <alignment horizontal="left" vertical="center" wrapText="1"/>
    </xf>
    <xf numFmtId="0" fontId="8" fillId="15" borderId="171" xfId="0" applyFont="1" applyFill="1" applyBorder="1" applyAlignment="1">
      <alignment horizontal="center" vertical="center" wrapText="1"/>
    </xf>
    <xf numFmtId="0" fontId="8" fillId="15" borderId="61" xfId="0" applyFont="1" applyFill="1" applyBorder="1" applyAlignment="1">
      <alignment horizontal="center" vertical="center" wrapText="1"/>
    </xf>
    <xf numFmtId="0" fontId="34" fillId="0" borderId="60" xfId="3" applyFont="1" applyBorder="1" applyAlignment="1" applyProtection="1">
      <alignment horizontal="left" vertical="top" wrapText="1"/>
      <protection locked="0"/>
    </xf>
    <xf numFmtId="0" fontId="8" fillId="0" borderId="50" xfId="0" applyFont="1" applyBorder="1" applyAlignment="1">
      <alignment vertical="top" wrapText="1"/>
    </xf>
    <xf numFmtId="0" fontId="8" fillId="0" borderId="63" xfId="0" applyFont="1" applyBorder="1" applyAlignment="1">
      <alignment vertical="top" wrapText="1"/>
    </xf>
    <xf numFmtId="0" fontId="13" fillId="0" borderId="31" xfId="3" applyFont="1" applyBorder="1" applyAlignment="1">
      <alignment horizontal="left" vertical="center" wrapText="1"/>
    </xf>
    <xf numFmtId="0" fontId="13" fillId="0" borderId="32" xfId="3" applyFont="1" applyBorder="1" applyAlignment="1">
      <alignment horizontal="left" vertical="center" wrapText="1"/>
    </xf>
    <xf numFmtId="0" fontId="13" fillId="0" borderId="119" xfId="3" applyFont="1" applyBorder="1" applyAlignment="1">
      <alignment horizontal="left" vertical="center" wrapText="1"/>
    </xf>
    <xf numFmtId="0" fontId="13" fillId="0" borderId="34" xfId="3" applyFont="1" applyBorder="1" applyAlignment="1">
      <alignment horizontal="left" vertical="center" wrapText="1"/>
    </xf>
    <xf numFmtId="0" fontId="13" fillId="0" borderId="121" xfId="3" applyFont="1" applyBorder="1" applyAlignment="1">
      <alignment horizontal="left" vertical="center" wrapText="1"/>
    </xf>
    <xf numFmtId="0" fontId="13" fillId="0" borderId="183" xfId="3" applyFont="1" applyBorder="1" applyAlignment="1">
      <alignment horizontal="left" vertical="center" wrapText="1"/>
    </xf>
    <xf numFmtId="0" fontId="13" fillId="0" borderId="31" xfId="3" applyFont="1" applyBorder="1" applyAlignment="1">
      <alignment horizontal="left" vertical="top" wrapText="1"/>
    </xf>
    <xf numFmtId="0" fontId="13" fillId="0" borderId="32" xfId="3" applyFont="1" applyBorder="1" applyAlignment="1">
      <alignment horizontal="left" vertical="top" wrapText="1"/>
    </xf>
    <xf numFmtId="0" fontId="13" fillId="0" borderId="119" xfId="3" applyFont="1" applyBorder="1" applyAlignment="1">
      <alignment horizontal="left" vertical="top" wrapText="1"/>
    </xf>
    <xf numFmtId="0" fontId="13" fillId="0" borderId="33" xfId="3" applyFont="1" applyBorder="1" applyAlignment="1">
      <alignment horizontal="left" vertical="top" wrapText="1"/>
    </xf>
    <xf numFmtId="0" fontId="13" fillId="0" borderId="0" xfId="3" applyFont="1" applyAlignment="1">
      <alignment horizontal="left" vertical="top" wrapText="1"/>
    </xf>
    <xf numFmtId="0" fontId="13" fillId="0" borderId="36" xfId="3" applyFont="1" applyBorder="1" applyAlignment="1">
      <alignment horizontal="left" vertical="top" wrapText="1"/>
    </xf>
    <xf numFmtId="0" fontId="13" fillId="0" borderId="34" xfId="3" applyFont="1" applyBorder="1" applyAlignment="1">
      <alignment horizontal="left" vertical="top" wrapText="1"/>
    </xf>
    <xf numFmtId="0" fontId="13" fillId="0" borderId="121" xfId="3" applyFont="1" applyBorder="1" applyAlignment="1">
      <alignment horizontal="left" vertical="top" wrapText="1"/>
    </xf>
    <xf numFmtId="0" fontId="13" fillId="0" borderId="183" xfId="3" applyFont="1" applyBorder="1" applyAlignment="1">
      <alignment horizontal="left" vertical="top" wrapText="1"/>
    </xf>
    <xf numFmtId="0" fontId="8" fillId="6" borderId="31" xfId="3" applyFont="1" applyFill="1" applyBorder="1" applyAlignment="1">
      <alignment horizontal="center" vertical="center" wrapText="1"/>
    </xf>
    <xf numFmtId="0" fontId="8" fillId="0" borderId="92" xfId="0" applyFont="1" applyBorder="1" applyAlignment="1">
      <alignment horizontal="center" vertical="center" wrapText="1"/>
    </xf>
    <xf numFmtId="0" fontId="8" fillId="0" borderId="99" xfId="0" applyFont="1" applyBorder="1" applyAlignment="1">
      <alignment horizontal="left" vertical="center" wrapText="1" indent="1"/>
    </xf>
    <xf numFmtId="0" fontId="34" fillId="0" borderId="147" xfId="0" applyFont="1" applyBorder="1" applyAlignment="1" applyProtection="1">
      <alignment horizontal="left" vertical="center" wrapText="1"/>
      <protection locked="0"/>
    </xf>
    <xf numFmtId="0" fontId="8" fillId="0" borderId="99" xfId="0" applyFont="1" applyBorder="1" applyAlignment="1">
      <alignment vertical="center" wrapText="1"/>
    </xf>
    <xf numFmtId="0" fontId="34" fillId="15" borderId="122" xfId="0" applyFont="1" applyFill="1" applyBorder="1" applyAlignment="1">
      <alignment horizontal="center" vertical="center" wrapText="1"/>
    </xf>
    <xf numFmtId="0" fontId="8" fillId="15" borderId="84" xfId="0" applyFont="1" applyFill="1" applyBorder="1" applyAlignment="1">
      <alignment horizontal="center" vertical="center" wrapText="1"/>
    </xf>
    <xf numFmtId="0" fontId="34" fillId="0" borderId="128" xfId="0" applyFont="1" applyBorder="1" applyAlignment="1" applyProtection="1">
      <alignment horizontal="left" vertical="center" wrapText="1"/>
      <protection locked="0"/>
    </xf>
    <xf numFmtId="0" fontId="8" fillId="0" borderId="127" xfId="0" applyFont="1" applyBorder="1" applyAlignment="1">
      <alignment horizontal="left" vertical="center" wrapText="1"/>
    </xf>
    <xf numFmtId="0" fontId="8" fillId="0" borderId="16" xfId="0" applyFont="1" applyBorder="1" applyAlignment="1">
      <alignment horizontal="left" vertical="center" wrapText="1"/>
    </xf>
    <xf numFmtId="0" fontId="8" fillId="0" borderId="93" xfId="0" applyFont="1" applyBorder="1" applyAlignment="1">
      <alignment horizontal="left" vertical="center" wrapText="1"/>
    </xf>
    <xf numFmtId="0" fontId="6" fillId="0" borderId="96" xfId="0" applyFont="1" applyBorder="1" applyAlignment="1">
      <alignment horizontal="left" vertical="center" wrapText="1" indent="1"/>
    </xf>
    <xf numFmtId="0" fontId="48" fillId="0" borderId="95" xfId="0" applyFont="1" applyBorder="1" applyAlignment="1" applyProtection="1">
      <alignment horizontal="left" vertical="center" wrapText="1"/>
      <protection locked="0"/>
    </xf>
    <xf numFmtId="0" fontId="6" fillId="0" borderId="96" xfId="0" applyFont="1" applyBorder="1" applyAlignment="1">
      <alignment vertical="center" wrapText="1"/>
    </xf>
    <xf numFmtId="0" fontId="8" fillId="6" borderId="91" xfId="3" applyFont="1" applyFill="1" applyBorder="1" applyAlignment="1">
      <alignment horizontal="center" vertical="center" wrapText="1"/>
    </xf>
    <xf numFmtId="0" fontId="8" fillId="0" borderId="14" xfId="0" applyFont="1" applyBorder="1" applyAlignment="1">
      <alignment vertical="center" wrapText="1"/>
    </xf>
    <xf numFmtId="0" fontId="8" fillId="0" borderId="28" xfId="0" applyFont="1" applyBorder="1" applyAlignment="1">
      <alignment vertical="center" wrapText="1"/>
    </xf>
    <xf numFmtId="49" fontId="34" fillId="0" borderId="177" xfId="0" applyNumberFormat="1"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cellXfs>
  <cellStyles count="8">
    <cellStyle name="パーセント 2" xfId="1" xr:uid="{00000000-0005-0000-0000-000000000000}"/>
    <cellStyle name="桁区切り" xfId="4" builtinId="6"/>
    <cellStyle name="桁区切り 2" xfId="2" xr:uid="{00000000-0005-0000-0000-000002000000}"/>
    <cellStyle name="標準" xfId="0" builtinId="0"/>
    <cellStyle name="標準 2" xfId="3" xr:uid="{00000000-0005-0000-0000-000004000000}"/>
    <cellStyle name="標準 3" xfId="5" xr:uid="{00000000-0005-0000-0000-000005000000}"/>
    <cellStyle name="標準 3 3" xfId="6" xr:uid="{00000000-0005-0000-0000-000006000000}"/>
    <cellStyle name="標準 3 3 2" xfId="7" xr:uid="{00000000-0005-0000-0000-000007000000}"/>
  </cellStyles>
  <dxfs count="30">
    <dxf>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29"/>
    </tableStyle>
    <tableStyle name="ピボットテーブル スタイル 1" table="0" count="2" xr9:uid="{00000000-0011-0000-FFFF-FFFF01000000}">
      <tableStyleElement type="wholeTable" dxfId="28"/>
      <tableStyleElement type="headerRow" dxfId="27"/>
    </tableStyle>
  </tableStyles>
  <colors>
    <mruColors>
      <color rgb="FFCCFFFF"/>
      <color rgb="FFEAEAEA"/>
      <color rgb="FFF8F8F8"/>
      <color rgb="FFDDDDDD"/>
      <color rgb="FFF7C1D4"/>
      <color rgb="FFFF66FF"/>
      <color rgb="FFC7F7C1"/>
      <color rgb="FFE8C1F7"/>
      <color rgb="FF969696"/>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190500</xdr:colOff>
      <xdr:row>47</xdr:row>
      <xdr:rowOff>0</xdr:rowOff>
    </xdr:from>
    <xdr:to>
      <xdr:col>4</xdr:col>
      <xdr:colOff>46650</xdr:colOff>
      <xdr:row>47</xdr:row>
      <xdr:rowOff>180000</xdr:rowOff>
    </xdr:to>
    <xdr:cxnSp macro="">
      <xdr:nvCxnSpPr>
        <xdr:cNvPr id="2" name="カギ線コネクタ 1">
          <a:extLst>
            <a:ext uri="{FF2B5EF4-FFF2-40B4-BE49-F238E27FC236}">
              <a16:creationId xmlns:a16="http://schemas.microsoft.com/office/drawing/2014/main" id="{00000000-0008-0000-0300-000002000000}"/>
            </a:ext>
          </a:extLst>
        </xdr:cNvPr>
        <xdr:cNvCxnSpPr/>
      </xdr:nvCxnSpPr>
      <xdr:spPr>
        <a:xfrm>
          <a:off x="1104900" y="12039600"/>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47625</xdr:colOff>
      <xdr:row>10</xdr:row>
      <xdr:rowOff>66675</xdr:rowOff>
    </xdr:from>
    <xdr:to>
      <xdr:col>2</xdr:col>
      <xdr:colOff>95250</xdr:colOff>
      <xdr:row>13</xdr:row>
      <xdr:rowOff>142875</xdr:rowOff>
    </xdr:to>
    <xdr:sp macro="" textlink="">
      <xdr:nvSpPr>
        <xdr:cNvPr id="3" name="左大かっこ 2">
          <a:extLst>
            <a:ext uri="{FF2B5EF4-FFF2-40B4-BE49-F238E27FC236}">
              <a16:creationId xmlns:a16="http://schemas.microsoft.com/office/drawing/2014/main" id="{00000000-0008-0000-0300-000003000000}"/>
            </a:ext>
          </a:extLst>
        </xdr:cNvPr>
        <xdr:cNvSpPr/>
      </xdr:nvSpPr>
      <xdr:spPr>
        <a:xfrm>
          <a:off x="704850" y="2524125"/>
          <a:ext cx="47625" cy="7905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76201</xdr:colOff>
      <xdr:row>28</xdr:row>
      <xdr:rowOff>0</xdr:rowOff>
    </xdr:from>
    <xdr:to>
      <xdr:col>10</xdr:col>
      <xdr:colOff>152401</xdr:colOff>
      <xdr:row>34</xdr:row>
      <xdr:rowOff>19050</xdr:rowOff>
    </xdr:to>
    <xdr:sp macro="" textlink="">
      <xdr:nvSpPr>
        <xdr:cNvPr id="5" name="左大かっこ 4">
          <a:extLst>
            <a:ext uri="{FF2B5EF4-FFF2-40B4-BE49-F238E27FC236}">
              <a16:creationId xmlns:a16="http://schemas.microsoft.com/office/drawing/2014/main" id="{00000000-0008-0000-0300-000005000000}"/>
            </a:ext>
          </a:extLst>
        </xdr:cNvPr>
        <xdr:cNvSpPr/>
      </xdr:nvSpPr>
      <xdr:spPr>
        <a:xfrm>
          <a:off x="4657726" y="7419975"/>
          <a:ext cx="76200" cy="1295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19051</xdr:colOff>
      <xdr:row>28</xdr:row>
      <xdr:rowOff>0</xdr:rowOff>
    </xdr:from>
    <xdr:to>
      <xdr:col>15</xdr:col>
      <xdr:colOff>95250</xdr:colOff>
      <xdr:row>33</xdr:row>
      <xdr:rowOff>228600</xdr:rowOff>
    </xdr:to>
    <xdr:sp macro="" textlink="">
      <xdr:nvSpPr>
        <xdr:cNvPr id="6" name="右大かっこ 5">
          <a:extLst>
            <a:ext uri="{FF2B5EF4-FFF2-40B4-BE49-F238E27FC236}">
              <a16:creationId xmlns:a16="http://schemas.microsoft.com/office/drawing/2014/main" id="{00000000-0008-0000-0300-000006000000}"/>
            </a:ext>
          </a:extLst>
        </xdr:cNvPr>
        <xdr:cNvSpPr/>
      </xdr:nvSpPr>
      <xdr:spPr>
        <a:xfrm>
          <a:off x="8353426" y="7419975"/>
          <a:ext cx="76199" cy="12668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14</xdr:row>
      <xdr:rowOff>47625</xdr:rowOff>
    </xdr:from>
    <xdr:to>
      <xdr:col>2</xdr:col>
      <xdr:colOff>133350</xdr:colOff>
      <xdr:row>19</xdr:row>
      <xdr:rowOff>200025</xdr:rowOff>
    </xdr:to>
    <xdr:sp macro="" textlink="">
      <xdr:nvSpPr>
        <xdr:cNvPr id="11" name="左大かっこ 10">
          <a:extLst>
            <a:ext uri="{FF2B5EF4-FFF2-40B4-BE49-F238E27FC236}">
              <a16:creationId xmlns:a16="http://schemas.microsoft.com/office/drawing/2014/main" id="{00000000-0008-0000-0300-00000B000000}"/>
            </a:ext>
          </a:extLst>
        </xdr:cNvPr>
        <xdr:cNvSpPr/>
      </xdr:nvSpPr>
      <xdr:spPr>
        <a:xfrm>
          <a:off x="714375" y="3457575"/>
          <a:ext cx="76200" cy="13430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20</xdr:row>
      <xdr:rowOff>19051</xdr:rowOff>
    </xdr:from>
    <xdr:to>
      <xdr:col>2</xdr:col>
      <xdr:colOff>104775</xdr:colOff>
      <xdr:row>22</xdr:row>
      <xdr:rowOff>200025</xdr:rowOff>
    </xdr:to>
    <xdr:sp macro="" textlink="">
      <xdr:nvSpPr>
        <xdr:cNvPr id="12" name="左大かっこ 11">
          <a:extLst>
            <a:ext uri="{FF2B5EF4-FFF2-40B4-BE49-F238E27FC236}">
              <a16:creationId xmlns:a16="http://schemas.microsoft.com/office/drawing/2014/main" id="{00000000-0008-0000-0300-00000C000000}"/>
            </a:ext>
          </a:extLst>
        </xdr:cNvPr>
        <xdr:cNvSpPr/>
      </xdr:nvSpPr>
      <xdr:spPr>
        <a:xfrm>
          <a:off x="714375" y="4857751"/>
          <a:ext cx="47625" cy="657224"/>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476250</xdr:colOff>
      <xdr:row>10</xdr:row>
      <xdr:rowOff>238124</xdr:rowOff>
    </xdr:from>
    <xdr:to>
      <xdr:col>12</xdr:col>
      <xdr:colOff>47625</xdr:colOff>
      <xdr:row>14</xdr:row>
      <xdr:rowOff>190499</xdr:rowOff>
    </xdr:to>
    <xdr:sp macro="" textlink="">
      <xdr:nvSpPr>
        <xdr:cNvPr id="13" name="左大かっこ 12">
          <a:extLst>
            <a:ext uri="{FF2B5EF4-FFF2-40B4-BE49-F238E27FC236}">
              <a16:creationId xmlns:a16="http://schemas.microsoft.com/office/drawing/2014/main" id="{00000000-0008-0000-0300-00000D000000}"/>
            </a:ext>
          </a:extLst>
        </xdr:cNvPr>
        <xdr:cNvSpPr/>
      </xdr:nvSpPr>
      <xdr:spPr>
        <a:xfrm>
          <a:off x="5257800" y="2619374"/>
          <a:ext cx="57150" cy="9048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495773</xdr:colOff>
      <xdr:row>20</xdr:row>
      <xdr:rowOff>14411</xdr:rowOff>
    </xdr:from>
    <xdr:to>
      <xdr:col>4</xdr:col>
      <xdr:colOff>69756</xdr:colOff>
      <xdr:row>20</xdr:row>
      <xdr:rowOff>224182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496023" y="6577136"/>
          <a:ext cx="240733" cy="209771"/>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editAs="oneCell">
    <xdr:from>
      <xdr:col>0</xdr:col>
      <xdr:colOff>512885</xdr:colOff>
      <xdr:row>23</xdr:row>
      <xdr:rowOff>63744</xdr:rowOff>
    </xdr:from>
    <xdr:to>
      <xdr:col>4</xdr:col>
      <xdr:colOff>380057</xdr:colOff>
      <xdr:row>28</xdr:row>
      <xdr:rowOff>168516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359" b="17054"/>
        <a:stretch/>
      </xdr:blipFill>
      <xdr:spPr>
        <a:xfrm>
          <a:off x="512885" y="7340844"/>
          <a:ext cx="2534172" cy="1295397"/>
        </a:xfrm>
        <a:prstGeom prst="rect">
          <a:avLst/>
        </a:prstGeom>
      </xdr:spPr>
    </xdr:pic>
    <xdr:clientData/>
  </xdr:twoCellAnchor>
  <xdr:twoCellAnchor>
    <xdr:from>
      <xdr:col>1</xdr:col>
      <xdr:colOff>670799</xdr:colOff>
      <xdr:row>26</xdr:row>
      <xdr:rowOff>78283</xdr:rowOff>
    </xdr:from>
    <xdr:to>
      <xdr:col>4</xdr:col>
      <xdr:colOff>380229</xdr:colOff>
      <xdr:row>27</xdr:row>
      <xdr:rowOff>18125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37549" y="8069758"/>
          <a:ext cx="1709680" cy="177967"/>
        </a:xfrm>
        <a:prstGeom prst="rect">
          <a:avLst/>
        </a:prstGeom>
        <a:noFill/>
        <a:ln w="95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638214</xdr:colOff>
      <xdr:row>26</xdr:row>
      <xdr:rowOff>28151</xdr:rowOff>
    </xdr:from>
    <xdr:to>
      <xdr:col>2</xdr:col>
      <xdr:colOff>673306</xdr:colOff>
      <xdr:row>27</xdr:row>
      <xdr:rowOff>73269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04964" y="8019626"/>
          <a:ext cx="692317" cy="283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数式バー</a:t>
          </a:r>
        </a:p>
      </xdr:txBody>
    </xdr:sp>
    <xdr:clientData/>
  </xdr:twoCellAnchor>
  <xdr:twoCellAnchor editAs="oneCell">
    <xdr:from>
      <xdr:col>5</xdr:col>
      <xdr:colOff>190500</xdr:colOff>
      <xdr:row>23</xdr:row>
      <xdr:rowOff>73269</xdr:rowOff>
    </xdr:from>
    <xdr:to>
      <xdr:col>8</xdr:col>
      <xdr:colOff>7327</xdr:colOff>
      <xdr:row>28</xdr:row>
      <xdr:rowOff>193644</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24250" y="7350369"/>
          <a:ext cx="1817077" cy="1311000"/>
        </a:xfrm>
        <a:prstGeom prst="rect">
          <a:avLst/>
        </a:prstGeom>
      </xdr:spPr>
    </xdr:pic>
    <xdr:clientData/>
  </xdr:twoCellAnchor>
  <xdr:twoCellAnchor>
    <xdr:from>
      <xdr:col>6</xdr:col>
      <xdr:colOff>217524</xdr:colOff>
      <xdr:row>27</xdr:row>
      <xdr:rowOff>176762</xdr:rowOff>
    </xdr:from>
    <xdr:to>
      <xdr:col>6</xdr:col>
      <xdr:colOff>310020</xdr:colOff>
      <xdr:row>28</xdr:row>
      <xdr:rowOff>185471</xdr:rowOff>
    </xdr:to>
    <xdr:sp macro="" textlink="">
      <xdr:nvSpPr>
        <xdr:cNvPr id="8" name="上下矢印 7">
          <a:extLst>
            <a:ext uri="{FF2B5EF4-FFF2-40B4-BE49-F238E27FC236}">
              <a16:creationId xmlns:a16="http://schemas.microsoft.com/office/drawing/2014/main" id="{00000000-0008-0000-0000-000008000000}"/>
            </a:ext>
          </a:extLst>
        </xdr:cNvPr>
        <xdr:cNvSpPr/>
      </xdr:nvSpPr>
      <xdr:spPr>
        <a:xfrm>
          <a:off x="4218024" y="8406362"/>
          <a:ext cx="92496" cy="246834"/>
        </a:xfrm>
        <a:prstGeom prst="upDown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315056</xdr:colOff>
      <xdr:row>25</xdr:row>
      <xdr:rowOff>198742</xdr:rowOff>
    </xdr:from>
    <xdr:to>
      <xdr:col>8</xdr:col>
      <xdr:colOff>494109</xdr:colOff>
      <xdr:row>28</xdr:row>
      <xdr:rowOff>147454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315556" y="7952092"/>
          <a:ext cx="1512553" cy="663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直接、文字の入力が可能</a:t>
          </a:r>
        </a:p>
      </xdr:txBody>
    </xdr:sp>
    <xdr:clientData/>
  </xdr:twoCellAnchor>
  <xdr:twoCellAnchor>
    <xdr:from>
      <xdr:col>6</xdr:col>
      <xdr:colOff>251312</xdr:colOff>
      <xdr:row>27</xdr:row>
      <xdr:rowOff>168887</xdr:rowOff>
    </xdr:from>
    <xdr:to>
      <xdr:col>8</xdr:col>
      <xdr:colOff>190500</xdr:colOff>
      <xdr:row>28</xdr:row>
      <xdr:rowOff>210341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251812" y="8398487"/>
          <a:ext cx="1272688" cy="279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幅を広げられます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11HDPNS001\UserData\&#22522;&#37329;&#37096;\&#22522;&#37329;&#37096;&#20840;&#20307;&#20849;&#29992;&#12501;&#12457;&#12523;&#12480;\&#21215;&#38598;&#26696;&#20869;\&#21215;&#38598;&#26696;&#20869;&#65288;R4&#65289;\R4&#21215;&#38598;&#26696;&#20869;_&#12381;&#12398;1(&#20316;&#26989;&#29992;)\&#27096;&#24335;&#26696;\R3_16_tabunya_yobo_kikin_v1012-l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11HDPNS001\UserData\&#22522;&#37329;&#37096;\&#22320;&#22495;&#25991;&#21270;&#21161;&#25104;&#35506;\11&#65294;&#21215;&#38598;&#26696;&#20869;\R4&#24180;&#24230;&#21215;&#38598;\&#24540;&#21215;&#27096;&#24335;&#65288;&#26696;&#65289;\&#12304;&#30010;&#20006;&#12305;&#65288;0818&#65289;r4-machi-youbo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011HDPNS001\UserData\&#22522;&#37329;&#37096;\&#22522;&#37329;&#37096;&#20840;&#20307;&#20849;&#29992;&#12501;&#12457;&#12523;&#12480;\&#21215;&#38598;&#26696;&#20869;\&#21215;&#38598;&#26696;&#20869;&#65288;R4&#65289;\R4&#21215;&#38598;&#26696;&#20869;_&#12381;&#12398;1(&#20316;&#26989;&#29992;)\&#27096;&#24335;&#26696;\&#19968;&#37096;&#20462;&#27491;&#65288;&#946;&#29256;_0805&#65289;R4_13_kikin_tabunya_yob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011HDPNS001\UserData\Users\ai-727\AppData\Local\Temp\(1002)&#35201;&#26395;&#26360;&#27096;&#24335;&#65288;&#26696;&#65289;pw-r3+&#20250;&#39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表示》チェック表(多分野)"/>
      <sheetName val="総表"/>
      <sheetName val="datas"/>
      <sheetName val="総表(押印用)"/>
      <sheetName val="個表"/>
      <sheetName val="収入"/>
      <sheetName val="別紙　入場料詳細"/>
      <sheetName val="支出"/>
      <sheetName val="《非表示》記載可能経費一覧"/>
      <sheetName val="団体概要"/>
      <sheetName val="団体概要 (別紙)"/>
      <sheetName val="個人略歴1"/>
      <sheetName val="個人略歴2"/>
    </sheetNames>
    <sheetDataSet>
      <sheetData sheetId="0"/>
      <sheetData sheetId="1">
        <row r="1">
          <cell r="M1" t="str">
            <v>現代舞台芸術創造普及活動・音楽</v>
          </cell>
          <cell r="N1" t="str">
            <v>現代舞台芸術創造普及活動・舞踊</v>
          </cell>
          <cell r="O1" t="str">
            <v>現代舞台芸術創造普及活動・演劇</v>
          </cell>
          <cell r="P1" t="str">
            <v>伝統芸能の公開活動</v>
          </cell>
          <cell r="Q1" t="str">
            <v>多分野共同等芸術創造活動</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めにお読みください"/>
      <sheetName val="チェック表"/>
      <sheetName val="①総表"/>
      <sheetName val="datas"/>
      <sheetName val="②総表(押印用)"/>
      <sheetName val="③個表"/>
      <sheetName val="④収入"/>
      <sheetName val="④支出"/>
      <sheetName val="⑤団体概要"/>
      <sheetName val="⑥実行委員会等概要"/>
      <sheetName val="⑦購入等事由書"/>
      <sheetName val="⑧地区書面_調査実施地区"/>
      <sheetName val="⑧地区書面_市町村推薦地区"/>
      <sheetName val="⑨必要性と展望"/>
      <sheetName val="記載可能経費一覧"/>
    </sheetNames>
    <sheetDataSet>
      <sheetData sheetId="0" refreshError="1"/>
      <sheetData sheetId="1" refreshError="1"/>
      <sheetData sheetId="2"/>
      <sheetData sheetId="3" refreshError="1"/>
      <sheetData sheetId="4" refreshError="1"/>
      <sheetData sheetId="5"/>
      <sheetData sheetId="6" refreshError="1"/>
      <sheetData sheetId="7">
        <row r="13">
          <cell r="U13" t="str">
            <v>感染症予防用品購入費</v>
          </cell>
        </row>
        <row r="14">
          <cell r="U14" t="str">
            <v>消毒関係消耗品購入費</v>
          </cell>
        </row>
        <row r="15">
          <cell r="U15" t="str">
            <v>消毒作業費</v>
          </cell>
        </row>
        <row r="16">
          <cell r="U16" t="str">
            <v>感染症対策機材購入・借用費</v>
          </cell>
        </row>
        <row r="17">
          <cell r="U17" t="str">
            <v>検査費</v>
          </cell>
        </row>
      </sheetData>
      <sheetData sheetId="8" refreshError="1"/>
      <sheetData sheetId="9" refreshError="1"/>
      <sheetData sheetId="10"/>
      <sheetData sheetId="11" refreshError="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表示》チェック表(基金-演劇)"/>
      <sheetName val="総表1(押印用)"/>
      <sheetName val="総表"/>
      <sheetName val="団体概要"/>
      <sheetName val="活動実績"/>
      <sheetName val="個人略歴1"/>
      <sheetName val="個人略歴2"/>
      <sheetName val="個人略歴 (芸術家個人用)"/>
      <sheetName val="個表"/>
      <sheetName val="収入"/>
      <sheetName val="別紙　入場料詳細"/>
      <sheetName val="支出"/>
      <sheetName val="《非表示》記載可能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B15" t="str">
            <v>演奏料</v>
          </cell>
        </row>
        <row r="16">
          <cell r="B16" t="str">
            <v>ソリスト料</v>
          </cell>
        </row>
        <row r="17">
          <cell r="B17" t="str">
            <v>合唱料</v>
          </cell>
        </row>
        <row r="18">
          <cell r="B18" t="str">
            <v>指揮料</v>
          </cell>
        </row>
        <row r="19">
          <cell r="B19" t="str">
            <v>出演料</v>
          </cell>
        </row>
        <row r="60">
          <cell r="B60" t="str">
            <v>作曲料</v>
          </cell>
        </row>
        <row r="61">
          <cell r="B61" t="str">
            <v>編曲料</v>
          </cell>
        </row>
        <row r="62">
          <cell r="B62" t="str">
            <v>作詞料</v>
          </cell>
        </row>
        <row r="63">
          <cell r="B63" t="str">
            <v>訳詞料</v>
          </cell>
        </row>
        <row r="64">
          <cell r="B64" t="str">
            <v>音楽制作料</v>
          </cell>
        </row>
        <row r="65">
          <cell r="B65" t="str">
            <v>コレペティ料</v>
          </cell>
        </row>
        <row r="66">
          <cell r="B66" t="str">
            <v>稽古ピアニスト料</v>
          </cell>
        </row>
        <row r="67">
          <cell r="B67" t="str">
            <v>調律料</v>
          </cell>
        </row>
        <row r="68">
          <cell r="B68" t="str">
            <v>楽器借料</v>
          </cell>
        </row>
        <row r="69">
          <cell r="B69" t="str">
            <v>楽譜借料</v>
          </cell>
        </row>
        <row r="70">
          <cell r="B70" t="str">
            <v>写譜料</v>
          </cell>
        </row>
        <row r="71">
          <cell r="B71" t="str">
            <v>楽譜製作料</v>
          </cell>
        </row>
        <row r="72">
          <cell r="B72" t="str">
            <v>合唱指揮料</v>
          </cell>
        </row>
        <row r="73">
          <cell r="B73" t="str">
            <v>副指揮料</v>
          </cell>
        </row>
        <row r="74">
          <cell r="B74" t="str">
            <v>プロンプター料</v>
          </cell>
        </row>
        <row r="155">
          <cell r="B155" t="str">
            <v>振付料</v>
          </cell>
        </row>
        <row r="156">
          <cell r="B156" t="str">
            <v>振付助手料</v>
          </cell>
        </row>
        <row r="157">
          <cell r="B157" t="str">
            <v>バレエマスター・バレエミストレス</v>
          </cell>
        </row>
        <row r="158">
          <cell r="B158" t="str">
            <v>脚本料</v>
          </cell>
        </row>
        <row r="159">
          <cell r="B159" t="str">
            <v>脚色料</v>
          </cell>
        </row>
        <row r="160">
          <cell r="B160" t="str">
            <v>補綴料</v>
          </cell>
        </row>
        <row r="161">
          <cell r="B161" t="str">
            <v>翻訳料</v>
          </cell>
        </row>
        <row r="162">
          <cell r="B162" t="str">
            <v>字幕原稿翻訳・作成料</v>
          </cell>
        </row>
        <row r="163">
          <cell r="B163" t="str">
            <v>舞台監督料</v>
          </cell>
        </row>
        <row r="164">
          <cell r="B164" t="str">
            <v>舞台監督助手料</v>
          </cell>
        </row>
        <row r="165">
          <cell r="B165" t="str">
            <v>舞台美術デザイン料</v>
          </cell>
        </row>
        <row r="166">
          <cell r="B166" t="str">
            <v>人形美術デザイン料</v>
          </cell>
        </row>
        <row r="167">
          <cell r="B167" t="str">
            <v>照明プラン料</v>
          </cell>
        </row>
        <row r="168">
          <cell r="B168" t="str">
            <v>衣装デザイン料</v>
          </cell>
        </row>
        <row r="169">
          <cell r="B169" t="str">
            <v>音楽プラン料</v>
          </cell>
        </row>
        <row r="170">
          <cell r="B170" t="str">
            <v>音響プラン料</v>
          </cell>
        </row>
        <row r="171">
          <cell r="B171" t="str">
            <v>映像プラン料</v>
          </cell>
        </row>
        <row r="172">
          <cell r="B172" t="str">
            <v>特殊効果プラン料</v>
          </cell>
        </row>
        <row r="173">
          <cell r="B173" t="str">
            <v>原語指導料</v>
          </cell>
        </row>
        <row r="174">
          <cell r="B174" t="str">
            <v>言語指導料</v>
          </cell>
        </row>
        <row r="175">
          <cell r="B175" t="str">
            <v>方言指導料</v>
          </cell>
        </row>
        <row r="176">
          <cell r="B176" t="str">
            <v>剣術指導料</v>
          </cell>
        </row>
        <row r="177">
          <cell r="B177" t="str">
            <v>所作指導料</v>
          </cell>
        </row>
        <row r="178">
          <cell r="B178" t="str">
            <v>合唱指導料</v>
          </cell>
        </row>
        <row r="179">
          <cell r="B179" t="str">
            <v>歌唱指導料</v>
          </cell>
        </row>
        <row r="180">
          <cell r="B180" t="str">
            <v>振付指導料</v>
          </cell>
        </row>
        <row r="181">
          <cell r="B181" t="str">
            <v>著作権使用料</v>
          </cell>
        </row>
        <row r="182">
          <cell r="B182" t="str">
            <v>ライセンス料</v>
          </cell>
        </row>
        <row r="183">
          <cell r="B183" t="str">
            <v>ロイヤリティ</v>
          </cell>
        </row>
        <row r="184">
          <cell r="B184" t="str">
            <v>企画制作料</v>
          </cell>
        </row>
        <row r="185">
          <cell r="B185" t="str">
            <v>会場使用料</v>
          </cell>
        </row>
        <row r="186">
          <cell r="B186" t="str">
            <v>付帯設備使用料</v>
          </cell>
        </row>
        <row r="187">
          <cell r="B187" t="str">
            <v>稽古場借料</v>
          </cell>
        </row>
        <row r="188">
          <cell r="B188" t="str">
            <v>大道具費</v>
          </cell>
        </row>
        <row r="249">
          <cell r="B249" t="str">
            <v>作品制作謝金</v>
          </cell>
        </row>
        <row r="250">
          <cell r="B250" t="str">
            <v>作品制作材料費</v>
          </cell>
        </row>
      </sheetData>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表(文化会館)"/>
      <sheetName val="①総表"/>
      <sheetName val="②総表(押印用)"/>
      <sheetName val="③個表"/>
      <sheetName val="④収入"/>
      <sheetName val="④支出"/>
      <sheetName val="記載可能経費一覧"/>
      <sheetName val="⑤団体施設概要"/>
      <sheetName val="⑥実行委員会等概要"/>
    </sheetNames>
    <sheetDataSet>
      <sheetData sheetId="0">
        <row r="7">
          <cell r="P7" t="str">
            <v>・要望取下げ</v>
          </cell>
        </row>
        <row r="8">
          <cell r="P8" t="str">
            <v>・令和3年3月31日以前または令和4年4月1日以降の活動である</v>
          </cell>
        </row>
        <row r="9">
          <cell r="P9" t="str">
            <v>・助成金の要望額が20万円未満である</v>
          </cell>
        </row>
        <row r="10">
          <cell r="P10" t="str">
            <v>・文化庁等の補助金や委託費等が支出される活動である</v>
          </cell>
        </row>
        <row r="11">
          <cell r="P11" t="str">
            <v>・2活動以上応募された。</v>
          </cell>
        </row>
        <row r="12">
          <cell r="P12" t="str">
            <v>・応募団体とは異なる主催者が文化庁等の補助金等を受けている（日程重複・内容重複）</v>
          </cell>
        </row>
        <row r="13">
          <cell r="P13" t="str">
            <v>・団体要件を満たしていない（施設の設置者もしくは管理者ではない）</v>
          </cell>
        </row>
        <row r="14">
          <cell r="P14" t="str">
            <v>・団体要件を満たしていない（経理・監査等の会計組織を有していることが確認できない）</v>
          </cell>
        </row>
        <row r="15">
          <cell r="P15" t="str">
            <v>・団体要件を満たしていない（株式会社・有限会社からの応募）</v>
          </cell>
        </row>
        <row r="16">
          <cell r="P16" t="str">
            <v>・団体要件を満たしていない（規約を有していない）</v>
          </cell>
        </row>
        <row r="17">
          <cell r="P17" t="str">
            <v>・団体要件を満たしていない（実行委員会の中核団体が施設の設置者もしくは管理者ではない）</v>
          </cell>
        </row>
        <row r="18">
          <cell r="P18" t="str">
            <v>・設置条例等を確認した結果、会場が文化施設とは認められない。</v>
          </cell>
        </row>
        <row r="19">
          <cell r="P19" t="str">
            <v>・公演を伴わない、ワークショップ・講演会・シンポジウム・映像配信のみの活動</v>
          </cell>
        </row>
        <row r="20">
          <cell r="P20" t="str">
            <v>・コンクール・コンテストを主たる目的とする活動である</v>
          </cell>
        </row>
        <row r="21">
          <cell r="P21" t="str">
            <v>・政治的又は宗教的な宣伝意図を有する活動である</v>
          </cell>
        </row>
        <row r="22">
          <cell r="P22" t="str">
            <v>・慈善事業への寄付を目的として行われる活動である</v>
          </cell>
        </row>
        <row r="23">
          <cell r="P23" t="str">
            <v>・独立行政法人日本芸術文化振興会と共催する活動である</v>
          </cell>
        </row>
        <row r="24">
          <cell r="P24" t="str">
            <v>・名称冠公演である</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9"/>
  <sheetViews>
    <sheetView topLeftCell="A3" zoomScale="90" zoomScaleNormal="90" workbookViewId="0"/>
  </sheetViews>
  <sheetFormatPr defaultRowHeight="18" x14ac:dyDescent="0.55000000000000004"/>
  <cols>
    <col min="1" max="1" width="52.25" bestFit="1" customWidth="1"/>
    <col min="2" max="2" width="5" customWidth="1"/>
    <col min="3" max="3" width="11.25" bestFit="1" customWidth="1"/>
    <col min="4" max="4" width="63.5" bestFit="1" customWidth="1"/>
    <col min="5" max="5" width="4.75" customWidth="1"/>
    <col min="6" max="7" width="5" customWidth="1"/>
  </cols>
  <sheetData>
    <row r="1" spans="1:6" x14ac:dyDescent="0.55000000000000004">
      <c r="A1" s="16" t="s">
        <v>69</v>
      </c>
      <c r="B1" s="16"/>
      <c r="C1" s="16"/>
      <c r="F1" s="16"/>
    </row>
    <row r="2" spans="1:6" ht="18.5" thickBot="1" x14ac:dyDescent="0.6">
      <c r="A2" s="138" t="s">
        <v>70</v>
      </c>
      <c r="B2" s="138" t="s">
        <v>71</v>
      </c>
      <c r="C2" s="139" t="s">
        <v>72</v>
      </c>
      <c r="D2" s="138" t="s">
        <v>73</v>
      </c>
      <c r="E2" s="140"/>
      <c r="F2" s="16"/>
    </row>
    <row r="3" spans="1:6" ht="18.5" thickBot="1" x14ac:dyDescent="0.6">
      <c r="A3" s="141" t="s">
        <v>74</v>
      </c>
      <c r="B3" s="142"/>
      <c r="C3" s="142"/>
      <c r="D3" s="143" t="s">
        <v>494</v>
      </c>
      <c r="F3" s="144"/>
    </row>
    <row r="4" spans="1:6" x14ac:dyDescent="0.55000000000000004">
      <c r="A4" s="145" t="s">
        <v>75</v>
      </c>
      <c r="B4" s="146"/>
      <c r="C4" s="147" t="s">
        <v>218</v>
      </c>
      <c r="D4" s="148" t="str">
        <f t="array" aca="1" ref="D4" ca="1">IF($C4="-","",IF(ISBLANK(INDIRECT($C4)),"",INDIRECT($C4)))</f>
        <v/>
      </c>
      <c r="F4" s="144"/>
    </row>
    <row r="5" spans="1:6" x14ac:dyDescent="0.55000000000000004">
      <c r="A5" s="149" t="s">
        <v>76</v>
      </c>
      <c r="B5" s="150"/>
      <c r="C5" s="151" t="s">
        <v>715</v>
      </c>
      <c r="D5" s="152">
        <f t="array" aca="1" ref="D5" ca="1">IF($C5="-","",IF(ISBLANK(INDIRECT($C5)),"",INDIRECT($C5)))</f>
        <v>0</v>
      </c>
      <c r="F5" s="144"/>
    </row>
    <row r="6" spans="1:6" x14ac:dyDescent="0.55000000000000004">
      <c r="A6" s="149" t="s">
        <v>77</v>
      </c>
      <c r="B6" s="150"/>
      <c r="C6" s="151" t="s">
        <v>716</v>
      </c>
      <c r="D6" s="152">
        <f t="array" aca="1" ref="D6" ca="1">IF($C6="-","",IF(ISBLANK(INDIRECT($C6)),"",INDIRECT($C6)))</f>
        <v>0</v>
      </c>
      <c r="F6" s="144"/>
    </row>
    <row r="7" spans="1:6" x14ac:dyDescent="0.55000000000000004">
      <c r="A7" s="149" t="s">
        <v>124</v>
      </c>
      <c r="B7" s="150"/>
      <c r="C7" s="153" t="s">
        <v>82</v>
      </c>
      <c r="D7" s="152" t="str">
        <f t="array" aca="1" ref="D7" ca="1">IF($C7="-","",IF(ISBLANK(INDIRECT($C7)),"",INDIRECT($C7)))</f>
        <v/>
      </c>
    </row>
    <row r="8" spans="1:6" x14ac:dyDescent="0.55000000000000004">
      <c r="A8" s="149" t="s">
        <v>78</v>
      </c>
      <c r="B8" s="150"/>
      <c r="C8" s="151" t="s">
        <v>717</v>
      </c>
      <c r="D8" s="152">
        <f t="array" aca="1" ref="D8" ca="1">IF($C8="-","",IF(ISBLANK(INDIRECT($C8)),"",INDIRECT($C8)))</f>
        <v>0</v>
      </c>
    </row>
    <row r="9" spans="1:6" x14ac:dyDescent="0.55000000000000004">
      <c r="A9" s="149" t="s">
        <v>79</v>
      </c>
      <c r="B9" s="150"/>
      <c r="C9" s="151" t="s">
        <v>718</v>
      </c>
      <c r="D9" s="152">
        <f t="array" aca="1" ref="D9" ca="1">IF($C9="-","",IF(ISBLANK(INDIRECT($C9)),"",INDIRECT($C9)))</f>
        <v>0</v>
      </c>
    </row>
    <row r="10" spans="1:6" x14ac:dyDescent="0.55000000000000004">
      <c r="A10" s="149" t="s">
        <v>391</v>
      </c>
      <c r="B10" s="150"/>
      <c r="C10" s="151" t="s">
        <v>719</v>
      </c>
      <c r="D10" s="152">
        <f t="array" aca="1" ref="D10" ca="1">IF($C10="-","",IF(ISBLANK(INDIRECT($C10)),"",INDIRECT($C10)))</f>
        <v>0</v>
      </c>
    </row>
    <row r="11" spans="1:6" x14ac:dyDescent="0.55000000000000004">
      <c r="A11" s="149" t="s">
        <v>80</v>
      </c>
      <c r="B11" s="150"/>
      <c r="C11" s="151" t="s">
        <v>720</v>
      </c>
      <c r="D11" s="152" t="str">
        <f t="array" aca="1" ref="D11" ca="1">IF($C11="-","",IF(ISBLANK(INDIRECT($C11)),"",INDIRECT($C11)))</f>
        <v>選択してください。</v>
      </c>
      <c r="F11" s="144"/>
    </row>
    <row r="12" spans="1:6" x14ac:dyDescent="0.55000000000000004">
      <c r="A12" s="149" t="s">
        <v>125</v>
      </c>
      <c r="B12" s="150"/>
      <c r="C12" s="347" t="s">
        <v>721</v>
      </c>
      <c r="D12" s="152" t="str">
        <f ca="1">IF($C12="-","","助成金算定基礎経費：1:"&amp;INDIRECT($C12)&amp;" / 2:"&amp;(OFFSET(INDIRECT($C12),1,0)&amp;" / 3:"&amp;(OFFSET(INDIRECT($C12),2,0))))</f>
        <v>助成金算定基礎経費：1: / 2: / 3:</v>
      </c>
    </row>
    <row r="13" spans="1:6" x14ac:dyDescent="0.55000000000000004">
      <c r="A13" s="154" t="s">
        <v>81</v>
      </c>
      <c r="B13" s="155"/>
      <c r="C13" s="153" t="s">
        <v>82</v>
      </c>
      <c r="D13" s="156" t="str">
        <f t="array" aca="1" ref="D13" ca="1">IF($C13="-","",IF(AND(ISBLANK(INDIRECT($C13))=FALSE,OFFSET(INDIRECT($C13),0,-3)="あり"),INDIRECT($C13),""))</f>
        <v/>
      </c>
      <c r="F13" s="144"/>
    </row>
    <row r="14" spans="1:6" x14ac:dyDescent="0.55000000000000004">
      <c r="A14" s="157" t="s">
        <v>83</v>
      </c>
      <c r="B14" s="158"/>
      <c r="C14" s="159" t="s">
        <v>82</v>
      </c>
      <c r="D14" s="157" t="str">
        <f t="array" aca="1" ref="D14" ca="1">IF($C14="-","",IF(ISBLANK(INDIRECT($C14)),"",INDIRECT($C14)))</f>
        <v/>
      </c>
    </row>
    <row r="15" spans="1:6" x14ac:dyDescent="0.55000000000000004">
      <c r="A15" s="152" t="s">
        <v>84</v>
      </c>
      <c r="B15" s="160"/>
      <c r="C15" s="153" t="s">
        <v>82</v>
      </c>
      <c r="D15" s="161" t="str">
        <f t="array" aca="1" ref="D15" ca="1">IF($C15="-","",IF(ISBLANK(INDIRECT($C15)),"",INDIRECT($C15)))</f>
        <v/>
      </c>
      <c r="F15" s="162"/>
    </row>
    <row r="16" spans="1:6" x14ac:dyDescent="0.55000000000000004">
      <c r="A16" s="152" t="s">
        <v>85</v>
      </c>
      <c r="B16" s="160"/>
      <c r="C16" s="153" t="s">
        <v>82</v>
      </c>
      <c r="D16" s="161" t="str">
        <f t="array" aca="1" ref="D16" ca="1">IF($C16="-","",IF(ISBLANK(INDIRECT($C16)),"",INDIRECT($C16)))</f>
        <v/>
      </c>
    </row>
    <row r="17" spans="1:4" x14ac:dyDescent="0.55000000000000004">
      <c r="A17" s="152" t="s">
        <v>86</v>
      </c>
      <c r="B17" s="160"/>
      <c r="C17" s="153" t="s">
        <v>82</v>
      </c>
      <c r="D17" s="152" t="str">
        <f t="array" aca="1" ref="D17" ca="1">IF($C17="-","",IF(ISBLANK(INDIRECT($C17)),"",INDIRECT($C17)))</f>
        <v/>
      </c>
    </row>
    <row r="18" spans="1:4" x14ac:dyDescent="0.55000000000000004">
      <c r="A18" s="152" t="s">
        <v>87</v>
      </c>
      <c r="B18" s="160"/>
      <c r="C18" s="153" t="s">
        <v>82</v>
      </c>
      <c r="D18" s="152" t="str">
        <f t="array" aca="1" ref="D18" ca="1">IF($C18="-","",IF(ISBLANK(INDIRECT($C18)),"",INDIRECT($C18)))</f>
        <v/>
      </c>
    </row>
    <row r="19" spans="1:4" x14ac:dyDescent="0.55000000000000004">
      <c r="A19" s="152" t="s">
        <v>88</v>
      </c>
      <c r="B19" s="160"/>
      <c r="C19" s="153" t="s">
        <v>82</v>
      </c>
      <c r="D19" s="152" t="str">
        <f t="array" aca="1" ref="D19" ca="1">IF($C19="-","",IF(ISBLANK(INDIRECT($C19)),"",INDIRECT($C19)))</f>
        <v/>
      </c>
    </row>
    <row r="20" spans="1:4" x14ac:dyDescent="0.55000000000000004">
      <c r="A20" s="152" t="s">
        <v>89</v>
      </c>
      <c r="B20" s="160"/>
      <c r="C20" s="153" t="s">
        <v>82</v>
      </c>
      <c r="D20" s="152" t="str">
        <f t="array" aca="1" ref="D20" ca="1">IF($C20="-","",IF(ISBLANK(INDIRECT($C20)),"",INDIRECT($C20)))</f>
        <v/>
      </c>
    </row>
    <row r="21" spans="1:4" x14ac:dyDescent="0.55000000000000004">
      <c r="A21" s="152" t="s">
        <v>90</v>
      </c>
      <c r="B21" s="160"/>
      <c r="C21" s="153" t="s">
        <v>82</v>
      </c>
      <c r="D21" s="152" t="str">
        <f t="array" aca="1" ref="D21" ca="1">IF($C21="-","",IF(ISBLANK(INDIRECT($C21)),"",INDIRECT($C21)))</f>
        <v/>
      </c>
    </row>
    <row r="22" spans="1:4" x14ac:dyDescent="0.55000000000000004">
      <c r="A22" s="152" t="s">
        <v>91</v>
      </c>
      <c r="B22" s="160"/>
      <c r="C22" s="153" t="s">
        <v>82</v>
      </c>
      <c r="D22" s="152" t="str">
        <f t="array" aca="1" ref="D22" ca="1">IF($C22="-","",IF(ISBLANK(INDIRECT($C22)),"",INDIRECT($C22)))</f>
        <v/>
      </c>
    </row>
    <row r="23" spans="1:4" x14ac:dyDescent="0.55000000000000004">
      <c r="A23" s="152" t="s">
        <v>92</v>
      </c>
      <c r="B23" s="160"/>
      <c r="C23" s="153" t="s">
        <v>82</v>
      </c>
      <c r="D23" s="161" t="str">
        <f t="array" aca="1" ref="D23" ca="1">IF($C23="-","",IF(ISBLANK(INDIRECT($C23)),"",INDIRECT($C23)))</f>
        <v/>
      </c>
    </row>
    <row r="24" spans="1:4" x14ac:dyDescent="0.55000000000000004">
      <c r="A24" s="163" t="s">
        <v>93</v>
      </c>
      <c r="B24" s="164"/>
      <c r="C24" s="153" t="s">
        <v>82</v>
      </c>
      <c r="D24" s="165" t="str">
        <f t="array" aca="1" ref="D24" ca="1">IF($C24="-","",IF(ISBLANK(INDIRECT($C24)),"",INDIRECT($C24)))</f>
        <v/>
      </c>
    </row>
    <row r="25" spans="1:4" x14ac:dyDescent="0.55000000000000004">
      <c r="A25" s="157" t="s">
        <v>94</v>
      </c>
      <c r="B25" s="158"/>
      <c r="C25" s="159" t="s">
        <v>82</v>
      </c>
      <c r="D25" s="157" t="str">
        <f t="array" aca="1" ref="D25" ca="1">IF($C25="-","",IF(ISBLANK(INDIRECT($C25)),"",INDIRECT($C25)))</f>
        <v/>
      </c>
    </row>
    <row r="26" spans="1:4" x14ac:dyDescent="0.55000000000000004">
      <c r="A26" s="152" t="s">
        <v>95</v>
      </c>
      <c r="B26" s="160"/>
      <c r="C26" s="153" t="s">
        <v>82</v>
      </c>
      <c r="D26" s="152" t="str">
        <f t="array" aca="1" ref="D26" ca="1">IF($C26="-","",IF(ISBLANK(INDIRECT($C26)),"",INDIRECT($C26)))</f>
        <v/>
      </c>
    </row>
    <row r="27" spans="1:4" x14ac:dyDescent="0.55000000000000004">
      <c r="A27" s="152" t="s">
        <v>96</v>
      </c>
      <c r="B27" s="160"/>
      <c r="C27" s="153" t="s">
        <v>82</v>
      </c>
      <c r="D27" s="152" t="str">
        <f t="array" aca="1" ref="D27" ca="1">IF($C27="-","",IF(ISBLANK(INDIRECT($C27)),"",INDIRECT($C27)))</f>
        <v/>
      </c>
    </row>
    <row r="28" spans="1:4" ht="36" x14ac:dyDescent="0.55000000000000004">
      <c r="A28" s="166" t="s">
        <v>97</v>
      </c>
      <c r="B28" s="160"/>
      <c r="C28" s="167" t="s">
        <v>392</v>
      </c>
      <c r="D28" s="152" t="str">
        <f t="array" aca="1" ref="D28" ca="1">IF($C28="-","",IF(ISBLANK(INDIRECT($C28)),"",INDIRECT($C28)))</f>
        <v>美術の創造普及活動</v>
      </c>
    </row>
    <row r="29" spans="1:4" ht="36" x14ac:dyDescent="0.55000000000000004">
      <c r="A29" s="166" t="s">
        <v>98</v>
      </c>
      <c r="B29" s="160"/>
      <c r="C29" s="167" t="s">
        <v>392</v>
      </c>
      <c r="D29" s="152" t="str">
        <f t="array" aca="1" ref="D29" ca="1">IF($C29="-","",IF(ISBLANK(INDIRECT($C29)),"",INDIRECT($C29)))</f>
        <v>美術の創造普及活動</v>
      </c>
    </row>
    <row r="30" spans="1:4" ht="36" x14ac:dyDescent="0.55000000000000004">
      <c r="A30" s="168" t="s">
        <v>99</v>
      </c>
      <c r="B30" s="160"/>
      <c r="C30" s="167" t="s">
        <v>392</v>
      </c>
      <c r="D30" s="152" t="str">
        <f t="array" aca="1" ref="D30" ca="1">IF($C30="-","",IF(ISBLANK(INDIRECT($C30)),"",INDIRECT($C30)))</f>
        <v>美術の創造普及活動</v>
      </c>
    </row>
    <row r="31" spans="1:4" ht="36" x14ac:dyDescent="0.55000000000000004">
      <c r="A31" s="169" t="s">
        <v>100</v>
      </c>
      <c r="B31" s="150"/>
      <c r="C31" s="153" t="s">
        <v>82</v>
      </c>
      <c r="D31" s="161" t="str">
        <f t="array" aca="1" ref="D31" ca="1">IF($C31="-","",IF(ISBLANK(INDIRECT($C31)),"",INDIRECT($C31)))</f>
        <v/>
      </c>
    </row>
    <row r="32" spans="1:4" ht="36" x14ac:dyDescent="0.55000000000000004">
      <c r="A32" s="170" t="s">
        <v>101</v>
      </c>
      <c r="B32" s="155"/>
      <c r="C32" s="153" t="s">
        <v>82</v>
      </c>
      <c r="D32" s="163" t="str">
        <f t="array" aca="1" ref="D32" ca="1">IF($C32="-","",IF(ISBLANK(INDIRECT($C32)),"",INDIRECT($C32)))</f>
        <v/>
      </c>
    </row>
    <row r="33" spans="1:4" x14ac:dyDescent="0.55000000000000004">
      <c r="A33" s="171" t="s">
        <v>102</v>
      </c>
      <c r="B33" s="171">
        <v>1</v>
      </c>
      <c r="C33" s="305" t="s">
        <v>724</v>
      </c>
      <c r="D33" s="172" t="str">
        <f t="array" aca="1" ref="D33" ca="1">IF($C33="-","",IF(ISBLANK(INDIRECT($C33)),"",INDIRECT($C33)))</f>
        <v/>
      </c>
    </row>
    <row r="34" spans="1:4" x14ac:dyDescent="0.55000000000000004">
      <c r="A34" s="149" t="s">
        <v>103</v>
      </c>
      <c r="B34" s="149">
        <v>1</v>
      </c>
      <c r="C34" s="304" t="s">
        <v>725</v>
      </c>
      <c r="D34" s="161" t="str">
        <f t="array" aca="1" ref="D34" ca="1">IF($C34="-","",IF(ISBLANK(INDIRECT($C34)),"",INDIRECT($C34)))</f>
        <v/>
      </c>
    </row>
    <row r="35" spans="1:4" x14ac:dyDescent="0.55000000000000004">
      <c r="A35" s="149" t="s">
        <v>104</v>
      </c>
      <c r="B35" s="149">
        <v>1</v>
      </c>
      <c r="C35" s="167" t="s">
        <v>726</v>
      </c>
      <c r="D35" s="173" t="str">
        <f t="array" aca="1" ref="D35" ca="1">IF($C35="-","",IF(ISBLANK(INDIRECT($C35)),"",INDIRECT($C35))&amp;IF(OFFSET(INDIRECT($C35),0,2)&amp;OFFSET(INDIRECT($C35),0,3)="","","("&amp;OFFSET(INDIRECT($C35),0,2)&amp;OFFSET(INDIRECT($C35),0,3)&amp;")"))</f>
        <v/>
      </c>
    </row>
    <row r="36" spans="1:4" x14ac:dyDescent="0.55000000000000004">
      <c r="A36" s="149" t="s">
        <v>102</v>
      </c>
      <c r="B36" s="149">
        <v>2</v>
      </c>
      <c r="C36" s="306" t="s">
        <v>727</v>
      </c>
      <c r="D36" s="161" t="str">
        <f t="array" aca="1" ref="D36" ca="1">IF($C36="-","",IF(ISBLANK(INDIRECT($C36)),"",INDIRECT($C36)))</f>
        <v/>
      </c>
    </row>
    <row r="37" spans="1:4" x14ac:dyDescent="0.55000000000000004">
      <c r="A37" s="149" t="s">
        <v>103</v>
      </c>
      <c r="B37" s="149">
        <v>2</v>
      </c>
      <c r="C37" s="306" t="s">
        <v>728</v>
      </c>
      <c r="D37" s="161" t="str">
        <f t="array" aca="1" ref="D37" ca="1">IF($C37="-","",IF(ISBLANK(INDIRECT($C37)),"",INDIRECT($C37)))</f>
        <v/>
      </c>
    </row>
    <row r="38" spans="1:4" x14ac:dyDescent="0.55000000000000004">
      <c r="A38" s="149" t="s">
        <v>104</v>
      </c>
      <c r="B38" s="149">
        <v>2</v>
      </c>
      <c r="C38" s="153" t="s">
        <v>729</v>
      </c>
      <c r="D38" s="173" t="str">
        <f t="array" aca="1" ref="D38" ca="1">IF($C38="-","",IF(ISBLANK(INDIRECT($C38)),"",INDIRECT($C38))&amp;IF(OFFSET(INDIRECT($C38),0,2)&amp;OFFSET(INDIRECT($C38),0,3)="","","("&amp;OFFSET(INDIRECT($C38),0,2)&amp;OFFSET(INDIRECT($C38),0,3)&amp;")"))</f>
        <v/>
      </c>
    </row>
    <row r="39" spans="1:4" x14ac:dyDescent="0.55000000000000004">
      <c r="A39" s="149" t="s">
        <v>102</v>
      </c>
      <c r="B39" s="149">
        <v>3</v>
      </c>
      <c r="C39" s="306" t="s">
        <v>730</v>
      </c>
      <c r="D39" s="161" t="str">
        <f t="array" aca="1" ref="D39" ca="1">IF($C39="-","",IF(ISBLANK(INDIRECT($C39)),"",INDIRECT($C39)))</f>
        <v/>
      </c>
    </row>
    <row r="40" spans="1:4" x14ac:dyDescent="0.55000000000000004">
      <c r="A40" s="149" t="s">
        <v>103</v>
      </c>
      <c r="B40" s="149">
        <v>3</v>
      </c>
      <c r="C40" s="306" t="s">
        <v>731</v>
      </c>
      <c r="D40" s="161" t="str">
        <f t="array" aca="1" ref="D40" ca="1">IF($C40="-","",IF(ISBLANK(INDIRECT($C40)),"",INDIRECT($C40)))</f>
        <v/>
      </c>
    </row>
    <row r="41" spans="1:4" x14ac:dyDescent="0.55000000000000004">
      <c r="A41" s="149" t="s">
        <v>104</v>
      </c>
      <c r="B41" s="149">
        <v>3</v>
      </c>
      <c r="C41" s="153" t="s">
        <v>732</v>
      </c>
      <c r="D41" s="173" t="str">
        <f t="array" aca="1" ref="D41" ca="1">IF($C41="-","",IF(ISBLANK(INDIRECT($C41)),"",INDIRECT($C41))&amp;IF(OFFSET(INDIRECT($C41),0,2)&amp;OFFSET(INDIRECT($C41),0,3)="","","("&amp;OFFSET(INDIRECT($C41),0,2)&amp;OFFSET(INDIRECT($C41),0,3)&amp;")"))</f>
        <v/>
      </c>
    </row>
    <row r="42" spans="1:4" x14ac:dyDescent="0.55000000000000004">
      <c r="A42" s="149" t="s">
        <v>102</v>
      </c>
      <c r="B42" s="149">
        <v>4</v>
      </c>
      <c r="C42" s="306" t="s">
        <v>733</v>
      </c>
      <c r="D42" s="161" t="str">
        <f t="array" aca="1" ref="D42" ca="1">IF($C42="-","",IF(ISBLANK(INDIRECT($C42)),"",INDIRECT($C42)))</f>
        <v/>
      </c>
    </row>
    <row r="43" spans="1:4" x14ac:dyDescent="0.55000000000000004">
      <c r="A43" s="149" t="s">
        <v>103</v>
      </c>
      <c r="B43" s="149">
        <v>4</v>
      </c>
      <c r="C43" s="306" t="s">
        <v>734</v>
      </c>
      <c r="D43" s="161" t="str">
        <f t="array" aca="1" ref="D43" ca="1">IF($C43="-","",IF(ISBLANK(INDIRECT($C43)),"",INDIRECT($C43)))</f>
        <v/>
      </c>
    </row>
    <row r="44" spans="1:4" x14ac:dyDescent="0.55000000000000004">
      <c r="A44" s="149" t="s">
        <v>104</v>
      </c>
      <c r="B44" s="149">
        <v>4</v>
      </c>
      <c r="C44" s="153" t="s">
        <v>735</v>
      </c>
      <c r="D44" s="173" t="str">
        <f t="array" aca="1" ref="D44" ca="1">IF($C44="-","",IF(ISBLANK(INDIRECT($C44)),"",INDIRECT($C44))&amp;IF(OFFSET(INDIRECT($C44),0,2)&amp;OFFSET(INDIRECT($C44),0,3)="","","("&amp;OFFSET(INDIRECT($C44),0,2)&amp;OFFSET(INDIRECT($C44),0,3)&amp;")"))</f>
        <v/>
      </c>
    </row>
    <row r="45" spans="1:4" x14ac:dyDescent="0.55000000000000004">
      <c r="A45" s="149" t="s">
        <v>102</v>
      </c>
      <c r="B45" s="149">
        <v>5</v>
      </c>
      <c r="C45" s="306" t="s">
        <v>736</v>
      </c>
      <c r="D45" s="161" t="str">
        <f t="array" aca="1" ref="D45" ca="1">IF($C45="-","",IF(ISBLANK(INDIRECT($C45)),"",INDIRECT($C45)))</f>
        <v/>
      </c>
    </row>
    <row r="46" spans="1:4" x14ac:dyDescent="0.55000000000000004">
      <c r="A46" s="149" t="s">
        <v>103</v>
      </c>
      <c r="B46" s="149">
        <v>5</v>
      </c>
      <c r="C46" s="306" t="s">
        <v>737</v>
      </c>
      <c r="D46" s="161" t="str">
        <f t="array" aca="1" ref="D46" ca="1">IF($C46="-","",IF(ISBLANK(INDIRECT($C46)),"",INDIRECT($C46)))</f>
        <v/>
      </c>
    </row>
    <row r="47" spans="1:4" x14ac:dyDescent="0.55000000000000004">
      <c r="A47" s="149" t="s">
        <v>104</v>
      </c>
      <c r="B47" s="149">
        <v>5</v>
      </c>
      <c r="C47" s="153" t="s">
        <v>738</v>
      </c>
      <c r="D47" s="173" t="str">
        <f t="array" aca="1" ref="D47" ca="1">IF($C47="-","",IF(ISBLANK(INDIRECT($C47)),"",INDIRECT($C47))&amp;IF(OFFSET(INDIRECT($C47),0,2)&amp;OFFSET(INDIRECT($C47),0,3)="","","("&amp;OFFSET(INDIRECT($C47),0,2)&amp;OFFSET(INDIRECT($C47),0,3)&amp;")"))</f>
        <v/>
      </c>
    </row>
    <row r="48" spans="1:4" x14ac:dyDescent="0.55000000000000004">
      <c r="A48" s="149" t="s">
        <v>102</v>
      </c>
      <c r="B48" s="149">
        <v>6</v>
      </c>
      <c r="C48" s="306" t="s">
        <v>739</v>
      </c>
      <c r="D48" s="161" t="str">
        <f t="array" aca="1" ref="D48" ca="1">IF($C48="-","",IF(ISBLANK(INDIRECT($C48)),"",INDIRECT($C48)))</f>
        <v/>
      </c>
    </row>
    <row r="49" spans="1:4" x14ac:dyDescent="0.55000000000000004">
      <c r="A49" s="149" t="s">
        <v>103</v>
      </c>
      <c r="B49" s="149">
        <v>6</v>
      </c>
      <c r="C49" s="306" t="s">
        <v>740</v>
      </c>
      <c r="D49" s="161" t="str">
        <f t="array" aca="1" ref="D49" ca="1">IF($C49="-","",IF(ISBLANK(INDIRECT($C49)),"",INDIRECT($C49)))</f>
        <v/>
      </c>
    </row>
    <row r="50" spans="1:4" x14ac:dyDescent="0.55000000000000004">
      <c r="A50" s="149" t="s">
        <v>104</v>
      </c>
      <c r="B50" s="149">
        <v>6</v>
      </c>
      <c r="C50" s="153" t="s">
        <v>741</v>
      </c>
      <c r="D50" s="173" t="str">
        <f t="array" aca="1" ref="D50" ca="1">IF($C50="-","",IF(ISBLANK(INDIRECT($C50)),"",INDIRECT($C50))&amp;IF(OFFSET(INDIRECT($C50),0,2)&amp;OFFSET(INDIRECT($C50),0,3)="","","("&amp;OFFSET(INDIRECT($C50),0,2)&amp;OFFSET(INDIRECT($C50),0,3)&amp;")"))</f>
        <v/>
      </c>
    </row>
    <row r="51" spans="1:4" x14ac:dyDescent="0.55000000000000004">
      <c r="A51" s="149" t="s">
        <v>102</v>
      </c>
      <c r="B51" s="149">
        <v>7</v>
      </c>
      <c r="C51" s="153" t="s">
        <v>82</v>
      </c>
      <c r="D51" s="161" t="str">
        <f t="array" aca="1" ref="D51" ca="1">IF($C51="-","",IF(ISBLANK(INDIRECT($C51)),"",INDIRECT($C51)))</f>
        <v/>
      </c>
    </row>
    <row r="52" spans="1:4" x14ac:dyDescent="0.55000000000000004">
      <c r="A52" s="149" t="s">
        <v>103</v>
      </c>
      <c r="B52" s="149">
        <v>7</v>
      </c>
      <c r="C52" s="153" t="s">
        <v>82</v>
      </c>
      <c r="D52" s="161" t="str">
        <f t="array" aca="1" ref="D52" ca="1">IF($C52="-","",IF(ISBLANK(INDIRECT($C52)),"",INDIRECT($C52)))</f>
        <v/>
      </c>
    </row>
    <row r="53" spans="1:4" x14ac:dyDescent="0.55000000000000004">
      <c r="A53" s="149" t="s">
        <v>104</v>
      </c>
      <c r="B53" s="149">
        <v>7</v>
      </c>
      <c r="C53" s="153" t="s">
        <v>82</v>
      </c>
      <c r="D53" s="173" t="str">
        <f t="array" aca="1" ref="D53" ca="1">IF($C53="-","",IF(ISBLANK(INDIRECT($C53)),"",INDIRECT($C53))&amp;IF(OFFSET(INDIRECT($C53),0,2)&amp;OFFSET(INDIRECT($C53),0,3)="","","("&amp;OFFSET(INDIRECT($C53),0,2)&amp;OFFSET(INDIRECT($C53),0,3)&amp;")"))</f>
        <v/>
      </c>
    </row>
    <row r="54" spans="1:4" x14ac:dyDescent="0.55000000000000004">
      <c r="A54" s="149" t="s">
        <v>102</v>
      </c>
      <c r="B54" s="149">
        <v>8</v>
      </c>
      <c r="C54" s="153" t="s">
        <v>82</v>
      </c>
      <c r="D54" s="161" t="str">
        <f t="array" aca="1" ref="D54" ca="1">IF($C54="-","",IF(ISBLANK(INDIRECT($C54)),"",INDIRECT($C54)))</f>
        <v/>
      </c>
    </row>
    <row r="55" spans="1:4" x14ac:dyDescent="0.55000000000000004">
      <c r="A55" s="149" t="s">
        <v>103</v>
      </c>
      <c r="B55" s="149">
        <v>8</v>
      </c>
      <c r="C55" s="153" t="s">
        <v>82</v>
      </c>
      <c r="D55" s="161" t="str">
        <f t="array" aca="1" ref="D55" ca="1">IF($C55="-","",IF(ISBLANK(INDIRECT($C55)),"",INDIRECT($C55)))</f>
        <v/>
      </c>
    </row>
    <row r="56" spans="1:4" x14ac:dyDescent="0.55000000000000004">
      <c r="A56" s="149" t="s">
        <v>104</v>
      </c>
      <c r="B56" s="149">
        <v>8</v>
      </c>
      <c r="C56" s="153" t="s">
        <v>82</v>
      </c>
      <c r="D56" s="173" t="str">
        <f t="array" aca="1" ref="D56" ca="1">IF($C56="-","",IF(ISBLANK(INDIRECT($C56)),"",INDIRECT($C56))&amp;IF(OFFSET(INDIRECT($C56),0,2)&amp;OFFSET(INDIRECT($C56),0,3)="","","("&amp;OFFSET(INDIRECT($C56),0,2)&amp;OFFSET(INDIRECT($C56),0,3)&amp;")"))</f>
        <v/>
      </c>
    </row>
    <row r="57" spans="1:4" x14ac:dyDescent="0.55000000000000004">
      <c r="A57" s="149" t="s">
        <v>102</v>
      </c>
      <c r="B57" s="149">
        <v>9</v>
      </c>
      <c r="C57" s="153" t="s">
        <v>82</v>
      </c>
      <c r="D57" s="161" t="str">
        <f t="array" aca="1" ref="D57" ca="1">IF($C57="-","",IF(ISBLANK(INDIRECT($C57)),"",INDIRECT($C57)))</f>
        <v/>
      </c>
    </row>
    <row r="58" spans="1:4" x14ac:dyDescent="0.55000000000000004">
      <c r="A58" s="149" t="s">
        <v>103</v>
      </c>
      <c r="B58" s="149">
        <v>9</v>
      </c>
      <c r="C58" s="153" t="s">
        <v>82</v>
      </c>
      <c r="D58" s="161" t="str">
        <f t="array" aca="1" ref="D58" ca="1">IF($C58="-","",IF(ISBLANK(INDIRECT($C58)),"",INDIRECT($C58)))</f>
        <v/>
      </c>
    </row>
    <row r="59" spans="1:4" x14ac:dyDescent="0.55000000000000004">
      <c r="A59" s="149" t="s">
        <v>104</v>
      </c>
      <c r="B59" s="149">
        <v>9</v>
      </c>
      <c r="C59" s="153" t="s">
        <v>82</v>
      </c>
      <c r="D59" s="173" t="str">
        <f t="array" aca="1" ref="D59" ca="1">IF($C59="-","",IF(ISBLANK(INDIRECT($C59)),"",INDIRECT($C59))&amp;IF(OFFSET(INDIRECT($C59),0,2)&amp;OFFSET(INDIRECT($C59),0,3)="","","("&amp;OFFSET(INDIRECT($C59),0,2)&amp;OFFSET(INDIRECT($C59),0,3)&amp;")"))</f>
        <v/>
      </c>
    </row>
    <row r="60" spans="1:4" x14ac:dyDescent="0.55000000000000004">
      <c r="A60" s="149" t="s">
        <v>102</v>
      </c>
      <c r="B60" s="149">
        <v>10</v>
      </c>
      <c r="C60" s="153" t="s">
        <v>82</v>
      </c>
      <c r="D60" s="161" t="str">
        <f t="array" aca="1" ref="D60" ca="1">IF($C60="-","",IF(ISBLANK(INDIRECT($C60)),"",INDIRECT($C60)))</f>
        <v/>
      </c>
    </row>
    <row r="61" spans="1:4" x14ac:dyDescent="0.55000000000000004">
      <c r="A61" s="149" t="s">
        <v>103</v>
      </c>
      <c r="B61" s="149">
        <v>10</v>
      </c>
      <c r="C61" s="153" t="s">
        <v>82</v>
      </c>
      <c r="D61" s="161" t="str">
        <f t="array" aca="1" ref="D61" ca="1">IF($C61="-","",IF(ISBLANK(INDIRECT($C61)),"",INDIRECT($C61)))</f>
        <v/>
      </c>
    </row>
    <row r="62" spans="1:4" x14ac:dyDescent="0.55000000000000004">
      <c r="A62" s="149" t="s">
        <v>104</v>
      </c>
      <c r="B62" s="149">
        <v>10</v>
      </c>
      <c r="C62" s="153" t="s">
        <v>82</v>
      </c>
      <c r="D62" s="173" t="str">
        <f t="array" aca="1" ref="D62" ca="1">IF($C62="-","",IF(ISBLANK(INDIRECT($C62)),"",INDIRECT($C62))&amp;IF(OFFSET(INDIRECT($C62),0,2)&amp;OFFSET(INDIRECT($C62),0,3)="","","("&amp;OFFSET(INDIRECT($C62),0,2)&amp;OFFSET(INDIRECT($C62),0,3)&amp;")"))</f>
        <v/>
      </c>
    </row>
    <row r="63" spans="1:4" x14ac:dyDescent="0.55000000000000004">
      <c r="A63" s="149" t="s">
        <v>102</v>
      </c>
      <c r="B63" s="149">
        <v>11</v>
      </c>
      <c r="C63" s="153" t="s">
        <v>82</v>
      </c>
      <c r="D63" s="161" t="str">
        <f t="array" aca="1" ref="D63" ca="1">IF($C63="-","",IF(ISBLANK(INDIRECT($C63)),"",INDIRECT($C63)))</f>
        <v/>
      </c>
    </row>
    <row r="64" spans="1:4" x14ac:dyDescent="0.55000000000000004">
      <c r="A64" s="149" t="s">
        <v>103</v>
      </c>
      <c r="B64" s="149">
        <v>11</v>
      </c>
      <c r="C64" s="153" t="s">
        <v>82</v>
      </c>
      <c r="D64" s="161" t="str">
        <f t="array" aca="1" ref="D64" ca="1">IF($C64="-","",IF(ISBLANK(INDIRECT($C64)),"",INDIRECT($C64)))</f>
        <v/>
      </c>
    </row>
    <row r="65" spans="1:4" x14ac:dyDescent="0.55000000000000004">
      <c r="A65" s="149" t="s">
        <v>104</v>
      </c>
      <c r="B65" s="149">
        <v>11</v>
      </c>
      <c r="C65" s="153" t="s">
        <v>82</v>
      </c>
      <c r="D65" s="173" t="str">
        <f t="array" aca="1" ref="D65" ca="1">IF($C65="-","",IF(ISBLANK(INDIRECT($C65)),"",INDIRECT($C65))&amp;IF(OFFSET(INDIRECT($C65),0,2)&amp;OFFSET(INDIRECT($C65),0,3)="","","("&amp;OFFSET(INDIRECT($C65),0,2)&amp;OFFSET(INDIRECT($C65),0,3)&amp;")"))</f>
        <v/>
      </c>
    </row>
    <row r="66" spans="1:4" x14ac:dyDescent="0.55000000000000004">
      <c r="A66" s="149" t="s">
        <v>102</v>
      </c>
      <c r="B66" s="149">
        <v>12</v>
      </c>
      <c r="C66" s="153" t="s">
        <v>82</v>
      </c>
      <c r="D66" s="161" t="str">
        <f t="array" aca="1" ref="D66" ca="1">IF($C66="-","",IF(ISBLANK(INDIRECT($C66)),"",INDIRECT($C66)))</f>
        <v/>
      </c>
    </row>
    <row r="67" spans="1:4" x14ac:dyDescent="0.55000000000000004">
      <c r="A67" s="149" t="s">
        <v>103</v>
      </c>
      <c r="B67" s="149">
        <v>12</v>
      </c>
      <c r="C67" s="153" t="s">
        <v>82</v>
      </c>
      <c r="D67" s="161" t="str">
        <f t="array" aca="1" ref="D67" ca="1">IF($C67="-","",IF(ISBLANK(INDIRECT($C67)),"",INDIRECT($C67)))</f>
        <v/>
      </c>
    </row>
    <row r="68" spans="1:4" x14ac:dyDescent="0.55000000000000004">
      <c r="A68" s="149" t="s">
        <v>104</v>
      </c>
      <c r="B68" s="149">
        <v>12</v>
      </c>
      <c r="C68" s="153" t="s">
        <v>82</v>
      </c>
      <c r="D68" s="173" t="str">
        <f t="array" aca="1" ref="D68" ca="1">IF($C68="-","",IF(ISBLANK(INDIRECT($C68)),"",INDIRECT($C68))&amp;IF(OFFSET(INDIRECT($C68),0,2)&amp;OFFSET(INDIRECT($C68),0,3)="","","("&amp;OFFSET(INDIRECT($C68),0,2)&amp;OFFSET(INDIRECT($C68),0,3)&amp;")"))</f>
        <v/>
      </c>
    </row>
    <row r="69" spans="1:4" x14ac:dyDescent="0.55000000000000004">
      <c r="A69" s="149" t="s">
        <v>102</v>
      </c>
      <c r="B69" s="149">
        <v>13</v>
      </c>
      <c r="C69" s="153" t="s">
        <v>82</v>
      </c>
      <c r="D69" s="161" t="str">
        <f t="array" aca="1" ref="D69" ca="1">IF($C69="-","",IF(ISBLANK(INDIRECT($C69)),"",INDIRECT($C69)))</f>
        <v/>
      </c>
    </row>
    <row r="70" spans="1:4" x14ac:dyDescent="0.55000000000000004">
      <c r="A70" s="149" t="s">
        <v>103</v>
      </c>
      <c r="B70" s="149">
        <v>13</v>
      </c>
      <c r="C70" s="153" t="s">
        <v>82</v>
      </c>
      <c r="D70" s="161" t="str">
        <f t="array" aca="1" ref="D70" ca="1">IF($C70="-","",IF(ISBLANK(INDIRECT($C70)),"",INDIRECT($C70)))</f>
        <v/>
      </c>
    </row>
    <row r="71" spans="1:4" x14ac:dyDescent="0.55000000000000004">
      <c r="A71" s="149" t="s">
        <v>104</v>
      </c>
      <c r="B71" s="149">
        <v>13</v>
      </c>
      <c r="C71" s="153" t="s">
        <v>82</v>
      </c>
      <c r="D71" s="173" t="str">
        <f t="array" aca="1" ref="D71" ca="1">IF($C71="-","",IF(ISBLANK(INDIRECT($C71)),"",INDIRECT($C71))&amp;IF(OFFSET(INDIRECT($C71),0,2)&amp;OFFSET(INDIRECT($C71),0,3)="","","("&amp;OFFSET(INDIRECT($C71),0,2)&amp;OFFSET(INDIRECT($C71),0,3)&amp;")"))</f>
        <v/>
      </c>
    </row>
    <row r="72" spans="1:4" x14ac:dyDescent="0.55000000000000004">
      <c r="A72" s="149" t="s">
        <v>102</v>
      </c>
      <c r="B72" s="149">
        <v>14</v>
      </c>
      <c r="C72" s="153" t="s">
        <v>82</v>
      </c>
      <c r="D72" s="161" t="str">
        <f t="array" aca="1" ref="D72" ca="1">IF($C72="-","",IF(ISBLANK(INDIRECT($C72)),"",INDIRECT($C72)))</f>
        <v/>
      </c>
    </row>
    <row r="73" spans="1:4" x14ac:dyDescent="0.55000000000000004">
      <c r="A73" s="149" t="s">
        <v>103</v>
      </c>
      <c r="B73" s="149">
        <v>14</v>
      </c>
      <c r="C73" s="153" t="s">
        <v>82</v>
      </c>
      <c r="D73" s="161" t="str">
        <f t="array" aca="1" ref="D73" ca="1">IF($C73="-","",IF(ISBLANK(INDIRECT($C73)),"",INDIRECT($C73)))</f>
        <v/>
      </c>
    </row>
    <row r="74" spans="1:4" x14ac:dyDescent="0.55000000000000004">
      <c r="A74" s="149" t="s">
        <v>104</v>
      </c>
      <c r="B74" s="149">
        <v>14</v>
      </c>
      <c r="C74" s="153" t="s">
        <v>82</v>
      </c>
      <c r="D74" s="173" t="str">
        <f t="array" aca="1" ref="D74" ca="1">IF($C74="-","",IF(ISBLANK(INDIRECT($C74)),"",INDIRECT($C74))&amp;IF(OFFSET(INDIRECT($C74),0,2)&amp;OFFSET(INDIRECT($C74),0,3)="","","("&amp;OFFSET(INDIRECT($C74),0,2)&amp;OFFSET(INDIRECT($C74),0,3)&amp;")"))</f>
        <v/>
      </c>
    </row>
    <row r="75" spans="1:4" x14ac:dyDescent="0.55000000000000004">
      <c r="A75" s="149" t="s">
        <v>102</v>
      </c>
      <c r="B75" s="149">
        <v>15</v>
      </c>
      <c r="C75" s="153" t="s">
        <v>82</v>
      </c>
      <c r="D75" s="161" t="str">
        <f t="array" aca="1" ref="D75" ca="1">IF($C75="-","",IF(ISBLANK(INDIRECT($C75)),"",INDIRECT($C75)))</f>
        <v/>
      </c>
    </row>
    <row r="76" spans="1:4" x14ac:dyDescent="0.55000000000000004">
      <c r="A76" s="149" t="s">
        <v>103</v>
      </c>
      <c r="B76" s="149">
        <v>15</v>
      </c>
      <c r="C76" s="153" t="s">
        <v>82</v>
      </c>
      <c r="D76" s="161" t="str">
        <f t="array" aca="1" ref="D76" ca="1">IF($C76="-","",IF(ISBLANK(INDIRECT($C76)),"",INDIRECT($C76)))</f>
        <v/>
      </c>
    </row>
    <row r="77" spans="1:4" x14ac:dyDescent="0.55000000000000004">
      <c r="A77" s="154" t="s">
        <v>104</v>
      </c>
      <c r="B77" s="154">
        <v>15</v>
      </c>
      <c r="C77" s="153" t="s">
        <v>82</v>
      </c>
      <c r="D77" s="156" t="str">
        <f t="array" aca="1" ref="D77" ca="1">IF($C77="-","",IF(ISBLANK(INDIRECT($C77)),"",INDIRECT($C77))&amp;IF(OFFSET(INDIRECT($C77),0,2)&amp;OFFSET(INDIRECT($C77),0,3)="","","("&amp;OFFSET(INDIRECT($C77),0,2)&amp;OFFSET(INDIRECT($C77),0,3)&amp;")"))</f>
        <v/>
      </c>
    </row>
    <row r="78" spans="1:4" x14ac:dyDescent="0.55000000000000004">
      <c r="A78" s="171" t="s">
        <v>105</v>
      </c>
      <c r="B78" s="174"/>
      <c r="C78" s="175" t="s">
        <v>217</v>
      </c>
      <c r="D78" s="157" t="str">
        <f t="array" aca="1" ref="D78" ca="1">IF($C78="-","",IF(ISBLANK(INDIRECT($C78)),"",INDIRECT($C78)))</f>
        <v/>
      </c>
    </row>
    <row r="79" spans="1:4" x14ac:dyDescent="0.55000000000000004">
      <c r="A79" s="149" t="s">
        <v>106</v>
      </c>
      <c r="B79" s="150"/>
      <c r="C79" s="151" t="s">
        <v>215</v>
      </c>
      <c r="D79" s="152" t="str">
        <f t="array" aca="1" ref="D79" ca="1">IF($C79="-","",IF(ISBLANK(INDIRECT($C79)),"",INDIRECT($C79)))</f>
        <v/>
      </c>
    </row>
    <row r="80" spans="1:4" x14ac:dyDescent="0.55000000000000004">
      <c r="A80" s="149" t="s">
        <v>107</v>
      </c>
      <c r="B80" s="150"/>
      <c r="C80" s="151" t="s">
        <v>394</v>
      </c>
      <c r="D80" s="152" t="str">
        <f t="array" aca="1" ref="D80" ca="1">IF($C80="-","",IF(ISBLANK(INDIRECT($C80)),"",INDIRECT($C80)))</f>
        <v/>
      </c>
    </row>
    <row r="81" spans="1:4" x14ac:dyDescent="0.55000000000000004">
      <c r="A81" s="149" t="s">
        <v>108</v>
      </c>
      <c r="B81" s="150"/>
      <c r="C81" s="151" t="s">
        <v>216</v>
      </c>
      <c r="D81" s="152" t="str">
        <f t="array" aca="1" ref="D81" ca="1">IF($C81="-","",IF(ISBLANK(INDIRECT($C81)),"",INDIRECT($C81)))</f>
        <v/>
      </c>
    </row>
    <row r="82" spans="1:4" x14ac:dyDescent="0.55000000000000004">
      <c r="A82" s="149" t="s">
        <v>109</v>
      </c>
      <c r="B82" s="150"/>
      <c r="C82" s="151" t="s">
        <v>497</v>
      </c>
      <c r="D82" s="173" t="str">
        <f t="array" aca="1" ref="D82" ca="1">IF($C82="-","",IF(ISBLANK(INDIRECT($C82)),"",INDIRECT($C82)&amp;"-"&amp;OFFSET(INDIRECT($C82),0,2)))</f>
        <v/>
      </c>
    </row>
    <row r="83" spans="1:4" x14ac:dyDescent="0.55000000000000004">
      <c r="A83" s="149" t="s">
        <v>110</v>
      </c>
      <c r="B83" s="150"/>
      <c r="C83" s="151" t="s">
        <v>393</v>
      </c>
      <c r="D83" s="152" t="str">
        <f t="array" aca="1" ref="D83" ca="1">IF($C83="-","",IF(ISBLANK(INDIRECT($C83)),"",INDIRECT($C83)))</f>
        <v>選択してください。</v>
      </c>
    </row>
    <row r="84" spans="1:4" x14ac:dyDescent="0.55000000000000004">
      <c r="A84" s="149" t="s">
        <v>111</v>
      </c>
      <c r="B84" s="150"/>
      <c r="C84" s="151" t="s">
        <v>498</v>
      </c>
      <c r="D84" s="152" t="str">
        <f t="array" aca="1" ref="D84" ca="1">IF($C84="-","",IF(ISBLANK(INDIRECT($C84)),"",INDIRECT($C84)))</f>
        <v/>
      </c>
    </row>
    <row r="85" spans="1:4" x14ac:dyDescent="0.55000000000000004">
      <c r="A85" s="149" t="s">
        <v>112</v>
      </c>
      <c r="B85" s="150"/>
      <c r="C85" s="151" t="s">
        <v>499</v>
      </c>
      <c r="D85" s="152" t="str">
        <f t="array" aca="1" ref="D85" ca="1">IF($C85="-","",IF(ISBLANK(INDIRECT($C85)),"",INDIRECT($C85)))</f>
        <v/>
      </c>
    </row>
    <row r="86" spans="1:4" x14ac:dyDescent="0.55000000000000004">
      <c r="A86" s="149" t="s">
        <v>113</v>
      </c>
      <c r="B86" s="150"/>
      <c r="C86" s="151" t="s">
        <v>307</v>
      </c>
      <c r="D86" s="152" t="str">
        <f t="array" aca="1" ref="D86" ca="1">IF($C86="-","",IF(ISBLANK(INDIRECT($C86)),"",INDIRECT($C86)))</f>
        <v/>
      </c>
    </row>
    <row r="87" spans="1:4" x14ac:dyDescent="0.55000000000000004">
      <c r="A87" s="149" t="s">
        <v>114</v>
      </c>
      <c r="B87" s="150"/>
      <c r="C87" s="153" t="s">
        <v>82</v>
      </c>
      <c r="D87" s="152" t="str">
        <f t="array" aca="1" ref="D87" ca="1">IF($C87="-","",IF(ISBLANK(INDIRECT($C87)),"",INDIRECT($C87)))</f>
        <v/>
      </c>
    </row>
    <row r="88" spans="1:4" x14ac:dyDescent="0.55000000000000004">
      <c r="A88" s="152" t="s">
        <v>115</v>
      </c>
      <c r="B88" s="160"/>
      <c r="C88" s="153" t="s">
        <v>82</v>
      </c>
      <c r="D88" s="152" t="str">
        <f t="array" aca="1" ref="D88" ca="1">IF($C88="-","",IF(ISBLANK(INDIRECT($C88)),"",INDIRECT($C88)))</f>
        <v/>
      </c>
    </row>
    <row r="89" spans="1:4" x14ac:dyDescent="0.55000000000000004">
      <c r="A89" s="176" t="s">
        <v>116</v>
      </c>
      <c r="B89" s="177"/>
      <c r="C89" s="178" t="s">
        <v>82</v>
      </c>
      <c r="D89" s="179" t="str">
        <f t="array" aca="1" ref="D89" ca="1">IF($C89="-","",IF(ISBLANK(INDIRECT($C89)),"",INDIRECT($C89)))</f>
        <v/>
      </c>
    </row>
    <row r="90" spans="1:4" x14ac:dyDescent="0.55000000000000004">
      <c r="A90" s="149" t="s">
        <v>117</v>
      </c>
      <c r="B90" s="150"/>
      <c r="C90" s="151" t="s">
        <v>217</v>
      </c>
      <c r="D90" s="152" t="str">
        <f t="array" aca="1" ref="D90" ca="1">IF($C90="-","",IF(ISBLANK(INDIRECT($C90)),"",INDIRECT($C90)))</f>
        <v/>
      </c>
    </row>
    <row r="91" spans="1:4" x14ac:dyDescent="0.55000000000000004">
      <c r="A91" s="163" t="s">
        <v>118</v>
      </c>
      <c r="B91" s="164"/>
      <c r="C91" s="307" t="s">
        <v>506</v>
      </c>
      <c r="D91" s="163" t="str">
        <f t="array" aca="1" ref="D91" ca="1">IF($C91="-","",IF(ISBLANK(INDIRECT($C91)),"",INDIRECT($C91)))</f>
        <v>選択してください。</v>
      </c>
    </row>
    <row r="92" spans="1:4" x14ac:dyDescent="0.55000000000000004">
      <c r="A92" s="171" t="s">
        <v>119</v>
      </c>
      <c r="B92" s="174"/>
      <c r="C92" s="159" t="s">
        <v>82</v>
      </c>
      <c r="D92" s="181" t="str">
        <f ca="1">IF($C92="-","",IF(ISBLANK(INDIRECT($C92)),"",(INDIRECT($C92)&amp;IF(ISBLANK(OFFSET(INDIRECT($C92),1,0)),"","("&amp;OFFSET(INDIRECT($C92),1,0)&amp;")"))))</f>
        <v/>
      </c>
    </row>
    <row r="93" spans="1:4" x14ac:dyDescent="0.55000000000000004">
      <c r="A93" s="149" t="s">
        <v>120</v>
      </c>
      <c r="B93" s="150"/>
      <c r="C93" s="153" t="s">
        <v>82</v>
      </c>
      <c r="D93" s="173" t="str">
        <f t="array" aca="1" ref="D93" ca="1">IF($C93="-","",IF(ISBLANK(INDIRECT($C93)),"",INDIRECT($C93)&amp;"-"&amp;OFFSET(INDIRECT($C93),0,2)))</f>
        <v/>
      </c>
    </row>
    <row r="94" spans="1:4" x14ac:dyDescent="0.55000000000000004">
      <c r="A94" s="149" t="s">
        <v>121</v>
      </c>
      <c r="B94" s="150"/>
      <c r="C94" s="153" t="s">
        <v>82</v>
      </c>
      <c r="D94" s="152" t="str">
        <f t="array" aca="1" ref="D94" ca="1">IF($C94="-","",IF(ISBLANK(INDIRECT($C94)),"",INDIRECT($C94)))</f>
        <v/>
      </c>
    </row>
    <row r="95" spans="1:4" x14ac:dyDescent="0.55000000000000004">
      <c r="A95" s="149" t="s">
        <v>122</v>
      </c>
      <c r="B95" s="150"/>
      <c r="C95" s="153" t="s">
        <v>82</v>
      </c>
      <c r="D95" s="152" t="str">
        <f t="array" aca="1" ref="D95" ca="1">IF($C95="-","",IF(ISBLANK(INDIRECT($C95)),"",INDIRECT($C95)))</f>
        <v/>
      </c>
    </row>
    <row r="96" spans="1:4" x14ac:dyDescent="0.55000000000000004">
      <c r="A96" s="154" t="s">
        <v>123</v>
      </c>
      <c r="B96" s="155"/>
      <c r="C96" s="180" t="s">
        <v>82</v>
      </c>
      <c r="D96" s="163" t="str">
        <f t="array" aca="1" ref="D96" ca="1">IF($C96="-","",IF(ISBLANK(INDIRECT($C96)),"",INDIRECT($C96)))</f>
        <v/>
      </c>
    </row>
    <row r="97" spans="1:4" x14ac:dyDescent="0.55000000000000004">
      <c r="A97" s="171" t="s">
        <v>395</v>
      </c>
      <c r="B97" s="174"/>
      <c r="C97" s="159" t="s">
        <v>500</v>
      </c>
      <c r="D97" s="181" t="str">
        <f t="array" aca="1" ref="D97" ca="1">IF($C97="-","",IF(ISBLANK(INDIRECT($C97)),"",INDIRECT($C97)&amp;"-"&amp;OFFSET(INDIRECT($C97),0,2)))</f>
        <v/>
      </c>
    </row>
    <row r="98" spans="1:4" x14ac:dyDescent="0.55000000000000004">
      <c r="A98" s="149" t="s">
        <v>396</v>
      </c>
      <c r="B98" s="150"/>
      <c r="C98" s="153" t="s">
        <v>306</v>
      </c>
      <c r="D98" s="173" t="str">
        <f t="array" aca="1" ref="D98" ca="1">IF($C98="-","",IF(ISBLANK(INDIRECT($C98)),"",INDIRECT($C98)&amp;OFFSET(INDIRECT($C98),0,1)))</f>
        <v>選択してください。</v>
      </c>
    </row>
    <row r="99" spans="1:4" x14ac:dyDescent="0.55000000000000004">
      <c r="A99" s="149" t="s">
        <v>397</v>
      </c>
      <c r="B99" s="150"/>
      <c r="C99" s="153" t="s">
        <v>501</v>
      </c>
      <c r="D99" s="152" t="str">
        <f t="array" aca="1" ref="D99" ca="1">IF($C99="-","",IF(ISBLANK(INDIRECT($C99)),"",INDIRECT($C99)))</f>
        <v/>
      </c>
    </row>
    <row r="100" spans="1:4" x14ac:dyDescent="0.55000000000000004">
      <c r="A100" s="149" t="s">
        <v>398</v>
      </c>
      <c r="B100" s="150"/>
      <c r="C100" s="153" t="s">
        <v>308</v>
      </c>
      <c r="D100" s="152" t="str">
        <f t="array" aca="1" ref="D100" ca="1">IF($C100="-","",IF(ISBLANK(INDIRECT($C100)),"",INDIRECT($C100)))</f>
        <v/>
      </c>
    </row>
    <row r="101" spans="1:4" x14ac:dyDescent="0.55000000000000004">
      <c r="A101" s="149" t="s">
        <v>399</v>
      </c>
      <c r="B101" s="150"/>
      <c r="C101" s="153" t="s">
        <v>82</v>
      </c>
      <c r="D101" s="152" t="str">
        <f t="array" aca="1" ref="D101" ca="1">IF($C101="-","",IF(ISBLANK(INDIRECT($C101)),"",INDIRECT($C101)))</f>
        <v/>
      </c>
    </row>
    <row r="102" spans="1:4" x14ac:dyDescent="0.55000000000000004">
      <c r="A102" s="149" t="s">
        <v>400</v>
      </c>
      <c r="B102" s="150"/>
      <c r="C102" s="153" t="s">
        <v>502</v>
      </c>
      <c r="D102" s="152" t="str">
        <f t="array" aca="1" ref="D102" ca="1">IF($C102="-","",IF(ISBLANK(INDIRECT($C102)),"",INDIRECT($C102)))</f>
        <v/>
      </c>
    </row>
    <row r="103" spans="1:4" x14ac:dyDescent="0.55000000000000004">
      <c r="A103" s="149" t="s">
        <v>401</v>
      </c>
      <c r="B103" s="150"/>
      <c r="C103" s="153" t="s">
        <v>503</v>
      </c>
      <c r="D103" s="152" t="str">
        <f t="array" aca="1" ref="D103" ca="1">IF($C103="-","",IF(ISBLANK(INDIRECT($C103)),"",INDIRECT($C103)))</f>
        <v/>
      </c>
    </row>
    <row r="104" spans="1:4" x14ac:dyDescent="0.55000000000000004">
      <c r="A104" s="149" t="s">
        <v>402</v>
      </c>
      <c r="B104" s="150"/>
      <c r="C104" s="153" t="s">
        <v>82</v>
      </c>
      <c r="D104" s="152" t="str">
        <f t="array" aca="1" ref="D104" ca="1">IF($C104="-","",IF(ISBLANK(INDIRECT($C104)),"",INDIRECT($C104)))</f>
        <v/>
      </c>
    </row>
    <row r="105" spans="1:4" ht="18.5" thickBot="1" x14ac:dyDescent="0.6">
      <c r="A105" s="182" t="s">
        <v>403</v>
      </c>
      <c r="B105" s="183"/>
      <c r="C105" s="184" t="s">
        <v>504</v>
      </c>
      <c r="D105" s="185" t="str">
        <f t="array" aca="1" ref="D105" ca="1">IF($C105="-","",IF(ISBLANK(INDIRECT($C105)),"",INDIRECT($C105)))</f>
        <v/>
      </c>
    </row>
    <row r="106" spans="1:4" x14ac:dyDescent="0.55000000000000004">
      <c r="A106" s="186" t="s">
        <v>404</v>
      </c>
      <c r="B106" s="187"/>
      <c r="C106" s="188"/>
      <c r="D106" s="189">
        <v>1</v>
      </c>
    </row>
    <row r="107" spans="1:4" x14ac:dyDescent="0.55000000000000004">
      <c r="A107" s="190" t="s">
        <v>405</v>
      </c>
      <c r="B107" s="150"/>
      <c r="C107" s="153" t="s">
        <v>505</v>
      </c>
      <c r="D107" s="191" t="str">
        <f t="array" aca="1" ref="D107" ca="1">IF($C107="-","",IF(ISBLANK(INDIRECT($C107)),"",INDIRECT($C107)))</f>
        <v/>
      </c>
    </row>
    <row r="108" spans="1:4" x14ac:dyDescent="0.55000000000000004">
      <c r="A108" s="190" t="s">
        <v>406</v>
      </c>
      <c r="B108" s="150"/>
      <c r="C108" s="153" t="s">
        <v>82</v>
      </c>
      <c r="D108" s="191" t="str">
        <f t="array" aca="1" ref="D108" ca="1">IF($C108="-","",IF(ISBLANK(INDIRECT($C108)),"",INDIRECT($C108)))</f>
        <v/>
      </c>
    </row>
    <row r="109" spans="1:4" ht="18.5" thickBot="1" x14ac:dyDescent="0.6">
      <c r="A109" s="192" t="s">
        <v>219</v>
      </c>
      <c r="B109" s="183"/>
      <c r="C109" s="184" t="s">
        <v>82</v>
      </c>
      <c r="D109" s="193" t="str">
        <f t="array" aca="1" ref="D109" ca="1">IF($C109="-","",IF(ISBLANK(INDIRECT($C109)),"",INDIRECT($C109)))</f>
        <v/>
      </c>
    </row>
  </sheetData>
  <sheetProtection algorithmName="SHA-512" hashValue="w1D/gM2nHrrQTahoGOKuMh7JQTK9Ag5mHPbf674WWdxssusNpb5MP634j4byWC5A56DrVmhotnxXssND7Dd5zA==" saltValue="RCx3Q08gPQWw7++rbpa1xA==" spinCount="100000" sheet="1" objects="1" scenarios="1"/>
  <phoneticPr fontId="20"/>
  <conditionalFormatting sqref="D14:D27 D110:D1048576 D1:D12 E2 D29:D32 D93:D96 D78:D91">
    <cfRule type="expression" dxfId="26" priority="27">
      <formula>$C1="-"</formula>
    </cfRule>
  </conditionalFormatting>
  <conditionalFormatting sqref="D28">
    <cfRule type="expression" dxfId="25" priority="26">
      <formula>$C28="-"</formula>
    </cfRule>
  </conditionalFormatting>
  <conditionalFormatting sqref="D13">
    <cfRule type="expression" dxfId="24" priority="25">
      <formula>$C13="-"</formula>
    </cfRule>
  </conditionalFormatting>
  <conditionalFormatting sqref="D99:D105">
    <cfRule type="expression" dxfId="23" priority="24">
      <formula>$C99="-"</formula>
    </cfRule>
  </conditionalFormatting>
  <conditionalFormatting sqref="D106:D109">
    <cfRule type="expression" dxfId="22" priority="23">
      <formula>$C106="-"</formula>
    </cfRule>
  </conditionalFormatting>
  <conditionalFormatting sqref="F15">
    <cfRule type="expression" dxfId="21" priority="22">
      <formula>$C15="-"</formula>
    </cfRule>
  </conditionalFormatting>
  <conditionalFormatting sqref="G3:G4">
    <cfRule type="expression" dxfId="20" priority="21">
      <formula>$C3="-"</formula>
    </cfRule>
  </conditionalFormatting>
  <conditionalFormatting sqref="D92">
    <cfRule type="expression" dxfId="19" priority="20">
      <formula>$C92="-"</formula>
    </cfRule>
  </conditionalFormatting>
  <conditionalFormatting sqref="D97">
    <cfRule type="expression" dxfId="18" priority="19">
      <formula>$C97="-"</formula>
    </cfRule>
  </conditionalFormatting>
  <conditionalFormatting sqref="D98">
    <cfRule type="expression" dxfId="17" priority="18">
      <formula>$C98="-"</formula>
    </cfRule>
  </conditionalFormatting>
  <conditionalFormatting sqref="D33:D34 D36:D37 D39:D40 D42:D43 D45:D46 D48:D49 D51:D52 D54:D55 D57:D58 D60:D61 D63:D64 D66:D67 D69:D70 D72:D73 D75:D76">
    <cfRule type="expression" dxfId="16" priority="17">
      <formula>$C33="-"</formula>
    </cfRule>
  </conditionalFormatting>
  <conditionalFormatting sqref="D38">
    <cfRule type="expression" dxfId="15" priority="15">
      <formula>$C38="-"</formula>
    </cfRule>
  </conditionalFormatting>
  <conditionalFormatting sqref="D41">
    <cfRule type="expression" dxfId="14" priority="14">
      <formula>$C41="-"</formula>
    </cfRule>
  </conditionalFormatting>
  <conditionalFormatting sqref="D44">
    <cfRule type="expression" dxfId="13" priority="13">
      <formula>$C44="-"</formula>
    </cfRule>
  </conditionalFormatting>
  <conditionalFormatting sqref="D47">
    <cfRule type="expression" dxfId="12" priority="12">
      <formula>$C47="-"</formula>
    </cfRule>
  </conditionalFormatting>
  <conditionalFormatting sqref="D50">
    <cfRule type="expression" dxfId="11" priority="11">
      <formula>$C50="-"</formula>
    </cfRule>
  </conditionalFormatting>
  <conditionalFormatting sqref="D53">
    <cfRule type="expression" dxfId="10" priority="10">
      <formula>$C53="-"</formula>
    </cfRule>
  </conditionalFormatting>
  <conditionalFormatting sqref="D56">
    <cfRule type="expression" dxfId="9" priority="9">
      <formula>$C56="-"</formula>
    </cfRule>
  </conditionalFormatting>
  <conditionalFormatting sqref="D59">
    <cfRule type="expression" dxfId="8" priority="8">
      <formula>$C59="-"</formula>
    </cfRule>
  </conditionalFormatting>
  <conditionalFormatting sqref="D62">
    <cfRule type="expression" dxfId="7" priority="7">
      <formula>$C62="-"</formula>
    </cfRule>
  </conditionalFormatting>
  <conditionalFormatting sqref="D65">
    <cfRule type="expression" dxfId="6" priority="6">
      <formula>$C65="-"</formula>
    </cfRule>
  </conditionalFormatting>
  <conditionalFormatting sqref="D68">
    <cfRule type="expression" dxfId="5" priority="5">
      <formula>$C68="-"</formula>
    </cfRule>
  </conditionalFormatting>
  <conditionalFormatting sqref="D71">
    <cfRule type="expression" dxfId="4" priority="4">
      <formula>$C71="-"</formula>
    </cfRule>
  </conditionalFormatting>
  <conditionalFormatting sqref="D74">
    <cfRule type="expression" dxfId="3" priority="3">
      <formula>$C74="-"</formula>
    </cfRule>
  </conditionalFormatting>
  <conditionalFormatting sqref="D77">
    <cfRule type="expression" dxfId="2" priority="2">
      <formula>$C77="-"</formula>
    </cfRule>
  </conditionalFormatting>
  <conditionalFormatting sqref="D35">
    <cfRule type="expression" dxfId="1" priority="1">
      <formula>$C35="-"</formula>
    </cfRule>
  </conditionalFormatting>
  <pageMargins left="0.7" right="0.7" top="0.75" bottom="0.75" header="0.3" footer="0.3"/>
  <pageSetup paperSize="9" scale="5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3"/>
  <sheetViews>
    <sheetView showGridLines="0" showWhiteSpace="0" view="pageBreakPreview" zoomScaleNormal="100" zoomScaleSheetLayoutView="100" workbookViewId="0"/>
  </sheetViews>
  <sheetFormatPr defaultColWidth="9" defaultRowHeight="18" x14ac:dyDescent="0.55000000000000004"/>
  <cols>
    <col min="1" max="1" width="2.25" style="349" customWidth="1"/>
    <col min="2" max="2" width="6.33203125" style="349" customWidth="1"/>
    <col min="3" max="3" width="4.83203125" style="349" customWidth="1"/>
    <col min="4" max="4" width="4.25" style="349" customWidth="1"/>
    <col min="5" max="5" width="16.25" style="349" customWidth="1"/>
    <col min="6" max="6" width="7.5" style="349" customWidth="1"/>
    <col min="7" max="7" width="6.83203125" style="349" customWidth="1"/>
    <col min="8" max="8" width="7.83203125" style="349" customWidth="1"/>
    <col min="9" max="9" width="1.75" style="349" customWidth="1"/>
    <col min="10" max="10" width="2.08203125" style="349" customWidth="1"/>
    <col min="11" max="11" width="2.58203125" style="349" customWidth="1"/>
    <col min="12" max="12" width="6.33203125" style="349" customWidth="1"/>
    <col min="13" max="13" width="2.83203125" style="349" customWidth="1"/>
    <col min="14" max="14" width="11.58203125" style="349" customWidth="1"/>
    <col min="15" max="15" width="25.75" style="349" customWidth="1"/>
    <col min="16" max="16" width="7.5" style="349" customWidth="1"/>
    <col min="17" max="17" width="12.33203125" style="349" customWidth="1"/>
    <col min="18" max="18" width="14.58203125" style="349" customWidth="1"/>
    <col min="19" max="16384" width="9" style="349"/>
  </cols>
  <sheetData>
    <row r="1" spans="1:21" ht="24.75" customHeight="1" thickBot="1" x14ac:dyDescent="0.6">
      <c r="A1" s="502" t="str">
        <f>IF(OR(①総表!C9="",①総表!C9="選択してください。"),"00",VLOOKUP(①総表!C9,$B$57:$D$103,3,0))</f>
        <v>00</v>
      </c>
      <c r="B1" s="502"/>
      <c r="N1" s="348" t="s">
        <v>126</v>
      </c>
      <c r="O1" s="498" t="str">
        <f>①総表!K1&amp;" - "&amp;①総表!M1</f>
        <v xml:space="preserve"> - </v>
      </c>
      <c r="Q1" s="349" t="s">
        <v>303</v>
      </c>
    </row>
    <row r="2" spans="1:21" ht="25.5" customHeight="1" x14ac:dyDescent="0.55000000000000004">
      <c r="B2" s="660" t="s">
        <v>645</v>
      </c>
      <c r="C2" s="660"/>
      <c r="D2" s="660"/>
      <c r="E2" s="660"/>
      <c r="F2" s="660"/>
      <c r="G2" s="660"/>
      <c r="H2" s="660"/>
      <c r="I2" s="660"/>
      <c r="J2" s="660"/>
      <c r="K2" s="660"/>
      <c r="L2" s="660"/>
      <c r="M2" s="660"/>
      <c r="N2" s="660"/>
      <c r="O2" s="660"/>
      <c r="P2" s="660"/>
      <c r="Q2" s="416"/>
      <c r="R2" s="661"/>
      <c r="S2" s="661"/>
    </row>
    <row r="3" spans="1:21" ht="19.5" customHeight="1" x14ac:dyDescent="0.55000000000000004">
      <c r="B3" s="662" t="s">
        <v>128</v>
      </c>
      <c r="C3" s="662"/>
      <c r="D3" s="663">
        <f>①総表!C11</f>
        <v>0</v>
      </c>
      <c r="E3" s="663"/>
      <c r="F3" s="663"/>
      <c r="G3" s="663"/>
      <c r="H3" s="663"/>
      <c r="I3" s="663"/>
      <c r="J3" s="663"/>
      <c r="K3" s="663"/>
      <c r="L3" s="663"/>
      <c r="M3" s="663"/>
      <c r="N3" s="663"/>
      <c r="O3" s="663"/>
      <c r="P3" s="663"/>
      <c r="Q3" s="417"/>
      <c r="R3" s="664"/>
      <c r="S3" s="664"/>
    </row>
    <row r="4" spans="1:21" ht="19.5" customHeight="1" x14ac:dyDescent="0.55000000000000004">
      <c r="B4" s="662" t="s">
        <v>127</v>
      </c>
      <c r="C4" s="662"/>
      <c r="D4" s="663">
        <f>①総表!C23</f>
        <v>0</v>
      </c>
      <c r="E4" s="663"/>
      <c r="F4" s="663"/>
      <c r="G4" s="663"/>
      <c r="H4" s="663"/>
      <c r="I4" s="663"/>
      <c r="J4" s="663"/>
      <c r="K4" s="663"/>
      <c r="L4" s="663"/>
      <c r="M4" s="663"/>
      <c r="N4" s="663"/>
      <c r="O4" s="663"/>
      <c r="P4" s="663"/>
      <c r="Q4" s="417"/>
      <c r="R4" s="418"/>
      <c r="S4" s="418"/>
    </row>
    <row r="5" spans="1:21" ht="1.5" customHeight="1" x14ac:dyDescent="0.55000000000000004">
      <c r="B5" s="419"/>
      <c r="C5" s="419"/>
      <c r="D5" s="419"/>
      <c r="E5" s="419"/>
      <c r="F5" s="419"/>
      <c r="G5" s="419"/>
      <c r="H5" s="419"/>
      <c r="I5" s="419"/>
      <c r="J5" s="419"/>
      <c r="K5" s="419"/>
      <c r="L5" s="419"/>
      <c r="M5" s="419"/>
      <c r="N5" s="419"/>
      <c r="O5" s="419"/>
      <c r="P5" s="419"/>
      <c r="Q5" s="419"/>
      <c r="R5" s="416"/>
    </row>
    <row r="6" spans="1:21" ht="18.75" customHeight="1" x14ac:dyDescent="0.55000000000000004">
      <c r="B6" s="420" t="s">
        <v>532</v>
      </c>
      <c r="C6" s="421"/>
      <c r="D6" s="421"/>
      <c r="E6" s="421"/>
      <c r="F6" s="421"/>
      <c r="G6" s="421"/>
      <c r="H6" s="421"/>
      <c r="I6" s="421"/>
      <c r="J6" s="421"/>
      <c r="K6" s="421"/>
      <c r="L6" s="421"/>
      <c r="M6" s="421"/>
      <c r="N6" s="421"/>
      <c r="O6" s="421"/>
      <c r="P6" s="422"/>
      <c r="Q6" s="419"/>
      <c r="R6" s="416"/>
    </row>
    <row r="7" spans="1:21" ht="21.75" customHeight="1" x14ac:dyDescent="0.55000000000000004">
      <c r="B7" s="423" t="s">
        <v>129</v>
      </c>
      <c r="C7" s="424"/>
      <c r="D7" s="425"/>
      <c r="E7" s="426"/>
      <c r="F7" s="426"/>
      <c r="G7" s="426"/>
      <c r="H7" s="426"/>
      <c r="I7" s="427"/>
      <c r="J7" s="423" t="s">
        <v>130</v>
      </c>
      <c r="K7" s="428"/>
      <c r="L7" s="428"/>
      <c r="M7" s="428"/>
      <c r="N7" s="428"/>
      <c r="O7" s="428"/>
      <c r="P7" s="429"/>
      <c r="R7" s="430"/>
    </row>
    <row r="8" spans="1:21" ht="18.75" customHeight="1" x14ac:dyDescent="0.55000000000000004">
      <c r="B8" s="431" t="s">
        <v>131</v>
      </c>
      <c r="C8" s="349" t="s">
        <v>132</v>
      </c>
      <c r="I8" s="432"/>
      <c r="J8" s="433"/>
      <c r="K8" s="350" t="s">
        <v>133</v>
      </c>
      <c r="L8" s="349" t="s">
        <v>134</v>
      </c>
      <c r="P8" s="432"/>
      <c r="Q8" s="419"/>
      <c r="R8" s="430"/>
    </row>
    <row r="9" spans="1:21" ht="18.75" customHeight="1" x14ac:dyDescent="0.55000000000000004">
      <c r="B9" s="431" t="s">
        <v>131</v>
      </c>
      <c r="C9" s="349" t="s">
        <v>596</v>
      </c>
      <c r="I9" s="432"/>
      <c r="J9" s="433"/>
      <c r="L9" s="415" t="s">
        <v>597</v>
      </c>
      <c r="P9" s="432"/>
      <c r="R9" s="430"/>
    </row>
    <row r="10" spans="1:21" ht="18.75" customHeight="1" x14ac:dyDescent="0.55000000000000004">
      <c r="B10" s="433"/>
      <c r="C10" s="434" t="s">
        <v>598</v>
      </c>
      <c r="D10" s="435"/>
      <c r="E10" s="435"/>
      <c r="F10" s="435"/>
      <c r="G10" s="435"/>
      <c r="H10" s="435"/>
      <c r="I10" s="436"/>
      <c r="J10" s="433"/>
      <c r="L10" s="662" t="s">
        <v>131</v>
      </c>
      <c r="M10" s="665" t="s">
        <v>541</v>
      </c>
      <c r="N10" s="665"/>
      <c r="O10" s="665"/>
      <c r="P10" s="666"/>
      <c r="R10" s="430"/>
    </row>
    <row r="11" spans="1:21" ht="18.75" customHeight="1" x14ac:dyDescent="0.55000000000000004">
      <c r="B11" s="433"/>
      <c r="C11" s="350" t="s">
        <v>131</v>
      </c>
      <c r="D11" s="667" t="s">
        <v>646</v>
      </c>
      <c r="E11" s="667"/>
      <c r="F11" s="674" t="s">
        <v>599</v>
      </c>
      <c r="G11" s="674"/>
      <c r="H11" s="674"/>
      <c r="I11" s="437"/>
      <c r="J11" s="433"/>
      <c r="L11" s="662"/>
      <c r="M11" s="665"/>
      <c r="N11" s="665"/>
      <c r="O11" s="665"/>
      <c r="P11" s="666"/>
      <c r="R11" s="430"/>
    </row>
    <row r="12" spans="1:21" ht="18.75" customHeight="1" x14ac:dyDescent="0.55000000000000004">
      <c r="B12" s="438" t="s">
        <v>539</v>
      </c>
      <c r="C12" s="350" t="s">
        <v>131</v>
      </c>
      <c r="D12" s="667" t="s">
        <v>647</v>
      </c>
      <c r="E12" s="667"/>
      <c r="F12" s="683" t="s">
        <v>723</v>
      </c>
      <c r="G12" s="683"/>
      <c r="H12" s="683"/>
      <c r="I12" s="437"/>
      <c r="J12" s="433"/>
      <c r="L12" s="439"/>
      <c r="M12" s="434" t="s">
        <v>540</v>
      </c>
      <c r="N12" s="440"/>
      <c r="O12" s="440"/>
      <c r="P12" s="441"/>
      <c r="Q12" s="439"/>
      <c r="R12" s="434"/>
      <c r="S12" s="434"/>
      <c r="T12" s="434"/>
      <c r="U12" s="432"/>
    </row>
    <row r="13" spans="1:21" ht="18.75" customHeight="1" x14ac:dyDescent="0.55000000000000004">
      <c r="B13" s="433"/>
      <c r="C13" s="350" t="s">
        <v>131</v>
      </c>
      <c r="D13" s="667" t="s">
        <v>648</v>
      </c>
      <c r="E13" s="667"/>
      <c r="F13" s="351"/>
      <c r="G13" s="351"/>
      <c r="H13" s="351"/>
      <c r="I13" s="437"/>
      <c r="J13" s="433"/>
      <c r="L13" s="671"/>
      <c r="M13" s="668" t="s">
        <v>600</v>
      </c>
      <c r="N13" s="668"/>
      <c r="O13" s="668"/>
      <c r="P13" s="672"/>
      <c r="Q13" s="439"/>
      <c r="R13" s="673"/>
      <c r="S13" s="673"/>
      <c r="T13" s="673"/>
      <c r="U13" s="432"/>
    </row>
    <row r="14" spans="1:21" ht="18.75" customHeight="1" x14ac:dyDescent="0.55000000000000004">
      <c r="B14" s="433"/>
      <c r="C14" s="350" t="s">
        <v>131</v>
      </c>
      <c r="D14" s="667" t="s">
        <v>528</v>
      </c>
      <c r="E14" s="667"/>
      <c r="F14" s="351"/>
      <c r="G14" s="351"/>
      <c r="H14" s="351"/>
      <c r="I14" s="437"/>
      <c r="J14" s="433"/>
      <c r="L14" s="671"/>
      <c r="M14" s="668" t="s">
        <v>601</v>
      </c>
      <c r="N14" s="668"/>
      <c r="O14" s="668"/>
      <c r="P14" s="672"/>
      <c r="Q14" s="439"/>
      <c r="R14" s="668"/>
      <c r="S14" s="668"/>
      <c r="T14" s="668"/>
      <c r="U14" s="672"/>
    </row>
    <row r="15" spans="1:21" ht="18.75" customHeight="1" x14ac:dyDescent="0.55000000000000004">
      <c r="B15" s="682" t="s">
        <v>537</v>
      </c>
      <c r="C15" s="350" t="s">
        <v>131</v>
      </c>
      <c r="D15" s="667" t="s">
        <v>529</v>
      </c>
      <c r="E15" s="667"/>
      <c r="F15" s="674" t="s">
        <v>663</v>
      </c>
      <c r="G15" s="674"/>
      <c r="H15" s="674"/>
      <c r="I15" s="437"/>
      <c r="J15" s="433"/>
      <c r="L15" s="439"/>
      <c r="M15" s="668" t="s">
        <v>602</v>
      </c>
      <c r="N15" s="668"/>
      <c r="O15" s="668"/>
      <c r="P15" s="672"/>
      <c r="Q15" s="439"/>
      <c r="R15" s="668"/>
      <c r="S15" s="668"/>
      <c r="T15" s="668"/>
      <c r="U15" s="441"/>
    </row>
    <row r="16" spans="1:21" ht="18.75" customHeight="1" x14ac:dyDescent="0.55000000000000004">
      <c r="B16" s="682"/>
      <c r="C16" s="350" t="s">
        <v>131</v>
      </c>
      <c r="D16" s="667" t="s">
        <v>530</v>
      </c>
      <c r="E16" s="667"/>
      <c r="F16" s="667"/>
      <c r="G16" s="675" t="s">
        <v>722</v>
      </c>
      <c r="H16" s="675"/>
      <c r="I16" s="437"/>
      <c r="J16" s="433"/>
      <c r="L16" s="415" t="s">
        <v>603</v>
      </c>
      <c r="M16" s="442"/>
      <c r="N16" s="442"/>
      <c r="O16" s="443"/>
      <c r="P16" s="444"/>
      <c r="Q16" s="439"/>
      <c r="R16" s="668"/>
      <c r="S16" s="668"/>
      <c r="T16" s="669"/>
      <c r="U16" s="670"/>
    </row>
    <row r="17" spans="2:24" ht="18.75" customHeight="1" x14ac:dyDescent="0.55000000000000004">
      <c r="B17" s="682"/>
      <c r="C17" s="350" t="s">
        <v>131</v>
      </c>
      <c r="D17" s="667" t="s">
        <v>533</v>
      </c>
      <c r="E17" s="667"/>
      <c r="F17" s="667"/>
      <c r="G17" s="667"/>
      <c r="H17" s="667"/>
      <c r="I17" s="437"/>
      <c r="J17" s="433"/>
      <c r="L17" s="415" t="s">
        <v>545</v>
      </c>
      <c r="M17" s="442"/>
      <c r="N17" s="442"/>
      <c r="O17" s="443"/>
      <c r="P17" s="432"/>
      <c r="Q17" s="439"/>
      <c r="R17" s="445"/>
      <c r="S17" s="445"/>
      <c r="T17" s="446"/>
      <c r="U17" s="446"/>
    </row>
    <row r="18" spans="2:24" ht="18.75" customHeight="1" x14ac:dyDescent="0.55000000000000004">
      <c r="B18" s="682"/>
      <c r="C18" s="350" t="s">
        <v>131</v>
      </c>
      <c r="D18" s="667" t="s">
        <v>534</v>
      </c>
      <c r="E18" s="667"/>
      <c r="F18" s="667"/>
      <c r="G18" s="667"/>
      <c r="H18" s="667"/>
      <c r="I18" s="437"/>
      <c r="J18" s="433"/>
      <c r="L18" s="439" t="s">
        <v>131</v>
      </c>
      <c r="M18" s="349" t="s">
        <v>542</v>
      </c>
      <c r="P18" s="432"/>
      <c r="R18" s="430"/>
    </row>
    <row r="19" spans="2:24" ht="18.75" customHeight="1" x14ac:dyDescent="0.55000000000000004">
      <c r="B19" s="682"/>
      <c r="C19" s="350" t="s">
        <v>131</v>
      </c>
      <c r="D19" s="667" t="s">
        <v>604</v>
      </c>
      <c r="E19" s="667"/>
      <c r="F19" s="667"/>
      <c r="G19" s="667"/>
      <c r="H19" s="667"/>
      <c r="I19" s="437"/>
      <c r="J19" s="433"/>
      <c r="L19" s="439" t="s">
        <v>131</v>
      </c>
      <c r="M19" s="665" t="s">
        <v>544</v>
      </c>
      <c r="N19" s="665"/>
      <c r="O19" s="665"/>
      <c r="P19" s="666"/>
      <c r="R19" s="430"/>
    </row>
    <row r="20" spans="2:24" ht="18.75" customHeight="1" x14ac:dyDescent="0.55000000000000004">
      <c r="B20" s="682"/>
      <c r="C20" s="350" t="s">
        <v>131</v>
      </c>
      <c r="D20" s="667" t="s">
        <v>531</v>
      </c>
      <c r="E20" s="667"/>
      <c r="F20" s="667"/>
      <c r="G20" s="351"/>
      <c r="H20" s="351"/>
      <c r="I20" s="437"/>
      <c r="J20" s="433"/>
      <c r="L20" s="439" t="s">
        <v>131</v>
      </c>
      <c r="M20" s="349" t="s">
        <v>135</v>
      </c>
      <c r="P20" s="432"/>
      <c r="Q20" s="447"/>
      <c r="R20" s="430"/>
    </row>
    <row r="21" spans="2:24" ht="18.75" customHeight="1" x14ac:dyDescent="0.55000000000000004">
      <c r="B21" s="682" t="s">
        <v>538</v>
      </c>
      <c r="C21" s="350" t="s">
        <v>131</v>
      </c>
      <c r="D21" s="667" t="s">
        <v>535</v>
      </c>
      <c r="E21" s="667"/>
      <c r="F21" s="667"/>
      <c r="G21" s="351"/>
      <c r="H21" s="351"/>
      <c r="I21" s="437"/>
      <c r="J21" s="433"/>
      <c r="L21" s="439"/>
      <c r="M21" s="665" t="s">
        <v>543</v>
      </c>
      <c r="N21" s="665"/>
      <c r="O21" s="665"/>
      <c r="P21" s="666"/>
      <c r="Q21" s="448"/>
      <c r="R21" s="684"/>
      <c r="S21" s="684"/>
      <c r="T21" s="684"/>
      <c r="U21" s="685"/>
      <c r="W21" s="432"/>
    </row>
    <row r="22" spans="2:24" ht="18.75" customHeight="1" x14ac:dyDescent="0.55000000000000004">
      <c r="B22" s="682"/>
      <c r="C22" s="350" t="s">
        <v>131</v>
      </c>
      <c r="D22" s="349" t="s">
        <v>662</v>
      </c>
      <c r="I22" s="432"/>
      <c r="J22" s="433"/>
      <c r="L22" s="439"/>
      <c r="M22" s="665"/>
      <c r="N22" s="665"/>
      <c r="O22" s="665"/>
      <c r="P22" s="666"/>
      <c r="Q22" s="448"/>
      <c r="R22" s="684"/>
      <c r="S22" s="684"/>
      <c r="T22" s="684"/>
      <c r="U22" s="685"/>
      <c r="W22" s="432"/>
    </row>
    <row r="23" spans="2:24" ht="18.75" customHeight="1" x14ac:dyDescent="0.55000000000000004">
      <c r="B23" s="682"/>
      <c r="C23" s="350" t="s">
        <v>131</v>
      </c>
      <c r="D23" s="349" t="s">
        <v>536</v>
      </c>
      <c r="E23" s="352"/>
      <c r="F23" s="449"/>
      <c r="H23" s="352"/>
      <c r="I23" s="450"/>
      <c r="J23" s="433"/>
      <c r="L23" s="439"/>
      <c r="M23" s="665"/>
      <c r="N23" s="665"/>
      <c r="O23" s="665"/>
      <c r="P23" s="666"/>
      <c r="Q23" s="448"/>
      <c r="R23" s="684"/>
      <c r="S23" s="684"/>
      <c r="T23" s="684"/>
      <c r="U23" s="685"/>
      <c r="W23" s="432"/>
    </row>
    <row r="24" spans="2:24" ht="12.75" customHeight="1" x14ac:dyDescent="0.55000000000000004">
      <c r="B24" s="451"/>
      <c r="C24" s="350"/>
      <c r="D24" s="452"/>
      <c r="E24" s="452"/>
      <c r="F24" s="452"/>
      <c r="G24" s="452"/>
      <c r="H24" s="452"/>
      <c r="I24" s="453"/>
      <c r="J24" s="433"/>
      <c r="L24" s="415" t="s">
        <v>605</v>
      </c>
      <c r="M24" s="454"/>
      <c r="N24" s="454"/>
      <c r="O24" s="454"/>
      <c r="P24" s="455"/>
      <c r="Q24" s="415"/>
      <c r="R24" s="439"/>
      <c r="S24" s="439"/>
      <c r="T24" s="669"/>
      <c r="U24" s="669"/>
      <c r="V24" s="669"/>
      <c r="W24" s="670"/>
    </row>
    <row r="25" spans="2:24" ht="18" customHeight="1" x14ac:dyDescent="0.55000000000000004">
      <c r="B25" s="433" t="s">
        <v>137</v>
      </c>
      <c r="C25" s="424"/>
      <c r="D25" s="352"/>
      <c r="E25" s="352"/>
      <c r="F25" s="351"/>
      <c r="G25" s="351"/>
      <c r="H25" s="351"/>
      <c r="I25" s="437"/>
      <c r="J25" s="433"/>
      <c r="L25" s="415"/>
      <c r="M25" s="686" t="s">
        <v>546</v>
      </c>
      <c r="N25" s="686"/>
      <c r="O25" s="686"/>
      <c r="P25" s="455"/>
      <c r="Q25" s="415"/>
      <c r="R25" s="439"/>
      <c r="S25" s="439"/>
      <c r="T25" s="669"/>
      <c r="U25" s="669"/>
      <c r="V25" s="669"/>
      <c r="W25" s="670"/>
    </row>
    <row r="26" spans="2:24" ht="18" customHeight="1" x14ac:dyDescent="0.55000000000000004">
      <c r="B26" s="433"/>
      <c r="C26" s="681" t="s">
        <v>510</v>
      </c>
      <c r="D26" s="681"/>
      <c r="E26" s="681"/>
      <c r="F26" s="351"/>
      <c r="G26" s="351"/>
      <c r="H26" s="351"/>
      <c r="I26" s="437"/>
      <c r="J26" s="433"/>
      <c r="K26" s="454"/>
      <c r="L26" s="415"/>
      <c r="M26" s="686" t="s">
        <v>547</v>
      </c>
      <c r="N26" s="686"/>
      <c r="O26" s="686"/>
      <c r="P26" s="456"/>
      <c r="Q26" s="415"/>
      <c r="R26" s="439"/>
      <c r="S26" s="439"/>
      <c r="T26" s="669"/>
      <c r="U26" s="669"/>
      <c r="V26" s="669"/>
      <c r="W26" s="670"/>
    </row>
    <row r="27" spans="2:24" ht="32.25" customHeight="1" x14ac:dyDescent="0.55000000000000004">
      <c r="B27" s="433"/>
      <c r="C27" s="681" t="s">
        <v>511</v>
      </c>
      <c r="D27" s="681"/>
      <c r="E27" s="681"/>
      <c r="F27" s="681"/>
      <c r="G27" s="457"/>
      <c r="H27" s="457"/>
      <c r="I27" s="450"/>
      <c r="J27" s="433"/>
      <c r="K27" s="350" t="s">
        <v>133</v>
      </c>
      <c r="L27" s="349" t="s">
        <v>136</v>
      </c>
      <c r="M27" s="686"/>
      <c r="N27" s="686"/>
      <c r="O27" s="686"/>
      <c r="P27" s="456"/>
      <c r="Q27" s="415"/>
      <c r="R27" s="439"/>
      <c r="S27" s="439"/>
      <c r="T27" s="669"/>
      <c r="U27" s="669"/>
      <c r="V27" s="669"/>
      <c r="W27" s="670"/>
    </row>
    <row r="28" spans="2:24" ht="36" customHeight="1" x14ac:dyDescent="0.55000000000000004">
      <c r="B28" s="433"/>
      <c r="D28" s="678" t="s">
        <v>649</v>
      </c>
      <c r="E28" s="679"/>
      <c r="F28" s="679"/>
      <c r="G28" s="679"/>
      <c r="H28" s="679"/>
      <c r="I28" s="450"/>
      <c r="J28" s="433"/>
      <c r="K28" s="350" t="s">
        <v>133</v>
      </c>
      <c r="L28" s="430" t="s">
        <v>512</v>
      </c>
      <c r="M28" s="430"/>
      <c r="N28" s="669" t="s">
        <v>513</v>
      </c>
      <c r="O28" s="669"/>
      <c r="P28" s="670"/>
      <c r="Q28" s="415"/>
      <c r="R28" s="430"/>
    </row>
    <row r="29" spans="2:24" ht="36" customHeight="1" x14ac:dyDescent="0.55000000000000004">
      <c r="B29" s="433"/>
      <c r="D29" s="678" t="s">
        <v>650</v>
      </c>
      <c r="E29" s="679"/>
      <c r="F29" s="679"/>
      <c r="G29" s="679"/>
      <c r="H29" s="679"/>
      <c r="I29" s="450"/>
      <c r="J29" s="433"/>
      <c r="L29" s="458" t="s">
        <v>515</v>
      </c>
      <c r="P29" s="432"/>
      <c r="Q29" s="415"/>
      <c r="R29" s="430"/>
      <c r="S29" s="350"/>
      <c r="X29" s="432"/>
    </row>
    <row r="30" spans="2:24" ht="36" customHeight="1" x14ac:dyDescent="0.55000000000000004">
      <c r="B30" s="433"/>
      <c r="C30" s="350"/>
      <c r="D30" s="678" t="s">
        <v>651</v>
      </c>
      <c r="E30" s="679"/>
      <c r="F30" s="679"/>
      <c r="G30" s="679"/>
      <c r="H30" s="679"/>
      <c r="I30" s="450"/>
      <c r="J30" s="433"/>
      <c r="K30" s="350"/>
      <c r="L30" s="430"/>
      <c r="M30" s="430"/>
      <c r="N30" s="669"/>
      <c r="O30" s="669"/>
      <c r="P30" s="670"/>
      <c r="Q30" s="415"/>
      <c r="R30" s="430"/>
      <c r="S30" s="350"/>
      <c r="U30" s="673"/>
      <c r="V30" s="673"/>
      <c r="W30" s="459"/>
      <c r="X30" s="460"/>
    </row>
    <row r="31" spans="2:24" ht="18.75" customHeight="1" x14ac:dyDescent="0.55000000000000004">
      <c r="B31" s="433"/>
      <c r="C31" s="461" t="s">
        <v>514</v>
      </c>
      <c r="D31" s="461"/>
      <c r="E31" s="461"/>
      <c r="F31" s="461"/>
      <c r="G31" s="351"/>
      <c r="H31" s="352"/>
      <c r="I31" s="462"/>
      <c r="J31" s="433"/>
      <c r="P31" s="432"/>
      <c r="Q31" s="415"/>
      <c r="R31" s="430"/>
      <c r="U31" s="459"/>
      <c r="V31" s="459"/>
      <c r="W31" s="459"/>
      <c r="X31" s="432"/>
    </row>
    <row r="32" spans="2:24" ht="18.75" customHeight="1" x14ac:dyDescent="0.55000000000000004">
      <c r="B32" s="433"/>
      <c r="C32" s="350"/>
      <c r="D32" s="348" t="s">
        <v>131</v>
      </c>
      <c r="E32" s="351" t="s">
        <v>516</v>
      </c>
      <c r="F32" s="680" t="s">
        <v>517</v>
      </c>
      <c r="G32" s="680"/>
      <c r="H32" s="680"/>
      <c r="I32" s="462"/>
      <c r="J32" s="433"/>
      <c r="P32" s="432"/>
      <c r="Q32" s="415"/>
      <c r="R32" s="430"/>
      <c r="U32" s="448"/>
      <c r="V32" s="448"/>
      <c r="W32" s="459"/>
      <c r="X32" s="432"/>
    </row>
    <row r="33" spans="2:24" ht="8.25" customHeight="1" x14ac:dyDescent="0.55000000000000004">
      <c r="B33" s="433"/>
      <c r="C33" s="350"/>
      <c r="D33" s="348"/>
      <c r="E33" s="351"/>
      <c r="F33" s="415"/>
      <c r="G33" s="415"/>
      <c r="H33" s="415"/>
      <c r="I33" s="462"/>
      <c r="J33" s="433"/>
      <c r="P33" s="432"/>
      <c r="Q33" s="415"/>
      <c r="R33" s="430"/>
      <c r="U33" s="448"/>
      <c r="V33" s="448"/>
      <c r="W33" s="459"/>
      <c r="X33" s="432"/>
    </row>
    <row r="34" spans="2:24" ht="18.75" customHeight="1" x14ac:dyDescent="0.55000000000000004">
      <c r="B34" s="433"/>
      <c r="C34" s="681" t="s">
        <v>518</v>
      </c>
      <c r="D34" s="681"/>
      <c r="E34" s="681"/>
      <c r="F34" s="351"/>
      <c r="G34" s="457"/>
      <c r="H34" s="457"/>
      <c r="I34" s="462"/>
      <c r="J34" s="433"/>
      <c r="L34" s="439"/>
      <c r="M34" s="454"/>
      <c r="N34" s="454"/>
      <c r="O34" s="454"/>
      <c r="P34" s="456"/>
      <c r="Q34" s="415"/>
      <c r="R34" s="430"/>
      <c r="U34" s="448"/>
      <c r="V34" s="448"/>
      <c r="W34" s="463"/>
      <c r="X34" s="460"/>
    </row>
    <row r="35" spans="2:24" ht="6" customHeight="1" x14ac:dyDescent="0.55000000000000004">
      <c r="B35" s="464"/>
      <c r="D35" s="465"/>
      <c r="E35" s="465"/>
      <c r="F35" s="465"/>
      <c r="G35" s="466"/>
      <c r="H35" s="466"/>
      <c r="I35" s="467"/>
      <c r="J35" s="433"/>
      <c r="P35" s="432"/>
      <c r="Q35" s="415"/>
      <c r="R35" s="430"/>
      <c r="S35" s="676"/>
      <c r="T35" s="676"/>
      <c r="U35" s="676"/>
      <c r="V35" s="676"/>
      <c r="W35" s="676"/>
      <c r="X35" s="677"/>
    </row>
    <row r="36" spans="2:24" ht="21.75" customHeight="1" x14ac:dyDescent="0.55000000000000004">
      <c r="B36" s="423" t="s">
        <v>138</v>
      </c>
      <c r="C36" s="468"/>
      <c r="D36" s="469"/>
      <c r="E36" s="470" t="s">
        <v>139</v>
      </c>
      <c r="F36" s="470"/>
      <c r="G36" s="470"/>
      <c r="H36" s="470"/>
      <c r="I36" s="470"/>
      <c r="J36" s="470"/>
      <c r="K36" s="470"/>
      <c r="L36" s="470"/>
      <c r="M36" s="470"/>
      <c r="N36" s="470"/>
      <c r="O36" s="470"/>
      <c r="P36" s="471"/>
      <c r="Q36" s="447"/>
      <c r="R36" s="430"/>
    </row>
    <row r="37" spans="2:24" ht="21" customHeight="1" x14ac:dyDescent="0.55000000000000004">
      <c r="B37" s="433"/>
      <c r="C37" s="349" t="s">
        <v>140</v>
      </c>
      <c r="E37" s="472" t="s">
        <v>141</v>
      </c>
      <c r="F37" s="473"/>
      <c r="G37" s="474"/>
      <c r="H37" s="475" t="s">
        <v>142</v>
      </c>
      <c r="I37" s="476"/>
      <c r="J37" s="476"/>
      <c r="K37" s="476"/>
      <c r="L37" s="477"/>
      <c r="M37" s="476" t="s">
        <v>143</v>
      </c>
      <c r="N37" s="472" t="s">
        <v>144</v>
      </c>
      <c r="O37" s="472"/>
      <c r="P37" s="432"/>
      <c r="Q37" s="433"/>
      <c r="R37" s="430"/>
    </row>
    <row r="38" spans="2:24" ht="39" customHeight="1" x14ac:dyDescent="0.55000000000000004">
      <c r="B38" s="433"/>
      <c r="E38" s="478" t="s">
        <v>606</v>
      </c>
      <c r="F38" s="479"/>
      <c r="G38" s="476"/>
      <c r="H38" s="476"/>
      <c r="I38" s="476"/>
      <c r="J38" s="476"/>
      <c r="K38" s="476"/>
      <c r="L38" s="476"/>
      <c r="M38" s="476"/>
      <c r="N38" s="476"/>
      <c r="O38" s="477"/>
      <c r="P38" s="432"/>
    </row>
    <row r="39" spans="2:24" ht="21" customHeight="1" x14ac:dyDescent="0.55000000000000004">
      <c r="B39" s="433"/>
      <c r="C39" s="349" t="s">
        <v>145</v>
      </c>
      <c r="E39" s="472" t="s">
        <v>141</v>
      </c>
      <c r="F39" s="473"/>
      <c r="G39" s="474"/>
      <c r="H39" s="475" t="s">
        <v>142</v>
      </c>
      <c r="I39" s="476"/>
      <c r="J39" s="476"/>
      <c r="K39" s="476"/>
      <c r="L39" s="477"/>
      <c r="M39" s="476" t="s">
        <v>143</v>
      </c>
      <c r="N39" s="472" t="s">
        <v>144</v>
      </c>
      <c r="O39" s="472"/>
      <c r="P39" s="432"/>
    </row>
    <row r="40" spans="2:24" ht="39" customHeight="1" x14ac:dyDescent="0.55000000000000004">
      <c r="B40" s="433"/>
      <c r="E40" s="478" t="s">
        <v>606</v>
      </c>
      <c r="F40" s="479"/>
      <c r="G40" s="476"/>
      <c r="H40" s="476"/>
      <c r="I40" s="476"/>
      <c r="J40" s="476"/>
      <c r="K40" s="476"/>
      <c r="L40" s="476"/>
      <c r="M40" s="476"/>
      <c r="N40" s="476"/>
      <c r="O40" s="477"/>
      <c r="P40" s="432"/>
    </row>
    <row r="41" spans="2:24" ht="4.5" customHeight="1" x14ac:dyDescent="0.55000000000000004">
      <c r="B41" s="433"/>
      <c r="K41" s="419"/>
      <c r="L41" s="419"/>
      <c r="P41" s="432"/>
    </row>
    <row r="42" spans="2:24" ht="12.75" customHeight="1" x14ac:dyDescent="0.55000000000000004">
      <c r="B42" s="433"/>
      <c r="C42" s="349" t="s">
        <v>146</v>
      </c>
      <c r="E42" s="480"/>
      <c r="F42" s="480"/>
      <c r="G42" s="480"/>
      <c r="H42" s="480"/>
      <c r="I42" s="480"/>
      <c r="K42" s="419"/>
      <c r="L42" s="419"/>
      <c r="P42" s="432"/>
    </row>
    <row r="43" spans="2:24" ht="18.75" customHeight="1" x14ac:dyDescent="0.55000000000000004">
      <c r="B43" s="433"/>
      <c r="C43" s="415"/>
      <c r="D43" s="348" t="s">
        <v>607</v>
      </c>
      <c r="E43" s="349" t="s">
        <v>147</v>
      </c>
      <c r="L43" s="480"/>
      <c r="M43" s="480"/>
      <c r="N43" s="348" t="s">
        <v>607</v>
      </c>
      <c r="O43" s="349" t="s">
        <v>152</v>
      </c>
      <c r="P43" s="432"/>
    </row>
    <row r="44" spans="2:24" ht="18.75" customHeight="1" x14ac:dyDescent="0.55000000000000004">
      <c r="B44" s="433"/>
      <c r="D44" s="348" t="s">
        <v>148</v>
      </c>
      <c r="E44" s="349" t="s">
        <v>149</v>
      </c>
      <c r="H44" s="415" t="s">
        <v>214</v>
      </c>
      <c r="I44" s="415"/>
      <c r="J44" s="415"/>
      <c r="K44" s="415"/>
      <c r="L44" s="415"/>
      <c r="M44" s="415"/>
      <c r="P44" s="432"/>
      <c r="Q44" s="419"/>
      <c r="R44" s="419"/>
    </row>
    <row r="45" spans="2:24" ht="18.75" customHeight="1" x14ac:dyDescent="0.55000000000000004">
      <c r="B45" s="433"/>
      <c r="D45" s="348" t="s">
        <v>150</v>
      </c>
      <c r="E45" s="349" t="s">
        <v>151</v>
      </c>
      <c r="N45" s="457"/>
      <c r="O45" s="457"/>
      <c r="P45" s="481"/>
      <c r="Q45" s="419"/>
      <c r="R45" s="419"/>
    </row>
    <row r="46" spans="2:24" ht="20" x14ac:dyDescent="0.55000000000000004">
      <c r="B46" s="423" t="s">
        <v>153</v>
      </c>
      <c r="C46" s="428"/>
      <c r="D46" s="482"/>
      <c r="E46" s="482"/>
      <c r="F46" s="482"/>
      <c r="G46" s="482"/>
      <c r="H46" s="482"/>
      <c r="I46" s="482"/>
      <c r="J46" s="428"/>
      <c r="K46" s="428"/>
      <c r="L46" s="428"/>
      <c r="M46" s="428"/>
      <c r="N46" s="428"/>
      <c r="O46" s="428"/>
      <c r="P46" s="429"/>
      <c r="Q46" s="483"/>
      <c r="R46" s="483"/>
    </row>
    <row r="47" spans="2:24" ht="21.75" customHeight="1" x14ac:dyDescent="0.55000000000000004">
      <c r="B47" s="438" t="s">
        <v>607</v>
      </c>
      <c r="C47" s="349" t="s">
        <v>134</v>
      </c>
      <c r="D47" s="348" t="s">
        <v>607</v>
      </c>
      <c r="E47" s="349" t="s">
        <v>154</v>
      </c>
      <c r="F47" s="484"/>
      <c r="G47" s="484"/>
      <c r="H47" s="484"/>
      <c r="I47" s="484"/>
      <c r="J47" s="484"/>
      <c r="K47" s="484"/>
      <c r="L47" s="484"/>
      <c r="M47" s="484"/>
      <c r="N47" s="484"/>
      <c r="O47" s="484"/>
      <c r="P47" s="485"/>
      <c r="Q47" s="486"/>
    </row>
    <row r="48" spans="2:24" ht="22.5" customHeight="1" x14ac:dyDescent="0.55000000000000004">
      <c r="B48" s="433"/>
      <c r="D48" s="415"/>
      <c r="E48" s="447" t="s">
        <v>155</v>
      </c>
      <c r="F48" s="484"/>
      <c r="G48" s="484"/>
      <c r="H48" s="484"/>
      <c r="I48" s="484"/>
      <c r="J48" s="484"/>
      <c r="K48" s="484"/>
      <c r="L48" s="484"/>
      <c r="M48" s="484"/>
      <c r="N48" s="484"/>
      <c r="O48" s="484"/>
      <c r="P48" s="485"/>
      <c r="Q48" s="486"/>
    </row>
    <row r="49" spans="1:18" ht="21" customHeight="1" x14ac:dyDescent="0.55000000000000004">
      <c r="B49" s="433"/>
      <c r="F49" s="463"/>
      <c r="G49" s="463"/>
      <c r="H49" s="463"/>
      <c r="I49" s="463"/>
      <c r="J49" s="463"/>
      <c r="K49" s="463"/>
      <c r="L49" s="463"/>
      <c r="M49" s="463"/>
      <c r="N49" s="463"/>
      <c r="O49" s="463"/>
      <c r="P49" s="487"/>
      <c r="Q49" s="486"/>
    </row>
    <row r="50" spans="1:18" ht="16.5" customHeight="1" x14ac:dyDescent="0.55000000000000004">
      <c r="B50" s="464"/>
      <c r="C50" s="452"/>
      <c r="D50" s="452"/>
      <c r="E50" s="452"/>
      <c r="F50" s="488"/>
      <c r="G50" s="488"/>
      <c r="H50" s="488"/>
      <c r="I50" s="488"/>
      <c r="J50" s="452"/>
      <c r="K50" s="452"/>
      <c r="L50" s="452"/>
      <c r="M50" s="452"/>
      <c r="N50" s="452"/>
      <c r="O50" s="452"/>
      <c r="P50" s="453"/>
      <c r="Q50" s="489"/>
      <c r="R50" s="489"/>
    </row>
    <row r="51" spans="1:18" ht="4.5" customHeight="1" x14ac:dyDescent="0.55000000000000004">
      <c r="B51" s="490"/>
      <c r="C51" s="490"/>
      <c r="D51" s="491"/>
      <c r="E51" s="491"/>
      <c r="F51" s="491"/>
      <c r="G51" s="491"/>
      <c r="H51" s="491"/>
      <c r="I51" s="491"/>
      <c r="J51" s="490"/>
      <c r="K51" s="490"/>
      <c r="L51" s="490"/>
      <c r="M51" s="490"/>
      <c r="N51" s="490"/>
      <c r="O51" s="490"/>
      <c r="P51" s="490"/>
      <c r="Q51" s="486"/>
    </row>
    <row r="52" spans="1:18" ht="18" customHeight="1" x14ac:dyDescent="0.55000000000000004">
      <c r="B52" s="433" t="s">
        <v>156</v>
      </c>
      <c r="D52" s="447"/>
      <c r="E52" s="447"/>
      <c r="F52" s="447"/>
      <c r="G52" s="447"/>
      <c r="H52" s="447"/>
      <c r="I52" s="447"/>
      <c r="P52" s="432"/>
      <c r="Q52" s="486"/>
    </row>
    <row r="53" spans="1:18" ht="62.25" customHeight="1" x14ac:dyDescent="0.55000000000000004">
      <c r="B53" s="464"/>
      <c r="C53" s="492"/>
      <c r="D53" s="492"/>
      <c r="E53" s="492"/>
      <c r="F53" s="492"/>
      <c r="G53" s="492"/>
      <c r="H53" s="492"/>
      <c r="I53" s="492"/>
      <c r="J53" s="492"/>
      <c r="K53" s="492"/>
      <c r="L53" s="492"/>
      <c r="M53" s="492"/>
      <c r="N53" s="492"/>
      <c r="O53" s="492"/>
      <c r="P53" s="493"/>
      <c r="Q53" s="486"/>
    </row>
    <row r="54" spans="1:18" x14ac:dyDescent="0.55000000000000004">
      <c r="D54" s="494"/>
      <c r="E54" s="494"/>
      <c r="F54" s="494"/>
      <c r="G54" s="494"/>
      <c r="H54" s="494"/>
      <c r="I54" s="494"/>
      <c r="J54" s="486"/>
      <c r="K54" s="486"/>
      <c r="M54" s="486"/>
      <c r="N54" s="486"/>
      <c r="O54" s="486"/>
      <c r="P54" s="486"/>
    </row>
    <row r="55" spans="1:18" ht="7.5" customHeight="1" x14ac:dyDescent="0.55000000000000004">
      <c r="Q55" s="486"/>
    </row>
    <row r="56" spans="1:18" ht="7.5" customHeight="1" x14ac:dyDescent="0.55000000000000004">
      <c r="A56" s="349" t="s">
        <v>220</v>
      </c>
    </row>
    <row r="57" spans="1:18" x14ac:dyDescent="0.55000000000000004">
      <c r="A57" s="495"/>
      <c r="B57" s="496" t="s">
        <v>221</v>
      </c>
      <c r="C57" s="497" t="s">
        <v>519</v>
      </c>
      <c r="D57" s="349" t="str">
        <f>C57&amp;"  "&amp;B57</f>
        <v>01  北海道</v>
      </c>
    </row>
    <row r="58" spans="1:18" x14ac:dyDescent="0.55000000000000004">
      <c r="A58" s="495"/>
      <c r="B58" s="496" t="s">
        <v>301</v>
      </c>
      <c r="C58" s="497" t="s">
        <v>520</v>
      </c>
      <c r="D58" s="349" t="str">
        <f t="shared" ref="D58:D103" si="0">C58&amp;"  "&amp;B58</f>
        <v>02  青森県</v>
      </c>
    </row>
    <row r="59" spans="1:18" x14ac:dyDescent="0.55000000000000004">
      <c r="A59" s="495"/>
      <c r="B59" s="496" t="s">
        <v>222</v>
      </c>
      <c r="C59" s="497" t="s">
        <v>521</v>
      </c>
      <c r="D59" s="349" t="str">
        <f t="shared" si="0"/>
        <v>03  岩手県</v>
      </c>
    </row>
    <row r="60" spans="1:18" x14ac:dyDescent="0.55000000000000004">
      <c r="A60" s="495"/>
      <c r="B60" s="496" t="s">
        <v>223</v>
      </c>
      <c r="C60" s="497" t="s">
        <v>522</v>
      </c>
      <c r="D60" s="349" t="str">
        <f t="shared" si="0"/>
        <v>04  宮城県</v>
      </c>
    </row>
    <row r="61" spans="1:18" x14ac:dyDescent="0.55000000000000004">
      <c r="A61" s="495"/>
      <c r="B61" s="496" t="s">
        <v>224</v>
      </c>
      <c r="C61" s="497" t="s">
        <v>523</v>
      </c>
      <c r="D61" s="349" t="str">
        <f t="shared" si="0"/>
        <v>05  秋田県</v>
      </c>
    </row>
    <row r="62" spans="1:18" x14ac:dyDescent="0.55000000000000004">
      <c r="A62" s="495"/>
      <c r="B62" s="496" t="s">
        <v>225</v>
      </c>
      <c r="C62" s="497" t="s">
        <v>524</v>
      </c>
      <c r="D62" s="349" t="str">
        <f t="shared" si="0"/>
        <v>06  山形県</v>
      </c>
    </row>
    <row r="63" spans="1:18" x14ac:dyDescent="0.55000000000000004">
      <c r="A63" s="495"/>
      <c r="B63" s="496" t="s">
        <v>226</v>
      </c>
      <c r="C63" s="497" t="s">
        <v>525</v>
      </c>
      <c r="D63" s="349" t="str">
        <f t="shared" si="0"/>
        <v>07  福島県</v>
      </c>
    </row>
    <row r="64" spans="1:18" x14ac:dyDescent="0.55000000000000004">
      <c r="A64" s="495"/>
      <c r="B64" s="496" t="s">
        <v>227</v>
      </c>
      <c r="C64" s="497" t="s">
        <v>526</v>
      </c>
      <c r="D64" s="349" t="str">
        <f t="shared" si="0"/>
        <v>08  茨城県</v>
      </c>
    </row>
    <row r="65" spans="1:4" x14ac:dyDescent="0.55000000000000004">
      <c r="A65" s="495"/>
      <c r="B65" s="496" t="s">
        <v>228</v>
      </c>
      <c r="C65" s="497" t="s">
        <v>527</v>
      </c>
      <c r="D65" s="349" t="str">
        <f t="shared" si="0"/>
        <v>09  栃木県</v>
      </c>
    </row>
    <row r="66" spans="1:4" x14ac:dyDescent="0.55000000000000004">
      <c r="A66" s="495"/>
      <c r="B66" s="496" t="s">
        <v>230</v>
      </c>
      <c r="C66" s="496" t="s">
        <v>229</v>
      </c>
      <c r="D66" s="349" t="str">
        <f t="shared" si="0"/>
        <v> 10  群馬県</v>
      </c>
    </row>
    <row r="67" spans="1:4" x14ac:dyDescent="0.55000000000000004">
      <c r="A67" s="495"/>
      <c r="B67" s="496" t="s">
        <v>232</v>
      </c>
      <c r="C67" s="496" t="s">
        <v>231</v>
      </c>
      <c r="D67" s="349" t="str">
        <f t="shared" si="0"/>
        <v> 11  埼玉県</v>
      </c>
    </row>
    <row r="68" spans="1:4" x14ac:dyDescent="0.55000000000000004">
      <c r="A68" s="495"/>
      <c r="B68" s="496" t="s">
        <v>234</v>
      </c>
      <c r="C68" s="496" t="s">
        <v>233</v>
      </c>
      <c r="D68" s="349" t="str">
        <f t="shared" si="0"/>
        <v> 12  千葉県</v>
      </c>
    </row>
    <row r="69" spans="1:4" x14ac:dyDescent="0.55000000000000004">
      <c r="A69" s="495"/>
      <c r="B69" s="496" t="s">
        <v>206</v>
      </c>
      <c r="C69" s="496" t="s">
        <v>235</v>
      </c>
      <c r="D69" s="349" t="str">
        <f t="shared" si="0"/>
        <v> 13  東京都</v>
      </c>
    </row>
    <row r="70" spans="1:4" x14ac:dyDescent="0.55000000000000004">
      <c r="A70" s="495"/>
      <c r="B70" s="496" t="s">
        <v>201</v>
      </c>
      <c r="C70" s="496" t="s">
        <v>236</v>
      </c>
      <c r="D70" s="349" t="str">
        <f t="shared" si="0"/>
        <v> 14  神奈川県</v>
      </c>
    </row>
    <row r="71" spans="1:4" x14ac:dyDescent="0.55000000000000004">
      <c r="A71" s="495"/>
      <c r="B71" s="496" t="s">
        <v>238</v>
      </c>
      <c r="C71" s="496" t="s">
        <v>237</v>
      </c>
      <c r="D71" s="349" t="str">
        <f t="shared" si="0"/>
        <v> 15  新潟県</v>
      </c>
    </row>
    <row r="72" spans="1:4" x14ac:dyDescent="0.55000000000000004">
      <c r="A72" s="495"/>
      <c r="B72" s="496" t="s">
        <v>240</v>
      </c>
      <c r="C72" s="496" t="s">
        <v>239</v>
      </c>
      <c r="D72" s="349" t="str">
        <f t="shared" si="0"/>
        <v> 16  富山県</v>
      </c>
    </row>
    <row r="73" spans="1:4" x14ac:dyDescent="0.55000000000000004">
      <c r="A73" s="495"/>
      <c r="B73" s="496" t="s">
        <v>242</v>
      </c>
      <c r="C73" s="496" t="s">
        <v>241</v>
      </c>
      <c r="D73" s="349" t="str">
        <f t="shared" si="0"/>
        <v> 17  石川県</v>
      </c>
    </row>
    <row r="74" spans="1:4" x14ac:dyDescent="0.55000000000000004">
      <c r="A74" s="495"/>
      <c r="B74" s="496" t="s">
        <v>244</v>
      </c>
      <c r="C74" s="496" t="s">
        <v>243</v>
      </c>
      <c r="D74" s="349" t="str">
        <f t="shared" si="0"/>
        <v> 18  福井県</v>
      </c>
    </row>
    <row r="75" spans="1:4" x14ac:dyDescent="0.55000000000000004">
      <c r="A75" s="495"/>
      <c r="B75" s="496" t="s">
        <v>246</v>
      </c>
      <c r="C75" s="496" t="s">
        <v>245</v>
      </c>
      <c r="D75" s="349" t="str">
        <f t="shared" si="0"/>
        <v> 19  山梨県</v>
      </c>
    </row>
    <row r="76" spans="1:4" x14ac:dyDescent="0.55000000000000004">
      <c r="A76" s="495"/>
      <c r="B76" s="496" t="s">
        <v>248</v>
      </c>
      <c r="C76" s="496" t="s">
        <v>247</v>
      </c>
      <c r="D76" s="349" t="str">
        <f t="shared" si="0"/>
        <v> 20  長野県</v>
      </c>
    </row>
    <row r="77" spans="1:4" x14ac:dyDescent="0.55000000000000004">
      <c r="A77" s="495"/>
      <c r="B77" s="496" t="s">
        <v>250</v>
      </c>
      <c r="C77" s="496" t="s">
        <v>249</v>
      </c>
      <c r="D77" s="349" t="str">
        <f t="shared" si="0"/>
        <v> 21  岐阜県</v>
      </c>
    </row>
    <row r="78" spans="1:4" x14ac:dyDescent="0.55000000000000004">
      <c r="A78" s="495"/>
      <c r="B78" s="496" t="s">
        <v>252</v>
      </c>
      <c r="C78" s="496" t="s">
        <v>251</v>
      </c>
      <c r="D78" s="349" t="str">
        <f t="shared" si="0"/>
        <v> 22  静岡県</v>
      </c>
    </row>
    <row r="79" spans="1:4" x14ac:dyDescent="0.55000000000000004">
      <c r="A79" s="495"/>
      <c r="B79" s="496" t="s">
        <v>254</v>
      </c>
      <c r="C79" s="496" t="s">
        <v>253</v>
      </c>
      <c r="D79" s="349" t="str">
        <f t="shared" si="0"/>
        <v> 23  愛知県</v>
      </c>
    </row>
    <row r="80" spans="1:4" x14ac:dyDescent="0.55000000000000004">
      <c r="A80" s="495"/>
      <c r="B80" s="496" t="s">
        <v>256</v>
      </c>
      <c r="C80" s="496" t="s">
        <v>255</v>
      </c>
      <c r="D80" s="349" t="str">
        <f t="shared" si="0"/>
        <v> 24  三重県</v>
      </c>
    </row>
    <row r="81" spans="1:4" x14ac:dyDescent="0.55000000000000004">
      <c r="A81" s="495"/>
      <c r="B81" s="496" t="s">
        <v>258</v>
      </c>
      <c r="C81" s="496" t="s">
        <v>257</v>
      </c>
      <c r="D81" s="349" t="str">
        <f t="shared" si="0"/>
        <v> 25  滋賀県</v>
      </c>
    </row>
    <row r="82" spans="1:4" x14ac:dyDescent="0.55000000000000004">
      <c r="A82" s="495"/>
      <c r="B82" s="496" t="s">
        <v>260</v>
      </c>
      <c r="C82" s="496" t="s">
        <v>259</v>
      </c>
      <c r="D82" s="349" t="str">
        <f t="shared" si="0"/>
        <v> 26  京都府</v>
      </c>
    </row>
    <row r="83" spans="1:4" x14ac:dyDescent="0.55000000000000004">
      <c r="A83" s="495"/>
      <c r="B83" s="496" t="s">
        <v>262</v>
      </c>
      <c r="C83" s="496" t="s">
        <v>261</v>
      </c>
      <c r="D83" s="349" t="str">
        <f t="shared" si="0"/>
        <v> 27  大阪府</v>
      </c>
    </row>
    <row r="84" spans="1:4" x14ac:dyDescent="0.55000000000000004">
      <c r="A84" s="495"/>
      <c r="B84" s="496" t="s">
        <v>264</v>
      </c>
      <c r="C84" s="496" t="s">
        <v>263</v>
      </c>
      <c r="D84" s="349" t="str">
        <f t="shared" si="0"/>
        <v> 28  兵庫県</v>
      </c>
    </row>
    <row r="85" spans="1:4" x14ac:dyDescent="0.55000000000000004">
      <c r="A85" s="495"/>
      <c r="B85" s="496" t="s">
        <v>266</v>
      </c>
      <c r="C85" s="496" t="s">
        <v>265</v>
      </c>
      <c r="D85" s="349" t="str">
        <f t="shared" si="0"/>
        <v> 29  奈良県</v>
      </c>
    </row>
    <row r="86" spans="1:4" x14ac:dyDescent="0.55000000000000004">
      <c r="A86" s="495"/>
      <c r="B86" s="496" t="s">
        <v>202</v>
      </c>
      <c r="C86" s="496" t="s">
        <v>267</v>
      </c>
      <c r="D86" s="349" t="str">
        <f t="shared" si="0"/>
        <v> 30  和歌山県</v>
      </c>
    </row>
    <row r="87" spans="1:4" x14ac:dyDescent="0.55000000000000004">
      <c r="A87" s="495"/>
      <c r="B87" s="496" t="s">
        <v>269</v>
      </c>
      <c r="C87" s="496" t="s">
        <v>268</v>
      </c>
      <c r="D87" s="349" t="str">
        <f t="shared" si="0"/>
        <v> 31  鳥取県</v>
      </c>
    </row>
    <row r="88" spans="1:4" x14ac:dyDescent="0.55000000000000004">
      <c r="A88" s="495"/>
      <c r="B88" s="496" t="s">
        <v>271</v>
      </c>
      <c r="C88" s="496" t="s">
        <v>270</v>
      </c>
      <c r="D88" s="349" t="str">
        <f t="shared" si="0"/>
        <v> 32  島根県</v>
      </c>
    </row>
    <row r="89" spans="1:4" x14ac:dyDescent="0.55000000000000004">
      <c r="A89" s="495"/>
      <c r="B89" s="496" t="s">
        <v>273</v>
      </c>
      <c r="C89" s="496" t="s">
        <v>272</v>
      </c>
      <c r="D89" s="349" t="str">
        <f t="shared" si="0"/>
        <v> 33  岡山県</v>
      </c>
    </row>
    <row r="90" spans="1:4" x14ac:dyDescent="0.55000000000000004">
      <c r="A90" s="495"/>
      <c r="B90" s="496" t="s">
        <v>275</v>
      </c>
      <c r="C90" s="496" t="s">
        <v>274</v>
      </c>
      <c r="D90" s="349" t="str">
        <f t="shared" si="0"/>
        <v> 34  広島県</v>
      </c>
    </row>
    <row r="91" spans="1:4" x14ac:dyDescent="0.55000000000000004">
      <c r="A91" s="495"/>
      <c r="B91" s="496" t="s">
        <v>277</v>
      </c>
      <c r="C91" s="496" t="s">
        <v>276</v>
      </c>
      <c r="D91" s="349" t="str">
        <f t="shared" si="0"/>
        <v> 35  山口県</v>
      </c>
    </row>
    <row r="92" spans="1:4" x14ac:dyDescent="0.55000000000000004">
      <c r="A92" s="495"/>
      <c r="B92" s="496" t="s">
        <v>279</v>
      </c>
      <c r="C92" s="496" t="s">
        <v>278</v>
      </c>
      <c r="D92" s="349" t="str">
        <f t="shared" si="0"/>
        <v> 36  徳島県</v>
      </c>
    </row>
    <row r="93" spans="1:4" x14ac:dyDescent="0.55000000000000004">
      <c r="A93" s="495"/>
      <c r="B93" s="496" t="s">
        <v>281</v>
      </c>
      <c r="C93" s="496" t="s">
        <v>280</v>
      </c>
      <c r="D93" s="349" t="str">
        <f t="shared" si="0"/>
        <v> 37  香川県</v>
      </c>
    </row>
    <row r="94" spans="1:4" x14ac:dyDescent="0.55000000000000004">
      <c r="A94" s="495"/>
      <c r="B94" s="496" t="s">
        <v>283</v>
      </c>
      <c r="C94" s="496" t="s">
        <v>282</v>
      </c>
      <c r="D94" s="349" t="str">
        <f t="shared" si="0"/>
        <v> 38  愛媛県</v>
      </c>
    </row>
    <row r="95" spans="1:4" x14ac:dyDescent="0.55000000000000004">
      <c r="A95" s="495"/>
      <c r="B95" s="496" t="s">
        <v>285</v>
      </c>
      <c r="C95" s="496" t="s">
        <v>284</v>
      </c>
      <c r="D95" s="349" t="str">
        <f t="shared" si="0"/>
        <v> 39  高知県</v>
      </c>
    </row>
    <row r="96" spans="1:4" x14ac:dyDescent="0.55000000000000004">
      <c r="A96" s="495"/>
      <c r="B96" s="496" t="s">
        <v>287</v>
      </c>
      <c r="C96" s="496" t="s">
        <v>286</v>
      </c>
      <c r="D96" s="349" t="str">
        <f t="shared" si="0"/>
        <v> 40  福岡県</v>
      </c>
    </row>
    <row r="97" spans="1:4" x14ac:dyDescent="0.55000000000000004">
      <c r="A97" s="495"/>
      <c r="B97" s="496" t="s">
        <v>289</v>
      </c>
      <c r="C97" s="496" t="s">
        <v>288</v>
      </c>
      <c r="D97" s="349" t="str">
        <f t="shared" si="0"/>
        <v> 41  佐賀県</v>
      </c>
    </row>
    <row r="98" spans="1:4" x14ac:dyDescent="0.55000000000000004">
      <c r="A98" s="495"/>
      <c r="B98" s="496" t="s">
        <v>291</v>
      </c>
      <c r="C98" s="496" t="s">
        <v>290</v>
      </c>
      <c r="D98" s="349" t="str">
        <f t="shared" si="0"/>
        <v> 42  長崎県</v>
      </c>
    </row>
    <row r="99" spans="1:4" x14ac:dyDescent="0.55000000000000004">
      <c r="A99" s="495"/>
      <c r="B99" s="496" t="s">
        <v>293</v>
      </c>
      <c r="C99" s="496" t="s">
        <v>292</v>
      </c>
      <c r="D99" s="349" t="str">
        <f t="shared" si="0"/>
        <v> 43  熊本県</v>
      </c>
    </row>
    <row r="100" spans="1:4" x14ac:dyDescent="0.55000000000000004">
      <c r="A100" s="495"/>
      <c r="B100" s="496" t="s">
        <v>295</v>
      </c>
      <c r="C100" s="496" t="s">
        <v>294</v>
      </c>
      <c r="D100" s="349" t="str">
        <f t="shared" si="0"/>
        <v> 44  大分県</v>
      </c>
    </row>
    <row r="101" spans="1:4" x14ac:dyDescent="0.55000000000000004">
      <c r="A101" s="495"/>
      <c r="B101" s="496" t="s">
        <v>297</v>
      </c>
      <c r="C101" s="496" t="s">
        <v>296</v>
      </c>
      <c r="D101" s="349" t="str">
        <f t="shared" si="0"/>
        <v> 45  宮崎県</v>
      </c>
    </row>
    <row r="102" spans="1:4" x14ac:dyDescent="0.55000000000000004">
      <c r="A102" s="495"/>
      <c r="B102" s="496" t="s">
        <v>302</v>
      </c>
      <c r="C102" s="496" t="s">
        <v>298</v>
      </c>
      <c r="D102" s="349" t="str">
        <f t="shared" si="0"/>
        <v> 46  鹿児島県</v>
      </c>
    </row>
    <row r="103" spans="1:4" x14ac:dyDescent="0.55000000000000004">
      <c r="A103" s="495"/>
      <c r="B103" s="496" t="s">
        <v>300</v>
      </c>
      <c r="C103" s="496" t="s">
        <v>299</v>
      </c>
      <c r="D103" s="349" t="str">
        <f t="shared" si="0"/>
        <v> 47  沖縄県</v>
      </c>
    </row>
  </sheetData>
  <mergeCells count="53">
    <mergeCell ref="R21:U23"/>
    <mergeCell ref="M21:P23"/>
    <mergeCell ref="M25:O25"/>
    <mergeCell ref="M26:O26"/>
    <mergeCell ref="N28:P28"/>
    <mergeCell ref="M27:O27"/>
    <mergeCell ref="B21:B23"/>
    <mergeCell ref="F11:H11"/>
    <mergeCell ref="F12:H12"/>
    <mergeCell ref="M14:P14"/>
    <mergeCell ref="M15:P15"/>
    <mergeCell ref="M19:P19"/>
    <mergeCell ref="B15:B20"/>
    <mergeCell ref="D19:H19"/>
    <mergeCell ref="D15:E15"/>
    <mergeCell ref="D12:E12"/>
    <mergeCell ref="S35:X35"/>
    <mergeCell ref="D16:F16"/>
    <mergeCell ref="D17:H17"/>
    <mergeCell ref="D18:H18"/>
    <mergeCell ref="D20:F20"/>
    <mergeCell ref="D21:F21"/>
    <mergeCell ref="D29:H29"/>
    <mergeCell ref="D30:H30"/>
    <mergeCell ref="N30:P30"/>
    <mergeCell ref="U30:V30"/>
    <mergeCell ref="F32:H32"/>
    <mergeCell ref="C34:E34"/>
    <mergeCell ref="T24:W27"/>
    <mergeCell ref="C26:E26"/>
    <mergeCell ref="C27:F27"/>
    <mergeCell ref="D28:H28"/>
    <mergeCell ref="R15:T15"/>
    <mergeCell ref="R16:S16"/>
    <mergeCell ref="T16:U16"/>
    <mergeCell ref="D13:E13"/>
    <mergeCell ref="L13:L14"/>
    <mergeCell ref="M13:P13"/>
    <mergeCell ref="R13:T13"/>
    <mergeCell ref="D14:E14"/>
    <mergeCell ref="R14:U14"/>
    <mergeCell ref="F15:H15"/>
    <mergeCell ref="G16:H16"/>
    <mergeCell ref="B4:C4"/>
    <mergeCell ref="D4:P4"/>
    <mergeCell ref="L10:L11"/>
    <mergeCell ref="M10:P11"/>
    <mergeCell ref="D11:E11"/>
    <mergeCell ref="B2:P2"/>
    <mergeCell ref="R2:S2"/>
    <mergeCell ref="B3:C3"/>
    <mergeCell ref="D3:P3"/>
    <mergeCell ref="R3:S3"/>
  </mergeCells>
  <phoneticPr fontId="20"/>
  <printOptions horizontalCentered="1"/>
  <pageMargins left="0.31496062992125984" right="0.31496062992125984" top="0.74803149606299213" bottom="0.35433070866141736" header="0.31496062992125984" footer="0.31496062992125984"/>
  <pageSetup paperSize="9" scale="65" orientation="portrait" r:id="rId1"/>
  <colBreaks count="1" manualBreakCount="1">
    <brk id="1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tabSelected="1" view="pageBreakPreview" zoomScaleNormal="100" zoomScaleSheetLayoutView="100" workbookViewId="0">
      <selection activeCell="K3" sqref="K3"/>
    </sheetView>
  </sheetViews>
  <sheetFormatPr defaultColWidth="8.83203125" defaultRowHeight="18" x14ac:dyDescent="0.55000000000000004"/>
  <cols>
    <col min="1" max="9" width="8.75" style="17" customWidth="1"/>
  </cols>
  <sheetData>
    <row r="1" spans="1:9" ht="39.75" customHeight="1" x14ac:dyDescent="0.55000000000000004">
      <c r="A1" s="687" t="s">
        <v>616</v>
      </c>
      <c r="B1" s="688"/>
      <c r="C1" s="688"/>
      <c r="D1" s="688"/>
      <c r="E1" s="688"/>
      <c r="F1" s="688"/>
      <c r="G1" s="688"/>
      <c r="H1" s="688"/>
      <c r="I1" s="688"/>
    </row>
    <row r="2" spans="1:9" ht="5.25" customHeight="1" x14ac:dyDescent="0.55000000000000004">
      <c r="H2" s="18"/>
      <c r="I2" s="18"/>
    </row>
    <row r="3" spans="1:9" ht="18.75" customHeight="1" x14ac:dyDescent="0.55000000000000004">
      <c r="A3" s="19" t="s">
        <v>157</v>
      </c>
      <c r="H3" s="18"/>
      <c r="I3" s="18"/>
    </row>
    <row r="4" spans="1:9" ht="5.25" customHeight="1" x14ac:dyDescent="0.55000000000000004"/>
    <row r="5" spans="1:9" x14ac:dyDescent="0.55000000000000004">
      <c r="A5" s="378" t="s">
        <v>158</v>
      </c>
      <c r="B5" s="23"/>
      <c r="C5" s="23"/>
      <c r="D5" s="23"/>
      <c r="E5" s="23"/>
      <c r="F5" s="23"/>
      <c r="G5" s="23"/>
      <c r="H5" s="23"/>
      <c r="I5" s="24"/>
    </row>
    <row r="6" spans="1:9" x14ac:dyDescent="0.55000000000000004">
      <c r="A6" s="382" t="s">
        <v>594</v>
      </c>
      <c r="B6" s="383"/>
      <c r="C6" s="383"/>
      <c r="E6" s="383"/>
      <c r="F6" s="383"/>
      <c r="G6" s="383"/>
      <c r="H6" s="383"/>
      <c r="I6" s="384"/>
    </row>
    <row r="7" spans="1:9" x14ac:dyDescent="0.55000000000000004">
      <c r="A7" s="379" t="s">
        <v>684</v>
      </c>
      <c r="B7" s="380"/>
      <c r="C7" s="380"/>
      <c r="D7" s="380"/>
      <c r="E7" s="380"/>
      <c r="F7" s="380"/>
      <c r="G7" s="380"/>
      <c r="H7" s="380"/>
      <c r="I7" s="381"/>
    </row>
    <row r="8" spans="1:9" x14ac:dyDescent="0.55000000000000004">
      <c r="A8" s="379" t="s">
        <v>159</v>
      </c>
      <c r="B8" s="380"/>
      <c r="C8" s="380"/>
      <c r="D8" s="380"/>
      <c r="E8" s="380"/>
      <c r="F8" s="380"/>
      <c r="G8" s="380"/>
      <c r="H8" s="380"/>
      <c r="I8" s="381"/>
    </row>
    <row r="9" spans="1:9" ht="18.649999999999999" customHeight="1" x14ac:dyDescent="0.55000000000000004">
      <c r="A9" s="382" t="s">
        <v>160</v>
      </c>
      <c r="B9" s="383"/>
      <c r="C9" s="383"/>
      <c r="D9" s="383"/>
      <c r="E9" s="383"/>
      <c r="F9" s="383"/>
      <c r="G9" s="383"/>
      <c r="H9" s="383"/>
      <c r="I9" s="384"/>
    </row>
    <row r="10" spans="1:9" ht="18.649999999999999" customHeight="1" x14ac:dyDescent="0.55000000000000004">
      <c r="A10" s="20" t="s">
        <v>161</v>
      </c>
      <c r="I10" s="21"/>
    </row>
    <row r="11" spans="1:9" ht="18.649999999999999" customHeight="1" x14ac:dyDescent="0.55000000000000004">
      <c r="A11" s="379" t="s">
        <v>162</v>
      </c>
      <c r="B11" s="380"/>
      <c r="C11" s="380"/>
      <c r="D11" s="380"/>
      <c r="E11" s="380"/>
      <c r="F11" s="380"/>
      <c r="G11" s="380"/>
      <c r="H11" s="380"/>
      <c r="I11" s="381"/>
    </row>
    <row r="12" spans="1:9" ht="18.75" customHeight="1" x14ac:dyDescent="0.55000000000000004">
      <c r="A12" s="385" t="s">
        <v>583</v>
      </c>
      <c r="B12" s="383"/>
      <c r="C12" s="383"/>
      <c r="D12" s="383"/>
      <c r="E12" s="383"/>
      <c r="F12" s="383"/>
      <c r="G12" s="383"/>
      <c r="H12" s="383"/>
      <c r="I12" s="384"/>
    </row>
    <row r="13" spans="1:9" x14ac:dyDescent="0.55000000000000004">
      <c r="A13" s="386" t="s">
        <v>584</v>
      </c>
      <c r="B13" s="380"/>
      <c r="C13" s="380"/>
      <c r="D13" s="380"/>
      <c r="E13" s="380"/>
      <c r="F13" s="380"/>
      <c r="G13" s="380"/>
      <c r="H13" s="380"/>
      <c r="I13" s="381"/>
    </row>
    <row r="14" spans="1:9" ht="18.75" customHeight="1" x14ac:dyDescent="0.55000000000000004">
      <c r="A14" s="385" t="s">
        <v>585</v>
      </c>
      <c r="B14" s="383"/>
      <c r="C14" s="383"/>
      <c r="D14" s="383"/>
      <c r="E14" s="383"/>
      <c r="F14" s="383"/>
      <c r="G14" s="383"/>
      <c r="H14" s="383"/>
      <c r="I14" s="384"/>
    </row>
    <row r="15" spans="1:9" x14ac:dyDescent="0.55000000000000004">
      <c r="A15" s="379" t="s">
        <v>586</v>
      </c>
      <c r="B15" s="380"/>
      <c r="C15" s="380"/>
      <c r="D15" s="380"/>
      <c r="E15" s="380"/>
      <c r="F15" s="380"/>
      <c r="G15" s="380"/>
      <c r="H15" s="380"/>
      <c r="I15" s="381"/>
    </row>
    <row r="16" spans="1:9" x14ac:dyDescent="0.55000000000000004">
      <c r="A16" s="382" t="s">
        <v>163</v>
      </c>
      <c r="B16" s="383"/>
      <c r="C16" s="383"/>
      <c r="D16" s="383"/>
      <c r="E16" s="383"/>
      <c r="F16" s="383"/>
      <c r="G16" s="383"/>
      <c r="H16" s="383"/>
      <c r="I16" s="384"/>
    </row>
    <row r="17" spans="1:9" x14ac:dyDescent="0.55000000000000004">
      <c r="A17" s="387" t="s">
        <v>164</v>
      </c>
      <c r="B17" s="388"/>
      <c r="C17" s="388"/>
      <c r="D17" s="388"/>
      <c r="E17" s="388"/>
      <c r="F17" s="388"/>
      <c r="G17" s="388"/>
      <c r="H17" s="388"/>
      <c r="I17" s="389"/>
    </row>
    <row r="18" spans="1:9" x14ac:dyDescent="0.55000000000000004">
      <c r="A18" s="378" t="s">
        <v>165</v>
      </c>
      <c r="B18" s="23"/>
      <c r="C18" s="23"/>
      <c r="D18" s="23"/>
      <c r="E18" s="23"/>
      <c r="F18" s="23"/>
      <c r="G18" s="23"/>
      <c r="H18" s="23"/>
      <c r="I18" s="24"/>
    </row>
    <row r="19" spans="1:9" ht="18.75" customHeight="1" x14ac:dyDescent="0.55000000000000004">
      <c r="A19" s="382" t="s">
        <v>587</v>
      </c>
      <c r="B19" s="390"/>
      <c r="C19" s="390"/>
      <c r="D19" s="390"/>
      <c r="E19" s="390"/>
      <c r="F19" s="390"/>
      <c r="G19" s="390"/>
      <c r="H19" s="390"/>
      <c r="I19" s="391"/>
    </row>
    <row r="20" spans="1:9" x14ac:dyDescent="0.55000000000000004">
      <c r="A20" s="379" t="s">
        <v>588</v>
      </c>
      <c r="B20" s="392"/>
      <c r="C20" s="392"/>
      <c r="D20" s="392"/>
      <c r="E20" s="392"/>
      <c r="F20" s="392"/>
      <c r="G20" s="392"/>
      <c r="H20" s="392"/>
      <c r="I20" s="393"/>
    </row>
    <row r="21" spans="1:9" x14ac:dyDescent="0.55000000000000004">
      <c r="A21" s="394" t="s">
        <v>589</v>
      </c>
      <c r="B21" s="395"/>
      <c r="C21" s="395"/>
      <c r="D21" s="395"/>
      <c r="E21" s="395" t="s">
        <v>590</v>
      </c>
      <c r="F21" s="395"/>
      <c r="G21" s="395"/>
      <c r="H21" s="395"/>
      <c r="I21" s="396"/>
    </row>
    <row r="22" spans="1:9" x14ac:dyDescent="0.55000000000000004">
      <c r="A22" s="412" t="s">
        <v>591</v>
      </c>
      <c r="B22" s="689" t="s">
        <v>592</v>
      </c>
      <c r="C22" s="690"/>
      <c r="D22" s="398"/>
      <c r="E22" s="398"/>
      <c r="F22" s="398"/>
      <c r="G22" s="398"/>
      <c r="H22" s="398"/>
      <c r="I22" s="399"/>
    </row>
    <row r="23" spans="1:9" x14ac:dyDescent="0.55000000000000004">
      <c r="A23" s="394" t="s">
        <v>672</v>
      </c>
      <c r="B23" s="395"/>
      <c r="C23" s="395"/>
      <c r="D23" s="395"/>
      <c r="E23" s="395"/>
      <c r="F23" s="395"/>
      <c r="G23" s="395"/>
      <c r="H23" s="395"/>
      <c r="I23" s="396"/>
    </row>
    <row r="24" spans="1:9" x14ac:dyDescent="0.55000000000000004">
      <c r="A24" s="397"/>
      <c r="B24" s="398"/>
      <c r="C24" s="398"/>
      <c r="D24" s="398"/>
      <c r="E24" s="398"/>
      <c r="F24" s="398"/>
      <c r="G24" s="398"/>
      <c r="H24" s="398"/>
      <c r="I24" s="399"/>
    </row>
    <row r="25" spans="1:9" x14ac:dyDescent="0.55000000000000004">
      <c r="A25" s="397"/>
      <c r="B25" s="398"/>
      <c r="C25" s="398"/>
      <c r="D25" s="398"/>
      <c r="E25" s="398"/>
      <c r="F25" s="398"/>
      <c r="G25" s="398"/>
      <c r="H25" s="398"/>
      <c r="I25" s="399"/>
    </row>
    <row r="26" spans="1:9" x14ac:dyDescent="0.55000000000000004">
      <c r="A26" s="397"/>
      <c r="B26" s="398"/>
      <c r="C26" s="398"/>
      <c r="D26" s="398"/>
      <c r="E26" s="398"/>
      <c r="F26" s="398"/>
      <c r="G26" s="398"/>
      <c r="H26" s="398"/>
      <c r="I26" s="399"/>
    </row>
    <row r="27" spans="1:9" x14ac:dyDescent="0.55000000000000004">
      <c r="A27" s="397"/>
      <c r="B27" s="398"/>
      <c r="C27" s="398"/>
      <c r="D27" s="398"/>
      <c r="E27" s="398"/>
      <c r="F27" s="398"/>
      <c r="G27" s="398"/>
      <c r="H27" s="398"/>
      <c r="I27" s="399"/>
    </row>
    <row r="28" spans="1:9" x14ac:dyDescent="0.55000000000000004">
      <c r="A28" s="397"/>
      <c r="B28" s="398"/>
      <c r="C28" s="398"/>
      <c r="D28" s="398"/>
      <c r="E28" s="398"/>
      <c r="F28" s="398"/>
      <c r="G28" s="398"/>
      <c r="H28" s="398"/>
      <c r="I28" s="399"/>
    </row>
    <row r="29" spans="1:9" x14ac:dyDescent="0.55000000000000004">
      <c r="A29" s="400"/>
      <c r="B29" s="401"/>
      <c r="C29" s="401"/>
      <c r="D29" s="401"/>
      <c r="E29" s="401"/>
      <c r="F29" s="401"/>
      <c r="G29" s="401"/>
      <c r="H29" s="401"/>
      <c r="I29" s="402"/>
    </row>
    <row r="30" spans="1:9" x14ac:dyDescent="0.55000000000000004">
      <c r="A30" s="403" t="s">
        <v>166</v>
      </c>
      <c r="B30" s="404"/>
      <c r="C30" s="404"/>
      <c r="D30" s="404"/>
      <c r="E30" s="404"/>
      <c r="F30" s="404"/>
      <c r="G30" s="404"/>
      <c r="H30" s="404"/>
      <c r="I30" s="405"/>
    </row>
    <row r="31" spans="1:9" x14ac:dyDescent="0.55000000000000004">
      <c r="A31" s="22" t="s">
        <v>167</v>
      </c>
      <c r="B31" s="406"/>
      <c r="C31" s="23" t="s">
        <v>168</v>
      </c>
      <c r="D31" s="23"/>
      <c r="E31" s="23"/>
      <c r="F31" s="23"/>
      <c r="G31" s="23"/>
      <c r="H31" s="23"/>
      <c r="I31" s="24"/>
    </row>
    <row r="32" spans="1:9" x14ac:dyDescent="0.55000000000000004">
      <c r="A32" s="382" t="s">
        <v>169</v>
      </c>
      <c r="B32" s="407"/>
      <c r="C32" s="408" t="s">
        <v>170</v>
      </c>
      <c r="D32" s="408"/>
      <c r="E32" s="408"/>
      <c r="F32" s="408"/>
      <c r="G32" s="408"/>
      <c r="H32" s="408"/>
      <c r="I32" s="409"/>
    </row>
    <row r="33" spans="1:9" ht="18.75" customHeight="1" x14ac:dyDescent="0.55000000000000004">
      <c r="A33" s="25"/>
      <c r="B33" s="410"/>
      <c r="C33" s="691" t="s">
        <v>171</v>
      </c>
      <c r="D33" s="691"/>
      <c r="E33" s="691"/>
      <c r="F33" s="691"/>
      <c r="G33" s="691"/>
      <c r="H33" s="691"/>
      <c r="I33" s="692"/>
    </row>
    <row r="34" spans="1:9" x14ac:dyDescent="0.55000000000000004">
      <c r="A34" s="26"/>
      <c r="B34" s="411"/>
      <c r="C34" s="693"/>
      <c r="D34" s="693"/>
      <c r="E34" s="693"/>
      <c r="F34" s="693"/>
      <c r="G34" s="693"/>
      <c r="H34" s="693"/>
      <c r="I34" s="694"/>
    </row>
  </sheetData>
  <sheetProtection algorithmName="SHA-512" hashValue="WPzuTxySOH0CyjV4iQk2rBGuMKle5lLeGTW6DtVUkBu4oMsrlzq7MPHGSxk3UjU7e6oXyERMjcSe2fWXQ28tBQ==" saltValue="iGjcQ+8l949mK8y8hmRB0A==" spinCount="100000" sheet="1" objects="1" scenarios="1"/>
  <mergeCells count="3">
    <mergeCell ref="A1:I1"/>
    <mergeCell ref="B22:C22"/>
    <mergeCell ref="C33:I34"/>
  </mergeCells>
  <phoneticPr fontId="20"/>
  <dataValidations count="1">
    <dataValidation type="list" allowBlank="1" showInputMessage="1" showErrorMessage="1" sqref="B22:C22" xr:uid="{00000000-0002-0000-0000-000000000000}">
      <formula1>"　　,    ,"</formula1>
    </dataValidation>
  </dataValidations>
  <printOptions horizontalCentered="1"/>
  <pageMargins left="0.70866141732283472" right="0.70866141732283472" top="0.55118110236220474" bottom="0.55118110236220474"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54"/>
  <sheetViews>
    <sheetView view="pageBreakPreview" zoomScale="85" zoomScaleNormal="100" zoomScaleSheetLayoutView="85" workbookViewId="0">
      <selection activeCell="C4" sqref="C4"/>
    </sheetView>
  </sheetViews>
  <sheetFormatPr defaultColWidth="9" defaultRowHeight="18" x14ac:dyDescent="0.55000000000000004"/>
  <cols>
    <col min="1" max="1" width="15.08203125" style="195" bestFit="1" customWidth="1"/>
    <col min="2" max="2" width="37" style="195" customWidth="1"/>
    <col min="3" max="3" width="65" style="195" customWidth="1"/>
    <col min="4" max="16384" width="9" style="195"/>
  </cols>
  <sheetData>
    <row r="1" spans="1:3" ht="26.5" x14ac:dyDescent="0.55000000000000004">
      <c r="A1" s="194" t="s">
        <v>617</v>
      </c>
    </row>
    <row r="2" spans="1:3" x14ac:dyDescent="0.55000000000000004">
      <c r="A2" s="196" t="s">
        <v>328</v>
      </c>
      <c r="B2" s="196" t="s">
        <v>61</v>
      </c>
      <c r="C2" s="197" t="s">
        <v>50</v>
      </c>
    </row>
    <row r="3" spans="1:3" x14ac:dyDescent="0.55000000000000004">
      <c r="A3" s="137" t="s">
        <v>329</v>
      </c>
      <c r="B3" s="137" t="s">
        <v>330</v>
      </c>
      <c r="C3" s="198"/>
    </row>
    <row r="4" spans="1:3" x14ac:dyDescent="0.55000000000000004">
      <c r="A4" s="137" t="s">
        <v>329</v>
      </c>
      <c r="B4" s="137" t="s">
        <v>331</v>
      </c>
      <c r="C4" s="198"/>
    </row>
    <row r="5" spans="1:3" x14ac:dyDescent="0.55000000000000004">
      <c r="A5" s="137" t="s">
        <v>329</v>
      </c>
      <c r="B5" s="137" t="s">
        <v>332</v>
      </c>
      <c r="C5" s="198" t="s">
        <v>333</v>
      </c>
    </row>
    <row r="6" spans="1:3" ht="36" x14ac:dyDescent="0.55000000000000004">
      <c r="A6" s="137" t="s">
        <v>329</v>
      </c>
      <c r="B6" s="137" t="s">
        <v>408</v>
      </c>
      <c r="C6" s="198" t="s">
        <v>334</v>
      </c>
    </row>
    <row r="7" spans="1:3" ht="36" x14ac:dyDescent="0.55000000000000004">
      <c r="A7" s="137" t="s">
        <v>329</v>
      </c>
      <c r="B7" s="137" t="s">
        <v>409</v>
      </c>
      <c r="C7" s="198" t="s">
        <v>334</v>
      </c>
    </row>
    <row r="8" spans="1:3" x14ac:dyDescent="0.55000000000000004">
      <c r="A8" s="137" t="s">
        <v>432</v>
      </c>
      <c r="B8" s="137" t="s">
        <v>433</v>
      </c>
      <c r="C8" s="198" t="s">
        <v>434</v>
      </c>
    </row>
    <row r="9" spans="1:3" x14ac:dyDescent="0.55000000000000004">
      <c r="A9" s="137" t="s">
        <v>435</v>
      </c>
      <c r="B9" s="137" t="s">
        <v>436</v>
      </c>
      <c r="C9" s="198" t="s">
        <v>437</v>
      </c>
    </row>
    <row r="10" spans="1:3" x14ac:dyDescent="0.55000000000000004">
      <c r="A10" s="137" t="s">
        <v>335</v>
      </c>
      <c r="B10" s="137" t="s">
        <v>336</v>
      </c>
      <c r="C10" s="198"/>
    </row>
    <row r="11" spans="1:3" x14ac:dyDescent="0.55000000000000004">
      <c r="A11" s="137" t="s">
        <v>335</v>
      </c>
      <c r="B11" s="137" t="s">
        <v>337</v>
      </c>
      <c r="C11" s="198"/>
    </row>
    <row r="12" spans="1:3" x14ac:dyDescent="0.55000000000000004">
      <c r="A12" s="137" t="s">
        <v>335</v>
      </c>
      <c r="B12" s="137" t="s">
        <v>338</v>
      </c>
      <c r="C12" s="198" t="s">
        <v>339</v>
      </c>
    </row>
    <row r="13" spans="1:3" x14ac:dyDescent="0.55000000000000004">
      <c r="A13" s="137" t="s">
        <v>335</v>
      </c>
      <c r="B13" s="137" t="s">
        <v>340</v>
      </c>
      <c r="C13" s="198" t="s">
        <v>60</v>
      </c>
    </row>
    <row r="14" spans="1:3" x14ac:dyDescent="0.55000000000000004">
      <c r="A14" s="137" t="s">
        <v>335</v>
      </c>
      <c r="B14" s="137" t="s">
        <v>341</v>
      </c>
      <c r="C14" s="198" t="s">
        <v>60</v>
      </c>
    </row>
    <row r="15" spans="1:3" x14ac:dyDescent="0.55000000000000004">
      <c r="A15" s="137" t="s">
        <v>335</v>
      </c>
      <c r="B15" s="137" t="s">
        <v>342</v>
      </c>
      <c r="C15" s="198"/>
    </row>
    <row r="16" spans="1:3" x14ac:dyDescent="0.55000000000000004">
      <c r="A16" s="137" t="s">
        <v>335</v>
      </c>
      <c r="B16" s="137" t="s">
        <v>407</v>
      </c>
      <c r="C16" s="198" t="s">
        <v>438</v>
      </c>
    </row>
    <row r="17" spans="1:3" x14ac:dyDescent="0.55000000000000004">
      <c r="A17" s="137" t="s">
        <v>335</v>
      </c>
      <c r="B17" s="137" t="s">
        <v>682</v>
      </c>
      <c r="C17" s="198" t="s">
        <v>683</v>
      </c>
    </row>
    <row r="18" spans="1:3" x14ac:dyDescent="0.55000000000000004">
      <c r="A18" s="137" t="s">
        <v>343</v>
      </c>
      <c r="B18" s="137" t="s">
        <v>344</v>
      </c>
      <c r="C18" s="198"/>
    </row>
    <row r="19" spans="1:3" x14ac:dyDescent="0.55000000000000004">
      <c r="A19" s="137" t="s">
        <v>343</v>
      </c>
      <c r="B19" s="137" t="s">
        <v>345</v>
      </c>
      <c r="C19" s="198"/>
    </row>
    <row r="20" spans="1:3" x14ac:dyDescent="0.55000000000000004">
      <c r="A20" s="137" t="s">
        <v>343</v>
      </c>
      <c r="B20" s="137" t="s">
        <v>346</v>
      </c>
      <c r="C20" s="198"/>
    </row>
    <row r="21" spans="1:3" x14ac:dyDescent="0.55000000000000004">
      <c r="A21" s="137" t="s">
        <v>343</v>
      </c>
      <c r="B21" s="137" t="s">
        <v>347</v>
      </c>
      <c r="C21" s="198"/>
    </row>
    <row r="22" spans="1:3" x14ac:dyDescent="0.55000000000000004">
      <c r="A22" s="137" t="s">
        <v>343</v>
      </c>
      <c r="B22" s="137" t="s">
        <v>348</v>
      </c>
      <c r="C22" s="198"/>
    </row>
    <row r="23" spans="1:3" x14ac:dyDescent="0.55000000000000004">
      <c r="A23" s="137" t="s">
        <v>343</v>
      </c>
      <c r="B23" s="137" t="s">
        <v>349</v>
      </c>
      <c r="C23" s="198"/>
    </row>
    <row r="24" spans="1:3" x14ac:dyDescent="0.55000000000000004">
      <c r="A24" s="137" t="s">
        <v>343</v>
      </c>
      <c r="B24" s="137" t="s">
        <v>350</v>
      </c>
      <c r="C24" s="198"/>
    </row>
    <row r="25" spans="1:3" x14ac:dyDescent="0.55000000000000004">
      <c r="A25" s="137" t="s">
        <v>343</v>
      </c>
      <c r="B25" s="137" t="s">
        <v>27</v>
      </c>
      <c r="C25" s="198"/>
    </row>
    <row r="26" spans="1:3" x14ac:dyDescent="0.55000000000000004">
      <c r="A26" s="137" t="s">
        <v>343</v>
      </c>
      <c r="B26" s="137" t="s">
        <v>28</v>
      </c>
      <c r="C26" s="198"/>
    </row>
    <row r="27" spans="1:3" x14ac:dyDescent="0.55000000000000004">
      <c r="A27" s="137" t="s">
        <v>343</v>
      </c>
      <c r="B27" s="137" t="s">
        <v>29</v>
      </c>
      <c r="C27" s="198"/>
    </row>
    <row r="28" spans="1:3" x14ac:dyDescent="0.55000000000000004">
      <c r="A28" s="137" t="s">
        <v>343</v>
      </c>
      <c r="B28" s="137" t="s">
        <v>351</v>
      </c>
      <c r="C28" s="198" t="s">
        <v>352</v>
      </c>
    </row>
    <row r="29" spans="1:3" x14ac:dyDescent="0.55000000000000004">
      <c r="A29" s="137" t="s">
        <v>343</v>
      </c>
      <c r="B29" s="137" t="s">
        <v>353</v>
      </c>
      <c r="C29" s="198"/>
    </row>
    <row r="30" spans="1:3" ht="54" x14ac:dyDescent="0.55000000000000004">
      <c r="A30" s="137" t="s">
        <v>354</v>
      </c>
      <c r="B30" s="137" t="s">
        <v>355</v>
      </c>
      <c r="C30" s="198" t="s">
        <v>608</v>
      </c>
    </row>
    <row r="31" spans="1:3" x14ac:dyDescent="0.55000000000000004">
      <c r="A31" s="137" t="s">
        <v>354</v>
      </c>
      <c r="B31" s="137" t="s">
        <v>356</v>
      </c>
      <c r="C31" s="198" t="s">
        <v>357</v>
      </c>
    </row>
    <row r="32" spans="1:3" x14ac:dyDescent="0.55000000000000004">
      <c r="A32" s="137" t="s">
        <v>354</v>
      </c>
      <c r="B32" s="137" t="s">
        <v>439</v>
      </c>
      <c r="C32" s="198" t="s">
        <v>440</v>
      </c>
    </row>
    <row r="33" spans="1:3" x14ac:dyDescent="0.55000000000000004">
      <c r="A33" s="137" t="s">
        <v>358</v>
      </c>
      <c r="B33" s="137" t="s">
        <v>359</v>
      </c>
      <c r="C33" s="198" t="s">
        <v>360</v>
      </c>
    </row>
    <row r="34" spans="1:3" x14ac:dyDescent="0.55000000000000004">
      <c r="A34" s="137" t="s">
        <v>358</v>
      </c>
      <c r="B34" s="137" t="s">
        <v>361</v>
      </c>
      <c r="C34" s="198"/>
    </row>
    <row r="35" spans="1:3" x14ac:dyDescent="0.55000000000000004">
      <c r="A35" s="137" t="s">
        <v>358</v>
      </c>
      <c r="B35" s="137" t="s">
        <v>362</v>
      </c>
      <c r="C35" s="198"/>
    </row>
    <row r="36" spans="1:3" x14ac:dyDescent="0.55000000000000004">
      <c r="A36" s="137" t="s">
        <v>358</v>
      </c>
      <c r="B36" s="137" t="s">
        <v>363</v>
      </c>
      <c r="C36" s="198" t="s">
        <v>364</v>
      </c>
    </row>
    <row r="37" spans="1:3" x14ac:dyDescent="0.55000000000000004">
      <c r="A37" s="137" t="s">
        <v>358</v>
      </c>
      <c r="B37" s="137" t="s">
        <v>370</v>
      </c>
      <c r="C37" s="198"/>
    </row>
    <row r="38" spans="1:3" x14ac:dyDescent="0.55000000000000004">
      <c r="A38" s="137" t="s">
        <v>358</v>
      </c>
      <c r="B38" s="137" t="s">
        <v>365</v>
      </c>
      <c r="C38" s="198"/>
    </row>
    <row r="39" spans="1:3" x14ac:dyDescent="0.55000000000000004">
      <c r="A39" s="137" t="s">
        <v>358</v>
      </c>
      <c r="B39" s="137" t="s">
        <v>366</v>
      </c>
      <c r="C39" s="198"/>
    </row>
    <row r="40" spans="1:3" x14ac:dyDescent="0.55000000000000004">
      <c r="A40" s="137" t="s">
        <v>358</v>
      </c>
      <c r="B40" s="137" t="s">
        <v>372</v>
      </c>
      <c r="C40" s="198" t="s">
        <v>373</v>
      </c>
    </row>
    <row r="41" spans="1:3" x14ac:dyDescent="0.55000000000000004">
      <c r="A41" s="137" t="s">
        <v>358</v>
      </c>
      <c r="B41" s="137" t="s">
        <v>367</v>
      </c>
      <c r="C41" s="198" t="s">
        <v>368</v>
      </c>
    </row>
    <row r="42" spans="1:3" x14ac:dyDescent="0.55000000000000004">
      <c r="A42" s="137" t="s">
        <v>358</v>
      </c>
      <c r="B42" s="137" t="s">
        <v>369</v>
      </c>
      <c r="C42" s="198"/>
    </row>
    <row r="43" spans="1:3" x14ac:dyDescent="0.55000000000000004">
      <c r="A43" s="137" t="s">
        <v>358</v>
      </c>
      <c r="B43" s="137" t="s">
        <v>371</v>
      </c>
      <c r="C43" s="198"/>
    </row>
    <row r="44" spans="1:3" x14ac:dyDescent="0.55000000000000004">
      <c r="A44" s="15" t="s">
        <v>64</v>
      </c>
      <c r="B44" s="137" t="s">
        <v>374</v>
      </c>
      <c r="C44" s="198" t="s">
        <v>375</v>
      </c>
    </row>
    <row r="45" spans="1:3" x14ac:dyDescent="0.55000000000000004">
      <c r="A45" s="15" t="s">
        <v>64</v>
      </c>
      <c r="B45" s="137" t="s">
        <v>595</v>
      </c>
      <c r="C45" s="198" t="s">
        <v>375</v>
      </c>
    </row>
    <row r="46" spans="1:3" x14ac:dyDescent="0.55000000000000004">
      <c r="A46" s="15" t="s">
        <v>64</v>
      </c>
      <c r="B46" s="137" t="s">
        <v>376</v>
      </c>
      <c r="C46" s="198" t="s">
        <v>377</v>
      </c>
    </row>
    <row r="47" spans="1:3" x14ac:dyDescent="0.55000000000000004">
      <c r="A47" s="15" t="s">
        <v>64</v>
      </c>
      <c r="B47" s="15" t="s">
        <v>65</v>
      </c>
      <c r="C47" s="199"/>
    </row>
    <row r="48" spans="1:3" x14ac:dyDescent="0.55000000000000004">
      <c r="A48" s="15" t="s">
        <v>64</v>
      </c>
      <c r="B48" s="15" t="s">
        <v>66</v>
      </c>
      <c r="C48" s="199"/>
    </row>
    <row r="49" spans="1:3" x14ac:dyDescent="0.55000000000000004">
      <c r="A49" s="15" t="s">
        <v>64</v>
      </c>
      <c r="B49" s="15" t="s">
        <v>67</v>
      </c>
      <c r="C49" s="199"/>
    </row>
    <row r="50" spans="1:3" x14ac:dyDescent="0.55000000000000004">
      <c r="A50" s="200" t="s">
        <v>507</v>
      </c>
      <c r="B50" s="137" t="s">
        <v>187</v>
      </c>
      <c r="C50" s="137" t="s">
        <v>188</v>
      </c>
    </row>
    <row r="51" spans="1:3" x14ac:dyDescent="0.55000000000000004">
      <c r="A51" s="200" t="s">
        <v>507</v>
      </c>
      <c r="B51" s="137" t="s">
        <v>189</v>
      </c>
      <c r="C51" s="137" t="s">
        <v>188</v>
      </c>
    </row>
    <row r="52" spans="1:3" x14ac:dyDescent="0.55000000000000004">
      <c r="A52" s="200" t="s">
        <v>507</v>
      </c>
      <c r="B52" s="137" t="s">
        <v>190</v>
      </c>
      <c r="C52" s="137" t="s">
        <v>378</v>
      </c>
    </row>
    <row r="53" spans="1:3" x14ac:dyDescent="0.55000000000000004">
      <c r="A53" s="200" t="s">
        <v>507</v>
      </c>
      <c r="B53" s="137" t="s">
        <v>191</v>
      </c>
      <c r="C53" s="137" t="s">
        <v>192</v>
      </c>
    </row>
    <row r="54" spans="1:3" x14ac:dyDescent="0.55000000000000004">
      <c r="A54" s="200" t="s">
        <v>507</v>
      </c>
      <c r="B54" s="137" t="s">
        <v>193</v>
      </c>
      <c r="C54" s="137" t="s">
        <v>194</v>
      </c>
    </row>
  </sheetData>
  <sheetProtection algorithmName="SHA-512" hashValue="IE0DiWeH0wTEHyYaPrfIYhDMTsmosz8nszuxMok5waHTm/yNaQA5V6h0ivj0JtmxhbVmO5gILDM5Dc9qoUTZAw==" saltValue="lTQZd4pO8lV9Vr0RLjgqmw==" spinCount="100000" sheet="1" autoFilter="0"/>
  <autoFilter ref="A2:C54" xr:uid="{00000000-0009-0000-0000-000001000000}"/>
  <phoneticPr fontId="20"/>
  <pageMargins left="0.70866141732283472" right="0.70866141732283472" top="0.74803149606299213" bottom="0.74803149606299213" header="0.31496062992125984" footer="0.31496062992125984"/>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Y68"/>
  <sheetViews>
    <sheetView view="pageBreakPreview" topLeftCell="A28" zoomScale="75" zoomScaleNormal="70" zoomScaleSheetLayoutView="75" workbookViewId="0">
      <selection activeCell="C11" sqref="C11:J11"/>
    </sheetView>
  </sheetViews>
  <sheetFormatPr defaultColWidth="9" defaultRowHeight="18" x14ac:dyDescent="0.55000000000000004"/>
  <cols>
    <col min="1" max="1" width="5.58203125" customWidth="1"/>
    <col min="2" max="2" width="19.58203125" customWidth="1"/>
    <col min="3" max="3" width="15.33203125" customWidth="1"/>
    <col min="4" max="4" width="5.75" customWidth="1"/>
    <col min="5" max="5" width="15.33203125" customWidth="1"/>
    <col min="6" max="6" width="9.58203125" customWidth="1"/>
    <col min="7" max="7" width="11.5" customWidth="1"/>
    <col min="8" max="8" width="11.83203125" customWidth="1"/>
    <col min="9" max="9" width="14.83203125" customWidth="1"/>
    <col min="10" max="10" width="13.33203125" customWidth="1"/>
    <col min="11" max="11" width="9.33203125" style="202" customWidth="1"/>
    <col min="13" max="13" width="18.83203125" customWidth="1"/>
    <col min="14" max="14" width="28.83203125" customWidth="1"/>
    <col min="15" max="16" width="28.5" customWidth="1"/>
    <col min="18" max="18" width="9" customWidth="1"/>
  </cols>
  <sheetData>
    <row r="1" spans="1:24" ht="41.5" customHeight="1" x14ac:dyDescent="0.55000000000000004">
      <c r="A1" s="744" t="s">
        <v>665</v>
      </c>
      <c r="B1" s="744"/>
      <c r="K1" s="499"/>
      <c r="L1" s="501"/>
      <c r="M1" s="500"/>
      <c r="N1" s="201" t="s">
        <v>196</v>
      </c>
    </row>
    <row r="2" spans="1:24" ht="36" customHeight="1" x14ac:dyDescent="0.85">
      <c r="A2" s="698" t="s">
        <v>618</v>
      </c>
      <c r="B2" s="698"/>
      <c r="C2" s="698"/>
      <c r="D2" s="698"/>
      <c r="E2" s="698"/>
      <c r="F2" s="698"/>
      <c r="G2" s="698"/>
      <c r="H2" s="698"/>
      <c r="I2" s="699"/>
      <c r="J2" s="699"/>
      <c r="K2" s="621" t="s">
        <v>552</v>
      </c>
    </row>
    <row r="3" spans="1:24" s="659" customFormat="1" ht="33.5" customHeight="1" x14ac:dyDescent="0.55000000000000004">
      <c r="A3" s="700" t="s">
        <v>658</v>
      </c>
      <c r="B3" s="701"/>
      <c r="C3" s="701"/>
      <c r="D3" s="701"/>
      <c r="E3" s="701"/>
      <c r="F3" s="701"/>
      <c r="G3" s="701"/>
      <c r="H3" s="701"/>
      <c r="I3" s="701"/>
      <c r="J3" s="701"/>
    </row>
    <row r="4" spans="1:24" ht="5" customHeight="1" thickBot="1" x14ac:dyDescent="0.6">
      <c r="A4" s="657"/>
      <c r="B4" s="658"/>
      <c r="C4" s="658"/>
      <c r="D4" s="658"/>
      <c r="E4" s="658"/>
      <c r="F4" s="658"/>
      <c r="G4" s="658"/>
      <c r="H4" s="658"/>
      <c r="I4" s="658"/>
      <c r="J4" s="658"/>
      <c r="K4"/>
    </row>
    <row r="5" spans="1:24" ht="40" customHeight="1" thickBot="1" x14ac:dyDescent="0.6">
      <c r="A5" s="749" t="s">
        <v>207</v>
      </c>
      <c r="B5" s="750"/>
      <c r="C5" s="753" t="s">
        <v>410</v>
      </c>
      <c r="D5" s="754"/>
      <c r="E5" s="754"/>
      <c r="F5" s="754"/>
      <c r="G5" s="754"/>
      <c r="H5" s="754"/>
      <c r="I5" s="754"/>
      <c r="J5" s="755"/>
      <c r="K5" s="805" t="s">
        <v>553</v>
      </c>
      <c r="L5" s="806"/>
      <c r="M5" s="806"/>
      <c r="N5" s="807"/>
      <c r="O5" s="46"/>
      <c r="P5" s="46"/>
      <c r="Q5" s="46"/>
      <c r="R5" s="46"/>
      <c r="S5" s="46"/>
      <c r="T5" s="46"/>
      <c r="U5" s="46"/>
      <c r="V5" s="46"/>
      <c r="W5" s="46"/>
      <c r="X5" s="46"/>
    </row>
    <row r="6" spans="1:24" ht="39.75" customHeight="1" thickBot="1" x14ac:dyDescent="0.6">
      <c r="A6" s="749" t="s">
        <v>411</v>
      </c>
      <c r="B6" s="750"/>
      <c r="C6" s="751" t="s">
        <v>509</v>
      </c>
      <c r="D6" s="752"/>
      <c r="E6" s="752"/>
      <c r="F6" s="759" t="s">
        <v>419</v>
      </c>
      <c r="G6" s="760"/>
      <c r="H6" s="760"/>
      <c r="I6" s="760"/>
      <c r="J6" s="761"/>
      <c r="K6" s="820"/>
      <c r="L6" s="821"/>
      <c r="M6" s="821"/>
      <c r="N6" s="821"/>
    </row>
    <row r="7" spans="1:24" ht="32.15" customHeight="1" thickBot="1" x14ac:dyDescent="0.6">
      <c r="A7" s="709" t="s">
        <v>0</v>
      </c>
      <c r="B7" s="203" t="s">
        <v>418</v>
      </c>
      <c r="C7" s="5"/>
      <c r="D7" s="204" t="s">
        <v>7</v>
      </c>
      <c r="E7" s="6"/>
      <c r="F7" s="762"/>
      <c r="G7" s="763"/>
      <c r="H7" s="763"/>
      <c r="I7" s="763"/>
      <c r="J7" s="764"/>
      <c r="K7" s="822"/>
      <c r="L7" s="823"/>
      <c r="M7" s="823"/>
      <c r="N7" s="823"/>
      <c r="O7" s="365"/>
      <c r="P7" s="365"/>
      <c r="Q7" s="365"/>
      <c r="R7" s="365"/>
      <c r="S7" s="365"/>
      <c r="T7" s="365"/>
      <c r="U7" s="365"/>
      <c r="V7" s="365"/>
      <c r="W7" s="209"/>
      <c r="X7" s="209"/>
    </row>
    <row r="8" spans="1:24" ht="14" customHeight="1" x14ac:dyDescent="0.55000000000000004">
      <c r="A8" s="710"/>
      <c r="B8" s="707" t="s">
        <v>8</v>
      </c>
      <c r="C8" s="541" t="s">
        <v>58</v>
      </c>
      <c r="D8" s="747" t="s">
        <v>205</v>
      </c>
      <c r="E8" s="748"/>
      <c r="F8" s="765" t="s">
        <v>59</v>
      </c>
      <c r="G8" s="766"/>
      <c r="H8" s="766"/>
      <c r="I8" s="766"/>
      <c r="J8" s="767"/>
      <c r="K8" s="808" t="s">
        <v>686</v>
      </c>
      <c r="L8" s="809"/>
      <c r="M8" s="809"/>
      <c r="N8" s="810"/>
      <c r="O8" s="365"/>
      <c r="P8" s="365"/>
      <c r="Q8" s="365"/>
      <c r="R8" s="365"/>
      <c r="S8" s="365"/>
      <c r="T8" s="365"/>
      <c r="U8" s="365"/>
      <c r="V8" s="365"/>
      <c r="W8" s="209"/>
      <c r="X8" s="209"/>
    </row>
    <row r="9" spans="1:24" ht="40.5" customHeight="1" x14ac:dyDescent="0.55000000000000004">
      <c r="A9" s="710"/>
      <c r="B9" s="708"/>
      <c r="C9" s="346" t="s">
        <v>509</v>
      </c>
      <c r="D9" s="745"/>
      <c r="E9" s="746"/>
      <c r="F9" s="695"/>
      <c r="G9" s="696"/>
      <c r="H9" s="696"/>
      <c r="I9" s="696"/>
      <c r="J9" s="697"/>
      <c r="K9" s="811"/>
      <c r="L9" s="812"/>
      <c r="M9" s="812"/>
      <c r="N9" s="813"/>
      <c r="O9" s="365"/>
      <c r="P9" s="365"/>
      <c r="Q9" s="365"/>
      <c r="R9" s="365"/>
      <c r="S9" s="365"/>
      <c r="T9" s="365"/>
      <c r="U9" s="365"/>
      <c r="V9" s="365"/>
      <c r="W9" s="209"/>
      <c r="X9" s="209"/>
    </row>
    <row r="10" spans="1:24" ht="22.5" customHeight="1" x14ac:dyDescent="0.55000000000000004">
      <c r="A10" s="710"/>
      <c r="B10" s="205" t="s">
        <v>197</v>
      </c>
      <c r="C10" s="704"/>
      <c r="D10" s="705"/>
      <c r="E10" s="705"/>
      <c r="F10" s="705"/>
      <c r="G10" s="705"/>
      <c r="H10" s="705"/>
      <c r="I10" s="705"/>
      <c r="J10" s="706"/>
      <c r="K10" s="811"/>
      <c r="L10" s="812"/>
      <c r="M10" s="812"/>
      <c r="N10" s="813"/>
      <c r="O10" s="365"/>
      <c r="P10" s="365"/>
      <c r="Q10" s="365"/>
      <c r="R10" s="365"/>
      <c r="S10" s="365"/>
      <c r="T10" s="365"/>
      <c r="U10" s="365"/>
      <c r="V10" s="365"/>
      <c r="W10" s="209"/>
      <c r="X10" s="209"/>
    </row>
    <row r="11" spans="1:24" ht="44.25" customHeight="1" x14ac:dyDescent="0.55000000000000004">
      <c r="A11" s="710"/>
      <c r="B11" s="206" t="s">
        <v>179</v>
      </c>
      <c r="C11" s="704"/>
      <c r="D11" s="705"/>
      <c r="E11" s="705"/>
      <c r="F11" s="705"/>
      <c r="G11" s="705"/>
      <c r="H11" s="705"/>
      <c r="I11" s="705"/>
      <c r="J11" s="706"/>
      <c r="K11" s="811"/>
      <c r="L11" s="812"/>
      <c r="M11" s="812"/>
      <c r="N11" s="813"/>
      <c r="O11" s="365"/>
      <c r="P11" s="365"/>
      <c r="Q11" s="365"/>
      <c r="R11" s="365"/>
      <c r="S11" s="365"/>
      <c r="T11" s="365"/>
      <c r="U11" s="365"/>
      <c r="V11" s="365"/>
      <c r="W11" s="209"/>
      <c r="X11" s="209"/>
    </row>
    <row r="12" spans="1:24" ht="42" customHeight="1" x14ac:dyDescent="0.55000000000000004">
      <c r="A12" s="710"/>
      <c r="B12" s="206" t="s">
        <v>9</v>
      </c>
      <c r="C12" s="704"/>
      <c r="D12" s="705"/>
      <c r="E12" s="705"/>
      <c r="F12" s="705"/>
      <c r="G12" s="705"/>
      <c r="H12" s="705"/>
      <c r="I12" s="705"/>
      <c r="J12" s="706"/>
      <c r="K12" s="811"/>
      <c r="L12" s="812"/>
      <c r="M12" s="812"/>
      <c r="N12" s="813"/>
      <c r="O12" s="365"/>
      <c r="P12" s="365"/>
      <c r="Q12" s="365"/>
      <c r="R12" s="365"/>
      <c r="S12" s="365"/>
      <c r="T12" s="365"/>
      <c r="U12" s="365"/>
      <c r="V12" s="365"/>
      <c r="W12" s="209"/>
      <c r="X12" s="209"/>
    </row>
    <row r="13" spans="1:24" ht="39.75" customHeight="1" thickBot="1" x14ac:dyDescent="0.6">
      <c r="A13" s="710"/>
      <c r="B13" s="207" t="s">
        <v>10</v>
      </c>
      <c r="C13" s="756"/>
      <c r="D13" s="757"/>
      <c r="E13" s="757"/>
      <c r="F13" s="757"/>
      <c r="G13" s="757"/>
      <c r="H13" s="757"/>
      <c r="I13" s="757"/>
      <c r="J13" s="758"/>
      <c r="K13" s="814"/>
      <c r="L13" s="815"/>
      <c r="M13" s="815"/>
      <c r="N13" s="816"/>
      <c r="O13" s="365"/>
      <c r="P13" s="365"/>
      <c r="Q13" s="365"/>
      <c r="R13" s="365"/>
      <c r="S13" s="365"/>
      <c r="T13" s="365"/>
      <c r="U13" s="365"/>
      <c r="V13" s="365"/>
      <c r="W13" s="209"/>
      <c r="X13" s="209"/>
    </row>
    <row r="14" spans="1:24" ht="32.15" customHeight="1" thickBot="1" x14ac:dyDescent="0.6">
      <c r="A14" s="711"/>
      <c r="B14" s="208" t="s">
        <v>305</v>
      </c>
      <c r="C14" s="779"/>
      <c r="D14" s="780"/>
      <c r="E14" s="780"/>
      <c r="F14" s="780"/>
      <c r="G14" s="780"/>
      <c r="H14" s="780"/>
      <c r="I14" s="780"/>
      <c r="J14" s="781"/>
      <c r="K14" s="805" t="s">
        <v>554</v>
      </c>
      <c r="L14" s="806"/>
      <c r="M14" s="806"/>
      <c r="N14" s="807"/>
      <c r="O14" s="365"/>
      <c r="P14" s="365"/>
      <c r="Q14" s="365"/>
      <c r="R14" s="365"/>
      <c r="S14" s="365"/>
      <c r="T14" s="365"/>
      <c r="U14" s="365"/>
      <c r="V14" s="365"/>
      <c r="W14" s="209"/>
      <c r="X14" s="209"/>
    </row>
    <row r="15" spans="1:24" ht="32.15" customHeight="1" x14ac:dyDescent="0.55000000000000004">
      <c r="A15" s="709" t="s">
        <v>412</v>
      </c>
      <c r="B15" s="203" t="s">
        <v>548</v>
      </c>
      <c r="C15" s="5"/>
      <c r="D15" s="204" t="s">
        <v>7</v>
      </c>
      <c r="E15" s="6"/>
      <c r="F15" s="782"/>
      <c r="G15" s="783"/>
      <c r="H15" s="783"/>
      <c r="I15" s="783"/>
      <c r="J15" s="784"/>
      <c r="K15" s="808" t="s">
        <v>704</v>
      </c>
      <c r="L15" s="809"/>
      <c r="M15" s="809"/>
      <c r="N15" s="810"/>
      <c r="O15" s="366"/>
      <c r="P15" s="366"/>
      <c r="Q15" s="366"/>
      <c r="R15" s="366"/>
      <c r="S15" s="366"/>
      <c r="T15" s="366"/>
      <c r="U15" s="366"/>
      <c r="V15" s="366"/>
      <c r="W15" s="364"/>
      <c r="X15" s="364"/>
    </row>
    <row r="16" spans="1:24" ht="14" customHeight="1" x14ac:dyDescent="0.55000000000000004">
      <c r="A16" s="710"/>
      <c r="B16" s="707" t="s">
        <v>549</v>
      </c>
      <c r="C16" s="541" t="s">
        <v>58</v>
      </c>
      <c r="D16" s="747" t="s">
        <v>205</v>
      </c>
      <c r="E16" s="748"/>
      <c r="F16" s="765" t="s">
        <v>59</v>
      </c>
      <c r="G16" s="766"/>
      <c r="H16" s="766"/>
      <c r="I16" s="766"/>
      <c r="J16" s="767"/>
      <c r="K16" s="811"/>
      <c r="L16" s="812"/>
      <c r="M16" s="812"/>
      <c r="N16" s="813"/>
      <c r="O16" s="366"/>
      <c r="P16" s="366"/>
      <c r="Q16" s="366"/>
      <c r="R16" s="366"/>
      <c r="S16" s="366"/>
      <c r="T16" s="366"/>
      <c r="U16" s="366"/>
      <c r="V16" s="366"/>
      <c r="W16" s="364"/>
      <c r="X16" s="364"/>
    </row>
    <row r="17" spans="1:24" ht="40.5" customHeight="1" x14ac:dyDescent="0.55000000000000004">
      <c r="A17" s="710"/>
      <c r="B17" s="708"/>
      <c r="C17" s="346" t="s">
        <v>509</v>
      </c>
      <c r="D17" s="745"/>
      <c r="E17" s="746"/>
      <c r="F17" s="695"/>
      <c r="G17" s="696"/>
      <c r="H17" s="696"/>
      <c r="I17" s="696"/>
      <c r="J17" s="697"/>
      <c r="K17" s="811"/>
      <c r="L17" s="812"/>
      <c r="M17" s="812"/>
      <c r="N17" s="813"/>
      <c r="O17" s="366"/>
      <c r="P17" s="366"/>
      <c r="Q17" s="366"/>
      <c r="R17" s="366"/>
      <c r="S17" s="366"/>
      <c r="T17" s="366"/>
      <c r="U17" s="366"/>
      <c r="V17" s="366"/>
      <c r="W17" s="364"/>
      <c r="X17" s="364"/>
    </row>
    <row r="18" spans="1:24" ht="32.15" customHeight="1" thickBot="1" x14ac:dyDescent="0.6">
      <c r="A18" s="710"/>
      <c r="B18" s="296" t="s">
        <v>195</v>
      </c>
      <c r="C18" s="789"/>
      <c r="D18" s="789"/>
      <c r="E18" s="789"/>
      <c r="F18" s="789"/>
      <c r="G18" s="789"/>
      <c r="H18" s="789"/>
      <c r="I18" s="789"/>
      <c r="J18" s="790"/>
      <c r="K18" s="817"/>
      <c r="L18" s="818"/>
      <c r="M18" s="818"/>
      <c r="N18" s="819"/>
      <c r="O18" s="46"/>
      <c r="P18" s="46"/>
      <c r="Q18" s="46"/>
      <c r="R18" s="46"/>
      <c r="S18" s="46"/>
      <c r="T18" s="46"/>
      <c r="U18" s="46"/>
      <c r="V18" s="46"/>
      <c r="W18" s="46"/>
      <c r="X18" s="46"/>
    </row>
    <row r="19" spans="1:24" ht="32.15" customHeight="1" thickBot="1" x14ac:dyDescent="0.6">
      <c r="A19" s="710"/>
      <c r="B19" s="297" t="s">
        <v>172</v>
      </c>
      <c r="C19" s="791"/>
      <c r="D19" s="791"/>
      <c r="E19" s="791"/>
      <c r="F19" s="791"/>
      <c r="G19" s="791"/>
      <c r="H19" s="791"/>
      <c r="I19" s="791"/>
      <c r="J19" s="792"/>
      <c r="K19" s="835" t="s">
        <v>304</v>
      </c>
      <c r="L19" s="836"/>
      <c r="M19" s="836"/>
      <c r="N19" s="837"/>
      <c r="O19" s="46"/>
      <c r="P19" s="46"/>
      <c r="Q19" s="46"/>
      <c r="R19" s="46"/>
      <c r="S19" s="46"/>
      <c r="T19" s="46"/>
      <c r="U19" s="46"/>
      <c r="V19" s="46"/>
      <c r="W19" s="46"/>
      <c r="X19" s="46"/>
    </row>
    <row r="20" spans="1:24" ht="32.15" customHeight="1" thickBot="1" x14ac:dyDescent="0.6">
      <c r="A20" s="710"/>
      <c r="B20" s="297" t="s">
        <v>173</v>
      </c>
      <c r="C20" s="793"/>
      <c r="D20" s="794"/>
      <c r="E20" s="794"/>
      <c r="F20" s="794"/>
      <c r="G20" s="794"/>
      <c r="H20" s="794"/>
      <c r="I20" s="794"/>
      <c r="J20" s="795"/>
      <c r="K20" s="805" t="s">
        <v>554</v>
      </c>
      <c r="L20" s="806"/>
      <c r="M20" s="806"/>
      <c r="N20" s="807"/>
      <c r="O20" s="46"/>
      <c r="P20" s="46"/>
      <c r="Q20" s="46"/>
      <c r="R20" s="46"/>
      <c r="S20" s="46"/>
      <c r="T20" s="46"/>
      <c r="U20" s="46"/>
      <c r="V20" s="46"/>
      <c r="W20" s="46"/>
      <c r="X20" s="46"/>
    </row>
    <row r="21" spans="1:24" ht="32.15" customHeight="1" thickBot="1" x14ac:dyDescent="0.6">
      <c r="A21" s="711"/>
      <c r="B21" s="298" t="s">
        <v>174</v>
      </c>
      <c r="C21" s="800"/>
      <c r="D21" s="800"/>
      <c r="E21" s="800"/>
      <c r="F21" s="800"/>
      <c r="G21" s="800"/>
      <c r="H21" s="800"/>
      <c r="I21" s="800"/>
      <c r="J21" s="801"/>
      <c r="K21" s="805" t="s">
        <v>555</v>
      </c>
      <c r="L21" s="806"/>
      <c r="M21" s="806"/>
      <c r="N21" s="807"/>
      <c r="O21" s="46"/>
      <c r="P21" s="46"/>
      <c r="Q21" s="46"/>
      <c r="R21" s="46"/>
      <c r="S21" s="46"/>
      <c r="T21" s="46"/>
      <c r="U21" s="46"/>
      <c r="V21" s="46"/>
      <c r="W21" s="46"/>
      <c r="X21" s="46"/>
    </row>
    <row r="22" spans="1:24" ht="36" customHeight="1" x14ac:dyDescent="0.55000000000000004">
      <c r="A22" s="712" t="s">
        <v>1</v>
      </c>
      <c r="B22" s="211" t="s">
        <v>2</v>
      </c>
      <c r="C22" s="802"/>
      <c r="D22" s="803"/>
      <c r="E22" s="803"/>
      <c r="F22" s="803"/>
      <c r="G22" s="803"/>
      <c r="H22" s="803"/>
      <c r="I22" s="803"/>
      <c r="J22" s="804"/>
      <c r="K22" s="808" t="s">
        <v>556</v>
      </c>
      <c r="L22" s="809"/>
      <c r="M22" s="809"/>
      <c r="N22" s="810"/>
      <c r="O22" s="365"/>
      <c r="P22" s="365"/>
      <c r="Q22" s="365"/>
      <c r="R22" s="365"/>
      <c r="S22" s="365"/>
      <c r="T22" s="365"/>
      <c r="U22" s="365"/>
      <c r="V22" s="365"/>
      <c r="W22" s="209"/>
      <c r="X22" s="209"/>
    </row>
    <row r="23" spans="1:24" s="202" customFormat="1" ht="60.75" customHeight="1" thickBot="1" x14ac:dyDescent="0.6">
      <c r="A23" s="713"/>
      <c r="B23" s="212" t="s">
        <v>3</v>
      </c>
      <c r="C23" s="796"/>
      <c r="D23" s="797"/>
      <c r="E23" s="797"/>
      <c r="F23" s="797"/>
      <c r="G23" s="797"/>
      <c r="H23" s="797"/>
      <c r="I23" s="797"/>
      <c r="J23" s="771"/>
      <c r="K23" s="814"/>
      <c r="L23" s="815"/>
      <c r="M23" s="815"/>
      <c r="N23" s="816"/>
      <c r="O23" s="365"/>
      <c r="P23" s="365"/>
      <c r="Q23" s="365"/>
      <c r="R23" s="365"/>
      <c r="S23" s="365"/>
      <c r="T23" s="365"/>
      <c r="U23" s="365"/>
      <c r="V23" s="365"/>
      <c r="W23" s="209"/>
      <c r="X23" s="209"/>
    </row>
    <row r="24" spans="1:24" s="202" customFormat="1" ht="21" customHeight="1" x14ac:dyDescent="0.55000000000000004">
      <c r="A24" s="713"/>
      <c r="B24" s="719" t="s">
        <v>415</v>
      </c>
      <c r="C24" s="331" t="s">
        <v>413</v>
      </c>
      <c r="D24" s="332"/>
      <c r="E24" s="332" t="s">
        <v>414</v>
      </c>
      <c r="F24" s="768" t="s">
        <v>630</v>
      </c>
      <c r="G24" s="768"/>
      <c r="H24" s="333" t="s">
        <v>495</v>
      </c>
      <c r="I24" s="798" t="s">
        <v>496</v>
      </c>
      <c r="J24" s="799"/>
      <c r="K24" s="808" t="s">
        <v>557</v>
      </c>
      <c r="L24" s="838"/>
      <c r="M24" s="838"/>
      <c r="N24" s="839"/>
      <c r="O24" s="366"/>
      <c r="P24" s="366"/>
      <c r="Q24" s="366"/>
      <c r="R24" s="366"/>
      <c r="S24" s="366"/>
      <c r="T24" s="366"/>
      <c r="U24" s="366"/>
      <c r="V24" s="366"/>
      <c r="W24" s="364"/>
      <c r="X24" s="364"/>
    </row>
    <row r="25" spans="1:24" ht="37.5" customHeight="1" thickBot="1" x14ac:dyDescent="0.6">
      <c r="A25" s="713"/>
      <c r="B25" s="720"/>
      <c r="C25" s="334" t="str">
        <f>IF(MIN(C26:C31),MIN(C26:C31),"")</f>
        <v/>
      </c>
      <c r="D25" s="286" t="s">
        <v>46</v>
      </c>
      <c r="E25" s="335" t="str">
        <f>IF(MAX(E26:E31),MAX(E26:E31),"")</f>
        <v/>
      </c>
      <c r="F25" s="702" t="str">
        <f>IF(F26="","",F26)</f>
        <v/>
      </c>
      <c r="G25" s="702"/>
      <c r="H25" s="336" t="str">
        <f>IF(H26="","","（"&amp;H26)</f>
        <v/>
      </c>
      <c r="I25" s="337" t="str">
        <f>IF(I26="","",I26&amp;")")</f>
        <v/>
      </c>
      <c r="J25" s="338">
        <f>IF(ISBLANK(F27:G31),"",COUNTA(F27:G31))</f>
        <v>0</v>
      </c>
      <c r="K25" s="840"/>
      <c r="L25" s="841"/>
      <c r="M25" s="841"/>
      <c r="N25" s="842"/>
      <c r="O25" s="46"/>
      <c r="P25" s="46"/>
      <c r="Q25" s="46"/>
      <c r="R25" s="46"/>
      <c r="S25" s="46"/>
      <c r="T25" s="46"/>
      <c r="U25" s="46"/>
      <c r="V25" s="46"/>
      <c r="W25" s="46"/>
      <c r="X25" s="46"/>
    </row>
    <row r="26" spans="1:24" ht="30" customHeight="1" x14ac:dyDescent="0.55000000000000004">
      <c r="A26" s="713"/>
      <c r="B26" s="721"/>
      <c r="C26" s="287"/>
      <c r="D26" s="339" t="s">
        <v>417</v>
      </c>
      <c r="E26" s="288"/>
      <c r="F26" s="703"/>
      <c r="G26" s="703"/>
      <c r="H26" s="291"/>
      <c r="I26" s="787"/>
      <c r="J26" s="788"/>
      <c r="K26" s="808" t="s">
        <v>681</v>
      </c>
      <c r="L26" s="809"/>
      <c r="M26" s="809"/>
      <c r="N26" s="810"/>
      <c r="O26" s="46"/>
      <c r="P26" s="46"/>
      <c r="Q26" s="46"/>
      <c r="R26" s="46"/>
      <c r="S26" s="46"/>
      <c r="T26" s="46"/>
      <c r="U26" s="46"/>
      <c r="V26" s="46"/>
      <c r="W26" s="46"/>
      <c r="X26" s="46"/>
    </row>
    <row r="27" spans="1:24" ht="30" customHeight="1" x14ac:dyDescent="0.55000000000000004">
      <c r="A27" s="713"/>
      <c r="B27" s="721"/>
      <c r="C27" s="289"/>
      <c r="D27" s="340" t="s">
        <v>417</v>
      </c>
      <c r="E27" s="290"/>
      <c r="F27" s="723"/>
      <c r="G27" s="724"/>
      <c r="H27" s="291"/>
      <c r="I27" s="769"/>
      <c r="J27" s="770"/>
      <c r="K27" s="811"/>
      <c r="L27" s="812"/>
      <c r="M27" s="812"/>
      <c r="N27" s="813"/>
      <c r="O27" s="46"/>
      <c r="P27" s="46"/>
      <c r="Q27" s="46"/>
      <c r="R27" s="46"/>
      <c r="S27" s="46"/>
      <c r="T27" s="46"/>
      <c r="U27" s="46"/>
      <c r="V27" s="46"/>
      <c r="W27" s="46"/>
      <c r="X27" s="46"/>
    </row>
    <row r="28" spans="1:24" ht="30" customHeight="1" x14ac:dyDescent="0.55000000000000004">
      <c r="A28" s="713"/>
      <c r="B28" s="721"/>
      <c r="C28" s="289"/>
      <c r="D28" s="340" t="s">
        <v>417</v>
      </c>
      <c r="E28" s="290"/>
      <c r="F28" s="723"/>
      <c r="G28" s="724"/>
      <c r="H28" s="291"/>
      <c r="I28" s="769"/>
      <c r="J28" s="770"/>
      <c r="K28" s="811"/>
      <c r="L28" s="812"/>
      <c r="M28" s="812"/>
      <c r="N28" s="813"/>
      <c r="O28" s="46"/>
      <c r="P28" s="46"/>
      <c r="Q28" s="46"/>
      <c r="R28" s="46"/>
      <c r="S28" s="46"/>
      <c r="T28" s="46"/>
      <c r="U28" s="46"/>
      <c r="V28" s="46"/>
      <c r="W28" s="46"/>
      <c r="X28" s="46"/>
    </row>
    <row r="29" spans="1:24" ht="30" customHeight="1" x14ac:dyDescent="0.55000000000000004">
      <c r="A29" s="713"/>
      <c r="B29" s="721"/>
      <c r="C29" s="289"/>
      <c r="D29" s="340" t="s">
        <v>417</v>
      </c>
      <c r="E29" s="290"/>
      <c r="F29" s="723"/>
      <c r="G29" s="724"/>
      <c r="H29" s="291"/>
      <c r="I29" s="769"/>
      <c r="J29" s="770"/>
      <c r="K29" s="811"/>
      <c r="L29" s="812"/>
      <c r="M29" s="812"/>
      <c r="N29" s="813"/>
      <c r="O29" s="46"/>
      <c r="P29" s="46"/>
      <c r="Q29" s="46"/>
      <c r="R29" s="46"/>
      <c r="S29" s="46"/>
      <c r="T29" s="46"/>
      <c r="U29" s="46"/>
      <c r="V29" s="46"/>
      <c r="W29" s="46"/>
      <c r="X29" s="46"/>
    </row>
    <row r="30" spans="1:24" ht="30" customHeight="1" x14ac:dyDescent="0.55000000000000004">
      <c r="A30" s="713"/>
      <c r="B30" s="721"/>
      <c r="C30" s="289"/>
      <c r="D30" s="340" t="s">
        <v>417</v>
      </c>
      <c r="E30" s="290"/>
      <c r="F30" s="723"/>
      <c r="G30" s="724"/>
      <c r="H30" s="291"/>
      <c r="I30" s="769"/>
      <c r="J30" s="770"/>
      <c r="K30" s="811"/>
      <c r="L30" s="812"/>
      <c r="M30" s="812"/>
      <c r="N30" s="813"/>
      <c r="O30" s="46"/>
      <c r="P30" s="46"/>
      <c r="Q30" s="46"/>
      <c r="R30" s="46"/>
      <c r="S30" s="46"/>
      <c r="T30" s="46"/>
      <c r="U30" s="46"/>
      <c r="V30" s="46"/>
      <c r="W30" s="46"/>
      <c r="X30" s="46"/>
    </row>
    <row r="31" spans="1:24" ht="30" customHeight="1" thickBot="1" x14ac:dyDescent="0.6">
      <c r="A31" s="713"/>
      <c r="B31" s="722"/>
      <c r="C31" s="292"/>
      <c r="D31" s="341" t="s">
        <v>417</v>
      </c>
      <c r="E31" s="293"/>
      <c r="F31" s="785"/>
      <c r="G31" s="786"/>
      <c r="H31" s="294"/>
      <c r="I31" s="745"/>
      <c r="J31" s="771"/>
      <c r="K31" s="814"/>
      <c r="L31" s="815"/>
      <c r="M31" s="815"/>
      <c r="N31" s="816"/>
      <c r="O31" s="46"/>
      <c r="P31" s="46"/>
      <c r="Q31" s="46"/>
      <c r="R31" s="46"/>
      <c r="S31" s="46"/>
      <c r="T31" s="46"/>
      <c r="U31" s="46"/>
      <c r="V31" s="46"/>
      <c r="W31" s="46"/>
      <c r="X31" s="46"/>
    </row>
    <row r="32" spans="1:24" ht="15.75" customHeight="1" x14ac:dyDescent="0.55000000000000004">
      <c r="A32" s="713"/>
      <c r="B32" s="715" t="s">
        <v>4</v>
      </c>
      <c r="C32" s="775" t="s">
        <v>175</v>
      </c>
      <c r="D32" s="776"/>
      <c r="E32" s="776"/>
      <c r="F32" s="776"/>
      <c r="G32" s="777" t="s">
        <v>176</v>
      </c>
      <c r="H32" s="777"/>
      <c r="I32" s="777"/>
      <c r="J32" s="778"/>
      <c r="K32" s="808" t="s">
        <v>572</v>
      </c>
      <c r="L32" s="809"/>
      <c r="M32" s="809"/>
      <c r="N32" s="810"/>
      <c r="O32" s="46"/>
      <c r="P32" s="46"/>
      <c r="Q32" s="46"/>
      <c r="R32" s="46"/>
      <c r="S32" s="46"/>
      <c r="T32" s="46"/>
      <c r="U32" s="46"/>
      <c r="V32" s="46"/>
      <c r="W32" s="46"/>
      <c r="X32" s="46"/>
    </row>
    <row r="33" spans="1:25" ht="22.5" customHeight="1" x14ac:dyDescent="0.55000000000000004">
      <c r="A33" s="713"/>
      <c r="B33" s="716"/>
      <c r="C33" s="734" t="s">
        <v>11</v>
      </c>
      <c r="D33" s="735"/>
      <c r="E33" s="732">
        <f>④収入!E6</f>
        <v>0</v>
      </c>
      <c r="F33" s="732"/>
      <c r="G33" s="295" t="s">
        <v>183</v>
      </c>
      <c r="H33" s="213" t="str">
        <f>IF(⑤支出!E8="","",⑤支出!E8)</f>
        <v/>
      </c>
      <c r="I33" s="732" t="str">
        <f>IF(⑤支出!F8="","",⑤支出!F8)</f>
        <v>0</v>
      </c>
      <c r="J33" s="772"/>
      <c r="K33" s="811"/>
      <c r="L33" s="812"/>
      <c r="M33" s="812"/>
      <c r="N33" s="813"/>
      <c r="O33" s="46"/>
      <c r="P33" s="46"/>
      <c r="Q33" s="46"/>
      <c r="R33" s="46"/>
      <c r="S33" s="46"/>
      <c r="T33" s="46"/>
      <c r="U33" s="46"/>
      <c r="V33" s="46"/>
      <c r="W33" s="46"/>
      <c r="X33" s="46"/>
      <c r="Y33" s="46"/>
    </row>
    <row r="34" spans="1:25" ht="22.5" customHeight="1" x14ac:dyDescent="0.55000000000000004">
      <c r="A34" s="713"/>
      <c r="B34" s="716"/>
      <c r="C34" s="734" t="s">
        <v>12</v>
      </c>
      <c r="D34" s="735"/>
      <c r="E34" s="732">
        <f>④収入!E8</f>
        <v>0</v>
      </c>
      <c r="F34" s="732"/>
      <c r="G34" s="295" t="s">
        <v>184</v>
      </c>
      <c r="H34" s="213" t="str">
        <f>IF(⑤支出!E9="","",⑤支出!E9)</f>
        <v/>
      </c>
      <c r="I34" s="732" t="str">
        <f>IF(⑤支出!F9="","",⑤支出!F9)</f>
        <v>0</v>
      </c>
      <c r="J34" s="772"/>
      <c r="K34" s="811"/>
      <c r="L34" s="812"/>
      <c r="M34" s="812"/>
      <c r="N34" s="813"/>
      <c r="O34" s="46"/>
      <c r="P34" s="46"/>
      <c r="Q34" s="46"/>
      <c r="R34" s="46"/>
      <c r="S34" s="46"/>
      <c r="T34" s="46"/>
      <c r="U34" s="46"/>
      <c r="V34" s="46"/>
      <c r="W34" s="46"/>
      <c r="X34" s="46"/>
      <c r="Y34" s="46"/>
    </row>
    <row r="35" spans="1:25" ht="22.5" customHeight="1" thickBot="1" x14ac:dyDescent="0.6">
      <c r="A35" s="713"/>
      <c r="B35" s="716"/>
      <c r="C35" s="734" t="s">
        <v>6</v>
      </c>
      <c r="D35" s="735"/>
      <c r="E35" s="732">
        <f>④収入!E5</f>
        <v>0</v>
      </c>
      <c r="F35" s="732"/>
      <c r="G35" s="353" t="s">
        <v>185</v>
      </c>
      <c r="H35" s="354" t="str">
        <f>IF(⑤支出!E10="","",⑤支出!E10)</f>
        <v/>
      </c>
      <c r="I35" s="773" t="str">
        <f>IF(⑤支出!F10="","",⑤支出!F10)</f>
        <v>0</v>
      </c>
      <c r="J35" s="774"/>
      <c r="K35" s="811"/>
      <c r="L35" s="812"/>
      <c r="M35" s="812"/>
      <c r="N35" s="813"/>
      <c r="O35" s="46"/>
      <c r="P35" s="46"/>
      <c r="Q35" s="46"/>
      <c r="R35" s="46"/>
      <c r="S35" s="46"/>
      <c r="T35" s="46"/>
      <c r="U35" s="46"/>
      <c r="V35" s="46"/>
      <c r="W35" s="46"/>
      <c r="X35" s="46"/>
      <c r="Y35" s="46"/>
    </row>
    <row r="36" spans="1:25" ht="22.5" customHeight="1" thickBot="1" x14ac:dyDescent="0.6">
      <c r="A36" s="713"/>
      <c r="B36" s="716"/>
      <c r="C36" s="734" t="s">
        <v>13</v>
      </c>
      <c r="D36" s="735"/>
      <c r="E36" s="732">
        <f>E37-E35</f>
        <v>0</v>
      </c>
      <c r="F36" s="733"/>
      <c r="G36" s="742" t="s">
        <v>416</v>
      </c>
      <c r="H36" s="743"/>
      <c r="I36" s="727">
        <f>SUM(I33:J35)</f>
        <v>0</v>
      </c>
      <c r="J36" s="728"/>
      <c r="K36" s="811"/>
      <c r="L36" s="812"/>
      <c r="M36" s="812"/>
      <c r="N36" s="813"/>
      <c r="O36" s="46"/>
      <c r="P36" s="46"/>
      <c r="Q36" s="46"/>
      <c r="R36" s="46"/>
      <c r="S36" s="46"/>
      <c r="T36" s="46"/>
      <c r="U36" s="46"/>
      <c r="V36" s="46"/>
      <c r="W36" s="46"/>
      <c r="X36" s="46"/>
      <c r="Y36" s="46"/>
    </row>
    <row r="37" spans="1:25" ht="22.5" customHeight="1" thickBot="1" x14ac:dyDescent="0.6">
      <c r="A37" s="713"/>
      <c r="B37" s="717"/>
      <c r="C37" s="738" t="s">
        <v>14</v>
      </c>
      <c r="D37" s="739"/>
      <c r="E37" s="736">
        <f>I37</f>
        <v>0</v>
      </c>
      <c r="F37" s="737"/>
      <c r="G37" s="740" t="s">
        <v>389</v>
      </c>
      <c r="H37" s="741"/>
      <c r="I37" s="727">
        <f>⑤支出!F5</f>
        <v>0</v>
      </c>
      <c r="J37" s="728"/>
      <c r="K37" s="814"/>
      <c r="L37" s="815"/>
      <c r="M37" s="815"/>
      <c r="N37" s="816"/>
      <c r="O37" s="46"/>
      <c r="P37" s="46"/>
      <c r="Q37" s="46"/>
      <c r="R37" s="46"/>
      <c r="S37" s="46"/>
      <c r="T37" s="46"/>
      <c r="U37" s="46"/>
      <c r="V37" s="46"/>
      <c r="W37" s="46"/>
      <c r="X37" s="46"/>
      <c r="Y37" s="46"/>
    </row>
    <row r="38" spans="1:25" ht="42.75" customHeight="1" thickBot="1" x14ac:dyDescent="0.65">
      <c r="A38" s="714"/>
      <c r="B38" s="718"/>
      <c r="C38" s="729" t="s">
        <v>390</v>
      </c>
      <c r="D38" s="730"/>
      <c r="E38" s="731" t="str">
        <f>IF(AND(I36&gt;=2000,I37&gt;=6000),"（2,000千円（200万円）まで選択できます。）",IF(AND(I36&gt;=1000,I37&gt;=3000),"（1,000千円（100万円）まで選択できます。）",IF(AND(I36&gt;=500,I37&gt;=1500),"（500千円（50万円）を選択できます。）",IF(OR(I36&lt;=500,I37&lt;=1500),"（助成金算定基礎経費の合計額は500千円以上、助成対象経費の総額は1500千円以上必要です。）",""))))</f>
        <v>（助成金算定基礎経費の合計額は500千円以上、助成対象経費の総額は1500千円以上必要です。）</v>
      </c>
      <c r="F38" s="731"/>
      <c r="G38" s="731"/>
      <c r="H38" s="731"/>
      <c r="I38" s="725" t="s">
        <v>509</v>
      </c>
      <c r="J38" s="726"/>
      <c r="K38" s="827" t="s">
        <v>558</v>
      </c>
      <c r="L38" s="828"/>
      <c r="M38" s="828"/>
      <c r="N38" s="829"/>
      <c r="O38" s="46"/>
      <c r="P38" s="46"/>
      <c r="Q38" s="46"/>
      <c r="R38" s="46"/>
      <c r="S38" s="46"/>
      <c r="T38" s="46"/>
      <c r="U38" s="46"/>
      <c r="V38" s="46"/>
      <c r="W38" s="210"/>
    </row>
    <row r="39" spans="1:25" ht="4.5" customHeight="1" x14ac:dyDescent="0.55000000000000004">
      <c r="K39" s="365"/>
      <c r="L39" s="365"/>
      <c r="M39" s="365"/>
      <c r="N39" s="365"/>
      <c r="O39" s="365"/>
      <c r="P39" s="365"/>
      <c r="Q39" s="365"/>
      <c r="R39" s="365"/>
      <c r="S39" s="365"/>
      <c r="T39" s="365"/>
      <c r="U39" s="365"/>
      <c r="V39" s="365"/>
      <c r="W39" s="209"/>
      <c r="X39" s="209"/>
    </row>
    <row r="40" spans="1:25" ht="18.5" thickBot="1" x14ac:dyDescent="0.6">
      <c r="A40" s="16" t="str">
        <f>IF(AND(B41="",B42="",B43=""),"","※　下記の箇所で不備があります。提出前にご確認ください。")</f>
        <v>※　下記の箇所で不備があります。提出前にご確認ください。</v>
      </c>
      <c r="B40" s="16"/>
      <c r="F40" s="162"/>
      <c r="G40" s="162"/>
      <c r="K40" s="374" t="s">
        <v>571</v>
      </c>
      <c r="L40" s="365"/>
      <c r="M40" s="365"/>
      <c r="N40" s="365"/>
      <c r="O40" s="365"/>
      <c r="P40" s="365"/>
      <c r="Q40" s="365"/>
      <c r="R40" s="365"/>
      <c r="S40" s="365"/>
      <c r="T40" s="365"/>
      <c r="U40" s="365"/>
      <c r="V40" s="365"/>
      <c r="W40" s="209"/>
      <c r="X40" s="209"/>
    </row>
    <row r="41" spans="1:25" ht="20.5" thickBot="1" x14ac:dyDescent="0.6">
      <c r="B41" s="16" t="str">
        <f>IF(OR(ISBLANK(#REF!),ISBLANK(C6),ISBLANK(C7),ISBLANK(E7),ISBLANK(C9),ISBLANK(D9),ISBLANK(F9),ISBLANK(C10),ISBLANK(C11),ISBLANK(C13),ISBLANK(C15),ISBLANK(E15),ISBLANK(C17),ISBLANK(D17),ISBLANK(F17),ISBLANK(C18),ISBLANK(C19),ISBLANK(C20),ISBLANK(C21),ISBLANK(C22),ISBLANK(C23),ISBLANK(C26),ISBLANK(E26),ISBLANK(F26),ISBLANK(H26),,ISBLANK(I26),ISBLANK(#REF!),),"総表　記入漏れがないかご確認ください。","")</f>
        <v>総表　記入漏れがないかご確認ください。</v>
      </c>
      <c r="F41" s="214"/>
      <c r="G41" s="214"/>
      <c r="H41" s="215"/>
      <c r="I41" s="215"/>
      <c r="J41" s="215"/>
      <c r="K41" s="830" t="s">
        <v>559</v>
      </c>
      <c r="L41" s="831"/>
      <c r="M41" s="831"/>
      <c r="N41" s="368" t="s">
        <v>560</v>
      </c>
      <c r="O41" s="368" t="s">
        <v>561</v>
      </c>
      <c r="P41" s="369" t="s">
        <v>562</v>
      </c>
    </row>
    <row r="42" spans="1:25" ht="20.5" thickBot="1" x14ac:dyDescent="0.6">
      <c r="B42" s="16" t="str">
        <f>IF(AND(I36&gt;=2000,I37&gt;=6000,I38=2000),"",IF(AND(I36&gt;=1000,I37&gt;=3000,I38=1000),"",IF(AND(I36&gt;=500,I37&gt;=1500,I38=500),"","総表　助成金要望額を確認してください。")))</f>
        <v>総表　助成金要望額を確認してください。</v>
      </c>
      <c r="F42" s="214"/>
      <c r="G42" s="214"/>
      <c r="H42" s="215"/>
      <c r="I42" s="215"/>
      <c r="J42" s="215"/>
      <c r="K42" s="832" t="s">
        <v>563</v>
      </c>
      <c r="L42" s="833"/>
      <c r="M42" s="834"/>
      <c r="N42" s="370" t="s">
        <v>564</v>
      </c>
      <c r="O42" s="370" t="s">
        <v>565</v>
      </c>
      <c r="P42" s="371" t="s">
        <v>566</v>
      </c>
    </row>
    <row r="43" spans="1:25" ht="20.5" thickBot="1" x14ac:dyDescent="0.6">
      <c r="B43" s="16" t="str">
        <f>IF(⑤支出!I7="","","支出　助成金算定基礎経費の選択を確認してください。")</f>
        <v/>
      </c>
      <c r="K43" s="824" t="s">
        <v>567</v>
      </c>
      <c r="L43" s="825"/>
      <c r="M43" s="826"/>
      <c r="N43" s="372" t="s">
        <v>568</v>
      </c>
      <c r="O43" s="372" t="s">
        <v>569</v>
      </c>
      <c r="P43" s="373" t="s">
        <v>570</v>
      </c>
    </row>
    <row r="44" spans="1:25" x14ac:dyDescent="0.55000000000000004">
      <c r="B44" s="16"/>
      <c r="K44" s="367"/>
    </row>
    <row r="45" spans="1:25" x14ac:dyDescent="0.55000000000000004">
      <c r="B45" s="16"/>
      <c r="K45" s="367"/>
    </row>
    <row r="46" spans="1:25" x14ac:dyDescent="0.55000000000000004">
      <c r="K46" s="367"/>
    </row>
    <row r="47" spans="1:25" x14ac:dyDescent="0.55000000000000004">
      <c r="K47" s="367"/>
    </row>
    <row r="48" spans="1:25" x14ac:dyDescent="0.55000000000000004">
      <c r="K48" s="367"/>
    </row>
    <row r="49" spans="11:19" x14ac:dyDescent="0.55000000000000004">
      <c r="K49" s="367"/>
    </row>
    <row r="50" spans="11:19" x14ac:dyDescent="0.55000000000000004">
      <c r="K50" s="367"/>
    </row>
    <row r="51" spans="11:19" x14ac:dyDescent="0.55000000000000004">
      <c r="K51" s="367"/>
    </row>
    <row r="52" spans="11:19" x14ac:dyDescent="0.55000000000000004">
      <c r="K52" s="367"/>
    </row>
    <row r="53" spans="11:19" x14ac:dyDescent="0.55000000000000004">
      <c r="K53" s="367"/>
    </row>
    <row r="54" spans="11:19" x14ac:dyDescent="0.55000000000000004">
      <c r="K54" s="367"/>
    </row>
    <row r="55" spans="11:19" x14ac:dyDescent="0.55000000000000004">
      <c r="K55" s="216"/>
      <c r="L55" s="202"/>
      <c r="M55" s="202"/>
      <c r="N55" s="202"/>
      <c r="O55" s="202"/>
      <c r="P55" s="202"/>
      <c r="Q55" s="202"/>
      <c r="R55" s="202"/>
      <c r="S55" s="202"/>
    </row>
    <row r="56" spans="11:19" x14ac:dyDescent="0.55000000000000004">
      <c r="K56" s="216"/>
      <c r="L56" s="202"/>
      <c r="M56" s="202"/>
      <c r="N56" s="202"/>
      <c r="O56" s="202"/>
      <c r="P56" s="202"/>
      <c r="Q56" s="202"/>
      <c r="R56" s="202"/>
      <c r="S56" s="202"/>
    </row>
    <row r="57" spans="11:19" x14ac:dyDescent="0.55000000000000004">
      <c r="K57" s="216"/>
      <c r="L57" s="202"/>
      <c r="M57" s="202"/>
      <c r="N57" s="202"/>
      <c r="O57" s="202"/>
      <c r="P57" s="202"/>
      <c r="Q57" s="202"/>
      <c r="R57" s="202"/>
      <c r="S57" s="202"/>
    </row>
    <row r="58" spans="11:19" x14ac:dyDescent="0.55000000000000004">
      <c r="K58" s="216"/>
      <c r="L58" s="202"/>
      <c r="M58" s="202"/>
      <c r="N58" s="202"/>
      <c r="O58" s="202"/>
      <c r="P58" s="202"/>
      <c r="Q58" s="202"/>
      <c r="R58" s="202"/>
      <c r="S58" s="202"/>
    </row>
    <row r="59" spans="11:19" x14ac:dyDescent="0.55000000000000004">
      <c r="K59" s="216"/>
      <c r="L59" s="202"/>
      <c r="M59" s="202"/>
      <c r="N59" s="202"/>
      <c r="O59" s="202"/>
      <c r="P59" s="202"/>
      <c r="Q59" s="202"/>
      <c r="R59" s="202"/>
      <c r="S59" s="202"/>
    </row>
    <row r="60" spans="11:19" x14ac:dyDescent="0.55000000000000004">
      <c r="K60" s="216"/>
      <c r="L60" s="202"/>
      <c r="M60" s="202"/>
      <c r="N60" s="202"/>
      <c r="O60" s="202"/>
      <c r="P60" s="202"/>
      <c r="Q60" s="202"/>
      <c r="R60" s="202"/>
      <c r="S60" s="202"/>
    </row>
    <row r="61" spans="11:19" x14ac:dyDescent="0.55000000000000004">
      <c r="K61" s="216"/>
      <c r="L61" s="202"/>
      <c r="M61" s="202"/>
      <c r="N61" s="202"/>
      <c r="O61" s="202"/>
      <c r="P61" s="202"/>
      <c r="Q61" s="202"/>
      <c r="R61" s="202"/>
      <c r="S61" s="202"/>
    </row>
    <row r="62" spans="11:19" x14ac:dyDescent="0.55000000000000004">
      <c r="K62" s="216"/>
      <c r="L62" s="202"/>
      <c r="M62" s="202"/>
      <c r="N62" s="202"/>
      <c r="O62" s="202"/>
      <c r="P62" s="202"/>
      <c r="Q62" s="202"/>
      <c r="R62" s="202"/>
      <c r="S62" s="202"/>
    </row>
    <row r="63" spans="11:19" x14ac:dyDescent="0.55000000000000004">
      <c r="K63" s="216"/>
      <c r="L63" s="202"/>
      <c r="M63" s="202"/>
      <c r="N63" s="202"/>
      <c r="O63" s="202"/>
      <c r="P63" s="202"/>
      <c r="Q63" s="202"/>
      <c r="R63" s="202"/>
      <c r="S63" s="202"/>
    </row>
    <row r="64" spans="11:19" x14ac:dyDescent="0.55000000000000004">
      <c r="K64" s="216"/>
      <c r="L64" s="202"/>
      <c r="M64" s="202"/>
      <c r="N64" s="202"/>
      <c r="O64" s="202"/>
      <c r="P64" s="202"/>
      <c r="Q64" s="202"/>
      <c r="R64" s="202"/>
      <c r="S64" s="202"/>
    </row>
    <row r="65" spans="11:19" x14ac:dyDescent="0.55000000000000004">
      <c r="K65" s="216"/>
      <c r="L65" s="202"/>
      <c r="M65" s="202"/>
      <c r="N65" s="202"/>
      <c r="O65" s="202"/>
      <c r="P65" s="202"/>
      <c r="Q65" s="202"/>
      <c r="R65" s="202"/>
      <c r="S65" s="202"/>
    </row>
    <row r="66" spans="11:19" x14ac:dyDescent="0.55000000000000004">
      <c r="K66" s="216"/>
      <c r="L66" s="202"/>
      <c r="M66" s="202"/>
      <c r="N66" s="202"/>
      <c r="O66" s="202"/>
      <c r="P66" s="202"/>
      <c r="Q66" s="202"/>
      <c r="R66" s="202"/>
      <c r="S66" s="202"/>
    </row>
    <row r="67" spans="11:19" x14ac:dyDescent="0.55000000000000004">
      <c r="K67" s="216"/>
      <c r="L67" s="202"/>
      <c r="M67" s="202"/>
      <c r="N67" s="202"/>
      <c r="O67" s="202"/>
      <c r="P67" s="202"/>
      <c r="Q67" s="202"/>
      <c r="R67" s="202"/>
      <c r="S67" s="202"/>
    </row>
    <row r="68" spans="11:19" x14ac:dyDescent="0.55000000000000004">
      <c r="K68" s="216"/>
      <c r="L68" s="202"/>
      <c r="M68" s="202"/>
      <c r="N68" s="202"/>
      <c r="O68" s="202"/>
      <c r="P68" s="202"/>
      <c r="Q68" s="202"/>
      <c r="R68" s="202"/>
      <c r="S68" s="202"/>
    </row>
  </sheetData>
  <sheetProtection algorithmName="SHA-512" hashValue="i9WZdh94c3o5utJhvyIJr7ITnTivftPmYqYifL1/7vAtxYYl+U/4sPvM0G9IIpYJJTfO/sW3317yDjx17cZbJw==" saltValue="01C9+JdBwU6p0BwrOwgtHQ==" spinCount="100000" sheet="1" objects="1" scenarios="1"/>
  <mergeCells count="89">
    <mergeCell ref="K19:N19"/>
    <mergeCell ref="K20:N20"/>
    <mergeCell ref="K21:N21"/>
    <mergeCell ref="K22:N23"/>
    <mergeCell ref="K24:N25"/>
    <mergeCell ref="K43:M43"/>
    <mergeCell ref="K26:N31"/>
    <mergeCell ref="K32:N37"/>
    <mergeCell ref="K38:N38"/>
    <mergeCell ref="K41:M41"/>
    <mergeCell ref="K42:M42"/>
    <mergeCell ref="K5:N5"/>
    <mergeCell ref="K8:N13"/>
    <mergeCell ref="K14:N14"/>
    <mergeCell ref="K15:N18"/>
    <mergeCell ref="K6:N7"/>
    <mergeCell ref="C14:J14"/>
    <mergeCell ref="F15:J15"/>
    <mergeCell ref="F16:J16"/>
    <mergeCell ref="I28:J28"/>
    <mergeCell ref="F31:G31"/>
    <mergeCell ref="I26:J26"/>
    <mergeCell ref="I27:J27"/>
    <mergeCell ref="F17:J17"/>
    <mergeCell ref="C18:J18"/>
    <mergeCell ref="C19:J19"/>
    <mergeCell ref="C20:J20"/>
    <mergeCell ref="C23:J23"/>
    <mergeCell ref="I24:J24"/>
    <mergeCell ref="I29:J29"/>
    <mergeCell ref="C21:J21"/>
    <mergeCell ref="C22:J22"/>
    <mergeCell ref="I33:J33"/>
    <mergeCell ref="I35:J35"/>
    <mergeCell ref="I34:J34"/>
    <mergeCell ref="F30:G30"/>
    <mergeCell ref="C32:F32"/>
    <mergeCell ref="G32:J32"/>
    <mergeCell ref="C33:D33"/>
    <mergeCell ref="E33:F33"/>
    <mergeCell ref="F24:G24"/>
    <mergeCell ref="I30:J30"/>
    <mergeCell ref="I31:J31"/>
    <mergeCell ref="F28:G28"/>
    <mergeCell ref="F29:G29"/>
    <mergeCell ref="A1:B1"/>
    <mergeCell ref="D9:E9"/>
    <mergeCell ref="D17:E17"/>
    <mergeCell ref="D16:E16"/>
    <mergeCell ref="A5:B5"/>
    <mergeCell ref="D8:E8"/>
    <mergeCell ref="A7:A14"/>
    <mergeCell ref="A6:B6"/>
    <mergeCell ref="C6:E6"/>
    <mergeCell ref="B8:B9"/>
    <mergeCell ref="C5:J5"/>
    <mergeCell ref="C10:J10"/>
    <mergeCell ref="C13:J13"/>
    <mergeCell ref="F6:J6"/>
    <mergeCell ref="F7:J7"/>
    <mergeCell ref="F8:J8"/>
    <mergeCell ref="C38:D38"/>
    <mergeCell ref="E38:H38"/>
    <mergeCell ref="E35:F35"/>
    <mergeCell ref="E36:F36"/>
    <mergeCell ref="C34:D34"/>
    <mergeCell ref="E34:F34"/>
    <mergeCell ref="E37:F37"/>
    <mergeCell ref="C35:D35"/>
    <mergeCell ref="C36:D36"/>
    <mergeCell ref="C37:D37"/>
    <mergeCell ref="G37:H37"/>
    <mergeCell ref="G36:H36"/>
    <mergeCell ref="F9:J9"/>
    <mergeCell ref="A2:J2"/>
    <mergeCell ref="A3:J3"/>
    <mergeCell ref="F25:G25"/>
    <mergeCell ref="F26:G26"/>
    <mergeCell ref="C11:J11"/>
    <mergeCell ref="C12:J12"/>
    <mergeCell ref="B16:B17"/>
    <mergeCell ref="A15:A21"/>
    <mergeCell ref="A22:A38"/>
    <mergeCell ref="B32:B38"/>
    <mergeCell ref="B24:B31"/>
    <mergeCell ref="F27:G27"/>
    <mergeCell ref="I38:J38"/>
    <mergeCell ref="I36:J36"/>
    <mergeCell ref="I37:J37"/>
  </mergeCells>
  <phoneticPr fontId="3"/>
  <conditionalFormatting sqref="C12:J12">
    <cfRule type="expression" dxfId="0" priority="1">
      <formula>$C$6="個人"</formula>
    </cfRule>
  </conditionalFormatting>
  <dataValidations count="10">
    <dataValidation imeMode="halfAlpha" operator="greaterThanOrEqual" allowBlank="1" showInputMessage="1" showErrorMessage="1" sqref="C7:C8 E7 C15:C16 E15" xr:uid="{00000000-0002-0000-0400-000000000000}"/>
    <dataValidation type="list" allowBlank="1" showInputMessage="1" showErrorMessage="1" sqref="C17 C9" xr:uid="{00000000-0002-0000-0400-000002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C10 C22" xr:uid="{00000000-0002-0000-0400-000003000000}"/>
    <dataValidation type="list" allowBlank="1" showInputMessage="1" showErrorMessage="1" sqref="C6" xr:uid="{00000000-0002-0000-0400-000005000000}">
      <formula1>"選択してください。,団体,個人"</formula1>
    </dataValidation>
    <dataValidation type="date" errorStyle="warning" allowBlank="1" showInputMessage="1" showErrorMessage="1" sqref="E25 C25" xr:uid="{00000000-0002-0000-0400-000006000000}">
      <formula1>45017</formula1>
      <formula2>45382</formula2>
    </dataValidation>
    <dataValidation type="custom" allowBlank="1" showInputMessage="1" showErrorMessage="1" errorTitle="半角英数字で入力してください。" sqref="C14:J14 C20:J20" xr:uid="{00000000-0002-0000-0400-000008000000}">
      <formula1>LENB(C14)=LEN(C14)</formula1>
    </dataValidation>
    <dataValidation imeMode="disabled" allowBlank="1" showInputMessage="1" showErrorMessage="1" sqref="C21:J21" xr:uid="{00000000-0002-0000-0400-000009000000}"/>
    <dataValidation type="list" allowBlank="1" showInputMessage="1" showErrorMessage="1" sqref="I38:J38" xr:uid="{00000000-0002-0000-0400-00000B000000}">
      <formula1>"選択してください。,500,1000,2000"</formula1>
    </dataValidation>
    <dataValidation type="date" allowBlank="1" showInputMessage="1" showErrorMessage="1" sqref="E26:E31 C26:C31" xr:uid="{00000000-0002-0000-0400-000001000000}">
      <formula1>45017</formula1>
      <formula2>45382</formula2>
    </dataValidation>
    <dataValidation type="list" allowBlank="1" showInputMessage="1" showErrorMessage="1" sqref="H26:H31" xr:uid="{00000000-0002-0000-0400-000007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0866141732283472" right="0.70866141732283472" top="0.35433070866141736" bottom="0.15748031496062992" header="0.31496062992125984" footer="0.11811023622047245"/>
  <pageSetup paperSize="9" scale="61" orientation="portrait"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2F048-2EF9-49A9-A83B-19F028684BDF}">
  <sheetPr>
    <pageSetUpPr fitToPage="1"/>
  </sheetPr>
  <dimension ref="A1:N42"/>
  <sheetViews>
    <sheetView view="pageBreakPreview" zoomScale="70" zoomScaleNormal="70" zoomScaleSheetLayoutView="70" zoomScalePageLayoutView="55" workbookViewId="0">
      <selection activeCell="B5" sqref="B5:K10"/>
    </sheetView>
  </sheetViews>
  <sheetFormatPr defaultColWidth="9" defaultRowHeight="24" customHeight="1" x14ac:dyDescent="0.55000000000000004"/>
  <cols>
    <col min="1" max="1" width="4.58203125" style="49" customWidth="1"/>
    <col min="2" max="2" width="3.75" bestFit="1" customWidth="1"/>
    <col min="3" max="3" width="3.5" customWidth="1"/>
    <col min="4" max="4" width="21.25" customWidth="1"/>
    <col min="5" max="10" width="17.33203125" customWidth="1"/>
    <col min="11" max="11" width="8.75" customWidth="1"/>
    <col min="12" max="12" width="71.58203125" style="522" customWidth="1"/>
    <col min="13" max="13" width="61.58203125" style="522" customWidth="1"/>
  </cols>
  <sheetData>
    <row r="1" spans="1:14" ht="24" customHeight="1" x14ac:dyDescent="0.55000000000000004">
      <c r="B1" s="520" t="s">
        <v>666</v>
      </c>
      <c r="L1" s="521"/>
    </row>
    <row r="2" spans="1:14" ht="24" customHeight="1" x14ac:dyDescent="0.55000000000000004">
      <c r="B2" s="882" t="s">
        <v>629</v>
      </c>
      <c r="C2" s="882"/>
      <c r="D2" s="882"/>
      <c r="E2" s="883">
        <f>①総表!C11</f>
        <v>0</v>
      </c>
      <c r="F2" s="883"/>
      <c r="G2" s="883"/>
      <c r="H2" s="883"/>
      <c r="I2" s="883"/>
      <c r="J2" s="883"/>
      <c r="K2" s="883"/>
      <c r="L2" s="880" t="s">
        <v>692</v>
      </c>
      <c r="M2" s="523"/>
    </row>
    <row r="3" spans="1:14" ht="24" customHeight="1" thickBot="1" x14ac:dyDescent="0.6">
      <c r="B3" s="884" t="s">
        <v>621</v>
      </c>
      <c r="C3" s="884"/>
      <c r="D3" s="884"/>
      <c r="E3" s="885">
        <f>①総表!C23</f>
        <v>0</v>
      </c>
      <c r="F3" s="885"/>
      <c r="G3" s="885"/>
      <c r="H3" s="885"/>
      <c r="I3" s="885"/>
      <c r="J3" s="885"/>
      <c r="K3" s="885"/>
      <c r="L3" s="881"/>
    </row>
    <row r="4" spans="1:14" ht="40" customHeight="1" thickBot="1" x14ac:dyDescent="0.6">
      <c r="A4"/>
      <c r="B4" s="843" t="s">
        <v>313</v>
      </c>
      <c r="C4" s="844"/>
      <c r="D4" s="844"/>
      <c r="E4" s="844"/>
      <c r="F4" s="844"/>
      <c r="G4" s="844"/>
      <c r="H4" s="844"/>
      <c r="I4" s="844"/>
      <c r="J4" s="844"/>
      <c r="K4" s="845"/>
      <c r="L4" s="598" t="s">
        <v>622</v>
      </c>
      <c r="M4"/>
    </row>
    <row r="5" spans="1:14" ht="30" customHeight="1" x14ac:dyDescent="0.55000000000000004">
      <c r="A5">
        <v>1</v>
      </c>
      <c r="B5" s="874"/>
      <c r="C5" s="875"/>
      <c r="D5" s="875"/>
      <c r="E5" s="875"/>
      <c r="F5" s="875"/>
      <c r="G5" s="875"/>
      <c r="H5" s="875"/>
      <c r="I5" s="875"/>
      <c r="J5" s="875"/>
      <c r="K5" s="876"/>
      <c r="L5" s="846" t="s">
        <v>687</v>
      </c>
      <c r="M5" s="524"/>
      <c r="N5" s="525"/>
    </row>
    <row r="6" spans="1:14" ht="30" customHeight="1" x14ac:dyDescent="0.55000000000000004">
      <c r="A6">
        <v>2</v>
      </c>
      <c r="B6" s="874"/>
      <c r="C6" s="875"/>
      <c r="D6" s="875"/>
      <c r="E6" s="875"/>
      <c r="F6" s="875"/>
      <c r="G6" s="875"/>
      <c r="H6" s="875"/>
      <c r="I6" s="875"/>
      <c r="J6" s="875"/>
      <c r="K6" s="876"/>
      <c r="L6" s="847"/>
      <c r="M6" s="367"/>
      <c r="N6" s="527"/>
    </row>
    <row r="7" spans="1:14" ht="30" customHeight="1" x14ac:dyDescent="0.55000000000000004">
      <c r="A7">
        <v>3</v>
      </c>
      <c r="B7" s="874"/>
      <c r="C7" s="875"/>
      <c r="D7" s="875"/>
      <c r="E7" s="875"/>
      <c r="F7" s="875"/>
      <c r="G7" s="875"/>
      <c r="H7" s="875"/>
      <c r="I7" s="875"/>
      <c r="J7" s="875"/>
      <c r="K7" s="876"/>
      <c r="L7" s="847"/>
      <c r="M7" s="216"/>
      <c r="N7" s="528"/>
    </row>
    <row r="8" spans="1:14" ht="30" customHeight="1" thickBot="1" x14ac:dyDescent="0.6">
      <c r="A8">
        <v>4</v>
      </c>
      <c r="B8" s="874"/>
      <c r="C8" s="875"/>
      <c r="D8" s="875"/>
      <c r="E8" s="875"/>
      <c r="F8" s="875"/>
      <c r="G8" s="875"/>
      <c r="H8" s="875"/>
      <c r="I8" s="875"/>
      <c r="J8" s="875"/>
      <c r="K8" s="876"/>
      <c r="L8" s="848"/>
      <c r="M8" s="216"/>
      <c r="N8" s="528"/>
    </row>
    <row r="9" spans="1:14" ht="30" customHeight="1" x14ac:dyDescent="0.55000000000000004">
      <c r="A9">
        <v>5</v>
      </c>
      <c r="B9" s="874"/>
      <c r="C9" s="875"/>
      <c r="D9" s="875"/>
      <c r="E9" s="875"/>
      <c r="F9" s="875"/>
      <c r="G9" s="875"/>
      <c r="H9" s="875"/>
      <c r="I9" s="875"/>
      <c r="J9" s="875"/>
      <c r="K9" s="876"/>
      <c r="L9" s="526"/>
      <c r="M9" s="216"/>
      <c r="N9" s="528"/>
    </row>
    <row r="10" spans="1:14" ht="30" customHeight="1" thickBot="1" x14ac:dyDescent="0.6">
      <c r="A10">
        <v>6</v>
      </c>
      <c r="B10" s="877"/>
      <c r="C10" s="878"/>
      <c r="D10" s="878"/>
      <c r="E10" s="878"/>
      <c r="F10" s="878"/>
      <c r="G10" s="878"/>
      <c r="H10" s="878"/>
      <c r="I10" s="878"/>
      <c r="J10" s="878"/>
      <c r="K10" s="879"/>
      <c r="L10" s="526"/>
      <c r="M10" s="216"/>
      <c r="N10" s="528"/>
    </row>
    <row r="11" spans="1:14" ht="40" customHeight="1" thickBot="1" x14ac:dyDescent="0.6">
      <c r="A11"/>
      <c r="B11" s="595"/>
      <c r="C11" s="595"/>
      <c r="D11" s="595"/>
      <c r="E11" s="595"/>
      <c r="F11" s="595"/>
      <c r="G11" s="595"/>
      <c r="H11" s="595"/>
      <c r="I11" s="595"/>
      <c r="J11" s="595"/>
      <c r="K11" s="595"/>
      <c r="L11" s="530"/>
      <c r="M11" s="216"/>
      <c r="N11" s="528"/>
    </row>
    <row r="12" spans="1:14" ht="40" customHeight="1" thickBot="1" x14ac:dyDescent="0.6">
      <c r="A12"/>
      <c r="B12" s="843" t="s">
        <v>628</v>
      </c>
      <c r="C12" s="844"/>
      <c r="D12" s="844"/>
      <c r="E12" s="844"/>
      <c r="F12" s="844"/>
      <c r="G12" s="844"/>
      <c r="H12" s="844"/>
      <c r="I12" s="844"/>
      <c r="J12" s="844"/>
      <c r="K12" s="845"/>
      <c r="L12" s="531" t="s">
        <v>623</v>
      </c>
      <c r="M12"/>
    </row>
    <row r="13" spans="1:14" ht="30" customHeight="1" x14ac:dyDescent="0.55000000000000004">
      <c r="A13">
        <v>1</v>
      </c>
      <c r="B13" s="862"/>
      <c r="C13" s="863"/>
      <c r="D13" s="863"/>
      <c r="E13" s="863"/>
      <c r="F13" s="863"/>
      <c r="G13" s="863"/>
      <c r="H13" s="863"/>
      <c r="I13" s="863"/>
      <c r="J13" s="863"/>
      <c r="K13" s="864"/>
      <c r="L13" s="846" t="s">
        <v>688</v>
      </c>
      <c r="M13" s="216"/>
      <c r="N13" s="216"/>
    </row>
    <row r="14" spans="1:14" ht="30" customHeight="1" thickBot="1" x14ac:dyDescent="0.6">
      <c r="A14">
        <v>2</v>
      </c>
      <c r="B14" s="862"/>
      <c r="C14" s="863"/>
      <c r="D14" s="863"/>
      <c r="E14" s="863"/>
      <c r="F14" s="863"/>
      <c r="G14" s="863"/>
      <c r="H14" s="863"/>
      <c r="I14" s="863"/>
      <c r="J14" s="863"/>
      <c r="K14" s="864"/>
      <c r="L14" s="848"/>
      <c r="M14" s="216"/>
      <c r="N14" s="216"/>
    </row>
    <row r="15" spans="1:14" ht="30" customHeight="1" x14ac:dyDescent="0.55000000000000004">
      <c r="A15">
        <v>3</v>
      </c>
      <c r="B15" s="862"/>
      <c r="C15" s="863"/>
      <c r="D15" s="863"/>
      <c r="E15" s="863"/>
      <c r="F15" s="863"/>
      <c r="G15" s="863"/>
      <c r="H15" s="863"/>
      <c r="I15" s="863"/>
      <c r="J15" s="863"/>
      <c r="K15" s="864"/>
      <c r="L15" s="216"/>
      <c r="M15" s="216"/>
      <c r="N15" s="216"/>
    </row>
    <row r="16" spans="1:14" ht="30" customHeight="1" x14ac:dyDescent="0.55000000000000004">
      <c r="A16">
        <v>4</v>
      </c>
      <c r="B16" s="862"/>
      <c r="C16" s="863"/>
      <c r="D16" s="863"/>
      <c r="E16" s="863"/>
      <c r="F16" s="863"/>
      <c r="G16" s="863"/>
      <c r="H16" s="863"/>
      <c r="I16" s="863"/>
      <c r="J16" s="863"/>
      <c r="K16" s="864"/>
      <c r="L16" s="216"/>
      <c r="M16" s="216"/>
      <c r="N16" s="216"/>
    </row>
    <row r="17" spans="1:14" ht="30" customHeight="1" x14ac:dyDescent="0.55000000000000004">
      <c r="A17">
        <v>5</v>
      </c>
      <c r="B17" s="862"/>
      <c r="C17" s="863"/>
      <c r="D17" s="863"/>
      <c r="E17" s="863"/>
      <c r="F17" s="863"/>
      <c r="G17" s="863"/>
      <c r="H17" s="863"/>
      <c r="I17" s="863"/>
      <c r="J17" s="863"/>
      <c r="K17" s="864"/>
      <c r="L17" s="216"/>
      <c r="M17" s="216"/>
      <c r="N17" s="216"/>
    </row>
    <row r="18" spans="1:14" ht="30" customHeight="1" thickBot="1" x14ac:dyDescent="0.6">
      <c r="A18">
        <v>6</v>
      </c>
      <c r="B18" s="865"/>
      <c r="C18" s="866"/>
      <c r="D18" s="866"/>
      <c r="E18" s="866"/>
      <c r="F18" s="866"/>
      <c r="G18" s="866"/>
      <c r="H18" s="866"/>
      <c r="I18" s="866"/>
      <c r="J18" s="866"/>
      <c r="K18" s="867"/>
      <c r="L18" s="216"/>
      <c r="M18" s="216"/>
      <c r="N18" s="216"/>
    </row>
    <row r="19" spans="1:14" ht="40" customHeight="1" thickBot="1" x14ac:dyDescent="0.6">
      <c r="A19"/>
      <c r="B19" s="595"/>
      <c r="C19" s="595"/>
      <c r="D19" s="595"/>
      <c r="E19" s="595"/>
      <c r="F19" s="595"/>
      <c r="G19" s="595"/>
      <c r="H19" s="595"/>
      <c r="I19" s="595"/>
      <c r="J19" s="595"/>
      <c r="K19" s="595"/>
      <c r="L19" s="216"/>
      <c r="M19" s="216"/>
      <c r="N19" s="216"/>
    </row>
    <row r="20" spans="1:14" ht="40" customHeight="1" thickBot="1" x14ac:dyDescent="0.6">
      <c r="A20"/>
      <c r="B20" s="868" t="s">
        <v>657</v>
      </c>
      <c r="C20" s="869"/>
      <c r="D20" s="869"/>
      <c r="E20" s="869"/>
      <c r="F20" s="869"/>
      <c r="G20" s="869"/>
      <c r="H20" s="869"/>
      <c r="I20" s="869"/>
      <c r="J20" s="869"/>
      <c r="K20" s="870"/>
      <c r="L20" s="600" t="s">
        <v>656</v>
      </c>
      <c r="M20"/>
    </row>
    <row r="21" spans="1:14" ht="30" customHeight="1" x14ac:dyDescent="0.55000000000000004">
      <c r="A21">
        <v>1</v>
      </c>
      <c r="B21" s="871"/>
      <c r="C21" s="872"/>
      <c r="D21" s="872"/>
      <c r="E21" s="872"/>
      <c r="F21" s="872"/>
      <c r="G21" s="872"/>
      <c r="H21" s="872"/>
      <c r="I21" s="872"/>
      <c r="J21" s="872"/>
      <c r="K21" s="873"/>
      <c r="L21" s="849" t="s">
        <v>689</v>
      </c>
      <c r="M21" s="526"/>
      <c r="N21" s="526"/>
    </row>
    <row r="22" spans="1:14" ht="30" customHeight="1" x14ac:dyDescent="0.55000000000000004">
      <c r="A22">
        <v>2</v>
      </c>
      <c r="B22" s="874"/>
      <c r="C22" s="875"/>
      <c r="D22" s="875"/>
      <c r="E22" s="875"/>
      <c r="F22" s="875"/>
      <c r="G22" s="875"/>
      <c r="H22" s="875"/>
      <c r="I22" s="875"/>
      <c r="J22" s="875"/>
      <c r="K22" s="876"/>
      <c r="L22" s="850"/>
      <c r="M22" s="526"/>
      <c r="N22" s="526"/>
    </row>
    <row r="23" spans="1:14" ht="30" customHeight="1" thickBot="1" x14ac:dyDescent="0.6">
      <c r="A23">
        <v>3</v>
      </c>
      <c r="B23" s="874"/>
      <c r="C23" s="875"/>
      <c r="D23" s="875"/>
      <c r="E23" s="875"/>
      <c r="F23" s="875"/>
      <c r="G23" s="875"/>
      <c r="H23" s="875"/>
      <c r="I23" s="875"/>
      <c r="J23" s="875"/>
      <c r="K23" s="876"/>
      <c r="L23" s="851"/>
      <c r="M23" s="526"/>
      <c r="N23" s="526"/>
    </row>
    <row r="24" spans="1:14" ht="30" customHeight="1" x14ac:dyDescent="0.55000000000000004">
      <c r="A24">
        <v>4</v>
      </c>
      <c r="B24" s="874"/>
      <c r="C24" s="875"/>
      <c r="D24" s="875"/>
      <c r="E24" s="875"/>
      <c r="F24" s="875"/>
      <c r="G24" s="875"/>
      <c r="H24" s="875"/>
      <c r="I24" s="875"/>
      <c r="J24" s="875"/>
      <c r="K24" s="876"/>
      <c r="L24" s="524"/>
      <c r="M24" s="526"/>
      <c r="N24" s="526"/>
    </row>
    <row r="25" spans="1:14" ht="30" customHeight="1" x14ac:dyDescent="0.55000000000000004">
      <c r="A25">
        <v>5</v>
      </c>
      <c r="B25" s="874"/>
      <c r="C25" s="875"/>
      <c r="D25" s="875"/>
      <c r="E25" s="875"/>
      <c r="F25" s="875"/>
      <c r="G25" s="875"/>
      <c r="H25" s="875"/>
      <c r="I25" s="875"/>
      <c r="J25" s="875"/>
      <c r="K25" s="876"/>
      <c r="L25" s="524"/>
      <c r="M25" s="526"/>
      <c r="N25" s="526"/>
    </row>
    <row r="26" spans="1:14" ht="30" customHeight="1" x14ac:dyDescent="0.55000000000000004">
      <c r="A26">
        <v>6</v>
      </c>
      <c r="B26" s="874"/>
      <c r="C26" s="875"/>
      <c r="D26" s="875"/>
      <c r="E26" s="875"/>
      <c r="F26" s="875"/>
      <c r="G26" s="875"/>
      <c r="H26" s="875"/>
      <c r="I26" s="875"/>
      <c r="J26" s="875"/>
      <c r="K26" s="876"/>
      <c r="L26" s="216"/>
      <c r="M26" s="216"/>
      <c r="N26" s="216"/>
    </row>
    <row r="27" spans="1:14" ht="30" customHeight="1" x14ac:dyDescent="0.55000000000000004">
      <c r="A27">
        <v>7</v>
      </c>
      <c r="B27" s="874"/>
      <c r="C27" s="875"/>
      <c r="D27" s="875"/>
      <c r="E27" s="875"/>
      <c r="F27" s="875"/>
      <c r="G27" s="875"/>
      <c r="H27" s="875"/>
      <c r="I27" s="875"/>
      <c r="J27" s="875"/>
      <c r="K27" s="876"/>
      <c r="L27" s="216"/>
      <c r="M27" s="216"/>
      <c r="N27" s="216"/>
    </row>
    <row r="28" spans="1:14" ht="30" customHeight="1" x14ac:dyDescent="0.55000000000000004">
      <c r="A28">
        <v>8</v>
      </c>
      <c r="B28" s="874"/>
      <c r="C28" s="875"/>
      <c r="D28" s="875"/>
      <c r="E28" s="875"/>
      <c r="F28" s="875"/>
      <c r="G28" s="875"/>
      <c r="H28" s="875"/>
      <c r="I28" s="875"/>
      <c r="J28" s="875"/>
      <c r="K28" s="876"/>
      <c r="L28" s="216"/>
      <c r="M28" s="216"/>
      <c r="N28" s="216"/>
    </row>
    <row r="29" spans="1:14" ht="30" customHeight="1" x14ac:dyDescent="0.55000000000000004">
      <c r="A29">
        <v>9</v>
      </c>
      <c r="B29" s="874"/>
      <c r="C29" s="875"/>
      <c r="D29" s="875"/>
      <c r="E29" s="875"/>
      <c r="F29" s="875"/>
      <c r="G29" s="875"/>
      <c r="H29" s="875"/>
      <c r="I29" s="875"/>
      <c r="J29" s="875"/>
      <c r="K29" s="876"/>
      <c r="L29" s="216"/>
      <c r="M29" s="216"/>
      <c r="N29" s="216"/>
    </row>
    <row r="30" spans="1:14" ht="30" customHeight="1" x14ac:dyDescent="0.55000000000000004">
      <c r="A30">
        <v>10</v>
      </c>
      <c r="B30" s="874"/>
      <c r="C30" s="875"/>
      <c r="D30" s="875"/>
      <c r="E30" s="875"/>
      <c r="F30" s="875"/>
      <c r="G30" s="875"/>
      <c r="H30" s="875"/>
      <c r="I30" s="875"/>
      <c r="J30" s="875"/>
      <c r="K30" s="876"/>
      <c r="L30" s="216"/>
      <c r="M30" s="216"/>
      <c r="N30" s="216"/>
    </row>
    <row r="31" spans="1:14" ht="30" customHeight="1" x14ac:dyDescent="0.55000000000000004">
      <c r="A31">
        <v>11</v>
      </c>
      <c r="B31" s="874"/>
      <c r="C31" s="875"/>
      <c r="D31" s="875"/>
      <c r="E31" s="875"/>
      <c r="F31" s="875"/>
      <c r="G31" s="875"/>
      <c r="H31" s="875"/>
      <c r="I31" s="875"/>
      <c r="J31" s="875"/>
      <c r="K31" s="876"/>
      <c r="L31" s="216"/>
      <c r="M31" s="216"/>
      <c r="N31" s="216"/>
    </row>
    <row r="32" spans="1:14" ht="30" customHeight="1" x14ac:dyDescent="0.55000000000000004">
      <c r="A32">
        <v>12</v>
      </c>
      <c r="B32" s="874"/>
      <c r="C32" s="875"/>
      <c r="D32" s="875"/>
      <c r="E32" s="875"/>
      <c r="F32" s="875"/>
      <c r="G32" s="875"/>
      <c r="H32" s="875"/>
      <c r="I32" s="875"/>
      <c r="J32" s="875"/>
      <c r="K32" s="876"/>
      <c r="L32" s="216"/>
      <c r="M32" s="216"/>
      <c r="N32" s="216"/>
    </row>
    <row r="33" spans="1:14" ht="30" customHeight="1" x14ac:dyDescent="0.55000000000000004">
      <c r="A33">
        <v>13</v>
      </c>
      <c r="B33" s="874"/>
      <c r="C33" s="875"/>
      <c r="D33" s="875"/>
      <c r="E33" s="875"/>
      <c r="F33" s="875"/>
      <c r="G33" s="875"/>
      <c r="H33" s="875"/>
      <c r="I33" s="875"/>
      <c r="J33" s="875"/>
      <c r="K33" s="876"/>
      <c r="L33" s="532"/>
      <c r="M33" s="216"/>
      <c r="N33" s="216"/>
    </row>
    <row r="34" spans="1:14" ht="30" customHeight="1" x14ac:dyDescent="0.55000000000000004">
      <c r="A34">
        <v>14</v>
      </c>
      <c r="B34" s="874"/>
      <c r="C34" s="875"/>
      <c r="D34" s="875"/>
      <c r="E34" s="875"/>
      <c r="F34" s="875"/>
      <c r="G34" s="875"/>
      <c r="H34" s="875"/>
      <c r="I34" s="875"/>
      <c r="J34" s="875"/>
      <c r="K34" s="876"/>
      <c r="L34" s="216"/>
      <c r="M34" s="216"/>
      <c r="N34" s="216"/>
    </row>
    <row r="35" spans="1:14" ht="30" customHeight="1" x14ac:dyDescent="0.55000000000000004">
      <c r="A35">
        <v>15</v>
      </c>
      <c r="B35" s="874"/>
      <c r="C35" s="875"/>
      <c r="D35" s="875"/>
      <c r="E35" s="875"/>
      <c r="F35" s="875"/>
      <c r="G35" s="875"/>
      <c r="H35" s="875"/>
      <c r="I35" s="875"/>
      <c r="J35" s="875"/>
      <c r="K35" s="876"/>
      <c r="L35" s="216"/>
      <c r="M35" s="216"/>
      <c r="N35" s="216"/>
    </row>
    <row r="36" spans="1:14" ht="30" customHeight="1" thickBot="1" x14ac:dyDescent="0.6">
      <c r="A36">
        <v>16</v>
      </c>
      <c r="B36" s="877"/>
      <c r="C36" s="878"/>
      <c r="D36" s="878"/>
      <c r="E36" s="878"/>
      <c r="F36" s="878"/>
      <c r="G36" s="878"/>
      <c r="H36" s="878"/>
      <c r="I36" s="878"/>
      <c r="J36" s="878"/>
      <c r="K36" s="879"/>
      <c r="L36" s="216"/>
      <c r="M36" s="216"/>
      <c r="N36" s="216"/>
    </row>
    <row r="37" spans="1:14" ht="24" customHeight="1" thickBot="1" x14ac:dyDescent="0.6"/>
    <row r="38" spans="1:14" ht="24" customHeight="1" x14ac:dyDescent="0.55000000000000004">
      <c r="B38" s="852" t="s">
        <v>661</v>
      </c>
      <c r="C38" s="853"/>
      <c r="D38" s="853"/>
      <c r="E38" s="853"/>
      <c r="F38" s="853"/>
      <c r="G38" s="853"/>
      <c r="H38" s="853"/>
      <c r="I38" s="856" t="s">
        <v>664</v>
      </c>
      <c r="J38" s="857"/>
      <c r="K38" s="860" t="s">
        <v>714</v>
      </c>
    </row>
    <row r="39" spans="1:14" ht="111" customHeight="1" thickBot="1" x14ac:dyDescent="0.6">
      <c r="B39" s="854"/>
      <c r="C39" s="855"/>
      <c r="D39" s="855"/>
      <c r="E39" s="855"/>
      <c r="F39" s="855"/>
      <c r="G39" s="855"/>
      <c r="H39" s="855"/>
      <c r="I39" s="858"/>
      <c r="J39" s="859"/>
      <c r="K39" s="861"/>
    </row>
    <row r="42" spans="1:14" ht="24" customHeight="1" x14ac:dyDescent="0.55000000000000004">
      <c r="F42" s="367"/>
    </row>
  </sheetData>
  <sheetProtection algorithmName="SHA-512" hashValue="ALDVDDjomKYnEcyNwsB85g9A4WsF6JEKJvJR06IXmL7prKuyjxG2l9Xv3YbUbJm6b/CRMnczvJVIlgWTPwPRSw==" saltValue="lb7SvoWQaD8NBpaeqcJRjA==" spinCount="100000" sheet="1" objects="1" scenarios="1"/>
  <mergeCells count="17">
    <mergeCell ref="L2:L3"/>
    <mergeCell ref="B2:D2"/>
    <mergeCell ref="E2:K2"/>
    <mergeCell ref="B3:D3"/>
    <mergeCell ref="E3:K3"/>
    <mergeCell ref="B4:K4"/>
    <mergeCell ref="L5:L8"/>
    <mergeCell ref="L21:L23"/>
    <mergeCell ref="B38:H39"/>
    <mergeCell ref="I38:J39"/>
    <mergeCell ref="K38:K39"/>
    <mergeCell ref="B12:K12"/>
    <mergeCell ref="B13:K18"/>
    <mergeCell ref="B20:K20"/>
    <mergeCell ref="B21:K36"/>
    <mergeCell ref="B5:K10"/>
    <mergeCell ref="L13:L14"/>
  </mergeCells>
  <phoneticPr fontId="20"/>
  <dataValidations count="1">
    <dataValidation type="list" allowBlank="1" showInputMessage="1" showErrorMessage="1" sqref="K38:K39" xr:uid="{8A787B06-E676-421C-86D2-776325490867}">
      <formula1>"－,〇"</formula1>
    </dataValidation>
  </dataValidations>
  <printOptions horizontalCentered="1"/>
  <pageMargins left="0.70866141732283472" right="0.70866141732283472" top="0.35433070866141736" bottom="0.35433070866141736" header="0.31496062992125984" footer="0.31496062992125984"/>
  <pageSetup paperSize="9" scale="5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96C9B-AB31-46C3-B9DC-FE438C1915AC}">
  <sheetPr>
    <pageSetUpPr fitToPage="1"/>
  </sheetPr>
  <dimension ref="A1:P70"/>
  <sheetViews>
    <sheetView view="pageBreakPreview" topLeftCell="A10" zoomScale="70" zoomScaleNormal="70" zoomScaleSheetLayoutView="70" zoomScalePageLayoutView="55" workbookViewId="0">
      <selection activeCell="B7" sqref="B7:C7"/>
    </sheetView>
  </sheetViews>
  <sheetFormatPr defaultColWidth="9" defaultRowHeight="24" customHeight="1" x14ac:dyDescent="0.55000000000000004"/>
  <cols>
    <col min="1" max="1" width="4.58203125" style="49" customWidth="1"/>
    <col min="2" max="2" width="15.5" customWidth="1"/>
    <col min="3" max="3" width="7" customWidth="1"/>
    <col min="4" max="4" width="17.6640625" customWidth="1"/>
    <col min="5" max="5" width="20.08203125" customWidth="1"/>
    <col min="6" max="6" width="17.58203125" customWidth="1"/>
    <col min="7" max="7" width="20.08203125" customWidth="1"/>
    <col min="8" max="8" width="17.58203125" customWidth="1"/>
    <col min="9" max="9" width="20.1640625" customWidth="1"/>
    <col min="10" max="10" width="17.6640625" customWidth="1"/>
    <col min="11" max="11" width="20.08203125" customWidth="1"/>
    <col min="12" max="12" width="80" style="522" customWidth="1"/>
    <col min="13" max="13" width="41.58203125" style="522" customWidth="1"/>
  </cols>
  <sheetData>
    <row r="1" spans="1:14" ht="24" customHeight="1" x14ac:dyDescent="0.55000000000000004">
      <c r="B1" s="520" t="s">
        <v>667</v>
      </c>
      <c r="C1" s="520"/>
      <c r="D1" s="520"/>
      <c r="E1" s="520"/>
      <c r="F1" s="520"/>
      <c r="G1" s="520"/>
      <c r="H1" s="520"/>
      <c r="I1" s="520"/>
      <c r="J1" s="520"/>
      <c r="K1" s="520"/>
      <c r="L1" s="521"/>
    </row>
    <row r="2" spans="1:14" ht="24" customHeight="1" x14ac:dyDescent="0.55000000000000004">
      <c r="B2" s="946" t="s">
        <v>629</v>
      </c>
      <c r="C2" s="946"/>
      <c r="D2" s="883">
        <f>①総表!C11</f>
        <v>0</v>
      </c>
      <c r="E2" s="883"/>
      <c r="F2" s="883"/>
      <c r="G2" s="883"/>
      <c r="H2" s="883"/>
      <c r="I2" s="883"/>
      <c r="J2" s="883"/>
      <c r="K2" s="622"/>
      <c r="L2" s="944" t="s">
        <v>693</v>
      </c>
      <c r="M2" s="523"/>
    </row>
    <row r="3" spans="1:14" ht="24" customHeight="1" x14ac:dyDescent="0.55000000000000004">
      <c r="B3" s="946" t="s">
        <v>621</v>
      </c>
      <c r="C3" s="946"/>
      <c r="D3" s="883">
        <f>①総表!C23</f>
        <v>0</v>
      </c>
      <c r="E3" s="883"/>
      <c r="F3" s="883"/>
      <c r="G3" s="883"/>
      <c r="H3" s="883"/>
      <c r="I3" s="883"/>
      <c r="J3" s="883"/>
      <c r="K3" s="622"/>
      <c r="L3" s="944"/>
    </row>
    <row r="4" spans="1:14" ht="8.5" customHeight="1" thickBot="1" x14ac:dyDescent="0.6">
      <c r="A4"/>
      <c r="B4" s="529"/>
      <c r="C4" s="529"/>
      <c r="D4" s="529"/>
      <c r="E4" s="529"/>
      <c r="F4" s="529"/>
      <c r="G4" s="529"/>
      <c r="H4" s="529"/>
      <c r="I4" s="529"/>
      <c r="J4" s="529"/>
      <c r="K4" s="529"/>
      <c r="L4" s="216"/>
      <c r="M4" s="216"/>
      <c r="N4" s="216"/>
    </row>
    <row r="5" spans="1:14" ht="34.5" customHeight="1" x14ac:dyDescent="0.55000000000000004">
      <c r="A5"/>
      <c r="B5" s="947" t="s">
        <v>44</v>
      </c>
      <c r="C5" s="948"/>
      <c r="D5" s="948"/>
      <c r="E5" s="948"/>
      <c r="F5" s="949"/>
      <c r="G5" s="897" t="s">
        <v>551</v>
      </c>
      <c r="H5" s="899" t="s">
        <v>420</v>
      </c>
      <c r="I5" s="899"/>
      <c r="J5" s="900"/>
      <c r="K5" s="903" t="s">
        <v>424</v>
      </c>
      <c r="L5"/>
      <c r="M5"/>
    </row>
    <row r="6" spans="1:14" ht="24" customHeight="1" x14ac:dyDescent="0.55000000000000004">
      <c r="A6"/>
      <c r="B6" s="912" t="s">
        <v>421</v>
      </c>
      <c r="C6" s="913"/>
      <c r="D6" s="898" t="s">
        <v>422</v>
      </c>
      <c r="E6" s="898"/>
      <c r="F6" s="599" t="s">
        <v>423</v>
      </c>
      <c r="G6" s="898"/>
      <c r="H6" s="901"/>
      <c r="I6" s="901"/>
      <c r="J6" s="902"/>
      <c r="K6" s="904"/>
      <c r="L6" s="945" t="s">
        <v>694</v>
      </c>
      <c r="M6"/>
    </row>
    <row r="7" spans="1:14" ht="24" customHeight="1" x14ac:dyDescent="0.55000000000000004">
      <c r="A7">
        <v>1</v>
      </c>
      <c r="B7" s="909"/>
      <c r="C7" s="910"/>
      <c r="D7" s="601">
        <f>①総表!C26</f>
        <v>0</v>
      </c>
      <c r="E7" s="601">
        <f>①総表!E26</f>
        <v>0</v>
      </c>
      <c r="F7" s="602"/>
      <c r="G7" s="603"/>
      <c r="H7" s="905" t="str">
        <f>IF(①総表!F26="","",(①総表!F26&amp;"（"&amp;①総表!H26&amp;①総表!I26&amp;"）"))</f>
        <v/>
      </c>
      <c r="I7" s="905"/>
      <c r="J7" s="906"/>
      <c r="K7" s="609"/>
      <c r="L7" s="945"/>
      <c r="M7"/>
    </row>
    <row r="8" spans="1:14" ht="24" customHeight="1" x14ac:dyDescent="0.55000000000000004">
      <c r="A8">
        <v>2</v>
      </c>
      <c r="B8" s="909"/>
      <c r="C8" s="910"/>
      <c r="D8" s="601">
        <f>①総表!C27</f>
        <v>0</v>
      </c>
      <c r="E8" s="601">
        <f>①総表!E27</f>
        <v>0</v>
      </c>
      <c r="F8" s="604"/>
      <c r="G8" s="605"/>
      <c r="H8" s="905" t="str">
        <f>IF(①総表!F27="","",(①総表!F27&amp;"（"&amp;①総表!H27&amp;①総表!I27&amp;"）"))</f>
        <v/>
      </c>
      <c r="I8" s="905"/>
      <c r="J8" s="906"/>
      <c r="K8" s="610"/>
      <c r="L8" s="945"/>
      <c r="M8"/>
    </row>
    <row r="9" spans="1:14" ht="24" customHeight="1" x14ac:dyDescent="0.55000000000000004">
      <c r="A9">
        <v>3</v>
      </c>
      <c r="B9" s="889"/>
      <c r="C9" s="910"/>
      <c r="D9" s="601">
        <f>①総表!C28</f>
        <v>0</v>
      </c>
      <c r="E9" s="601">
        <f>①総表!E28</f>
        <v>0</v>
      </c>
      <c r="F9" s="606"/>
      <c r="G9" s="605"/>
      <c r="H9" s="905" t="str">
        <f>IF(①総表!F28="","",(①総表!F28&amp;"（"&amp;①総表!H28&amp;①総表!I28&amp;"）"))</f>
        <v/>
      </c>
      <c r="I9" s="905"/>
      <c r="J9" s="906"/>
      <c r="K9" s="610"/>
      <c r="L9" s="945"/>
      <c r="M9"/>
    </row>
    <row r="10" spans="1:14" ht="24" customHeight="1" x14ac:dyDescent="0.55000000000000004">
      <c r="A10">
        <v>4</v>
      </c>
      <c r="B10" s="889"/>
      <c r="C10" s="910"/>
      <c r="D10" s="601">
        <f>①総表!C29</f>
        <v>0</v>
      </c>
      <c r="E10" s="601">
        <f>①総表!E29</f>
        <v>0</v>
      </c>
      <c r="F10" s="604"/>
      <c r="G10" s="605"/>
      <c r="H10" s="905" t="str">
        <f>IF(①総表!F29="","",(①総表!F29&amp;"（"&amp;①総表!H29&amp;①総表!I29&amp;"）"))</f>
        <v/>
      </c>
      <c r="I10" s="905"/>
      <c r="J10" s="906"/>
      <c r="K10" s="610"/>
      <c r="L10" s="945"/>
      <c r="M10"/>
    </row>
    <row r="11" spans="1:14" ht="24" customHeight="1" x14ac:dyDescent="0.55000000000000004">
      <c r="A11">
        <v>5</v>
      </c>
      <c r="B11" s="909"/>
      <c r="C11" s="910"/>
      <c r="D11" s="601">
        <f>①総表!C30</f>
        <v>0</v>
      </c>
      <c r="E11" s="601">
        <f>①総表!E30</f>
        <v>0</v>
      </c>
      <c r="F11" s="606"/>
      <c r="G11" s="605"/>
      <c r="H11" s="905" t="str">
        <f>IF(①総表!F30="","",(①総表!F30&amp;"（"&amp;①総表!H30&amp;①総表!I30&amp;"）"))</f>
        <v/>
      </c>
      <c r="I11" s="905"/>
      <c r="J11" s="906"/>
      <c r="K11" s="610"/>
      <c r="L11" s="945"/>
      <c r="M11"/>
    </row>
    <row r="12" spans="1:14" ht="24" customHeight="1" thickBot="1" x14ac:dyDescent="0.6">
      <c r="A12">
        <v>6</v>
      </c>
      <c r="B12" s="892"/>
      <c r="C12" s="911"/>
      <c r="D12" s="607">
        <f>①総表!C31</f>
        <v>0</v>
      </c>
      <c r="E12" s="607">
        <f>①総表!E31</f>
        <v>0</v>
      </c>
      <c r="F12" s="608"/>
      <c r="G12" s="655"/>
      <c r="H12" s="907" t="str">
        <f>IF(①総表!F31="","",(①総表!F31&amp;"（"&amp;①総表!H31&amp;①総表!I31&amp;"）"))</f>
        <v/>
      </c>
      <c r="I12" s="907"/>
      <c r="J12" s="908"/>
      <c r="K12" s="656"/>
      <c r="L12" s="945"/>
      <c r="M12"/>
    </row>
    <row r="13" spans="1:14" ht="32" customHeight="1" x14ac:dyDescent="0.55000000000000004">
      <c r="A13"/>
      <c r="B13" s="934" t="s">
        <v>655</v>
      </c>
      <c r="C13" s="935"/>
      <c r="D13" s="935"/>
      <c r="E13" s="935"/>
      <c r="F13" s="935"/>
      <c r="G13" s="935"/>
      <c r="H13" s="935"/>
      <c r="I13" s="935"/>
      <c r="J13" s="935"/>
      <c r="K13" s="936"/>
      <c r="L13" s="895"/>
      <c r="M13" s="533"/>
    </row>
    <row r="14" spans="1:14" ht="23" customHeight="1" x14ac:dyDescent="0.55000000000000004">
      <c r="A14"/>
      <c r="B14" s="937" t="s">
        <v>624</v>
      </c>
      <c r="C14" s="938"/>
      <c r="D14" s="616" t="s">
        <v>314</v>
      </c>
      <c r="E14" s="611" t="s">
        <v>315</v>
      </c>
      <c r="F14" s="619" t="s">
        <v>314</v>
      </c>
      <c r="G14" s="611" t="s">
        <v>316</v>
      </c>
      <c r="H14" s="619" t="s">
        <v>314</v>
      </c>
      <c r="I14" s="615" t="s">
        <v>317</v>
      </c>
      <c r="J14" s="620" t="s">
        <v>314</v>
      </c>
      <c r="K14" s="612" t="s">
        <v>318</v>
      </c>
      <c r="L14" s="895"/>
      <c r="M14" s="533"/>
    </row>
    <row r="15" spans="1:14" ht="23" customHeight="1" x14ac:dyDescent="0.55000000000000004">
      <c r="A15"/>
      <c r="B15" s="939"/>
      <c r="C15" s="940"/>
      <c r="D15" s="617" t="s">
        <v>314</v>
      </c>
      <c r="E15" s="613" t="s">
        <v>319</v>
      </c>
      <c r="F15" s="617" t="s">
        <v>314</v>
      </c>
      <c r="G15" s="613" t="s">
        <v>320</v>
      </c>
      <c r="H15" s="617" t="s">
        <v>314</v>
      </c>
      <c r="I15" s="613" t="s">
        <v>321</v>
      </c>
      <c r="J15" s="617" t="s">
        <v>314</v>
      </c>
      <c r="K15" s="614" t="s">
        <v>322</v>
      </c>
      <c r="L15" s="895"/>
      <c r="M15" s="533"/>
    </row>
    <row r="16" spans="1:14" ht="23" customHeight="1" x14ac:dyDescent="0.55000000000000004">
      <c r="A16"/>
      <c r="B16" s="939"/>
      <c r="C16" s="940"/>
      <c r="D16" s="617" t="s">
        <v>314</v>
      </c>
      <c r="E16" s="613" t="s">
        <v>323</v>
      </c>
      <c r="F16" s="617" t="s">
        <v>314</v>
      </c>
      <c r="G16" s="613" t="s">
        <v>324</v>
      </c>
      <c r="H16" s="617" t="s">
        <v>314</v>
      </c>
      <c r="I16" s="613" t="s">
        <v>325</v>
      </c>
      <c r="J16" s="617" t="s">
        <v>314</v>
      </c>
      <c r="K16" s="614" t="s">
        <v>326</v>
      </c>
      <c r="L16" s="895"/>
      <c r="M16" s="533"/>
    </row>
    <row r="17" spans="1:16" ht="23" customHeight="1" x14ac:dyDescent="0.55000000000000004">
      <c r="A17"/>
      <c r="B17" s="941"/>
      <c r="C17" s="942"/>
      <c r="D17" s="618" t="s">
        <v>314</v>
      </c>
      <c r="E17" s="943" t="s">
        <v>327</v>
      </c>
      <c r="F17" s="943"/>
      <c r="G17" s="928"/>
      <c r="H17" s="929"/>
      <c r="I17" s="929"/>
      <c r="J17" s="929"/>
      <c r="K17" s="930"/>
      <c r="L17" s="895"/>
      <c r="M17" s="533"/>
    </row>
    <row r="18" spans="1:16" ht="25" customHeight="1" x14ac:dyDescent="0.55000000000000004">
      <c r="A18" s="49">
        <v>1</v>
      </c>
      <c r="B18" s="886"/>
      <c r="C18" s="887"/>
      <c r="D18" s="887"/>
      <c r="E18" s="887"/>
      <c r="F18" s="887"/>
      <c r="G18" s="887"/>
      <c r="H18" s="887"/>
      <c r="I18" s="887"/>
      <c r="J18" s="887"/>
      <c r="K18" s="888"/>
      <c r="L18" s="534"/>
      <c r="M18" s="534"/>
    </row>
    <row r="19" spans="1:16" ht="25" customHeight="1" x14ac:dyDescent="0.55000000000000004">
      <c r="A19" s="49">
        <v>2</v>
      </c>
      <c r="B19" s="889"/>
      <c r="C19" s="890"/>
      <c r="D19" s="890"/>
      <c r="E19" s="890"/>
      <c r="F19" s="890"/>
      <c r="G19" s="890"/>
      <c r="H19" s="890"/>
      <c r="I19" s="890"/>
      <c r="J19" s="890"/>
      <c r="K19" s="891"/>
      <c r="L19" s="535" t="s">
        <v>625</v>
      </c>
      <c r="M19"/>
    </row>
    <row r="20" spans="1:16" ht="25" customHeight="1" x14ac:dyDescent="0.55000000000000004">
      <c r="A20" s="49">
        <v>3</v>
      </c>
      <c r="B20" s="889"/>
      <c r="C20" s="890"/>
      <c r="D20" s="890"/>
      <c r="E20" s="890"/>
      <c r="F20" s="890"/>
      <c r="G20" s="890"/>
      <c r="H20" s="890"/>
      <c r="I20" s="890"/>
      <c r="J20" s="890"/>
      <c r="K20" s="891"/>
      <c r="L20" s="536"/>
      <c r="M20"/>
    </row>
    <row r="21" spans="1:16" ht="25" customHeight="1" x14ac:dyDescent="0.55000000000000004">
      <c r="A21" s="49">
        <v>4</v>
      </c>
      <c r="B21" s="889"/>
      <c r="C21" s="890"/>
      <c r="D21" s="890"/>
      <c r="E21" s="890"/>
      <c r="F21" s="890"/>
      <c r="G21" s="890"/>
      <c r="H21" s="890"/>
      <c r="I21" s="890"/>
      <c r="J21" s="890"/>
      <c r="K21" s="891"/>
      <c r="L21" s="895" t="s">
        <v>631</v>
      </c>
      <c r="M21" s="537"/>
      <c r="N21" s="537"/>
      <c r="O21" s="537"/>
      <c r="P21" s="537"/>
    </row>
    <row r="22" spans="1:16" ht="25" customHeight="1" x14ac:dyDescent="0.55000000000000004">
      <c r="A22" s="49">
        <v>5</v>
      </c>
      <c r="B22" s="889"/>
      <c r="C22" s="890"/>
      <c r="D22" s="890"/>
      <c r="E22" s="890"/>
      <c r="F22" s="890"/>
      <c r="G22" s="890"/>
      <c r="H22" s="890"/>
      <c r="I22" s="890"/>
      <c r="J22" s="890"/>
      <c r="K22" s="891"/>
      <c r="L22" s="895"/>
      <c r="M22" s="537"/>
      <c r="N22" s="537"/>
      <c r="O22" s="537"/>
      <c r="P22" s="537"/>
    </row>
    <row r="23" spans="1:16" ht="25" customHeight="1" x14ac:dyDescent="0.55000000000000004">
      <c r="A23" s="49">
        <v>6</v>
      </c>
      <c r="B23" s="889"/>
      <c r="C23" s="890"/>
      <c r="D23" s="890"/>
      <c r="E23" s="890"/>
      <c r="F23" s="890"/>
      <c r="G23" s="890"/>
      <c r="H23" s="890"/>
      <c r="I23" s="890"/>
      <c r="J23" s="890"/>
      <c r="K23" s="891"/>
      <c r="L23" s="895"/>
      <c r="M23" s="537"/>
      <c r="N23" s="537"/>
      <c r="O23" s="537"/>
      <c r="P23" s="537"/>
    </row>
    <row r="24" spans="1:16" ht="25" customHeight="1" x14ac:dyDescent="0.55000000000000004">
      <c r="A24" s="49">
        <v>7</v>
      </c>
      <c r="B24" s="889"/>
      <c r="C24" s="890"/>
      <c r="D24" s="890"/>
      <c r="E24" s="890"/>
      <c r="F24" s="890"/>
      <c r="G24" s="890"/>
      <c r="H24" s="890"/>
      <c r="I24" s="890"/>
      <c r="J24" s="890"/>
      <c r="K24" s="891"/>
      <c r="L24" s="895"/>
      <c r="M24" s="537"/>
      <c r="N24" s="537"/>
      <c r="O24" s="537"/>
      <c r="P24" s="537"/>
    </row>
    <row r="25" spans="1:16" ht="25" customHeight="1" x14ac:dyDescent="0.55000000000000004">
      <c r="A25" s="49">
        <v>8</v>
      </c>
      <c r="B25" s="889"/>
      <c r="C25" s="890"/>
      <c r="D25" s="890"/>
      <c r="E25" s="890"/>
      <c r="F25" s="890"/>
      <c r="G25" s="890"/>
      <c r="H25" s="890"/>
      <c r="I25" s="890"/>
      <c r="J25" s="890"/>
      <c r="K25" s="891"/>
      <c r="L25" s="895"/>
      <c r="M25" s="537"/>
      <c r="N25" s="537"/>
      <c r="O25" s="537"/>
      <c r="P25" s="537"/>
    </row>
    <row r="26" spans="1:16" ht="25" customHeight="1" x14ac:dyDescent="0.55000000000000004">
      <c r="A26" s="49">
        <v>9</v>
      </c>
      <c r="B26" s="889"/>
      <c r="C26" s="890"/>
      <c r="D26" s="890"/>
      <c r="E26" s="890"/>
      <c r="F26" s="890"/>
      <c r="G26" s="890"/>
      <c r="H26" s="890"/>
      <c r="I26" s="890"/>
      <c r="J26" s="890"/>
      <c r="K26" s="891"/>
      <c r="L26" s="895"/>
      <c r="M26" s="216"/>
      <c r="N26" s="216"/>
      <c r="O26" s="216"/>
      <c r="P26" s="216"/>
    </row>
    <row r="27" spans="1:16" ht="25" customHeight="1" x14ac:dyDescent="0.55000000000000004">
      <c r="A27" s="49">
        <v>10</v>
      </c>
      <c r="B27" s="889"/>
      <c r="C27" s="890"/>
      <c r="D27" s="890"/>
      <c r="E27" s="890"/>
      <c r="F27" s="890"/>
      <c r="G27" s="890"/>
      <c r="H27" s="890"/>
      <c r="I27" s="890"/>
      <c r="J27" s="890"/>
      <c r="K27" s="891"/>
      <c r="L27" s="895"/>
      <c r="M27" s="216"/>
      <c r="N27" s="216"/>
      <c r="O27" s="216"/>
      <c r="P27" s="216"/>
    </row>
    <row r="28" spans="1:16" ht="25" customHeight="1" x14ac:dyDescent="0.55000000000000004">
      <c r="A28" s="49">
        <v>11</v>
      </c>
      <c r="B28" s="889"/>
      <c r="C28" s="890"/>
      <c r="D28" s="890"/>
      <c r="E28" s="890"/>
      <c r="F28" s="890"/>
      <c r="G28" s="890"/>
      <c r="H28" s="890"/>
      <c r="I28" s="890"/>
      <c r="J28" s="890"/>
      <c r="K28" s="891"/>
      <c r="L28" s="895"/>
      <c r="M28" s="216"/>
      <c r="N28" s="216"/>
      <c r="O28" s="216"/>
      <c r="P28" s="216"/>
    </row>
    <row r="29" spans="1:16" ht="25" customHeight="1" x14ac:dyDescent="0.55000000000000004">
      <c r="A29" s="49">
        <v>12</v>
      </c>
      <c r="B29" s="889"/>
      <c r="C29" s="890"/>
      <c r="D29" s="890"/>
      <c r="E29" s="890"/>
      <c r="F29" s="890"/>
      <c r="G29" s="890"/>
      <c r="H29" s="890"/>
      <c r="I29" s="890"/>
      <c r="J29" s="890"/>
      <c r="K29" s="891"/>
      <c r="L29" s="895"/>
      <c r="M29" s="216"/>
      <c r="N29" s="216"/>
      <c r="O29" s="216"/>
      <c r="P29" s="216"/>
    </row>
    <row r="30" spans="1:16" ht="25" customHeight="1" x14ac:dyDescent="0.55000000000000004">
      <c r="A30" s="49">
        <v>13</v>
      </c>
      <c r="B30" s="889"/>
      <c r="C30" s="890"/>
      <c r="D30" s="890"/>
      <c r="E30" s="890"/>
      <c r="F30" s="890"/>
      <c r="G30" s="890"/>
      <c r="H30" s="890"/>
      <c r="I30" s="890"/>
      <c r="J30" s="890"/>
      <c r="K30" s="891"/>
      <c r="L30" s="895"/>
      <c r="M30" s="534"/>
    </row>
    <row r="31" spans="1:16" ht="25" customHeight="1" x14ac:dyDescent="0.55000000000000004">
      <c r="A31" s="49">
        <v>14</v>
      </c>
      <c r="B31" s="889"/>
      <c r="C31" s="890"/>
      <c r="D31" s="890"/>
      <c r="E31" s="890"/>
      <c r="F31" s="890"/>
      <c r="G31" s="890"/>
      <c r="H31" s="890"/>
      <c r="I31" s="890"/>
      <c r="J31" s="890"/>
      <c r="K31" s="891"/>
      <c r="L31" s="534"/>
      <c r="M31" s="534"/>
    </row>
    <row r="32" spans="1:16" ht="25" customHeight="1" x14ac:dyDescent="0.55000000000000004">
      <c r="A32" s="49">
        <v>15</v>
      </c>
      <c r="B32" s="889"/>
      <c r="C32" s="890"/>
      <c r="D32" s="890"/>
      <c r="E32" s="890"/>
      <c r="F32" s="890"/>
      <c r="G32" s="890"/>
      <c r="H32" s="890"/>
      <c r="I32" s="890"/>
      <c r="J32" s="890"/>
      <c r="K32" s="891"/>
      <c r="L32" s="924"/>
      <c r="M32" s="924"/>
    </row>
    <row r="33" spans="1:13" ht="25" customHeight="1" x14ac:dyDescent="0.55000000000000004">
      <c r="A33" s="49">
        <v>16</v>
      </c>
      <c r="B33" s="889"/>
      <c r="C33" s="890"/>
      <c r="D33" s="890"/>
      <c r="E33" s="890"/>
      <c r="F33" s="890"/>
      <c r="G33" s="890"/>
      <c r="H33" s="890"/>
      <c r="I33" s="890"/>
      <c r="J33" s="890"/>
      <c r="K33" s="891"/>
      <c r="L33" s="924"/>
      <c r="M33" s="924"/>
    </row>
    <row r="34" spans="1:13" ht="25" customHeight="1" x14ac:dyDescent="0.55000000000000004">
      <c r="A34" s="49">
        <v>17</v>
      </c>
      <c r="B34" s="889"/>
      <c r="C34" s="890"/>
      <c r="D34" s="890"/>
      <c r="E34" s="890"/>
      <c r="F34" s="890"/>
      <c r="G34" s="890"/>
      <c r="H34" s="890"/>
      <c r="I34" s="890"/>
      <c r="J34" s="890"/>
      <c r="K34" s="891"/>
      <c r="L34" s="924"/>
      <c r="M34" s="924"/>
    </row>
    <row r="35" spans="1:13" ht="25" customHeight="1" x14ac:dyDescent="0.55000000000000004">
      <c r="A35" s="49">
        <v>18</v>
      </c>
      <c r="B35" s="889"/>
      <c r="C35" s="890"/>
      <c r="D35" s="890"/>
      <c r="E35" s="890"/>
      <c r="F35" s="890"/>
      <c r="G35" s="890"/>
      <c r="H35" s="890"/>
      <c r="I35" s="890"/>
      <c r="J35" s="890"/>
      <c r="K35" s="891"/>
      <c r="L35" s="924"/>
      <c r="M35" s="924"/>
    </row>
    <row r="36" spans="1:13" ht="25" customHeight="1" x14ac:dyDescent="0.55000000000000004">
      <c r="A36" s="49">
        <v>19</v>
      </c>
      <c r="B36" s="889"/>
      <c r="C36" s="890"/>
      <c r="D36" s="890"/>
      <c r="E36" s="890"/>
      <c r="F36" s="890"/>
      <c r="G36" s="890"/>
      <c r="H36" s="890"/>
      <c r="I36" s="890"/>
      <c r="J36" s="890"/>
      <c r="K36" s="891"/>
      <c r="L36" s="924"/>
      <c r="M36" s="924"/>
    </row>
    <row r="37" spans="1:13" ht="25" customHeight="1" x14ac:dyDescent="0.55000000000000004">
      <c r="A37" s="49">
        <v>20</v>
      </c>
      <c r="B37" s="889"/>
      <c r="C37" s="890"/>
      <c r="D37" s="890"/>
      <c r="E37" s="890"/>
      <c r="F37" s="890"/>
      <c r="G37" s="890"/>
      <c r="H37" s="890"/>
      <c r="I37" s="890"/>
      <c r="J37" s="890"/>
      <c r="K37" s="891"/>
      <c r="L37" s="924"/>
      <c r="M37" s="924"/>
    </row>
    <row r="38" spans="1:13" ht="25" customHeight="1" x14ac:dyDescent="0.55000000000000004">
      <c r="A38" s="49">
        <v>21</v>
      </c>
      <c r="B38" s="889"/>
      <c r="C38" s="890"/>
      <c r="D38" s="890"/>
      <c r="E38" s="890"/>
      <c r="F38" s="890"/>
      <c r="G38" s="890"/>
      <c r="H38" s="890"/>
      <c r="I38" s="890"/>
      <c r="J38" s="890"/>
      <c r="K38" s="891"/>
      <c r="L38" s="924"/>
      <c r="M38" s="924"/>
    </row>
    <row r="39" spans="1:13" ht="25" customHeight="1" x14ac:dyDescent="0.55000000000000004">
      <c r="A39" s="49">
        <v>22</v>
      </c>
      <c r="B39" s="889"/>
      <c r="C39" s="890"/>
      <c r="D39" s="890"/>
      <c r="E39" s="890"/>
      <c r="F39" s="890"/>
      <c r="G39" s="890"/>
      <c r="H39" s="890"/>
      <c r="I39" s="890"/>
      <c r="J39" s="890"/>
      <c r="K39" s="891"/>
      <c r="L39" s="924"/>
      <c r="M39" s="924"/>
    </row>
    <row r="40" spans="1:13" ht="25" customHeight="1" x14ac:dyDescent="0.55000000000000004">
      <c r="A40" s="49">
        <v>23</v>
      </c>
      <c r="B40" s="889"/>
      <c r="C40" s="890"/>
      <c r="D40" s="890"/>
      <c r="E40" s="890"/>
      <c r="F40" s="890"/>
      <c r="G40" s="890"/>
      <c r="H40" s="890"/>
      <c r="I40" s="890"/>
      <c r="J40" s="890"/>
      <c r="K40" s="891"/>
      <c r="L40" s="924"/>
      <c r="M40" s="924"/>
    </row>
    <row r="41" spans="1:13" ht="25" customHeight="1" x14ac:dyDescent="0.55000000000000004">
      <c r="A41" s="49">
        <v>24</v>
      </c>
      <c r="B41" s="889"/>
      <c r="C41" s="890"/>
      <c r="D41" s="890"/>
      <c r="E41" s="890"/>
      <c r="F41" s="890"/>
      <c r="G41" s="890"/>
      <c r="H41" s="890"/>
      <c r="I41" s="890"/>
      <c r="J41" s="890"/>
      <c r="K41" s="891"/>
      <c r="L41" s="924"/>
      <c r="M41" s="924"/>
    </row>
    <row r="42" spans="1:13" ht="25" customHeight="1" x14ac:dyDescent="0.55000000000000004">
      <c r="A42" s="49">
        <v>25</v>
      </c>
      <c r="B42" s="889"/>
      <c r="C42" s="890"/>
      <c r="D42" s="890"/>
      <c r="E42" s="890"/>
      <c r="F42" s="890"/>
      <c r="G42" s="890"/>
      <c r="H42" s="890"/>
      <c r="I42" s="890"/>
      <c r="J42" s="890"/>
      <c r="K42" s="891"/>
      <c r="L42" s="924"/>
      <c r="M42" s="924"/>
    </row>
    <row r="43" spans="1:13" ht="25" customHeight="1" x14ac:dyDescent="0.55000000000000004">
      <c r="A43" s="49">
        <v>26</v>
      </c>
      <c r="B43" s="889"/>
      <c r="C43" s="890"/>
      <c r="D43" s="890"/>
      <c r="E43" s="890"/>
      <c r="F43" s="890"/>
      <c r="G43" s="890"/>
      <c r="H43" s="890"/>
      <c r="I43" s="890"/>
      <c r="J43" s="890"/>
      <c r="K43" s="891"/>
      <c r="L43" s="924"/>
      <c r="M43" s="924"/>
    </row>
    <row r="44" spans="1:13" ht="25" customHeight="1" x14ac:dyDescent="0.55000000000000004">
      <c r="A44" s="49">
        <v>27</v>
      </c>
      <c r="B44" s="889"/>
      <c r="C44" s="890"/>
      <c r="D44" s="890"/>
      <c r="E44" s="890"/>
      <c r="F44" s="890"/>
      <c r="G44" s="890"/>
      <c r="H44" s="890"/>
      <c r="I44" s="890"/>
      <c r="J44" s="890"/>
      <c r="K44" s="891"/>
      <c r="L44" s="924"/>
      <c r="M44" s="924"/>
    </row>
    <row r="45" spans="1:13" ht="25" customHeight="1" x14ac:dyDescent="0.55000000000000004">
      <c r="A45" s="49">
        <v>28</v>
      </c>
      <c r="B45" s="889"/>
      <c r="C45" s="890"/>
      <c r="D45" s="890"/>
      <c r="E45" s="890"/>
      <c r="F45" s="890"/>
      <c r="G45" s="890"/>
      <c r="H45" s="890"/>
      <c r="I45" s="890"/>
      <c r="J45" s="890"/>
      <c r="K45" s="891"/>
      <c r="L45" s="924"/>
      <c r="M45" s="924"/>
    </row>
    <row r="46" spans="1:13" ht="25" customHeight="1" x14ac:dyDescent="0.55000000000000004">
      <c r="A46" s="49">
        <v>29</v>
      </c>
      <c r="B46" s="889"/>
      <c r="C46" s="890"/>
      <c r="D46" s="890"/>
      <c r="E46" s="890"/>
      <c r="F46" s="890"/>
      <c r="G46" s="890"/>
      <c r="H46" s="890"/>
      <c r="I46" s="890"/>
      <c r="J46" s="890"/>
      <c r="K46" s="891"/>
      <c r="L46" s="924"/>
      <c r="M46" s="924"/>
    </row>
    <row r="47" spans="1:13" ht="25" customHeight="1" x14ac:dyDescent="0.55000000000000004">
      <c r="A47" s="49">
        <v>30</v>
      </c>
      <c r="B47" s="931"/>
      <c r="C47" s="932"/>
      <c r="D47" s="932"/>
      <c r="E47" s="932"/>
      <c r="F47" s="932"/>
      <c r="G47" s="932"/>
      <c r="H47" s="932"/>
      <c r="I47" s="932"/>
      <c r="J47" s="932"/>
      <c r="K47" s="933"/>
      <c r="L47" s="924"/>
      <c r="M47" s="924"/>
    </row>
    <row r="48" spans="1:13" ht="28" customHeight="1" x14ac:dyDescent="0.55000000000000004">
      <c r="B48" s="925" t="s">
        <v>654</v>
      </c>
      <c r="C48" s="926"/>
      <c r="D48" s="926"/>
      <c r="E48" s="926"/>
      <c r="F48" s="926"/>
      <c r="G48" s="926"/>
      <c r="H48" s="926"/>
      <c r="I48" s="926"/>
      <c r="J48" s="926"/>
      <c r="K48" s="927"/>
      <c r="L48" s="917" t="s">
        <v>695</v>
      </c>
      <c r="M48" s="538"/>
    </row>
    <row r="49" spans="1:16" ht="28" customHeight="1" x14ac:dyDescent="0.55000000000000004">
      <c r="B49" s="918" t="s">
        <v>652</v>
      </c>
      <c r="C49" s="919"/>
      <c r="D49" s="919"/>
      <c r="E49" s="919"/>
      <c r="F49" s="919"/>
      <c r="G49" s="919"/>
      <c r="H49" s="919"/>
      <c r="I49" s="919"/>
      <c r="J49" s="919"/>
      <c r="K49" s="920"/>
      <c r="L49" s="917"/>
      <c r="M49" s="538"/>
    </row>
    <row r="50" spans="1:16" ht="25" customHeight="1" x14ac:dyDescent="0.55000000000000004">
      <c r="A50" s="49">
        <v>1</v>
      </c>
      <c r="B50" s="886"/>
      <c r="C50" s="887"/>
      <c r="D50" s="887"/>
      <c r="E50" s="887"/>
      <c r="F50" s="887"/>
      <c r="G50" s="887"/>
      <c r="H50" s="887"/>
      <c r="I50" s="887"/>
      <c r="J50" s="887"/>
      <c r="K50" s="888"/>
      <c r="L50" s="917"/>
      <c r="M50" s="538"/>
    </row>
    <row r="51" spans="1:16" ht="25" customHeight="1" x14ac:dyDescent="0.55000000000000004">
      <c r="A51" s="49">
        <v>2</v>
      </c>
      <c r="B51" s="889"/>
      <c r="C51" s="890"/>
      <c r="D51" s="890"/>
      <c r="E51" s="890"/>
      <c r="F51" s="890"/>
      <c r="G51" s="890"/>
      <c r="H51" s="890"/>
      <c r="I51" s="890"/>
      <c r="J51" s="890"/>
      <c r="K51" s="891"/>
      <c r="L51" s="917"/>
      <c r="M51" s="538"/>
    </row>
    <row r="52" spans="1:16" ht="25" customHeight="1" x14ac:dyDescent="0.55000000000000004">
      <c r="A52" s="49">
        <v>3</v>
      </c>
      <c r="B52" s="889"/>
      <c r="C52" s="890"/>
      <c r="D52" s="890"/>
      <c r="E52" s="890"/>
      <c r="F52" s="890"/>
      <c r="G52" s="890"/>
      <c r="H52" s="890"/>
      <c r="I52" s="890"/>
      <c r="J52" s="890"/>
      <c r="K52" s="891"/>
      <c r="L52" s="917"/>
      <c r="M52" s="538"/>
    </row>
    <row r="53" spans="1:16" ht="25" customHeight="1" x14ac:dyDescent="0.55000000000000004">
      <c r="A53" s="49">
        <v>4</v>
      </c>
      <c r="B53" s="889"/>
      <c r="C53" s="890"/>
      <c r="D53" s="890"/>
      <c r="E53" s="890"/>
      <c r="F53" s="890"/>
      <c r="G53" s="890"/>
      <c r="H53" s="890"/>
      <c r="I53" s="890"/>
      <c r="J53" s="890"/>
      <c r="K53" s="891"/>
      <c r="L53" s="917"/>
      <c r="M53" s="538"/>
    </row>
    <row r="54" spans="1:16" ht="25" customHeight="1" x14ac:dyDescent="0.55000000000000004">
      <c r="A54" s="49">
        <v>5</v>
      </c>
      <c r="B54" s="889"/>
      <c r="C54" s="890"/>
      <c r="D54" s="890"/>
      <c r="E54" s="890"/>
      <c r="F54" s="890"/>
      <c r="G54" s="890"/>
      <c r="H54" s="890"/>
      <c r="I54" s="890"/>
      <c r="J54" s="890"/>
      <c r="K54" s="891"/>
      <c r="L54" s="917"/>
      <c r="M54" s="536"/>
    </row>
    <row r="55" spans="1:16" ht="25" customHeight="1" x14ac:dyDescent="0.55000000000000004">
      <c r="A55" s="49">
        <v>6</v>
      </c>
      <c r="B55" s="889"/>
      <c r="C55" s="890"/>
      <c r="D55" s="890"/>
      <c r="E55" s="890"/>
      <c r="F55" s="890"/>
      <c r="G55" s="890"/>
      <c r="H55" s="890"/>
      <c r="I55" s="890"/>
      <c r="J55" s="890"/>
      <c r="K55" s="891"/>
      <c r="L55" s="917"/>
      <c r="M55" s="536"/>
    </row>
    <row r="56" spans="1:16" ht="30" customHeight="1" x14ac:dyDescent="0.55000000000000004">
      <c r="B56" s="914" t="s">
        <v>653</v>
      </c>
      <c r="C56" s="915"/>
      <c r="D56" s="915"/>
      <c r="E56" s="915"/>
      <c r="F56" s="915"/>
      <c r="G56" s="915"/>
      <c r="H56" s="915"/>
      <c r="I56" s="915"/>
      <c r="J56" s="915"/>
      <c r="K56" s="916"/>
      <c r="L56" s="917" t="s">
        <v>690</v>
      </c>
      <c r="M56" s="538"/>
    </row>
    <row r="57" spans="1:16" ht="25" customHeight="1" x14ac:dyDescent="0.55000000000000004">
      <c r="A57" s="49">
        <v>1</v>
      </c>
      <c r="B57" s="886"/>
      <c r="C57" s="887"/>
      <c r="D57" s="887"/>
      <c r="E57" s="887"/>
      <c r="F57" s="887"/>
      <c r="G57" s="887"/>
      <c r="H57" s="887"/>
      <c r="I57" s="887"/>
      <c r="J57" s="887"/>
      <c r="K57" s="888"/>
      <c r="L57" s="917"/>
      <c r="M57" s="538"/>
    </row>
    <row r="58" spans="1:16" ht="25" customHeight="1" x14ac:dyDescent="0.55000000000000004">
      <c r="A58" s="49">
        <v>2</v>
      </c>
      <c r="B58" s="889"/>
      <c r="C58" s="890"/>
      <c r="D58" s="890"/>
      <c r="E58" s="890"/>
      <c r="F58" s="890"/>
      <c r="G58" s="890"/>
      <c r="H58" s="890"/>
      <c r="I58" s="890"/>
      <c r="J58" s="890"/>
      <c r="K58" s="891"/>
      <c r="L58" s="917"/>
      <c r="M58" s="538"/>
    </row>
    <row r="59" spans="1:16" ht="25" customHeight="1" x14ac:dyDescent="0.55000000000000004">
      <c r="A59" s="49">
        <v>3</v>
      </c>
      <c r="B59" s="889"/>
      <c r="C59" s="890"/>
      <c r="D59" s="890"/>
      <c r="E59" s="890"/>
      <c r="F59" s="890"/>
      <c r="G59" s="890"/>
      <c r="H59" s="890"/>
      <c r="I59" s="890"/>
      <c r="J59" s="890"/>
      <c r="K59" s="891"/>
      <c r="L59" s="917"/>
      <c r="M59" s="538"/>
    </row>
    <row r="60" spans="1:16" ht="25" customHeight="1" x14ac:dyDescent="0.55000000000000004">
      <c r="A60" s="49">
        <v>4</v>
      </c>
      <c r="B60" s="889"/>
      <c r="C60" s="890"/>
      <c r="D60" s="890"/>
      <c r="E60" s="890"/>
      <c r="F60" s="890"/>
      <c r="G60" s="890"/>
      <c r="H60" s="890"/>
      <c r="I60" s="890"/>
      <c r="J60" s="890"/>
      <c r="K60" s="891"/>
      <c r="L60" s="917"/>
      <c r="M60" s="538"/>
    </row>
    <row r="61" spans="1:16" ht="30" customHeight="1" x14ac:dyDescent="0.55000000000000004">
      <c r="B61" s="921" t="s">
        <v>626</v>
      </c>
      <c r="C61" s="922"/>
      <c r="D61" s="922"/>
      <c r="E61" s="922"/>
      <c r="F61" s="922"/>
      <c r="G61" s="922"/>
      <c r="H61" s="922"/>
      <c r="I61" s="922"/>
      <c r="J61" s="922"/>
      <c r="K61" s="923"/>
      <c r="L61" s="535" t="s">
        <v>691</v>
      </c>
      <c r="M61"/>
    </row>
    <row r="62" spans="1:16" ht="25" customHeight="1" x14ac:dyDescent="0.55000000000000004">
      <c r="A62" s="49">
        <v>1</v>
      </c>
      <c r="B62" s="886"/>
      <c r="C62" s="887"/>
      <c r="D62" s="887"/>
      <c r="E62" s="887"/>
      <c r="F62" s="887"/>
      <c r="G62" s="887"/>
      <c r="H62" s="887"/>
      <c r="I62" s="887"/>
      <c r="J62" s="887"/>
      <c r="K62" s="888"/>
      <c r="L62" s="895" t="s">
        <v>627</v>
      </c>
      <c r="M62" s="202"/>
      <c r="N62" s="202"/>
      <c r="O62" s="202"/>
      <c r="P62" s="202"/>
    </row>
    <row r="63" spans="1:16" ht="25" customHeight="1" x14ac:dyDescent="0.55000000000000004">
      <c r="A63" s="49">
        <v>2</v>
      </c>
      <c r="B63" s="889"/>
      <c r="C63" s="890"/>
      <c r="D63" s="890"/>
      <c r="E63" s="890"/>
      <c r="F63" s="890"/>
      <c r="G63" s="890"/>
      <c r="H63" s="890"/>
      <c r="I63" s="890"/>
      <c r="J63" s="890"/>
      <c r="K63" s="891"/>
      <c r="L63" s="896"/>
      <c r="M63" s="202"/>
      <c r="N63" s="202"/>
      <c r="O63" s="202"/>
      <c r="P63" s="202"/>
    </row>
    <row r="64" spans="1:16" ht="25" customHeight="1" x14ac:dyDescent="0.55000000000000004">
      <c r="A64" s="49">
        <v>3</v>
      </c>
      <c r="B64" s="889"/>
      <c r="C64" s="890"/>
      <c r="D64" s="890"/>
      <c r="E64" s="890"/>
      <c r="F64" s="890"/>
      <c r="G64" s="890"/>
      <c r="H64" s="890"/>
      <c r="I64" s="890"/>
      <c r="J64" s="890"/>
      <c r="K64" s="891"/>
      <c r="L64" s="896"/>
      <c r="M64" s="202"/>
      <c r="N64" s="202"/>
      <c r="O64" s="202"/>
      <c r="P64" s="202"/>
    </row>
    <row r="65" spans="1:16" ht="25" customHeight="1" thickBot="1" x14ac:dyDescent="0.6">
      <c r="A65" s="49">
        <v>4</v>
      </c>
      <c r="B65" s="892"/>
      <c r="C65" s="893"/>
      <c r="D65" s="893"/>
      <c r="E65" s="893"/>
      <c r="F65" s="893"/>
      <c r="G65" s="893"/>
      <c r="H65" s="893"/>
      <c r="I65" s="893"/>
      <c r="J65" s="893"/>
      <c r="K65" s="894"/>
      <c r="L65" s="896"/>
      <c r="M65" s="202"/>
      <c r="N65" s="202"/>
      <c r="O65" s="202"/>
      <c r="P65" s="202"/>
    </row>
    <row r="66" spans="1:16" ht="24" customHeight="1" x14ac:dyDescent="0.55000000000000004">
      <c r="E66" s="367"/>
    </row>
    <row r="70" spans="1:16" ht="24" customHeight="1" x14ac:dyDescent="0.55000000000000004">
      <c r="E70" s="367"/>
    </row>
  </sheetData>
  <sheetProtection algorithmName="SHA-512" hashValue="Hju6HWXDiuwnzgPBOFPbXnwy0NfG/iy1wVx+YI7xsp1MiXHe70I/M9xKl6RW7Q+c3L9j4yQEGgWoQXanLGj4pw==" saltValue="gduQrTkzXwKyAhBIB8fqrA==" spinCount="100000" sheet="1" objects="1" scenarios="1" formatRows="0"/>
  <mergeCells count="57">
    <mergeCell ref="D3:J3"/>
    <mergeCell ref="D2:J2"/>
    <mergeCell ref="L2:L3"/>
    <mergeCell ref="L6:L12"/>
    <mergeCell ref="B2:C2"/>
    <mergeCell ref="B3:C3"/>
    <mergeCell ref="B5:F5"/>
    <mergeCell ref="B8:C8"/>
    <mergeCell ref="B9:C9"/>
    <mergeCell ref="B10:C10"/>
    <mergeCell ref="G17:K17"/>
    <mergeCell ref="B18:K47"/>
    <mergeCell ref="L21:L30"/>
    <mergeCell ref="L32:M32"/>
    <mergeCell ref="L33:M33"/>
    <mergeCell ref="L34:M34"/>
    <mergeCell ref="L35:M35"/>
    <mergeCell ref="L36:M36"/>
    <mergeCell ref="L37:M37"/>
    <mergeCell ref="L38:M38"/>
    <mergeCell ref="L13:L17"/>
    <mergeCell ref="B13:K13"/>
    <mergeCell ref="B14:C17"/>
    <mergeCell ref="E17:F17"/>
    <mergeCell ref="L39:M39"/>
    <mergeCell ref="L40:M40"/>
    <mergeCell ref="L41:M41"/>
    <mergeCell ref="L42:M42"/>
    <mergeCell ref="L43:M43"/>
    <mergeCell ref="L45:M45"/>
    <mergeCell ref="L44:M44"/>
    <mergeCell ref="L46:M46"/>
    <mergeCell ref="L47:M47"/>
    <mergeCell ref="B48:K48"/>
    <mergeCell ref="L48:L55"/>
    <mergeCell ref="B50:K55"/>
    <mergeCell ref="B56:K56"/>
    <mergeCell ref="L56:L60"/>
    <mergeCell ref="B57:K60"/>
    <mergeCell ref="B49:K49"/>
    <mergeCell ref="B61:K61"/>
    <mergeCell ref="B62:K65"/>
    <mergeCell ref="L62:L65"/>
    <mergeCell ref="G5:G6"/>
    <mergeCell ref="H5:J6"/>
    <mergeCell ref="K5:K6"/>
    <mergeCell ref="D6:E6"/>
    <mergeCell ref="H8:J8"/>
    <mergeCell ref="H9:J9"/>
    <mergeCell ref="H10:J10"/>
    <mergeCell ref="H11:J11"/>
    <mergeCell ref="H12:J12"/>
    <mergeCell ref="H7:J7"/>
    <mergeCell ref="B11:C11"/>
    <mergeCell ref="B12:C12"/>
    <mergeCell ref="B6:C6"/>
    <mergeCell ref="B7:C7"/>
  </mergeCells>
  <phoneticPr fontId="20"/>
  <dataValidations count="2">
    <dataValidation type="list" operator="lessThanOrEqual" allowBlank="1" showInputMessage="1" showErrorMessage="1" sqref="H14:H16 J14:J16 D14:D17 F14:F16" xr:uid="{732716B9-B6F5-4904-B257-7E68D8158FA3}">
      <formula1>"ー,〇"</formula1>
    </dataValidation>
    <dataValidation type="textLength" operator="lessThanOrEqual" allowBlank="1" showInputMessage="1" showErrorMessage="1" errorTitle="字数超過" error="45字以内でご記入ください。" sqref="G17:K17" xr:uid="{C01EF527-DC8F-4E3B-A426-BE0D7475B971}">
      <formula1>45</formula1>
    </dataValidation>
  </dataValidations>
  <printOptions horizontalCentered="1"/>
  <pageMargins left="0.31496062992125984" right="0.31496062992125984" top="0.35433070866141736" bottom="0.35433070866141736" header="0.31496062992125984" footer="0.31496062992125984"/>
  <pageSetup paperSize="9" scale="4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102"/>
  <sheetViews>
    <sheetView view="pageBreakPreview" topLeftCell="A6" zoomScale="70" zoomScaleNormal="100" zoomScaleSheetLayoutView="70" workbookViewId="0">
      <selection activeCell="E9" sqref="E9:G9"/>
    </sheetView>
  </sheetViews>
  <sheetFormatPr defaultColWidth="9" defaultRowHeight="18" x14ac:dyDescent="0.55000000000000004"/>
  <cols>
    <col min="1" max="2" width="6.83203125" style="217" customWidth="1"/>
    <col min="3" max="3" width="7.25" style="217" customWidth="1"/>
    <col min="4" max="4" width="39.5" style="308" customWidth="1"/>
    <col min="5" max="5" width="12" style="40" customWidth="1"/>
    <col min="6" max="6" width="3.5" style="40" bestFit="1" customWidth="1"/>
    <col min="7" max="7" width="11" style="40" customWidth="1"/>
    <col min="8" max="8" width="21.33203125" style="218" bestFit="1" customWidth="1"/>
    <col min="9" max="9" width="17.75" style="218" customWidth="1"/>
    <col min="10" max="10" width="38.58203125" style="328" customWidth="1"/>
    <col min="11" max="16384" width="9" style="40"/>
  </cols>
  <sheetData>
    <row r="1" spans="1:12" x14ac:dyDescent="0.55000000000000004">
      <c r="A1" s="97" t="s">
        <v>668</v>
      </c>
    </row>
    <row r="2" spans="1:12" customFormat="1" x14ac:dyDescent="0.55000000000000004">
      <c r="A2" s="953" t="s">
        <v>425</v>
      </c>
      <c r="B2" s="953"/>
      <c r="C2" s="954">
        <f>①総表!C11</f>
        <v>0</v>
      </c>
      <c r="D2" s="954"/>
      <c r="E2" s="954"/>
      <c r="F2" s="954"/>
      <c r="G2" s="954"/>
      <c r="H2" s="954"/>
      <c r="I2" s="954"/>
      <c r="J2" s="84"/>
      <c r="K2" s="84"/>
      <c r="L2" s="35"/>
    </row>
    <row r="3" spans="1:12" customFormat="1" x14ac:dyDescent="0.55000000000000004">
      <c r="A3" s="953" t="s">
        <v>180</v>
      </c>
      <c r="B3" s="953"/>
      <c r="C3" s="954">
        <f>①総表!C23</f>
        <v>0</v>
      </c>
      <c r="D3" s="954"/>
      <c r="E3" s="954"/>
      <c r="F3" s="954"/>
      <c r="G3" s="954"/>
      <c r="H3" s="954"/>
      <c r="I3" s="954"/>
      <c r="J3" s="84"/>
      <c r="K3" s="84"/>
      <c r="L3" s="35"/>
    </row>
    <row r="4" spans="1:12" ht="18.5" thickBot="1" x14ac:dyDescent="0.6"/>
    <row r="5" spans="1:12" customFormat="1" ht="20.5" thickBot="1" x14ac:dyDescent="0.6">
      <c r="A5" s="219"/>
      <c r="B5" s="220" t="s">
        <v>51</v>
      </c>
      <c r="C5" s="221"/>
      <c r="D5" s="309"/>
      <c r="E5" s="957">
        <f>E6+E7</f>
        <v>0</v>
      </c>
      <c r="F5" s="957"/>
      <c r="G5" s="958"/>
      <c r="H5" s="222"/>
      <c r="I5" s="222"/>
      <c r="J5" s="1017" t="s">
        <v>574</v>
      </c>
    </row>
    <row r="6" spans="1:12" customFormat="1" ht="20.5" thickBot="1" x14ac:dyDescent="0.6">
      <c r="A6" s="219"/>
      <c r="B6" s="223"/>
      <c r="C6" s="959" t="s">
        <v>52</v>
      </c>
      <c r="D6" s="960"/>
      <c r="E6" s="972">
        <f>I16</f>
        <v>0</v>
      </c>
      <c r="F6" s="973"/>
      <c r="G6" s="974"/>
      <c r="H6" s="224"/>
      <c r="I6" s="224"/>
      <c r="J6" s="1017"/>
    </row>
    <row r="7" spans="1:12" customFormat="1" ht="20.5" thickBot="1" x14ac:dyDescent="0.6">
      <c r="A7" s="219"/>
      <c r="B7" s="223"/>
      <c r="C7" s="225" t="s">
        <v>53</v>
      </c>
      <c r="D7" s="310"/>
      <c r="E7" s="961">
        <f>SUM(E8:G12)</f>
        <v>0</v>
      </c>
      <c r="F7" s="961"/>
      <c r="G7" s="962"/>
      <c r="H7" s="224"/>
      <c r="I7" s="224"/>
      <c r="J7" s="1022" t="s">
        <v>659</v>
      </c>
    </row>
    <row r="8" spans="1:12" customFormat="1" ht="20.5" thickBot="1" x14ac:dyDescent="0.6">
      <c r="A8" s="219"/>
      <c r="B8" s="223"/>
      <c r="C8" s="226"/>
      <c r="D8" s="311" t="s">
        <v>54</v>
      </c>
      <c r="E8" s="963">
        <f>I46</f>
        <v>0</v>
      </c>
      <c r="F8" s="964"/>
      <c r="G8" s="965"/>
      <c r="H8" s="224"/>
      <c r="I8" s="224"/>
      <c r="J8" s="1022"/>
    </row>
    <row r="9" spans="1:12" customFormat="1" ht="20" x14ac:dyDescent="0.55000000000000004">
      <c r="A9" s="219"/>
      <c r="B9" s="223"/>
      <c r="C9" s="226"/>
      <c r="D9" s="312" t="s">
        <v>55</v>
      </c>
      <c r="E9" s="966">
        <f>I55</f>
        <v>0</v>
      </c>
      <c r="F9" s="966"/>
      <c r="G9" s="967"/>
      <c r="H9" s="224"/>
      <c r="I9" s="224"/>
      <c r="J9" s="1022"/>
    </row>
    <row r="10" spans="1:12" customFormat="1" ht="20" x14ac:dyDescent="0.55000000000000004">
      <c r="A10" s="219"/>
      <c r="B10" s="223"/>
      <c r="C10" s="226"/>
      <c r="D10" s="312" t="s">
        <v>56</v>
      </c>
      <c r="E10" s="968">
        <f>I66</f>
        <v>0</v>
      </c>
      <c r="F10" s="968"/>
      <c r="G10" s="969"/>
      <c r="H10" s="224"/>
      <c r="I10" s="224"/>
      <c r="J10" s="1022"/>
    </row>
    <row r="11" spans="1:12" customFormat="1" ht="20" x14ac:dyDescent="0.55000000000000004">
      <c r="A11" s="219"/>
      <c r="B11" s="223"/>
      <c r="C11" s="226"/>
      <c r="D11" s="313" t="s">
        <v>429</v>
      </c>
      <c r="E11" s="968">
        <f>I78</f>
        <v>0</v>
      </c>
      <c r="F11" s="968"/>
      <c r="G11" s="969"/>
      <c r="H11" s="224"/>
      <c r="I11" s="224"/>
      <c r="J11" s="1022"/>
    </row>
    <row r="12" spans="1:12" customFormat="1" ht="20.5" thickBot="1" x14ac:dyDescent="0.6">
      <c r="A12" s="219"/>
      <c r="B12" s="227"/>
      <c r="C12" s="228"/>
      <c r="D12" s="314" t="s">
        <v>57</v>
      </c>
      <c r="E12" s="970">
        <f>I92</f>
        <v>0</v>
      </c>
      <c r="F12" s="970"/>
      <c r="G12" s="971"/>
      <c r="H12" s="224"/>
      <c r="I12" s="224"/>
      <c r="J12" s="1022"/>
    </row>
    <row r="13" spans="1:12" ht="18.5" thickBot="1" x14ac:dyDescent="0.6">
      <c r="J13" s="1023" t="s">
        <v>675</v>
      </c>
    </row>
    <row r="14" spans="1:12" s="232" customFormat="1" ht="18.5" thickBot="1" x14ac:dyDescent="0.6">
      <c r="A14" s="229" t="s">
        <v>15</v>
      </c>
      <c r="B14" s="330" t="s">
        <v>16</v>
      </c>
      <c r="C14" s="330" t="s">
        <v>17</v>
      </c>
      <c r="D14" s="315" t="s">
        <v>18</v>
      </c>
      <c r="E14" s="975" t="s">
        <v>19</v>
      </c>
      <c r="F14" s="975"/>
      <c r="G14" s="975"/>
      <c r="H14" s="230" t="s">
        <v>45</v>
      </c>
      <c r="I14" s="231" t="s">
        <v>20</v>
      </c>
      <c r="J14" s="1023"/>
    </row>
    <row r="15" spans="1:12" ht="29.5" thickBot="1" x14ac:dyDescent="0.6">
      <c r="A15" s="988" t="s">
        <v>48</v>
      </c>
      <c r="B15" s="989"/>
      <c r="C15" s="989"/>
      <c r="D15" s="989"/>
      <c r="E15" s="233"/>
      <c r="F15" s="233"/>
      <c r="G15" s="233"/>
      <c r="H15" s="234"/>
      <c r="I15" s="299">
        <f>SUM(I16,I46,I55,I66,I78,I92)</f>
        <v>0</v>
      </c>
      <c r="J15" s="1023"/>
    </row>
    <row r="16" spans="1:12" ht="29.5" thickBot="1" x14ac:dyDescent="0.6">
      <c r="A16" s="235" t="s">
        <v>203</v>
      </c>
      <c r="B16" s="236" t="s">
        <v>21</v>
      </c>
      <c r="C16" s="237"/>
      <c r="D16" s="316"/>
      <c r="E16" s="238"/>
      <c r="F16" s="238"/>
      <c r="G16" s="238"/>
      <c r="H16" s="239"/>
      <c r="I16" s="300">
        <f>SUM(I17+I36)</f>
        <v>0</v>
      </c>
      <c r="J16" s="41"/>
    </row>
    <row r="17" spans="1:15" ht="18.5" thickBot="1" x14ac:dyDescent="0.6">
      <c r="A17" s="235" t="s">
        <v>203</v>
      </c>
      <c r="B17" s="240"/>
      <c r="C17" s="955" t="s">
        <v>384</v>
      </c>
      <c r="D17" s="956"/>
      <c r="E17" s="329" t="s">
        <v>385</v>
      </c>
      <c r="F17" s="329" t="s">
        <v>386</v>
      </c>
      <c r="G17" s="329" t="s">
        <v>387</v>
      </c>
      <c r="H17" s="241" t="s">
        <v>388</v>
      </c>
      <c r="I17" s="242">
        <f>ROUNDDOWN((SUM(H18:H27)),-3)/1000</f>
        <v>0</v>
      </c>
    </row>
    <row r="18" spans="1:15" ht="18" customHeight="1" x14ac:dyDescent="0.55000000000000004">
      <c r="A18" s="235" t="s">
        <v>203</v>
      </c>
      <c r="B18" s="240"/>
      <c r="C18" s="983"/>
      <c r="D18" s="984"/>
      <c r="E18" s="507"/>
      <c r="F18" s="243" t="str">
        <f>IF(E18="","","×")</f>
        <v/>
      </c>
      <c r="G18" s="507"/>
      <c r="H18" s="244">
        <f>E18*G18</f>
        <v>0</v>
      </c>
      <c r="I18" s="242"/>
      <c r="J18" s="1008" t="s">
        <v>696</v>
      </c>
    </row>
    <row r="19" spans="1:15" x14ac:dyDescent="0.55000000000000004">
      <c r="A19" s="235" t="s">
        <v>203</v>
      </c>
      <c r="B19" s="240"/>
      <c r="C19" s="983"/>
      <c r="D19" s="984"/>
      <c r="E19" s="507"/>
      <c r="F19" s="243" t="str">
        <f t="shared" ref="F19:F27" si="0">IF(E19="","","×")</f>
        <v/>
      </c>
      <c r="G19" s="507"/>
      <c r="H19" s="245">
        <f t="shared" ref="H19:H27" si="1">E19*G19</f>
        <v>0</v>
      </c>
      <c r="I19" s="242"/>
      <c r="J19" s="1009"/>
      <c r="K19" s="375"/>
      <c r="L19" s="375"/>
      <c r="M19" s="375"/>
      <c r="N19" s="375"/>
      <c r="O19" s="375"/>
    </row>
    <row r="20" spans="1:15" x14ac:dyDescent="0.55000000000000004">
      <c r="A20" s="235" t="str">
        <f>IF(AND(C20="",E20=""),"",".")</f>
        <v/>
      </c>
      <c r="B20" s="240"/>
      <c r="C20" s="983"/>
      <c r="D20" s="984"/>
      <c r="E20" s="507"/>
      <c r="F20" s="243" t="str">
        <f t="shared" si="0"/>
        <v/>
      </c>
      <c r="G20" s="507"/>
      <c r="H20" s="245">
        <f t="shared" si="1"/>
        <v>0</v>
      </c>
      <c r="I20" s="242"/>
      <c r="J20" s="1009"/>
      <c r="K20" s="375"/>
      <c r="L20" s="375"/>
      <c r="M20" s="375"/>
      <c r="N20" s="375"/>
      <c r="O20" s="375"/>
    </row>
    <row r="21" spans="1:15" x14ac:dyDescent="0.55000000000000004">
      <c r="A21" s="235" t="str">
        <f t="shared" ref="A21:A27" si="2">IF(AND(C21="",E21=""),"",".")</f>
        <v/>
      </c>
      <c r="B21" s="240"/>
      <c r="C21" s="983"/>
      <c r="D21" s="984"/>
      <c r="E21" s="507"/>
      <c r="F21" s="243" t="str">
        <f t="shared" si="0"/>
        <v/>
      </c>
      <c r="G21" s="507"/>
      <c r="H21" s="245">
        <f t="shared" si="1"/>
        <v>0</v>
      </c>
      <c r="I21" s="242"/>
      <c r="J21" s="1009"/>
      <c r="K21" s="375"/>
      <c r="L21" s="375"/>
      <c r="M21" s="375"/>
      <c r="N21" s="375"/>
      <c r="O21" s="375"/>
    </row>
    <row r="22" spans="1:15" x14ac:dyDescent="0.55000000000000004">
      <c r="A22" s="235" t="str">
        <f t="shared" si="2"/>
        <v/>
      </c>
      <c r="B22" s="240"/>
      <c r="C22" s="983"/>
      <c r="D22" s="984"/>
      <c r="E22" s="507"/>
      <c r="F22" s="243" t="str">
        <f t="shared" si="0"/>
        <v/>
      </c>
      <c r="G22" s="507"/>
      <c r="H22" s="245">
        <f t="shared" si="1"/>
        <v>0</v>
      </c>
      <c r="I22" s="242"/>
      <c r="J22" s="1009"/>
      <c r="K22" s="375"/>
      <c r="L22" s="375"/>
      <c r="M22" s="375"/>
      <c r="N22" s="375"/>
      <c r="O22" s="375"/>
    </row>
    <row r="23" spans="1:15" x14ac:dyDescent="0.55000000000000004">
      <c r="A23" s="235" t="str">
        <f t="shared" si="2"/>
        <v/>
      </c>
      <c r="B23" s="240"/>
      <c r="C23" s="983"/>
      <c r="D23" s="984"/>
      <c r="E23" s="507"/>
      <c r="F23" s="243" t="str">
        <f t="shared" si="0"/>
        <v/>
      </c>
      <c r="G23" s="507"/>
      <c r="H23" s="245">
        <f t="shared" si="1"/>
        <v>0</v>
      </c>
      <c r="I23" s="242"/>
      <c r="J23" s="1009"/>
      <c r="K23" s="375"/>
      <c r="L23" s="375"/>
      <c r="M23" s="375"/>
      <c r="N23" s="375"/>
      <c r="O23" s="375"/>
    </row>
    <row r="24" spans="1:15" x14ac:dyDescent="0.55000000000000004">
      <c r="A24" s="235" t="str">
        <f t="shared" si="2"/>
        <v/>
      </c>
      <c r="B24" s="240"/>
      <c r="C24" s="983"/>
      <c r="D24" s="984"/>
      <c r="E24" s="507"/>
      <c r="F24" s="243" t="str">
        <f t="shared" si="0"/>
        <v/>
      </c>
      <c r="G24" s="507"/>
      <c r="H24" s="245">
        <f t="shared" si="1"/>
        <v>0</v>
      </c>
      <c r="I24" s="242"/>
      <c r="J24" s="1009"/>
      <c r="K24" s="375"/>
      <c r="L24" s="375"/>
      <c r="M24" s="375"/>
      <c r="N24" s="375"/>
      <c r="O24" s="375"/>
    </row>
    <row r="25" spans="1:15" x14ac:dyDescent="0.55000000000000004">
      <c r="A25" s="235" t="str">
        <f t="shared" si="2"/>
        <v/>
      </c>
      <c r="B25" s="240"/>
      <c r="C25" s="983"/>
      <c r="D25" s="984"/>
      <c r="E25" s="507"/>
      <c r="F25" s="243" t="str">
        <f t="shared" si="0"/>
        <v/>
      </c>
      <c r="G25" s="507"/>
      <c r="H25" s="245">
        <f t="shared" si="1"/>
        <v>0</v>
      </c>
      <c r="I25" s="242"/>
      <c r="J25" s="1009"/>
      <c r="K25" s="375"/>
      <c r="L25" s="375"/>
      <c r="M25" s="375"/>
      <c r="N25" s="375"/>
      <c r="O25" s="375"/>
    </row>
    <row r="26" spans="1:15" ht="18.5" thickBot="1" x14ac:dyDescent="0.6">
      <c r="A26" s="235" t="str">
        <f t="shared" si="2"/>
        <v/>
      </c>
      <c r="B26" s="240"/>
      <c r="C26" s="983"/>
      <c r="D26" s="984"/>
      <c r="E26" s="507"/>
      <c r="F26" s="243" t="str">
        <f t="shared" si="0"/>
        <v/>
      </c>
      <c r="G26" s="507"/>
      <c r="H26" s="245">
        <f t="shared" si="1"/>
        <v>0</v>
      </c>
      <c r="I26" s="242"/>
      <c r="J26" s="1010"/>
    </row>
    <row r="27" spans="1:15" ht="18.5" thickBot="1" x14ac:dyDescent="0.6">
      <c r="A27" s="235" t="str">
        <f t="shared" si="2"/>
        <v/>
      </c>
      <c r="B27" s="240"/>
      <c r="C27" s="983"/>
      <c r="D27" s="984"/>
      <c r="E27" s="508"/>
      <c r="F27" s="247" t="str">
        <f t="shared" si="0"/>
        <v/>
      </c>
      <c r="G27" s="508"/>
      <c r="H27" s="248">
        <f t="shared" si="1"/>
        <v>0</v>
      </c>
      <c r="I27" s="242"/>
      <c r="J27" s="246"/>
    </row>
    <row r="28" spans="1:15" ht="23" thickBot="1" x14ac:dyDescent="0.6">
      <c r="A28" s="235" t="s">
        <v>203</v>
      </c>
      <c r="B28" s="240"/>
      <c r="C28" s="249" t="s">
        <v>49</v>
      </c>
      <c r="D28" s="317"/>
      <c r="E28" s="250"/>
      <c r="F28" s="250"/>
      <c r="G28" s="250"/>
      <c r="H28" s="250"/>
      <c r="I28" s="251"/>
      <c r="J28" s="376" t="s">
        <v>573</v>
      </c>
    </row>
    <row r="29" spans="1:15" x14ac:dyDescent="0.55000000000000004">
      <c r="A29" s="235" t="s">
        <v>203</v>
      </c>
      <c r="B29" s="240"/>
      <c r="C29" s="252"/>
      <c r="D29" s="990"/>
      <c r="E29" s="991"/>
      <c r="F29" s="991"/>
      <c r="G29" s="991"/>
      <c r="H29" s="991"/>
      <c r="I29" s="992"/>
      <c r="J29" s="1011" t="s">
        <v>697</v>
      </c>
    </row>
    <row r="30" spans="1:15" x14ac:dyDescent="0.55000000000000004">
      <c r="A30" s="235" t="s">
        <v>203</v>
      </c>
      <c r="B30" s="240"/>
      <c r="C30" s="252"/>
      <c r="D30" s="993"/>
      <c r="E30" s="994"/>
      <c r="F30" s="994"/>
      <c r="G30" s="994"/>
      <c r="H30" s="994"/>
      <c r="I30" s="995"/>
      <c r="J30" s="1018"/>
    </row>
    <row r="31" spans="1:15" x14ac:dyDescent="0.55000000000000004">
      <c r="A31" s="235" t="s">
        <v>203</v>
      </c>
      <c r="B31" s="240"/>
      <c r="C31" s="252"/>
      <c r="D31" s="993"/>
      <c r="E31" s="994"/>
      <c r="F31" s="994"/>
      <c r="G31" s="994"/>
      <c r="H31" s="994"/>
      <c r="I31" s="995"/>
      <c r="J31" s="1018"/>
    </row>
    <row r="32" spans="1:15" x14ac:dyDescent="0.55000000000000004">
      <c r="A32" s="235" t="s">
        <v>203</v>
      </c>
      <c r="B32" s="240"/>
      <c r="C32" s="252"/>
      <c r="D32" s="993"/>
      <c r="E32" s="994"/>
      <c r="F32" s="994"/>
      <c r="G32" s="994"/>
      <c r="H32" s="994"/>
      <c r="I32" s="995"/>
      <c r="J32" s="1018"/>
    </row>
    <row r="33" spans="1:10" ht="18.5" thickBot="1" x14ac:dyDescent="0.6">
      <c r="A33" s="235" t="s">
        <v>203</v>
      </c>
      <c r="B33" s="253"/>
      <c r="C33" s="254"/>
      <c r="D33" s="996"/>
      <c r="E33" s="997"/>
      <c r="F33" s="997"/>
      <c r="G33" s="997"/>
      <c r="H33" s="997"/>
      <c r="I33" s="998"/>
      <c r="J33" s="1019"/>
    </row>
    <row r="34" spans="1:10" ht="23" thickBot="1" x14ac:dyDescent="0.6">
      <c r="A34" s="235" t="s">
        <v>203</v>
      </c>
      <c r="B34" s="342"/>
      <c r="C34" s="267" t="s">
        <v>426</v>
      </c>
      <c r="D34" s="323"/>
      <c r="E34" s="503"/>
      <c r="F34" s="503"/>
      <c r="G34" s="503"/>
      <c r="H34" s="343"/>
      <c r="I34" s="274"/>
      <c r="J34" s="327"/>
    </row>
    <row r="35" spans="1:10" x14ac:dyDescent="0.55000000000000004">
      <c r="A35" s="235" t="s">
        <v>203</v>
      </c>
      <c r="B35" s="240"/>
      <c r="C35" s="252"/>
      <c r="D35" s="574" t="s">
        <v>636</v>
      </c>
      <c r="E35" s="574" t="s">
        <v>385</v>
      </c>
      <c r="F35" s="574" t="s">
        <v>386</v>
      </c>
      <c r="G35" s="575" t="s">
        <v>639</v>
      </c>
      <c r="H35" s="576" t="s">
        <v>640</v>
      </c>
      <c r="I35" s="573"/>
      <c r="J35" s="1011" t="s">
        <v>699</v>
      </c>
    </row>
    <row r="36" spans="1:10" ht="19" x14ac:dyDescent="0.55000000000000004">
      <c r="A36" s="344" t="str">
        <f>IF(AND(D36="",E36="",H36=""),"",".")</f>
        <v>.</v>
      </c>
      <c r="B36" s="240"/>
      <c r="C36" s="252"/>
      <c r="D36" s="569"/>
      <c r="E36" s="623"/>
      <c r="F36" s="570" t="str">
        <f>IF(E36="","","×")</f>
        <v/>
      </c>
      <c r="G36" s="623"/>
      <c r="H36" s="571">
        <f>E36*G36</f>
        <v>0</v>
      </c>
      <c r="I36" s="950">
        <f>ROUNDDOWN((SUM(H36:H42)),-3)/1000</f>
        <v>0</v>
      </c>
      <c r="J36" s="1018"/>
    </row>
    <row r="37" spans="1:10" ht="19" x14ac:dyDescent="0.55000000000000004">
      <c r="A37" s="344" t="str">
        <f t="shared" ref="A37:A42" si="3">IF(AND(D37="",E37="",H37=""),"",".")</f>
        <v>.</v>
      </c>
      <c r="B37" s="240"/>
      <c r="C37" s="252"/>
      <c r="D37" s="319"/>
      <c r="E37" s="624"/>
      <c r="F37" s="539" t="str">
        <f t="shared" ref="F37:F42" si="4">IF(E37="","","×")</f>
        <v/>
      </c>
      <c r="G37" s="624"/>
      <c r="H37" s="245">
        <f t="shared" ref="H37:H42" si="5">E37*G37</f>
        <v>0</v>
      </c>
      <c r="I37" s="951"/>
      <c r="J37" s="1018"/>
    </row>
    <row r="38" spans="1:10" ht="19" x14ac:dyDescent="0.55000000000000004">
      <c r="A38" s="344" t="str">
        <f t="shared" si="3"/>
        <v>.</v>
      </c>
      <c r="B38" s="240"/>
      <c r="C38" s="252"/>
      <c r="D38" s="319"/>
      <c r="E38" s="624"/>
      <c r="F38" s="539" t="str">
        <f t="shared" si="4"/>
        <v/>
      </c>
      <c r="G38" s="624"/>
      <c r="H38" s="245">
        <f t="shared" si="5"/>
        <v>0</v>
      </c>
      <c r="I38" s="951"/>
      <c r="J38" s="1018"/>
    </row>
    <row r="39" spans="1:10" ht="19" x14ac:dyDescent="0.55000000000000004">
      <c r="A39" s="344" t="str">
        <f t="shared" si="3"/>
        <v>.</v>
      </c>
      <c r="B39" s="240"/>
      <c r="C39" s="252"/>
      <c r="D39" s="319"/>
      <c r="E39" s="624"/>
      <c r="F39" s="539" t="str">
        <f t="shared" si="4"/>
        <v/>
      </c>
      <c r="G39" s="624"/>
      <c r="H39" s="245">
        <f t="shared" si="5"/>
        <v>0</v>
      </c>
      <c r="I39" s="951"/>
      <c r="J39" s="1018"/>
    </row>
    <row r="40" spans="1:10" ht="19" x14ac:dyDescent="0.55000000000000004">
      <c r="A40" s="344" t="str">
        <f t="shared" si="3"/>
        <v>.</v>
      </c>
      <c r="B40" s="240"/>
      <c r="C40" s="252"/>
      <c r="D40" s="319"/>
      <c r="E40" s="624"/>
      <c r="F40" s="539" t="str">
        <f t="shared" si="4"/>
        <v/>
      </c>
      <c r="G40" s="624"/>
      <c r="H40" s="245">
        <f t="shared" si="5"/>
        <v>0</v>
      </c>
      <c r="I40" s="951"/>
      <c r="J40" s="1018"/>
    </row>
    <row r="41" spans="1:10" ht="19" x14ac:dyDescent="0.55000000000000004">
      <c r="A41" s="344" t="str">
        <f t="shared" si="3"/>
        <v>.</v>
      </c>
      <c r="B41" s="240"/>
      <c r="C41" s="252"/>
      <c r="D41" s="319"/>
      <c r="E41" s="624"/>
      <c r="F41" s="539" t="str">
        <f t="shared" si="4"/>
        <v/>
      </c>
      <c r="G41" s="624"/>
      <c r="H41" s="245">
        <f t="shared" si="5"/>
        <v>0</v>
      </c>
      <c r="I41" s="951"/>
      <c r="J41" s="1018"/>
    </row>
    <row r="42" spans="1:10" ht="19.5" thickBot="1" x14ac:dyDescent="0.6">
      <c r="A42" s="344" t="str">
        <f t="shared" si="3"/>
        <v>.</v>
      </c>
      <c r="B42" s="240"/>
      <c r="C42" s="270"/>
      <c r="D42" s="319"/>
      <c r="E42" s="624"/>
      <c r="F42" s="539" t="str">
        <f t="shared" si="4"/>
        <v/>
      </c>
      <c r="G42" s="624"/>
      <c r="H42" s="245">
        <f t="shared" si="5"/>
        <v>0</v>
      </c>
      <c r="I42" s="952"/>
      <c r="J42" s="1019"/>
    </row>
    <row r="43" spans="1:10" ht="29" x14ac:dyDescent="0.55000000000000004">
      <c r="A43" s="235" t="s">
        <v>203</v>
      </c>
      <c r="B43" s="255" t="s">
        <v>22</v>
      </c>
      <c r="C43" s="256"/>
      <c r="D43" s="321"/>
      <c r="E43" s="504"/>
      <c r="F43" s="505"/>
      <c r="G43" s="504"/>
      <c r="H43" s="257"/>
      <c r="I43" s="258"/>
      <c r="J43" s="327"/>
    </row>
    <row r="44" spans="1:10" s="265" customFormat="1" ht="13.5" thickBot="1" x14ac:dyDescent="0.6">
      <c r="A44" s="259"/>
      <c r="B44" s="260"/>
      <c r="C44" s="261" t="s">
        <v>17</v>
      </c>
      <c r="D44" s="322" t="s">
        <v>18</v>
      </c>
      <c r="E44" s="999" t="s">
        <v>19</v>
      </c>
      <c r="F44" s="1000"/>
      <c r="G44" s="1001"/>
      <c r="H44" s="262" t="s">
        <v>45</v>
      </c>
      <c r="I44" s="263" t="s">
        <v>20</v>
      </c>
      <c r="J44" s="264"/>
    </row>
    <row r="45" spans="1:10" ht="22.5" x14ac:dyDescent="0.55000000000000004">
      <c r="A45" s="235" t="s">
        <v>203</v>
      </c>
      <c r="B45" s="266"/>
      <c r="C45" s="267" t="s">
        <v>5</v>
      </c>
      <c r="D45" s="323"/>
      <c r="E45" s="503"/>
      <c r="F45" s="506"/>
      <c r="G45" s="503"/>
      <c r="H45" s="268"/>
      <c r="I45" s="269"/>
      <c r="J45" s="1011" t="s">
        <v>676</v>
      </c>
    </row>
    <row r="46" spans="1:10" x14ac:dyDescent="0.55000000000000004">
      <c r="A46" s="235" t="s">
        <v>203</v>
      </c>
      <c r="B46" s="240"/>
      <c r="C46" s="252"/>
      <c r="D46" s="318"/>
      <c r="E46" s="985"/>
      <c r="F46" s="986"/>
      <c r="G46" s="986"/>
      <c r="H46" s="7"/>
      <c r="I46" s="950">
        <f>ROUNDDOWN((SUM(H46:H53)),-3)/1000</f>
        <v>0</v>
      </c>
      <c r="J46" s="1018"/>
    </row>
    <row r="47" spans="1:10" x14ac:dyDescent="0.55000000000000004">
      <c r="A47" s="235" t="str">
        <f>IF(AND(D47="",E47="",H47=""),"",".")</f>
        <v/>
      </c>
      <c r="B47" s="240"/>
      <c r="C47" s="252"/>
      <c r="D47" s="324"/>
      <c r="E47" s="980"/>
      <c r="F47" s="981"/>
      <c r="G47" s="982"/>
      <c r="H47" s="8"/>
      <c r="I47" s="951"/>
      <c r="J47" s="1018"/>
    </row>
    <row r="48" spans="1:10" x14ac:dyDescent="0.55000000000000004">
      <c r="A48" s="235" t="str">
        <f t="shared" ref="A48:A100" si="6">IF(AND(D48="",E48="",H48=""),"",".")</f>
        <v/>
      </c>
      <c r="B48" s="240"/>
      <c r="C48" s="252"/>
      <c r="D48" s="319"/>
      <c r="E48" s="980"/>
      <c r="F48" s="981"/>
      <c r="G48" s="982"/>
      <c r="H48" s="8"/>
      <c r="I48" s="951"/>
      <c r="J48" s="1018"/>
    </row>
    <row r="49" spans="1:10" x14ac:dyDescent="0.55000000000000004">
      <c r="A49" s="235" t="str">
        <f t="shared" si="6"/>
        <v/>
      </c>
      <c r="B49" s="240"/>
      <c r="C49" s="252"/>
      <c r="D49" s="319"/>
      <c r="E49" s="980"/>
      <c r="F49" s="981"/>
      <c r="G49" s="982"/>
      <c r="H49" s="8"/>
      <c r="I49" s="951"/>
      <c r="J49" s="1018"/>
    </row>
    <row r="50" spans="1:10" x14ac:dyDescent="0.55000000000000004">
      <c r="A50" s="235" t="str">
        <f t="shared" si="6"/>
        <v/>
      </c>
      <c r="B50" s="240"/>
      <c r="C50" s="252"/>
      <c r="D50" s="319"/>
      <c r="E50" s="980"/>
      <c r="F50" s="981"/>
      <c r="G50" s="982"/>
      <c r="H50" s="8"/>
      <c r="I50" s="951"/>
      <c r="J50" s="1018"/>
    </row>
    <row r="51" spans="1:10" x14ac:dyDescent="0.55000000000000004">
      <c r="A51" s="235" t="str">
        <f t="shared" si="6"/>
        <v/>
      </c>
      <c r="B51" s="240"/>
      <c r="C51" s="252"/>
      <c r="D51" s="319"/>
      <c r="E51" s="980"/>
      <c r="F51" s="981"/>
      <c r="G51" s="982"/>
      <c r="H51" s="8"/>
      <c r="I51" s="951"/>
      <c r="J51" s="1018"/>
    </row>
    <row r="52" spans="1:10" x14ac:dyDescent="0.55000000000000004">
      <c r="A52" s="235" t="str">
        <f t="shared" si="6"/>
        <v/>
      </c>
      <c r="B52" s="240"/>
      <c r="C52" s="252"/>
      <c r="D52" s="319"/>
      <c r="E52" s="980"/>
      <c r="F52" s="981"/>
      <c r="G52" s="982"/>
      <c r="H52" s="8"/>
      <c r="I52" s="951"/>
      <c r="J52" s="1018"/>
    </row>
    <row r="53" spans="1:10" ht="18.5" thickBot="1" x14ac:dyDescent="0.6">
      <c r="A53" s="235" t="str">
        <f t="shared" si="6"/>
        <v/>
      </c>
      <c r="B53" s="240"/>
      <c r="C53" s="270"/>
      <c r="D53" s="320"/>
      <c r="E53" s="976"/>
      <c r="F53" s="977"/>
      <c r="G53" s="978"/>
      <c r="H53" s="9"/>
      <c r="I53" s="952"/>
      <c r="J53" s="1019"/>
    </row>
    <row r="54" spans="1:10" ht="22.5" x14ac:dyDescent="0.55000000000000004">
      <c r="A54" s="235" t="s">
        <v>203</v>
      </c>
      <c r="B54" s="987"/>
      <c r="C54" s="249" t="s">
        <v>23</v>
      </c>
      <c r="D54" s="325"/>
      <c r="E54" s="503"/>
      <c r="F54" s="503"/>
      <c r="G54" s="503"/>
      <c r="H54" s="271"/>
      <c r="I54" s="269"/>
      <c r="J54" s="1011" t="s">
        <v>677</v>
      </c>
    </row>
    <row r="55" spans="1:10" x14ac:dyDescent="0.55000000000000004">
      <c r="A55" s="235" t="s">
        <v>203</v>
      </c>
      <c r="B55" s="987"/>
      <c r="C55" s="272"/>
      <c r="D55" s="318"/>
      <c r="E55" s="985"/>
      <c r="F55" s="986"/>
      <c r="G55" s="986"/>
      <c r="H55" s="10"/>
      <c r="I55" s="950">
        <f>ROUNDDOWN((SUM(H55:H64)),-3)/1000</f>
        <v>0</v>
      </c>
      <c r="J55" s="1020"/>
    </row>
    <row r="56" spans="1:10" x14ac:dyDescent="0.55000000000000004">
      <c r="A56" s="235" t="str">
        <f t="shared" si="6"/>
        <v/>
      </c>
      <c r="B56" s="987"/>
      <c r="C56" s="272"/>
      <c r="D56" s="319"/>
      <c r="E56" s="980"/>
      <c r="F56" s="981"/>
      <c r="G56" s="982"/>
      <c r="H56" s="11"/>
      <c r="I56" s="951"/>
      <c r="J56" s="1020"/>
    </row>
    <row r="57" spans="1:10" x14ac:dyDescent="0.55000000000000004">
      <c r="A57" s="235" t="str">
        <f t="shared" si="6"/>
        <v/>
      </c>
      <c r="B57" s="987"/>
      <c r="C57" s="272"/>
      <c r="D57" s="319"/>
      <c r="E57" s="980"/>
      <c r="F57" s="981"/>
      <c r="G57" s="982"/>
      <c r="H57" s="11"/>
      <c r="I57" s="951"/>
      <c r="J57" s="1020"/>
    </row>
    <row r="58" spans="1:10" x14ac:dyDescent="0.55000000000000004">
      <c r="A58" s="235" t="str">
        <f t="shared" si="6"/>
        <v/>
      </c>
      <c r="B58" s="987"/>
      <c r="C58" s="272"/>
      <c r="D58" s="319"/>
      <c r="E58" s="980"/>
      <c r="F58" s="981"/>
      <c r="G58" s="982"/>
      <c r="H58" s="11"/>
      <c r="I58" s="951"/>
      <c r="J58" s="1020"/>
    </row>
    <row r="59" spans="1:10" x14ac:dyDescent="0.55000000000000004">
      <c r="A59" s="235" t="str">
        <f t="shared" si="6"/>
        <v/>
      </c>
      <c r="B59" s="987"/>
      <c r="C59" s="272"/>
      <c r="D59" s="319"/>
      <c r="E59" s="980"/>
      <c r="F59" s="981"/>
      <c r="G59" s="982"/>
      <c r="H59" s="11"/>
      <c r="I59" s="951"/>
      <c r="J59" s="1020"/>
    </row>
    <row r="60" spans="1:10" x14ac:dyDescent="0.55000000000000004">
      <c r="A60" s="235" t="str">
        <f t="shared" si="6"/>
        <v/>
      </c>
      <c r="B60" s="987"/>
      <c r="C60" s="272"/>
      <c r="D60" s="319"/>
      <c r="E60" s="980"/>
      <c r="F60" s="981"/>
      <c r="G60" s="982"/>
      <c r="H60" s="11"/>
      <c r="I60" s="951"/>
      <c r="J60" s="1020"/>
    </row>
    <row r="61" spans="1:10" x14ac:dyDescent="0.55000000000000004">
      <c r="A61" s="235" t="str">
        <f t="shared" si="6"/>
        <v/>
      </c>
      <c r="B61" s="987"/>
      <c r="C61" s="272"/>
      <c r="D61" s="319"/>
      <c r="E61" s="980"/>
      <c r="F61" s="981"/>
      <c r="G61" s="982"/>
      <c r="H61" s="11"/>
      <c r="I61" s="951"/>
      <c r="J61" s="1020"/>
    </row>
    <row r="62" spans="1:10" x14ac:dyDescent="0.55000000000000004">
      <c r="A62" s="235" t="str">
        <f t="shared" si="6"/>
        <v/>
      </c>
      <c r="B62" s="987"/>
      <c r="C62" s="272"/>
      <c r="D62" s="319"/>
      <c r="E62" s="980"/>
      <c r="F62" s="981"/>
      <c r="G62" s="982"/>
      <c r="H62" s="11"/>
      <c r="I62" s="951"/>
      <c r="J62" s="1020"/>
    </row>
    <row r="63" spans="1:10" x14ac:dyDescent="0.55000000000000004">
      <c r="A63" s="235" t="str">
        <f t="shared" si="6"/>
        <v/>
      </c>
      <c r="B63" s="987"/>
      <c r="C63" s="272"/>
      <c r="D63" s="319"/>
      <c r="E63" s="980"/>
      <c r="F63" s="981"/>
      <c r="G63" s="982"/>
      <c r="H63" s="11"/>
      <c r="I63" s="951"/>
      <c r="J63" s="1020"/>
    </row>
    <row r="64" spans="1:10" ht="18.5" thickBot="1" x14ac:dyDescent="0.6">
      <c r="A64" s="235" t="str">
        <f t="shared" si="6"/>
        <v/>
      </c>
      <c r="B64" s="987"/>
      <c r="C64" s="273"/>
      <c r="D64" s="320"/>
      <c r="E64" s="976"/>
      <c r="F64" s="977"/>
      <c r="G64" s="978"/>
      <c r="H64" s="12"/>
      <c r="I64" s="952"/>
      <c r="J64" s="1021"/>
    </row>
    <row r="65" spans="1:10" ht="22.5" x14ac:dyDescent="0.55000000000000004">
      <c r="A65" s="235" t="s">
        <v>203</v>
      </c>
      <c r="B65" s="240"/>
      <c r="C65" s="249" t="s">
        <v>24</v>
      </c>
      <c r="D65" s="325"/>
      <c r="E65" s="503"/>
      <c r="F65" s="503"/>
      <c r="G65" s="503"/>
      <c r="H65" s="271"/>
      <c r="I65" s="274"/>
      <c r="J65" s="1011" t="s">
        <v>678</v>
      </c>
    </row>
    <row r="66" spans="1:10" x14ac:dyDescent="0.55000000000000004">
      <c r="A66" s="235" t="s">
        <v>203</v>
      </c>
      <c r="B66" s="240"/>
      <c r="C66" s="252"/>
      <c r="D66" s="318"/>
      <c r="E66" s="985"/>
      <c r="F66" s="986"/>
      <c r="G66" s="986"/>
      <c r="H66" s="10"/>
      <c r="I66" s="950">
        <f>ROUNDDOWN((SUM(H66:H75)),-3)/1000</f>
        <v>0</v>
      </c>
      <c r="J66" s="1020"/>
    </row>
    <row r="67" spans="1:10" x14ac:dyDescent="0.55000000000000004">
      <c r="A67" s="235" t="str">
        <f t="shared" si="6"/>
        <v/>
      </c>
      <c r="B67" s="240"/>
      <c r="C67" s="252"/>
      <c r="D67" s="319"/>
      <c r="E67" s="980"/>
      <c r="F67" s="981"/>
      <c r="G67" s="982"/>
      <c r="H67" s="11"/>
      <c r="I67" s="951"/>
      <c r="J67" s="1020"/>
    </row>
    <row r="68" spans="1:10" x14ac:dyDescent="0.55000000000000004">
      <c r="A68" s="235" t="str">
        <f t="shared" si="6"/>
        <v/>
      </c>
      <c r="B68" s="240"/>
      <c r="C68" s="252"/>
      <c r="D68" s="319"/>
      <c r="E68" s="980"/>
      <c r="F68" s="981"/>
      <c r="G68" s="982"/>
      <c r="H68" s="11"/>
      <c r="I68" s="951"/>
      <c r="J68" s="1020"/>
    </row>
    <row r="69" spans="1:10" x14ac:dyDescent="0.55000000000000004">
      <c r="A69" s="235" t="str">
        <f t="shared" si="6"/>
        <v/>
      </c>
      <c r="B69" s="240"/>
      <c r="C69" s="252"/>
      <c r="D69" s="319"/>
      <c r="E69" s="980"/>
      <c r="F69" s="981"/>
      <c r="G69" s="982"/>
      <c r="H69" s="11"/>
      <c r="I69" s="951"/>
      <c r="J69" s="1020"/>
    </row>
    <row r="70" spans="1:10" x14ac:dyDescent="0.55000000000000004">
      <c r="A70" s="235" t="str">
        <f t="shared" si="6"/>
        <v/>
      </c>
      <c r="B70" s="240"/>
      <c r="C70" s="252"/>
      <c r="D70" s="319"/>
      <c r="E70" s="980"/>
      <c r="F70" s="981"/>
      <c r="G70" s="982"/>
      <c r="H70" s="11"/>
      <c r="I70" s="951"/>
      <c r="J70" s="1020"/>
    </row>
    <row r="71" spans="1:10" x14ac:dyDescent="0.55000000000000004">
      <c r="A71" s="235" t="str">
        <f t="shared" si="6"/>
        <v/>
      </c>
      <c r="B71" s="240"/>
      <c r="C71" s="252"/>
      <c r="D71" s="319"/>
      <c r="E71" s="980"/>
      <c r="F71" s="981"/>
      <c r="G71" s="982"/>
      <c r="H71" s="11"/>
      <c r="I71" s="951"/>
      <c r="J71" s="1020"/>
    </row>
    <row r="72" spans="1:10" x14ac:dyDescent="0.55000000000000004">
      <c r="A72" s="235" t="str">
        <f t="shared" si="6"/>
        <v/>
      </c>
      <c r="B72" s="240"/>
      <c r="C72" s="252"/>
      <c r="D72" s="319"/>
      <c r="E72" s="980"/>
      <c r="F72" s="981"/>
      <c r="G72" s="982"/>
      <c r="H72" s="11"/>
      <c r="I72" s="951"/>
      <c r="J72" s="1020"/>
    </row>
    <row r="73" spans="1:10" x14ac:dyDescent="0.55000000000000004">
      <c r="A73" s="235" t="str">
        <f t="shared" si="6"/>
        <v/>
      </c>
      <c r="B73" s="240"/>
      <c r="C73" s="252"/>
      <c r="D73" s="319"/>
      <c r="E73" s="980"/>
      <c r="F73" s="981"/>
      <c r="G73" s="982"/>
      <c r="H73" s="11"/>
      <c r="I73" s="951"/>
      <c r="J73" s="1020"/>
    </row>
    <row r="74" spans="1:10" x14ac:dyDescent="0.55000000000000004">
      <c r="A74" s="235" t="str">
        <f t="shared" si="6"/>
        <v/>
      </c>
      <c r="B74" s="240"/>
      <c r="C74" s="252"/>
      <c r="D74" s="319"/>
      <c r="E74" s="980"/>
      <c r="F74" s="981"/>
      <c r="G74" s="982"/>
      <c r="H74" s="11"/>
      <c r="I74" s="951"/>
      <c r="J74" s="1020"/>
    </row>
    <row r="75" spans="1:10" ht="18.5" thickBot="1" x14ac:dyDescent="0.6">
      <c r="A75" s="235" t="str">
        <f t="shared" si="6"/>
        <v/>
      </c>
      <c r="B75" s="240"/>
      <c r="C75" s="270"/>
      <c r="D75" s="320"/>
      <c r="E75" s="976"/>
      <c r="F75" s="977"/>
      <c r="G75" s="978"/>
      <c r="H75" s="12"/>
      <c r="I75" s="952"/>
      <c r="J75" s="1021"/>
    </row>
    <row r="76" spans="1:10" ht="22.5" x14ac:dyDescent="0.55000000000000004">
      <c r="A76" s="235" t="s">
        <v>203</v>
      </c>
      <c r="B76" s="240"/>
      <c r="C76" s="249" t="s">
        <v>427</v>
      </c>
      <c r="D76" s="325"/>
      <c r="E76" s="979"/>
      <c r="F76" s="979"/>
      <c r="G76" s="979"/>
      <c r="H76" s="271"/>
      <c r="I76" s="251"/>
      <c r="J76" s="1011" t="s">
        <v>698</v>
      </c>
    </row>
    <row r="77" spans="1:10" x14ac:dyDescent="0.55000000000000004">
      <c r="A77" s="235" t="s">
        <v>203</v>
      </c>
      <c r="B77" s="240"/>
      <c r="C77" s="272"/>
      <c r="D77" s="572" t="s">
        <v>636</v>
      </c>
      <c r="E77" s="574" t="s">
        <v>385</v>
      </c>
      <c r="F77" s="574" t="s">
        <v>386</v>
      </c>
      <c r="G77" s="575" t="s">
        <v>637</v>
      </c>
      <c r="H77" s="576" t="s">
        <v>638</v>
      </c>
      <c r="I77" s="573"/>
      <c r="J77" s="1012"/>
    </row>
    <row r="78" spans="1:10" x14ac:dyDescent="0.55000000000000004">
      <c r="A78" s="235" t="str">
        <f t="shared" si="6"/>
        <v>.</v>
      </c>
      <c r="B78" s="240"/>
      <c r="C78" s="272"/>
      <c r="D78" s="577"/>
      <c r="E78" s="623"/>
      <c r="F78" s="570" t="str">
        <f>IF(E78="","","×")</f>
        <v/>
      </c>
      <c r="G78" s="623"/>
      <c r="H78" s="571">
        <f>E78*G78</f>
        <v>0</v>
      </c>
      <c r="I78" s="951">
        <f>ROUNDDOWN((SUM(H78:H84)),-3)/1000</f>
        <v>0</v>
      </c>
      <c r="J78" s="1012"/>
    </row>
    <row r="79" spans="1:10" x14ac:dyDescent="0.55000000000000004">
      <c r="A79" s="235" t="str">
        <f t="shared" si="6"/>
        <v>.</v>
      </c>
      <c r="B79" s="240"/>
      <c r="C79" s="272"/>
      <c r="D79" s="324"/>
      <c r="E79" s="624"/>
      <c r="F79" s="539" t="str">
        <f t="shared" ref="F79:F84" si="7">IF(E79="","","×")</f>
        <v/>
      </c>
      <c r="G79" s="624"/>
      <c r="H79" s="245">
        <f t="shared" ref="H79:H84" si="8">E79*G79</f>
        <v>0</v>
      </c>
      <c r="I79" s="951"/>
      <c r="J79" s="1012"/>
    </row>
    <row r="80" spans="1:10" x14ac:dyDescent="0.55000000000000004">
      <c r="A80" s="235" t="str">
        <f t="shared" si="6"/>
        <v>.</v>
      </c>
      <c r="B80" s="240"/>
      <c r="C80" s="272"/>
      <c r="D80" s="324"/>
      <c r="E80" s="624"/>
      <c r="F80" s="539" t="str">
        <f t="shared" si="7"/>
        <v/>
      </c>
      <c r="G80" s="624"/>
      <c r="H80" s="245">
        <f t="shared" si="8"/>
        <v>0</v>
      </c>
      <c r="I80" s="951"/>
      <c r="J80" s="1012"/>
    </row>
    <row r="81" spans="1:10" x14ac:dyDescent="0.55000000000000004">
      <c r="A81" s="235" t="str">
        <f t="shared" si="6"/>
        <v>.</v>
      </c>
      <c r="B81" s="240"/>
      <c r="C81" s="272"/>
      <c r="D81" s="324"/>
      <c r="E81" s="624"/>
      <c r="F81" s="539" t="str">
        <f t="shared" si="7"/>
        <v/>
      </c>
      <c r="G81" s="624"/>
      <c r="H81" s="245">
        <f t="shared" si="8"/>
        <v>0</v>
      </c>
      <c r="I81" s="951"/>
      <c r="J81" s="1012"/>
    </row>
    <row r="82" spans="1:10" x14ac:dyDescent="0.55000000000000004">
      <c r="A82" s="235" t="str">
        <f t="shared" si="6"/>
        <v>.</v>
      </c>
      <c r="B82" s="240"/>
      <c r="C82" s="278"/>
      <c r="D82" s="324"/>
      <c r="E82" s="624"/>
      <c r="F82" s="539" t="str">
        <f t="shared" si="7"/>
        <v/>
      </c>
      <c r="G82" s="624"/>
      <c r="H82" s="245">
        <f t="shared" si="8"/>
        <v>0</v>
      </c>
      <c r="I82" s="951"/>
      <c r="J82" s="1012"/>
    </row>
    <row r="83" spans="1:10" x14ac:dyDescent="0.55000000000000004">
      <c r="A83" s="235" t="str">
        <f t="shared" si="6"/>
        <v>.</v>
      </c>
      <c r="B83" s="240"/>
      <c r="C83" s="278"/>
      <c r="D83" s="324"/>
      <c r="E83" s="624"/>
      <c r="F83" s="539" t="str">
        <f t="shared" si="7"/>
        <v/>
      </c>
      <c r="G83" s="624"/>
      <c r="H83" s="245">
        <f t="shared" si="8"/>
        <v>0</v>
      </c>
      <c r="I83" s="951"/>
      <c r="J83" s="1012"/>
    </row>
    <row r="84" spans="1:10" ht="18.5" thickBot="1" x14ac:dyDescent="0.6">
      <c r="A84" s="235" t="str">
        <f t="shared" si="6"/>
        <v>.</v>
      </c>
      <c r="B84" s="240"/>
      <c r="C84" s="278"/>
      <c r="D84" s="540"/>
      <c r="E84" s="624"/>
      <c r="F84" s="539" t="str">
        <f t="shared" si="7"/>
        <v/>
      </c>
      <c r="G84" s="624"/>
      <c r="H84" s="245">
        <f t="shared" si="8"/>
        <v>0</v>
      </c>
      <c r="I84" s="952"/>
      <c r="J84" s="1013"/>
    </row>
    <row r="85" spans="1:10" ht="23" thickBot="1" x14ac:dyDescent="0.6">
      <c r="A85" s="235" t="s">
        <v>203</v>
      </c>
      <c r="B85" s="240"/>
      <c r="C85" s="578"/>
      <c r="D85" s="580" t="s">
        <v>428</v>
      </c>
      <c r="E85" s="579"/>
      <c r="F85" s="579"/>
      <c r="G85" s="579"/>
      <c r="H85" s="579"/>
      <c r="I85" s="269"/>
      <c r="J85" s="376" t="s">
        <v>573</v>
      </c>
    </row>
    <row r="86" spans="1:10" x14ac:dyDescent="0.55000000000000004">
      <c r="A86" s="235" t="s">
        <v>203</v>
      </c>
      <c r="B86" s="240"/>
      <c r="C86" s="345"/>
      <c r="D86" s="990"/>
      <c r="E86" s="991"/>
      <c r="F86" s="991"/>
      <c r="G86" s="991"/>
      <c r="H86" s="991"/>
      <c r="I86" s="1014"/>
      <c r="J86" s="1008" t="s">
        <v>575</v>
      </c>
    </row>
    <row r="87" spans="1:10" x14ac:dyDescent="0.55000000000000004">
      <c r="A87" s="235" t="s">
        <v>203</v>
      </c>
      <c r="B87" s="240"/>
      <c r="C87" s="345"/>
      <c r="D87" s="993"/>
      <c r="E87" s="994"/>
      <c r="F87" s="994"/>
      <c r="G87" s="994"/>
      <c r="H87" s="994"/>
      <c r="I87" s="1015"/>
      <c r="J87" s="1009"/>
    </row>
    <row r="88" spans="1:10" x14ac:dyDescent="0.55000000000000004">
      <c r="A88" s="235" t="s">
        <v>203</v>
      </c>
      <c r="B88" s="240"/>
      <c r="C88" s="345"/>
      <c r="D88" s="993"/>
      <c r="E88" s="994"/>
      <c r="F88" s="994"/>
      <c r="G88" s="994"/>
      <c r="H88" s="994"/>
      <c r="I88" s="1015"/>
      <c r="J88" s="1009"/>
    </row>
    <row r="89" spans="1:10" x14ac:dyDescent="0.55000000000000004">
      <c r="A89" s="235" t="s">
        <v>203</v>
      </c>
      <c r="B89" s="240"/>
      <c r="C89" s="345"/>
      <c r="D89" s="993"/>
      <c r="E89" s="994"/>
      <c r="F89" s="994"/>
      <c r="G89" s="994"/>
      <c r="H89" s="994"/>
      <c r="I89" s="1015"/>
      <c r="J89" s="1009"/>
    </row>
    <row r="90" spans="1:10" ht="18.5" thickBot="1" x14ac:dyDescent="0.6">
      <c r="A90" s="235" t="s">
        <v>203</v>
      </c>
      <c r="B90" s="253"/>
      <c r="C90" s="254"/>
      <c r="D90" s="996"/>
      <c r="E90" s="997"/>
      <c r="F90" s="997"/>
      <c r="G90" s="997"/>
      <c r="H90" s="997"/>
      <c r="I90" s="1016"/>
      <c r="J90" s="1010"/>
    </row>
    <row r="91" spans="1:10" ht="22.5" x14ac:dyDescent="0.55000000000000004">
      <c r="A91" s="235" t="s">
        <v>203</v>
      </c>
      <c r="B91" s="240"/>
      <c r="C91" s="267" t="s">
        <v>25</v>
      </c>
      <c r="D91" s="325"/>
      <c r="E91" s="329"/>
      <c r="F91" s="329"/>
      <c r="G91" s="329"/>
      <c r="H91" s="271"/>
      <c r="I91" s="274"/>
    </row>
    <row r="92" spans="1:10" x14ac:dyDescent="0.55000000000000004">
      <c r="A92" s="235" t="s">
        <v>203</v>
      </c>
      <c r="B92" s="240"/>
      <c r="C92" s="272"/>
      <c r="D92" s="318"/>
      <c r="E92" s="985"/>
      <c r="F92" s="986"/>
      <c r="G92" s="986"/>
      <c r="H92" s="10"/>
      <c r="I92" s="950">
        <f>ROUNDDOWN((SUM(H92:H101)),-3)/1000</f>
        <v>0</v>
      </c>
      <c r="J92" s="1002"/>
    </row>
    <row r="93" spans="1:10" x14ac:dyDescent="0.55000000000000004">
      <c r="A93" s="235" t="str">
        <f t="shared" si="6"/>
        <v/>
      </c>
      <c r="B93" s="240"/>
      <c r="C93" s="272"/>
      <c r="D93" s="319"/>
      <c r="E93" s="980"/>
      <c r="F93" s="981"/>
      <c r="G93" s="982"/>
      <c r="H93" s="11"/>
      <c r="I93" s="951"/>
      <c r="J93" s="1003"/>
    </row>
    <row r="94" spans="1:10" x14ac:dyDescent="0.55000000000000004">
      <c r="A94" s="235" t="str">
        <f t="shared" si="6"/>
        <v/>
      </c>
      <c r="B94" s="240"/>
      <c r="C94" s="272"/>
      <c r="D94" s="319"/>
      <c r="E94" s="980"/>
      <c r="F94" s="981"/>
      <c r="G94" s="982"/>
      <c r="H94" s="11"/>
      <c r="I94" s="951"/>
      <c r="J94" s="1003"/>
    </row>
    <row r="95" spans="1:10" x14ac:dyDescent="0.55000000000000004">
      <c r="A95" s="235" t="str">
        <f t="shared" si="6"/>
        <v/>
      </c>
      <c r="B95" s="240"/>
      <c r="C95" s="272"/>
      <c r="D95" s="319"/>
      <c r="E95" s="980"/>
      <c r="F95" s="981"/>
      <c r="G95" s="982"/>
      <c r="H95" s="11"/>
      <c r="I95" s="951"/>
      <c r="J95" s="1003"/>
    </row>
    <row r="96" spans="1:10" x14ac:dyDescent="0.55000000000000004">
      <c r="A96" s="235" t="str">
        <f t="shared" si="6"/>
        <v/>
      </c>
      <c r="B96" s="240"/>
      <c r="C96" s="272"/>
      <c r="D96" s="319"/>
      <c r="E96" s="980"/>
      <c r="F96" s="981"/>
      <c r="G96" s="982"/>
      <c r="H96" s="11"/>
      <c r="I96" s="951"/>
      <c r="J96" s="1003"/>
    </row>
    <row r="97" spans="1:10" x14ac:dyDescent="0.55000000000000004">
      <c r="A97" s="235" t="str">
        <f t="shared" si="6"/>
        <v/>
      </c>
      <c r="B97" s="240"/>
      <c r="C97" s="272"/>
      <c r="D97" s="319"/>
      <c r="E97" s="980"/>
      <c r="F97" s="981"/>
      <c r="G97" s="982"/>
      <c r="H97" s="11"/>
      <c r="I97" s="951"/>
      <c r="J97" s="1003"/>
    </row>
    <row r="98" spans="1:10" x14ac:dyDescent="0.55000000000000004">
      <c r="A98" s="235" t="str">
        <f t="shared" si="6"/>
        <v/>
      </c>
      <c r="B98" s="240"/>
      <c r="C98" s="272"/>
      <c r="D98" s="319"/>
      <c r="E98" s="980"/>
      <c r="F98" s="981"/>
      <c r="G98" s="982"/>
      <c r="H98" s="11"/>
      <c r="I98" s="951"/>
      <c r="J98" s="1003"/>
    </row>
    <row r="99" spans="1:10" x14ac:dyDescent="0.55000000000000004">
      <c r="A99" s="235" t="str">
        <f t="shared" si="6"/>
        <v/>
      </c>
      <c r="B99" s="240"/>
      <c r="C99" s="272"/>
      <c r="D99" s="319"/>
      <c r="E99" s="980"/>
      <c r="F99" s="981"/>
      <c r="G99" s="982"/>
      <c r="H99" s="11"/>
      <c r="I99" s="951"/>
      <c r="J99" s="1003"/>
    </row>
    <row r="100" spans="1:10" x14ac:dyDescent="0.55000000000000004">
      <c r="A100" s="235" t="str">
        <f t="shared" si="6"/>
        <v/>
      </c>
      <c r="B100" s="240"/>
      <c r="C100" s="272"/>
      <c r="D100" s="319"/>
      <c r="E100" s="980"/>
      <c r="F100" s="981"/>
      <c r="G100" s="982"/>
      <c r="H100" s="11"/>
      <c r="I100" s="951"/>
      <c r="J100" s="1003"/>
    </row>
    <row r="101" spans="1:10" ht="18.5" thickBot="1" x14ac:dyDescent="0.6">
      <c r="A101" s="235" t="s">
        <v>312</v>
      </c>
      <c r="B101" s="275"/>
      <c r="C101" s="276"/>
      <c r="D101" s="326"/>
      <c r="E101" s="1004"/>
      <c r="F101" s="1005"/>
      <c r="G101" s="1006"/>
      <c r="H101" s="13"/>
      <c r="I101" s="1007"/>
      <c r="J101" s="1003"/>
    </row>
    <row r="102" spans="1:10" x14ac:dyDescent="0.55000000000000004">
      <c r="A102" s="277"/>
    </row>
  </sheetData>
  <sheetProtection algorithmName="SHA-512" hashValue="or7SIuUDoWQpXVYe/dSmFlZDSGNZnBEfthozNcUdu04oybM5kxTpsLaWv74guAlsV0Rs3zj5mrzzy0GQn/KfcQ==" saltValue="VGL7UBbEL+Xve8juSJFZNg==" spinCount="100000" sheet="1" objects="1" scenarios="1" autoFilter="0"/>
  <autoFilter ref="A14:I101" xr:uid="{00000000-0009-0000-0000-000007000000}">
    <filterColumn colId="4" showButton="0"/>
    <filterColumn colId="5" showButton="0"/>
  </autoFilter>
  <mergeCells count="87">
    <mergeCell ref="J5:J6"/>
    <mergeCell ref="J29:J33"/>
    <mergeCell ref="J45:J53"/>
    <mergeCell ref="J54:J64"/>
    <mergeCell ref="J65:J75"/>
    <mergeCell ref="J7:J12"/>
    <mergeCell ref="J35:J42"/>
    <mergeCell ref="J13:J15"/>
    <mergeCell ref="J18:J26"/>
    <mergeCell ref="J86:J90"/>
    <mergeCell ref="J76:J84"/>
    <mergeCell ref="D86:I90"/>
    <mergeCell ref="I66:I75"/>
    <mergeCell ref="E52:G52"/>
    <mergeCell ref="E53:G53"/>
    <mergeCell ref="I46:I53"/>
    <mergeCell ref="E67:G67"/>
    <mergeCell ref="E47:G47"/>
    <mergeCell ref="E48:G48"/>
    <mergeCell ref="E49:G49"/>
    <mergeCell ref="E50:G50"/>
    <mergeCell ref="I55:I64"/>
    <mergeCell ref="E56:G56"/>
    <mergeCell ref="E57:G57"/>
    <mergeCell ref="E58:G58"/>
    <mergeCell ref="J92:J101"/>
    <mergeCell ref="E93:G93"/>
    <mergeCell ref="E94:G94"/>
    <mergeCell ref="E95:G95"/>
    <mergeCell ref="E96:G96"/>
    <mergeCell ref="E100:G100"/>
    <mergeCell ref="E101:G101"/>
    <mergeCell ref="E92:G92"/>
    <mergeCell ref="E99:G99"/>
    <mergeCell ref="I92:I101"/>
    <mergeCell ref="E98:G98"/>
    <mergeCell ref="B54:B64"/>
    <mergeCell ref="A15:D15"/>
    <mergeCell ref="E97:G97"/>
    <mergeCell ref="C22:D22"/>
    <mergeCell ref="C23:D23"/>
    <mergeCell ref="C24:D24"/>
    <mergeCell ref="C25:D25"/>
    <mergeCell ref="C26:D26"/>
    <mergeCell ref="C27:D27"/>
    <mergeCell ref="E70:G70"/>
    <mergeCell ref="E71:G71"/>
    <mergeCell ref="E66:G66"/>
    <mergeCell ref="D29:I33"/>
    <mergeCell ref="E44:G44"/>
    <mergeCell ref="E72:G72"/>
    <mergeCell ref="E73:G73"/>
    <mergeCell ref="C18:D18"/>
    <mergeCell ref="C19:D19"/>
    <mergeCell ref="C20:D20"/>
    <mergeCell ref="C21:D21"/>
    <mergeCell ref="E74:G74"/>
    <mergeCell ref="E55:G55"/>
    <mergeCell ref="E60:G60"/>
    <mergeCell ref="E61:G61"/>
    <mergeCell ref="E62:G62"/>
    <mergeCell ref="E63:G63"/>
    <mergeCell ref="E64:G64"/>
    <mergeCell ref="E46:G46"/>
    <mergeCell ref="E51:G51"/>
    <mergeCell ref="E59:G59"/>
    <mergeCell ref="E14:G14"/>
    <mergeCell ref="E75:G75"/>
    <mergeCell ref="E76:G76"/>
    <mergeCell ref="E68:G68"/>
    <mergeCell ref="E69:G69"/>
    <mergeCell ref="I36:I42"/>
    <mergeCell ref="I78:I84"/>
    <mergeCell ref="A2:B2"/>
    <mergeCell ref="A3:B3"/>
    <mergeCell ref="C2:I2"/>
    <mergeCell ref="C3:I3"/>
    <mergeCell ref="C17:D17"/>
    <mergeCell ref="E5:G5"/>
    <mergeCell ref="C6:D6"/>
    <mergeCell ref="E7:G7"/>
    <mergeCell ref="E8:G8"/>
    <mergeCell ref="E9:G9"/>
    <mergeCell ref="E10:G10"/>
    <mergeCell ref="E11:G11"/>
    <mergeCell ref="E12:G12"/>
    <mergeCell ref="E6:G6"/>
  </mergeCells>
  <phoneticPr fontId="3"/>
  <dataValidations count="3">
    <dataValidation imeMode="halfAlpha" allowBlank="1" showInputMessage="1" showErrorMessage="1" sqref="I14:I16 I102:I65523 I44" xr:uid="{00000000-0002-0000-0700-000000000000}"/>
    <dataValidation type="whole" imeMode="off" operator="greaterThanOrEqual" allowBlank="1" showInputMessage="1" showErrorMessage="1" sqref="E18:E27 E78:E84 E36:E42" xr:uid="{00000000-0002-0000-0700-000001000000}">
      <formula1>0</formula1>
    </dataValidation>
    <dataValidation type="whole" operator="greaterThanOrEqual" allowBlank="1" showInputMessage="1" showErrorMessage="1" sqref="H46:H76 H91:H101" xr:uid="{00000000-0002-0000-0700-000002000000}">
      <formula1>0</formula1>
    </dataValidation>
  </dataValidations>
  <printOptions horizontalCentered="1"/>
  <pageMargins left="0.70866141732283472" right="0.70866141732283472" top="0.35433070866141736" bottom="0.35433070866141736" header="0.31496062992125984" footer="0.31496062992125984"/>
  <pageSetup paperSize="9" scale="40" orientation="portrait" r:id="rId1"/>
  <rowBreaks count="2" manualBreakCount="2">
    <brk id="42" max="9" man="1"/>
    <brk id="64"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91"/>
  <sheetViews>
    <sheetView view="pageBreakPreview" topLeftCell="A171" zoomScale="70" zoomScaleNormal="85" zoomScaleSheetLayoutView="70" zoomScalePageLayoutView="55" workbookViewId="0">
      <selection activeCell="F14" sqref="F14"/>
    </sheetView>
  </sheetViews>
  <sheetFormatPr defaultColWidth="9" defaultRowHeight="18" x14ac:dyDescent="0.55000000000000004"/>
  <cols>
    <col min="1" max="1" width="3.33203125" customWidth="1"/>
    <col min="2" max="2" width="3.33203125" style="32" customWidth="1"/>
    <col min="3" max="3" width="4.08203125" customWidth="1"/>
    <col min="4" max="4" width="20.83203125" style="115" customWidth="1"/>
    <col min="5" max="5" width="40.75" style="516" customWidth="1"/>
    <col min="6" max="6" width="10.08203125" customWidth="1"/>
    <col min="7" max="7" width="9.08203125" customWidth="1"/>
    <col min="8" max="8" width="4.75" style="29" customWidth="1"/>
    <col min="9" max="9" width="9.08203125" style="28" customWidth="1"/>
    <col min="10" max="10" width="4.75" style="29" customWidth="1"/>
    <col min="11" max="11" width="12.75" style="28" customWidth="1"/>
    <col min="12" max="12" width="13.08203125" style="35" customWidth="1"/>
    <col min="13" max="13" width="1.08203125" customWidth="1"/>
    <col min="14" max="14" width="56.33203125" customWidth="1"/>
  </cols>
  <sheetData>
    <row r="1" spans="1:17" ht="18" customHeight="1" x14ac:dyDescent="0.55000000000000004">
      <c r="B1" t="s">
        <v>669</v>
      </c>
      <c r="C1" s="32"/>
      <c r="E1" s="509"/>
      <c r="F1" s="33"/>
      <c r="H1" s="144"/>
      <c r="K1" s="29"/>
      <c r="L1" s="28"/>
      <c r="M1" s="86"/>
      <c r="N1" s="1040" t="s">
        <v>576</v>
      </c>
    </row>
    <row r="2" spans="1:17" ht="18" customHeight="1" x14ac:dyDescent="0.55000000000000004">
      <c r="B2" s="953" t="s">
        <v>425</v>
      </c>
      <c r="C2" s="953"/>
      <c r="D2" s="953"/>
      <c r="E2" s="954">
        <f>①総表!C11</f>
        <v>0</v>
      </c>
      <c r="F2" s="954"/>
      <c r="G2" s="954"/>
      <c r="H2" s="954"/>
      <c r="I2" s="954"/>
      <c r="J2" s="954"/>
      <c r="K2" s="954"/>
      <c r="L2" s="954"/>
      <c r="M2" s="109"/>
      <c r="N2" s="1040"/>
    </row>
    <row r="3" spans="1:17" x14ac:dyDescent="0.55000000000000004">
      <c r="B3" s="953" t="s">
        <v>180</v>
      </c>
      <c r="C3" s="953"/>
      <c r="D3" s="953"/>
      <c r="E3" s="954">
        <f>①総表!C23</f>
        <v>0</v>
      </c>
      <c r="F3" s="954"/>
      <c r="G3" s="954"/>
      <c r="H3" s="954"/>
      <c r="I3" s="954"/>
      <c r="J3" s="954"/>
      <c r="K3" s="954"/>
      <c r="L3" s="954"/>
      <c r="M3" s="110"/>
      <c r="N3" s="1040"/>
    </row>
    <row r="4" spans="1:17" s="27" customFormat="1" ht="18.5" customHeight="1" thickBot="1" x14ac:dyDescent="0.6">
      <c r="A4" s="17"/>
      <c r="B4" s="97"/>
      <c r="C4" s="1"/>
      <c r="D4" s="116"/>
      <c r="E4" s="510"/>
      <c r="F4" s="1029" t="s">
        <v>210</v>
      </c>
      <c r="G4" s="1029"/>
      <c r="H4" s="625"/>
      <c r="I4" s="17"/>
      <c r="J4" s="631"/>
      <c r="K4" s="17"/>
      <c r="L4" s="17"/>
      <c r="M4" s="87"/>
      <c r="N4" s="1042" t="s">
        <v>660</v>
      </c>
    </row>
    <row r="5" spans="1:17" ht="26.5" customHeight="1" x14ac:dyDescent="0.55000000000000004">
      <c r="A5" s="49"/>
      <c r="B5" s="413" t="s">
        <v>431</v>
      </c>
      <c r="C5" s="89"/>
      <c r="D5" s="117"/>
      <c r="E5" s="90"/>
      <c r="F5" s="1030">
        <f>SUM(L13,L35,L47,L59,L81,L103,L125,L147,L169)</f>
        <v>0</v>
      </c>
      <c r="G5" s="1031"/>
      <c r="H5" s="626"/>
      <c r="I5"/>
      <c r="J5" s="144"/>
      <c r="K5"/>
      <c r="L5"/>
      <c r="M5" s="87"/>
      <c r="N5" s="1042"/>
      <c r="O5" s="28"/>
      <c r="P5" s="28"/>
    </row>
    <row r="6" spans="1:17" ht="27" customHeight="1" thickBot="1" x14ac:dyDescent="0.6">
      <c r="A6" s="49"/>
      <c r="B6" s="98"/>
      <c r="C6" s="414" t="s">
        <v>430</v>
      </c>
      <c r="D6" s="118"/>
      <c r="E6" s="50"/>
      <c r="F6" s="1032">
        <f>SUM(F8:F10)</f>
        <v>0</v>
      </c>
      <c r="G6" s="1033"/>
      <c r="H6" s="626"/>
      <c r="I6"/>
      <c r="J6" s="144"/>
      <c r="K6"/>
      <c r="L6"/>
      <c r="M6" s="17"/>
      <c r="N6" s="596"/>
      <c r="O6" s="85"/>
      <c r="P6" s="85"/>
    </row>
    <row r="7" spans="1:17" ht="22.5" x14ac:dyDescent="0.55000000000000004">
      <c r="A7" s="49"/>
      <c r="B7" s="99"/>
      <c r="C7" s="52"/>
      <c r="D7" s="119"/>
      <c r="E7" s="511" t="s">
        <v>199</v>
      </c>
      <c r="F7" s="1034" t="s">
        <v>178</v>
      </c>
      <c r="G7" s="1035"/>
      <c r="H7" s="627"/>
      <c r="I7" s="51" t="str">
        <f>IF(COUNTIF($E$8:$E$10,$E$8)&gt;1,"同じ項目が選択されています。",IF(COUNTIF($E$8:$E$10,$E$9)&gt;1,"同じ項目が選択されています。",IF(COUNTIF($E$8:$E$10,$E$10)&gt;1,"同じ項目が選択されています。","")))</f>
        <v/>
      </c>
      <c r="J7" s="627"/>
      <c r="K7" s="53"/>
      <c r="L7" s="53"/>
      <c r="M7" s="17"/>
      <c r="N7" s="1041" t="s">
        <v>577</v>
      </c>
      <c r="O7" s="48"/>
      <c r="P7" s="48"/>
    </row>
    <row r="8" spans="1:17" ht="22.5" x14ac:dyDescent="0.55000000000000004">
      <c r="A8" s="49"/>
      <c r="B8" s="100"/>
      <c r="C8" s="54"/>
      <c r="D8" s="120" t="s">
        <v>181</v>
      </c>
      <c r="E8" s="512"/>
      <c r="F8" s="1036" t="str">
        <f>IF(E8="作品料",$L$13,IF(E8="企画制作費",$L$35,IF(E8="会場費",$L$47,IF(E8="設営・運搬費",$L$59,IF(E8="謝金",$L$81,IF(E8="旅費",$L$103,IF(E8="宣伝・印刷費",$L$125,IF(E8="記録・配信費",$L$147,"0"))))))))</f>
        <v>0</v>
      </c>
      <c r="G8" s="1037"/>
      <c r="H8" s="628"/>
      <c r="I8" s="51" t="str">
        <f>IF(I7="","","項目の選択を確認してください。")</f>
        <v/>
      </c>
      <c r="J8" s="628"/>
      <c r="K8" s="55"/>
      <c r="L8" s="55"/>
      <c r="M8" s="17"/>
      <c r="N8" s="1012"/>
    </row>
    <row r="9" spans="1:17" ht="22.5" x14ac:dyDescent="0.55000000000000004">
      <c r="A9" s="49"/>
      <c r="B9" s="100"/>
      <c r="C9" s="54"/>
      <c r="D9" s="121" t="s">
        <v>186</v>
      </c>
      <c r="E9" s="513"/>
      <c r="F9" s="1025" t="str">
        <f>IF(E9="作品料",$L$13,IF(E9="企画制作費",$L$35,IF(E9="会場費",$L$47,IF(E9="設営・運搬費",$L$59,IF(E9="謝金",$L$81,IF(E9="旅費",$L$103,IF(E9="宣伝・印刷費",$L$125,IF(E9="記録・配信費",$L$147,"0"))))))))</f>
        <v>0</v>
      </c>
      <c r="G9" s="1026"/>
      <c r="H9" s="628"/>
      <c r="I9" s="51"/>
      <c r="J9" s="628"/>
      <c r="K9" s="55"/>
      <c r="L9" s="55"/>
      <c r="M9" s="88"/>
      <c r="N9" s="1012"/>
    </row>
    <row r="10" spans="1:17" ht="23" thickBot="1" x14ac:dyDescent="0.6">
      <c r="A10" s="49"/>
      <c r="B10" s="101"/>
      <c r="C10" s="91"/>
      <c r="D10" s="122" t="s">
        <v>182</v>
      </c>
      <c r="E10" s="514"/>
      <c r="F10" s="1027" t="str">
        <f>IF(E10="作品料",$L$13,IF(E10="企画制作費",$L$35,IF(E10="会場費",$L$47,IF(E10="設営・運搬費",$L$59,IF(E10="謝金",$L$81,IF(E10="旅費",$L$103,IF(E10="宣伝・印刷費",$L$125,IF(E10="記録・配信費",$L$147,"0"))))))))</f>
        <v>0</v>
      </c>
      <c r="G10" s="1028"/>
      <c r="H10" s="581"/>
      <c r="I10"/>
      <c r="J10" s="56"/>
      <c r="K10" s="56"/>
      <c r="L10" s="49"/>
      <c r="N10" s="1013"/>
    </row>
    <row r="11" spans="1:17" ht="23" thickBot="1" x14ac:dyDescent="0.6">
      <c r="A11" s="40"/>
      <c r="B11" s="102"/>
      <c r="C11" s="40"/>
      <c r="D11" s="123"/>
      <c r="E11" s="515"/>
      <c r="F11" s="41"/>
      <c r="G11" s="41"/>
      <c r="H11" s="629"/>
      <c r="I11" s="45"/>
      <c r="J11" s="43"/>
      <c r="K11" s="42"/>
      <c r="L11" s="44"/>
      <c r="N11" s="597" t="s">
        <v>679</v>
      </c>
    </row>
    <row r="12" spans="1:17" s="45" customFormat="1" ht="23" thickBot="1" x14ac:dyDescent="0.6">
      <c r="A12" s="57" t="s">
        <v>200</v>
      </c>
      <c r="B12" s="104"/>
      <c r="C12" s="114" t="s">
        <v>213</v>
      </c>
      <c r="D12" s="111" t="s">
        <v>204</v>
      </c>
      <c r="E12" s="61" t="s">
        <v>177</v>
      </c>
      <c r="F12" s="112" t="s">
        <v>68</v>
      </c>
      <c r="G12" s="113" t="s">
        <v>41</v>
      </c>
      <c r="H12" s="64" t="s">
        <v>62</v>
      </c>
      <c r="I12" s="63" t="s">
        <v>42</v>
      </c>
      <c r="J12" s="64" t="s">
        <v>63</v>
      </c>
      <c r="K12" s="62" t="s">
        <v>43</v>
      </c>
      <c r="L12" s="65" t="s">
        <v>198</v>
      </c>
      <c r="N12" s="1041" t="s">
        <v>701</v>
      </c>
      <c r="O12" s="30"/>
      <c r="P12" s="30"/>
      <c r="Q12" s="30"/>
    </row>
    <row r="13" spans="1:17" s="31" customFormat="1" ht="26.5" x14ac:dyDescent="0.55000000000000004">
      <c r="A13"/>
      <c r="B13" s="59" t="str">
        <f>IF($E$8=C13,$D$8,IF($E$9=C13,$D$9,IF($E$10=C13,$D$10,"")))</f>
        <v/>
      </c>
      <c r="C13" s="74" t="s">
        <v>379</v>
      </c>
      <c r="D13" s="124"/>
      <c r="E13" s="67"/>
      <c r="F13" s="60"/>
      <c r="G13" s="60"/>
      <c r="H13" s="68"/>
      <c r="I13" s="68"/>
      <c r="J13" s="68"/>
      <c r="K13" s="71"/>
      <c r="L13" s="73">
        <f>ROUNDDOWN(SUM(K14:K33),-3)/1000</f>
        <v>0</v>
      </c>
      <c r="M13" s="36"/>
      <c r="N13" s="1012"/>
    </row>
    <row r="14" spans="1:17" x14ac:dyDescent="0.55000000000000004">
      <c r="A14">
        <v>1</v>
      </c>
      <c r="B14" s="105"/>
      <c r="C14" s="76" t="str">
        <f>IF(D14="","",".")</f>
        <v/>
      </c>
      <c r="D14" s="125"/>
      <c r="E14" s="128"/>
      <c r="F14" s="129"/>
      <c r="G14" s="129"/>
      <c r="H14" s="129"/>
      <c r="I14" s="129"/>
      <c r="J14" s="129"/>
      <c r="K14" s="134" t="str">
        <f t="shared" ref="K14:K32" si="0">IF(ISNUMBER(F14),(PRODUCT(F14,G14,I14)),"")</f>
        <v/>
      </c>
      <c r="L14" s="37"/>
      <c r="N14" s="1012"/>
    </row>
    <row r="15" spans="1:17" x14ac:dyDescent="0.55000000000000004">
      <c r="A15">
        <v>2</v>
      </c>
      <c r="B15" s="105"/>
      <c r="C15" s="76" t="str">
        <f t="shared" ref="C15:C33" si="1">IF(D15="","",".")</f>
        <v/>
      </c>
      <c r="D15" s="126"/>
      <c r="E15" s="130"/>
      <c r="F15" s="131"/>
      <c r="G15" s="131"/>
      <c r="H15" s="131"/>
      <c r="I15" s="131"/>
      <c r="J15" s="131"/>
      <c r="K15" s="135" t="str">
        <f t="shared" si="0"/>
        <v/>
      </c>
      <c r="L15" s="37"/>
      <c r="N15" s="1012"/>
    </row>
    <row r="16" spans="1:17" x14ac:dyDescent="0.55000000000000004">
      <c r="A16">
        <v>3</v>
      </c>
      <c r="B16" s="105"/>
      <c r="C16" s="76" t="str">
        <f t="shared" si="1"/>
        <v/>
      </c>
      <c r="D16" s="126"/>
      <c r="E16" s="130"/>
      <c r="F16" s="131"/>
      <c r="G16" s="131"/>
      <c r="H16" s="131"/>
      <c r="I16" s="131"/>
      <c r="J16" s="131"/>
      <c r="K16" s="135" t="str">
        <f t="shared" si="0"/>
        <v/>
      </c>
      <c r="L16" s="37"/>
      <c r="N16" s="1012"/>
    </row>
    <row r="17" spans="1:15" x14ac:dyDescent="0.55000000000000004">
      <c r="A17">
        <v>4</v>
      </c>
      <c r="B17" s="105"/>
      <c r="C17" s="76" t="str">
        <f t="shared" si="1"/>
        <v/>
      </c>
      <c r="D17" s="126"/>
      <c r="E17" s="130"/>
      <c r="F17" s="131"/>
      <c r="G17" s="131"/>
      <c r="H17" s="131"/>
      <c r="I17" s="131"/>
      <c r="J17" s="131"/>
      <c r="K17" s="135" t="str">
        <f t="shared" si="0"/>
        <v/>
      </c>
      <c r="L17" s="37"/>
      <c r="N17" s="1012"/>
    </row>
    <row r="18" spans="1:15" x14ac:dyDescent="0.55000000000000004">
      <c r="A18">
        <v>5</v>
      </c>
      <c r="B18" s="105"/>
      <c r="C18" s="76" t="str">
        <f t="shared" si="1"/>
        <v/>
      </c>
      <c r="D18" s="126"/>
      <c r="E18" s="130"/>
      <c r="F18" s="131"/>
      <c r="G18" s="131"/>
      <c r="H18" s="131"/>
      <c r="I18" s="131"/>
      <c r="J18" s="131"/>
      <c r="K18" s="135" t="str">
        <f t="shared" si="0"/>
        <v/>
      </c>
      <c r="L18" s="37"/>
      <c r="N18" s="1012"/>
    </row>
    <row r="19" spans="1:15" x14ac:dyDescent="0.55000000000000004">
      <c r="A19">
        <v>6</v>
      </c>
      <c r="B19" s="105"/>
      <c r="C19" s="76" t="str">
        <f t="shared" si="1"/>
        <v/>
      </c>
      <c r="D19" s="126"/>
      <c r="E19" s="130"/>
      <c r="F19" s="131"/>
      <c r="G19" s="131"/>
      <c r="H19" s="131"/>
      <c r="I19" s="131"/>
      <c r="J19" s="131"/>
      <c r="K19" s="135" t="str">
        <f t="shared" si="0"/>
        <v/>
      </c>
      <c r="L19" s="37"/>
      <c r="N19" s="1012"/>
      <c r="O19" s="30"/>
    </row>
    <row r="20" spans="1:15" x14ac:dyDescent="0.55000000000000004">
      <c r="A20">
        <v>7</v>
      </c>
      <c r="B20" s="105"/>
      <c r="C20" s="76" t="str">
        <f t="shared" si="1"/>
        <v/>
      </c>
      <c r="D20" s="126"/>
      <c r="E20" s="130"/>
      <c r="F20" s="131"/>
      <c r="G20" s="131"/>
      <c r="H20" s="131"/>
      <c r="I20" s="131"/>
      <c r="J20" s="131"/>
      <c r="K20" s="135" t="str">
        <f t="shared" si="0"/>
        <v/>
      </c>
      <c r="L20" s="37"/>
      <c r="N20" s="1012"/>
      <c r="O20" s="31"/>
    </row>
    <row r="21" spans="1:15" x14ac:dyDescent="0.55000000000000004">
      <c r="A21">
        <v>8</v>
      </c>
      <c r="B21" s="105"/>
      <c r="C21" s="76" t="str">
        <f t="shared" si="1"/>
        <v/>
      </c>
      <c r="D21" s="126"/>
      <c r="E21" s="130"/>
      <c r="F21" s="131"/>
      <c r="G21" s="131"/>
      <c r="H21" s="131"/>
      <c r="I21" s="131"/>
      <c r="J21" s="131"/>
      <c r="K21" s="135" t="str">
        <f t="shared" si="0"/>
        <v/>
      </c>
      <c r="L21" s="37"/>
      <c r="N21" s="1012"/>
    </row>
    <row r="22" spans="1:15" x14ac:dyDescent="0.55000000000000004">
      <c r="A22">
        <v>9</v>
      </c>
      <c r="B22" s="105"/>
      <c r="C22" s="76" t="str">
        <f t="shared" si="1"/>
        <v/>
      </c>
      <c r="D22" s="126"/>
      <c r="E22" s="130"/>
      <c r="F22" s="131"/>
      <c r="G22" s="131"/>
      <c r="H22" s="131"/>
      <c r="I22" s="131"/>
      <c r="J22" s="131"/>
      <c r="K22" s="135" t="str">
        <f t="shared" si="0"/>
        <v/>
      </c>
      <c r="L22" s="37"/>
      <c r="N22" s="1012"/>
    </row>
    <row r="23" spans="1:15" x14ac:dyDescent="0.55000000000000004">
      <c r="A23">
        <v>10</v>
      </c>
      <c r="B23" s="105"/>
      <c r="C23" s="76" t="str">
        <f t="shared" si="1"/>
        <v/>
      </c>
      <c r="D23" s="126"/>
      <c r="E23" s="130"/>
      <c r="F23" s="131"/>
      <c r="G23" s="131"/>
      <c r="H23" s="131"/>
      <c r="I23" s="131"/>
      <c r="J23" s="131"/>
      <c r="K23" s="135" t="str">
        <f t="shared" si="0"/>
        <v/>
      </c>
      <c r="L23" s="37"/>
      <c r="N23" s="1012"/>
    </row>
    <row r="24" spans="1:15" x14ac:dyDescent="0.55000000000000004">
      <c r="A24">
        <v>11</v>
      </c>
      <c r="B24" s="105"/>
      <c r="C24" s="76" t="str">
        <f t="shared" si="1"/>
        <v/>
      </c>
      <c r="D24" s="126"/>
      <c r="E24" s="130"/>
      <c r="F24" s="131"/>
      <c r="G24" s="131"/>
      <c r="H24" s="131"/>
      <c r="I24" s="131"/>
      <c r="J24" s="131"/>
      <c r="K24" s="135" t="str">
        <f t="shared" si="0"/>
        <v/>
      </c>
      <c r="L24" s="37"/>
      <c r="N24" s="1012"/>
    </row>
    <row r="25" spans="1:15" x14ac:dyDescent="0.55000000000000004">
      <c r="A25">
        <v>12</v>
      </c>
      <c r="B25" s="105"/>
      <c r="C25" s="76" t="str">
        <f t="shared" si="1"/>
        <v/>
      </c>
      <c r="D25" s="126"/>
      <c r="E25" s="130"/>
      <c r="F25" s="131"/>
      <c r="G25" s="131"/>
      <c r="H25" s="131"/>
      <c r="I25" s="131"/>
      <c r="J25" s="131"/>
      <c r="K25" s="135" t="str">
        <f t="shared" si="0"/>
        <v/>
      </c>
      <c r="L25" s="37"/>
      <c r="N25" s="1012"/>
    </row>
    <row r="26" spans="1:15" x14ac:dyDescent="0.55000000000000004">
      <c r="A26">
        <v>13</v>
      </c>
      <c r="B26" s="105"/>
      <c r="C26" s="76" t="str">
        <f t="shared" si="1"/>
        <v/>
      </c>
      <c r="D26" s="126"/>
      <c r="E26" s="130"/>
      <c r="F26" s="131"/>
      <c r="G26" s="131"/>
      <c r="H26" s="131"/>
      <c r="I26" s="131"/>
      <c r="J26" s="131"/>
      <c r="K26" s="135" t="str">
        <f t="shared" si="0"/>
        <v/>
      </c>
      <c r="L26" s="37"/>
      <c r="N26" s="1012"/>
    </row>
    <row r="27" spans="1:15" ht="18.5" thickBot="1" x14ac:dyDescent="0.6">
      <c r="A27">
        <v>14</v>
      </c>
      <c r="B27" s="105"/>
      <c r="C27" s="76" t="str">
        <f t="shared" si="1"/>
        <v/>
      </c>
      <c r="D27" s="126"/>
      <c r="E27" s="130"/>
      <c r="F27" s="131"/>
      <c r="G27" s="131"/>
      <c r="H27" s="131"/>
      <c r="I27" s="131"/>
      <c r="J27" s="131"/>
      <c r="K27" s="135" t="str">
        <f t="shared" si="0"/>
        <v/>
      </c>
      <c r="L27" s="37"/>
      <c r="N27" s="1013"/>
    </row>
    <row r="28" spans="1:15" x14ac:dyDescent="0.55000000000000004">
      <c r="A28">
        <v>15</v>
      </c>
      <c r="B28" s="105"/>
      <c r="C28" s="76" t="str">
        <f t="shared" si="1"/>
        <v/>
      </c>
      <c r="D28" s="126"/>
      <c r="E28" s="130"/>
      <c r="F28" s="131"/>
      <c r="G28" s="131"/>
      <c r="H28" s="131"/>
      <c r="I28" s="131"/>
      <c r="J28" s="131"/>
      <c r="K28" s="135" t="str">
        <f t="shared" si="0"/>
        <v/>
      </c>
      <c r="L28" s="37"/>
      <c r="N28" s="1041" t="s">
        <v>700</v>
      </c>
    </row>
    <row r="29" spans="1:15" x14ac:dyDescent="0.55000000000000004">
      <c r="A29">
        <v>16</v>
      </c>
      <c r="B29" s="105"/>
      <c r="C29" s="76" t="str">
        <f t="shared" si="1"/>
        <v/>
      </c>
      <c r="D29" s="126"/>
      <c r="E29" s="130"/>
      <c r="F29" s="131"/>
      <c r="G29" s="131"/>
      <c r="H29" s="131"/>
      <c r="I29" s="131"/>
      <c r="J29" s="131"/>
      <c r="K29" s="135" t="str">
        <f t="shared" si="0"/>
        <v/>
      </c>
      <c r="L29" s="37"/>
      <c r="N29" s="1012"/>
    </row>
    <row r="30" spans="1:15" x14ac:dyDescent="0.55000000000000004">
      <c r="A30">
        <v>17</v>
      </c>
      <c r="B30" s="105"/>
      <c r="C30" s="76" t="str">
        <f t="shared" si="1"/>
        <v/>
      </c>
      <c r="D30" s="126"/>
      <c r="E30" s="130"/>
      <c r="F30" s="131"/>
      <c r="G30" s="131"/>
      <c r="H30" s="131"/>
      <c r="I30" s="131"/>
      <c r="J30" s="131"/>
      <c r="K30" s="135" t="str">
        <f t="shared" si="0"/>
        <v/>
      </c>
      <c r="L30" s="38"/>
      <c r="N30" s="1012"/>
    </row>
    <row r="31" spans="1:15" x14ac:dyDescent="0.55000000000000004">
      <c r="A31">
        <v>18</v>
      </c>
      <c r="B31" s="105"/>
      <c r="C31" s="76" t="str">
        <f t="shared" si="1"/>
        <v/>
      </c>
      <c r="D31" s="126"/>
      <c r="E31" s="130"/>
      <c r="F31" s="131"/>
      <c r="G31" s="131"/>
      <c r="H31" s="131"/>
      <c r="I31" s="131"/>
      <c r="J31" s="131"/>
      <c r="K31" s="135" t="str">
        <f t="shared" si="0"/>
        <v/>
      </c>
      <c r="L31" s="38"/>
      <c r="N31" s="1012"/>
    </row>
    <row r="32" spans="1:15" x14ac:dyDescent="0.55000000000000004">
      <c r="A32">
        <v>19</v>
      </c>
      <c r="B32" s="105"/>
      <c r="C32" s="76" t="str">
        <f t="shared" si="1"/>
        <v/>
      </c>
      <c r="D32" s="126"/>
      <c r="E32" s="130"/>
      <c r="F32" s="131"/>
      <c r="G32" s="131"/>
      <c r="H32" s="131"/>
      <c r="I32" s="131"/>
      <c r="J32" s="131"/>
      <c r="K32" s="135" t="str">
        <f t="shared" si="0"/>
        <v/>
      </c>
      <c r="L32" s="38"/>
      <c r="N32" s="1012"/>
    </row>
    <row r="33" spans="1:17" ht="18.5" thickBot="1" x14ac:dyDescent="0.6">
      <c r="A33">
        <v>20</v>
      </c>
      <c r="B33" s="106"/>
      <c r="C33" s="76" t="str">
        <f t="shared" si="1"/>
        <v/>
      </c>
      <c r="D33" s="127"/>
      <c r="E33" s="132"/>
      <c r="F33" s="133"/>
      <c r="G33" s="133"/>
      <c r="H33" s="133"/>
      <c r="I33" s="133"/>
      <c r="J33" s="133"/>
      <c r="K33" s="136" t="str">
        <f>IF(ISNUMBER(F33),(PRODUCT(F33,G33,I33)),"")</f>
        <v/>
      </c>
      <c r="L33" s="39"/>
      <c r="N33" s="1013"/>
    </row>
    <row r="34" spans="1:17" s="45" customFormat="1" ht="23" thickBot="1" x14ac:dyDescent="0.6">
      <c r="A34" s="57"/>
      <c r="B34" s="104"/>
      <c r="C34" s="72" t="s">
        <v>209</v>
      </c>
      <c r="D34" s="111" t="s">
        <v>204</v>
      </c>
      <c r="E34" s="61" t="s">
        <v>177</v>
      </c>
      <c r="F34" s="112" t="s">
        <v>68</v>
      </c>
      <c r="G34" s="113" t="s">
        <v>41</v>
      </c>
      <c r="H34" s="630" t="s">
        <v>62</v>
      </c>
      <c r="I34" s="63" t="s">
        <v>42</v>
      </c>
      <c r="J34" s="630" t="s">
        <v>63</v>
      </c>
      <c r="K34" s="62" t="s">
        <v>43</v>
      </c>
      <c r="L34" s="65" t="s">
        <v>198</v>
      </c>
      <c r="N34" s="30"/>
      <c r="O34" s="30"/>
      <c r="P34" s="30"/>
      <c r="Q34" s="30"/>
    </row>
    <row r="35" spans="1:17" s="31" customFormat="1" ht="26.5" x14ac:dyDescent="0.55000000000000004">
      <c r="A35"/>
      <c r="B35" s="59" t="str">
        <f>IF($E$8=C35,$D$8,IF($E$9=C35,$D$9,IF($E$10=C35,$D$10,"")))</f>
        <v/>
      </c>
      <c r="C35" s="74" t="s">
        <v>593</v>
      </c>
      <c r="D35" s="303"/>
      <c r="E35" s="67"/>
      <c r="F35" s="68"/>
      <c r="G35" s="68"/>
      <c r="H35" s="68"/>
      <c r="I35" s="68"/>
      <c r="J35" s="68"/>
      <c r="K35" s="71"/>
      <c r="L35" s="73">
        <f>ROUNDDOWN(SUM(K36:K45),-3)/1000</f>
        <v>0</v>
      </c>
      <c r="M35" s="36"/>
    </row>
    <row r="36" spans="1:17" x14ac:dyDescent="0.55000000000000004">
      <c r="A36">
        <v>1</v>
      </c>
      <c r="B36" s="105"/>
      <c r="C36" s="76" t="str">
        <f>IF(D36="","",".")</f>
        <v/>
      </c>
      <c r="D36" s="125"/>
      <c r="E36" s="128"/>
      <c r="F36" s="302"/>
      <c r="G36" s="129"/>
      <c r="H36" s="129"/>
      <c r="I36" s="129"/>
      <c r="J36" s="129"/>
      <c r="K36" s="134" t="str">
        <f t="shared" ref="K36:K45" si="2">IF(ISNUMBER(F36),(PRODUCT(F36,G36,I36)),"")</f>
        <v/>
      </c>
      <c r="L36" s="37"/>
    </row>
    <row r="37" spans="1:17" x14ac:dyDescent="0.55000000000000004">
      <c r="A37">
        <v>2</v>
      </c>
      <c r="B37" s="105"/>
      <c r="C37" s="76" t="str">
        <f t="shared" ref="C37:C45" si="3">IF(D37="","",".")</f>
        <v/>
      </c>
      <c r="D37" s="126"/>
      <c r="E37" s="130"/>
      <c r="F37" s="131"/>
      <c r="G37" s="131"/>
      <c r="H37" s="131"/>
      <c r="I37" s="131"/>
      <c r="J37" s="131"/>
      <c r="K37" s="135" t="str">
        <f t="shared" si="2"/>
        <v/>
      </c>
      <c r="L37" s="37"/>
      <c r="N37" s="46"/>
    </row>
    <row r="38" spans="1:17" x14ac:dyDescent="0.55000000000000004">
      <c r="A38">
        <v>3</v>
      </c>
      <c r="B38" s="105"/>
      <c r="C38" s="76" t="str">
        <f t="shared" si="3"/>
        <v/>
      </c>
      <c r="D38" s="126"/>
      <c r="E38" s="130"/>
      <c r="F38" s="131"/>
      <c r="G38" s="131"/>
      <c r="H38" s="131"/>
      <c r="I38" s="131"/>
      <c r="J38" s="131"/>
      <c r="K38" s="135" t="str">
        <f t="shared" si="2"/>
        <v/>
      </c>
      <c r="L38" s="37"/>
      <c r="N38" s="47"/>
    </row>
    <row r="39" spans="1:17" x14ac:dyDescent="0.55000000000000004">
      <c r="A39">
        <v>4</v>
      </c>
      <c r="B39" s="105"/>
      <c r="C39" s="76" t="str">
        <f t="shared" si="3"/>
        <v/>
      </c>
      <c r="D39" s="126"/>
      <c r="E39" s="130"/>
      <c r="F39" s="131"/>
      <c r="G39" s="131"/>
      <c r="H39" s="131"/>
      <c r="I39" s="131"/>
      <c r="J39" s="131"/>
      <c r="K39" s="135" t="str">
        <f t="shared" si="2"/>
        <v/>
      </c>
      <c r="L39" s="37"/>
    </row>
    <row r="40" spans="1:17" x14ac:dyDescent="0.55000000000000004">
      <c r="A40">
        <v>5</v>
      </c>
      <c r="B40" s="105"/>
      <c r="C40" s="76" t="str">
        <f t="shared" si="3"/>
        <v/>
      </c>
      <c r="D40" s="126"/>
      <c r="E40" s="130"/>
      <c r="F40" s="131"/>
      <c r="G40" s="131"/>
      <c r="H40" s="131"/>
      <c r="I40" s="131"/>
      <c r="J40" s="131"/>
      <c r="K40" s="135" t="str">
        <f t="shared" si="2"/>
        <v/>
      </c>
      <c r="L40" s="37"/>
    </row>
    <row r="41" spans="1:17" x14ac:dyDescent="0.55000000000000004">
      <c r="A41">
        <v>6</v>
      </c>
      <c r="B41" s="105"/>
      <c r="C41" s="76" t="str">
        <f t="shared" si="3"/>
        <v/>
      </c>
      <c r="D41" s="126"/>
      <c r="E41" s="130"/>
      <c r="F41" s="131"/>
      <c r="G41" s="131"/>
      <c r="H41" s="131"/>
      <c r="I41" s="131"/>
      <c r="J41" s="131"/>
      <c r="K41" s="135" t="str">
        <f t="shared" si="2"/>
        <v/>
      </c>
      <c r="L41" s="37"/>
      <c r="N41" s="46"/>
      <c r="O41" s="30"/>
    </row>
    <row r="42" spans="1:17" ht="20" x14ac:dyDescent="0.55000000000000004">
      <c r="A42">
        <v>7</v>
      </c>
      <c r="B42" s="105"/>
      <c r="C42" s="76" t="str">
        <f t="shared" si="3"/>
        <v/>
      </c>
      <c r="D42" s="126"/>
      <c r="E42" s="130"/>
      <c r="F42" s="131"/>
      <c r="G42" s="131"/>
      <c r="H42" s="131"/>
      <c r="I42" s="131"/>
      <c r="J42" s="131"/>
      <c r="K42" s="135" t="str">
        <f t="shared" si="2"/>
        <v/>
      </c>
      <c r="L42" s="37"/>
      <c r="N42" s="36"/>
      <c r="O42" s="31"/>
    </row>
    <row r="43" spans="1:17" x14ac:dyDescent="0.55000000000000004">
      <c r="A43">
        <v>8</v>
      </c>
      <c r="B43" s="105"/>
      <c r="C43" s="76" t="str">
        <f t="shared" si="3"/>
        <v/>
      </c>
      <c r="D43" s="126"/>
      <c r="E43" s="130"/>
      <c r="F43" s="131"/>
      <c r="G43" s="131"/>
      <c r="H43" s="131"/>
      <c r="I43" s="131"/>
      <c r="J43" s="131"/>
      <c r="K43" s="135" t="str">
        <f t="shared" si="2"/>
        <v/>
      </c>
      <c r="L43" s="37"/>
    </row>
    <row r="44" spans="1:17" x14ac:dyDescent="0.55000000000000004">
      <c r="A44">
        <v>9</v>
      </c>
      <c r="B44" s="105"/>
      <c r="C44" s="76" t="str">
        <f t="shared" si="3"/>
        <v/>
      </c>
      <c r="D44" s="126"/>
      <c r="E44" s="130"/>
      <c r="F44" s="131"/>
      <c r="G44" s="131"/>
      <c r="H44" s="131"/>
      <c r="I44" s="131"/>
      <c r="J44" s="131"/>
      <c r="K44" s="135" t="str">
        <f t="shared" si="2"/>
        <v/>
      </c>
      <c r="L44" s="37"/>
    </row>
    <row r="45" spans="1:17" ht="18.5" thickBot="1" x14ac:dyDescent="0.6">
      <c r="A45">
        <v>10</v>
      </c>
      <c r="B45" s="105"/>
      <c r="C45" s="76" t="str">
        <f t="shared" si="3"/>
        <v/>
      </c>
      <c r="D45" s="126"/>
      <c r="E45" s="130"/>
      <c r="F45" s="131"/>
      <c r="G45" s="131"/>
      <c r="H45" s="131"/>
      <c r="I45" s="131"/>
      <c r="J45" s="131"/>
      <c r="K45" s="135" t="str">
        <f t="shared" si="2"/>
        <v/>
      </c>
      <c r="L45" s="37"/>
    </row>
    <row r="46" spans="1:17" s="45" customFormat="1" ht="23" thickBot="1" x14ac:dyDescent="0.6">
      <c r="A46" s="57"/>
      <c r="B46" s="104"/>
      <c r="C46" s="72" t="s">
        <v>209</v>
      </c>
      <c r="D46" s="111" t="s">
        <v>204</v>
      </c>
      <c r="E46" s="61" t="s">
        <v>177</v>
      </c>
      <c r="F46" s="112" t="s">
        <v>68</v>
      </c>
      <c r="G46" s="113" t="s">
        <v>41</v>
      </c>
      <c r="H46" s="630" t="s">
        <v>62</v>
      </c>
      <c r="I46" s="63" t="s">
        <v>42</v>
      </c>
      <c r="J46" s="630" t="s">
        <v>63</v>
      </c>
      <c r="K46" s="62" t="s">
        <v>43</v>
      </c>
      <c r="L46" s="65" t="s">
        <v>198</v>
      </c>
      <c r="N46" s="30"/>
      <c r="O46" s="30"/>
      <c r="P46" s="30"/>
      <c r="Q46" s="30"/>
    </row>
    <row r="47" spans="1:17" s="31" customFormat="1" ht="26.5" x14ac:dyDescent="0.55000000000000004">
      <c r="A47"/>
      <c r="B47" s="59" t="str">
        <f>IF($E$8=C47,$D$8,IF($E$9=C47,$D$9,IF($E$10=C47,$D$10,"")))</f>
        <v/>
      </c>
      <c r="C47" s="74" t="s">
        <v>435</v>
      </c>
      <c r="D47" s="301"/>
      <c r="E47" s="67"/>
      <c r="F47" s="60"/>
      <c r="G47" s="68"/>
      <c r="H47" s="68"/>
      <c r="I47" s="68"/>
      <c r="J47" s="68"/>
      <c r="K47" s="71"/>
      <c r="L47" s="73">
        <f>ROUNDDOWN(SUM(K48:K57),-3)/1000</f>
        <v>0</v>
      </c>
      <c r="M47" s="36"/>
    </row>
    <row r="48" spans="1:17" x14ac:dyDescent="0.55000000000000004">
      <c r="A48">
        <v>1</v>
      </c>
      <c r="B48" s="105"/>
      <c r="C48" s="76" t="str">
        <f>IF(D48="","",".")</f>
        <v/>
      </c>
      <c r="D48" s="125"/>
      <c r="E48" s="128"/>
      <c r="F48" s="129"/>
      <c r="G48" s="129"/>
      <c r="H48" s="129"/>
      <c r="I48" s="129"/>
      <c r="J48" s="129"/>
      <c r="K48" s="134" t="str">
        <f t="shared" ref="K48:K57" si="4">IF(ISNUMBER(F48),(PRODUCT(F48,G48,I48)),"")</f>
        <v/>
      </c>
      <c r="L48" s="37"/>
    </row>
    <row r="49" spans="1:15" x14ac:dyDescent="0.55000000000000004">
      <c r="A49">
        <v>2</v>
      </c>
      <c r="B49" s="105"/>
      <c r="C49" s="76" t="str">
        <f t="shared" ref="C49:C57" si="5">IF(D49="","",".")</f>
        <v/>
      </c>
      <c r="D49" s="126"/>
      <c r="E49" s="130"/>
      <c r="F49" s="131"/>
      <c r="G49" s="131"/>
      <c r="H49" s="131"/>
      <c r="I49" s="131"/>
      <c r="J49" s="131"/>
      <c r="K49" s="135" t="str">
        <f t="shared" si="4"/>
        <v/>
      </c>
      <c r="L49" s="37"/>
      <c r="N49" s="46"/>
    </row>
    <row r="50" spans="1:15" x14ac:dyDescent="0.55000000000000004">
      <c r="A50">
        <v>3</v>
      </c>
      <c r="B50" s="105"/>
      <c r="C50" s="76" t="str">
        <f t="shared" si="5"/>
        <v/>
      </c>
      <c r="D50" s="126"/>
      <c r="E50" s="130"/>
      <c r="F50" s="131"/>
      <c r="G50" s="131"/>
      <c r="H50" s="131"/>
      <c r="I50" s="131"/>
      <c r="J50" s="131"/>
      <c r="K50" s="135" t="str">
        <f t="shared" si="4"/>
        <v/>
      </c>
      <c r="L50" s="37"/>
      <c r="N50" s="47"/>
    </row>
    <row r="51" spans="1:15" x14ac:dyDescent="0.55000000000000004">
      <c r="A51">
        <v>4</v>
      </c>
      <c r="B51" s="105"/>
      <c r="C51" s="76" t="str">
        <f t="shared" si="5"/>
        <v/>
      </c>
      <c r="D51" s="126"/>
      <c r="E51" s="130"/>
      <c r="F51" s="131"/>
      <c r="G51" s="131"/>
      <c r="H51" s="131"/>
      <c r="I51" s="131"/>
      <c r="J51" s="131"/>
      <c r="K51" s="135" t="str">
        <f t="shared" si="4"/>
        <v/>
      </c>
      <c r="L51" s="37"/>
    </row>
    <row r="52" spans="1:15" x14ac:dyDescent="0.55000000000000004">
      <c r="A52">
        <v>5</v>
      </c>
      <c r="B52" s="105"/>
      <c r="C52" s="76" t="str">
        <f t="shared" si="5"/>
        <v/>
      </c>
      <c r="D52" s="126"/>
      <c r="E52" s="130"/>
      <c r="F52" s="131"/>
      <c r="G52" s="131"/>
      <c r="H52" s="131"/>
      <c r="I52" s="131"/>
      <c r="J52" s="131"/>
      <c r="K52" s="135" t="str">
        <f t="shared" si="4"/>
        <v/>
      </c>
      <c r="L52" s="37"/>
    </row>
    <row r="53" spans="1:15" x14ac:dyDescent="0.55000000000000004">
      <c r="A53">
        <v>6</v>
      </c>
      <c r="B53" s="105"/>
      <c r="C53" s="76" t="str">
        <f t="shared" si="5"/>
        <v/>
      </c>
      <c r="D53" s="126"/>
      <c r="E53" s="130"/>
      <c r="F53" s="131"/>
      <c r="G53" s="131"/>
      <c r="H53" s="131"/>
      <c r="I53" s="131"/>
      <c r="J53" s="131"/>
      <c r="K53" s="135" t="str">
        <f t="shared" si="4"/>
        <v/>
      </c>
      <c r="L53" s="37"/>
      <c r="N53" s="46"/>
      <c r="O53" s="30"/>
    </row>
    <row r="54" spans="1:15" ht="20" x14ac:dyDescent="0.55000000000000004">
      <c r="A54">
        <v>7</v>
      </c>
      <c r="B54" s="105"/>
      <c r="C54" s="76" t="str">
        <f t="shared" si="5"/>
        <v/>
      </c>
      <c r="D54" s="126"/>
      <c r="E54" s="130"/>
      <c r="F54" s="131"/>
      <c r="G54" s="131"/>
      <c r="H54" s="131"/>
      <c r="I54" s="131"/>
      <c r="J54" s="131"/>
      <c r="K54" s="135" t="str">
        <f t="shared" si="4"/>
        <v/>
      </c>
      <c r="L54" s="37"/>
      <c r="N54" s="36"/>
      <c r="O54" s="31"/>
    </row>
    <row r="55" spans="1:15" x14ac:dyDescent="0.55000000000000004">
      <c r="A55">
        <v>8</v>
      </c>
      <c r="B55" s="105"/>
      <c r="C55" s="76" t="str">
        <f t="shared" si="5"/>
        <v/>
      </c>
      <c r="D55" s="126"/>
      <c r="E55" s="130"/>
      <c r="F55" s="131"/>
      <c r="G55" s="131"/>
      <c r="H55" s="131"/>
      <c r="I55" s="131"/>
      <c r="J55" s="131"/>
      <c r="K55" s="135" t="str">
        <f t="shared" si="4"/>
        <v/>
      </c>
      <c r="L55" s="37"/>
    </row>
    <row r="56" spans="1:15" x14ac:dyDescent="0.55000000000000004">
      <c r="A56">
        <v>9</v>
      </c>
      <c r="B56" s="105"/>
      <c r="C56" s="76" t="str">
        <f t="shared" si="5"/>
        <v/>
      </c>
      <c r="D56" s="126"/>
      <c r="E56" s="130"/>
      <c r="F56" s="131"/>
      <c r="G56" s="131"/>
      <c r="H56" s="131"/>
      <c r="I56" s="131"/>
      <c r="J56" s="131"/>
      <c r="K56" s="135" t="str">
        <f t="shared" si="4"/>
        <v/>
      </c>
      <c r="L56" s="37"/>
    </row>
    <row r="57" spans="1:15" ht="18.5" thickBot="1" x14ac:dyDescent="0.6">
      <c r="A57">
        <v>10</v>
      </c>
      <c r="B57" s="105"/>
      <c r="C57" s="76" t="str">
        <f t="shared" si="5"/>
        <v/>
      </c>
      <c r="D57" s="126"/>
      <c r="E57" s="130"/>
      <c r="F57" s="131"/>
      <c r="G57" s="131"/>
      <c r="H57" s="131"/>
      <c r="I57" s="131"/>
      <c r="J57" s="131"/>
      <c r="K57" s="135" t="str">
        <f t="shared" si="4"/>
        <v/>
      </c>
      <c r="L57" s="37"/>
    </row>
    <row r="58" spans="1:15" ht="23" thickBot="1" x14ac:dyDescent="0.6">
      <c r="A58" s="57"/>
      <c r="B58" s="103"/>
      <c r="C58" s="72" t="s">
        <v>209</v>
      </c>
      <c r="D58" s="58" t="s">
        <v>208</v>
      </c>
      <c r="E58" s="61" t="s">
        <v>177</v>
      </c>
      <c r="F58" s="62" t="s">
        <v>68</v>
      </c>
      <c r="G58" s="63" t="s">
        <v>41</v>
      </c>
      <c r="H58" s="630" t="s">
        <v>62</v>
      </c>
      <c r="I58" s="63" t="s">
        <v>42</v>
      </c>
      <c r="J58" s="630" t="s">
        <v>63</v>
      </c>
      <c r="K58" s="62" t="s">
        <v>43</v>
      </c>
      <c r="L58" s="65" t="s">
        <v>198</v>
      </c>
    </row>
    <row r="59" spans="1:15" s="31" customFormat="1" ht="26.5" x14ac:dyDescent="0.55000000000000004">
      <c r="A59"/>
      <c r="B59" s="59" t="str">
        <f>IF($E$8=C59,$D$8,IF($E$9=C59,$D$9,IF($E$10=C59,$D$10,"")))</f>
        <v/>
      </c>
      <c r="C59" s="74" t="s">
        <v>380</v>
      </c>
      <c r="D59" s="66"/>
      <c r="E59" s="67"/>
      <c r="F59" s="68"/>
      <c r="G59" s="68"/>
      <c r="H59" s="68"/>
      <c r="I59" s="68"/>
      <c r="J59" s="68"/>
      <c r="K59" s="69"/>
      <c r="L59" s="73">
        <f>ROUNDDOWN(SUM(K60:K79),-3)/1000</f>
        <v>0</v>
      </c>
    </row>
    <row r="60" spans="1:15" x14ac:dyDescent="0.55000000000000004">
      <c r="A60">
        <v>1</v>
      </c>
      <c r="B60" s="105"/>
      <c r="C60" s="76" t="str">
        <f>IF(D60="","",".")</f>
        <v/>
      </c>
      <c r="D60" s="125"/>
      <c r="E60" s="128"/>
      <c r="F60" s="129"/>
      <c r="G60" s="129"/>
      <c r="H60" s="129"/>
      <c r="I60" s="129"/>
      <c r="J60" s="129"/>
      <c r="K60" s="134" t="str">
        <f t="shared" ref="K60:K101" si="6">IF(ISNUMBER(F60),(PRODUCT(F60,G60,I60)),"")</f>
        <v/>
      </c>
      <c r="L60" s="37"/>
    </row>
    <row r="61" spans="1:15" x14ac:dyDescent="0.55000000000000004">
      <c r="A61">
        <v>2</v>
      </c>
      <c r="B61" s="105"/>
      <c r="C61" s="76" t="str">
        <f t="shared" ref="C61:C79" si="7">IF(D61="","",".")</f>
        <v/>
      </c>
      <c r="D61" s="126"/>
      <c r="E61" s="130"/>
      <c r="F61" s="131"/>
      <c r="G61" s="131"/>
      <c r="H61" s="131"/>
      <c r="I61" s="131"/>
      <c r="J61" s="131"/>
      <c r="K61" s="135" t="str">
        <f t="shared" si="6"/>
        <v/>
      </c>
      <c r="L61" s="37"/>
    </row>
    <row r="62" spans="1:15" x14ac:dyDescent="0.55000000000000004">
      <c r="A62">
        <v>3</v>
      </c>
      <c r="B62" s="105"/>
      <c r="C62" s="76" t="str">
        <f t="shared" si="7"/>
        <v/>
      </c>
      <c r="D62" s="126"/>
      <c r="E62" s="130"/>
      <c r="F62" s="131"/>
      <c r="G62" s="131"/>
      <c r="H62" s="131"/>
      <c r="I62" s="131"/>
      <c r="J62" s="131"/>
      <c r="K62" s="135" t="str">
        <f t="shared" si="6"/>
        <v/>
      </c>
      <c r="L62" s="37"/>
    </row>
    <row r="63" spans="1:15" x14ac:dyDescent="0.55000000000000004">
      <c r="A63">
        <v>4</v>
      </c>
      <c r="B63" s="105"/>
      <c r="C63" s="76" t="str">
        <f t="shared" si="7"/>
        <v/>
      </c>
      <c r="D63" s="126"/>
      <c r="E63" s="130"/>
      <c r="F63" s="131"/>
      <c r="G63" s="131"/>
      <c r="H63" s="131"/>
      <c r="I63" s="131"/>
      <c r="J63" s="131"/>
      <c r="K63" s="135" t="str">
        <f t="shared" si="6"/>
        <v/>
      </c>
      <c r="L63" s="37"/>
    </row>
    <row r="64" spans="1:15" x14ac:dyDescent="0.55000000000000004">
      <c r="A64">
        <v>5</v>
      </c>
      <c r="B64" s="105"/>
      <c r="C64" s="76" t="str">
        <f t="shared" si="7"/>
        <v/>
      </c>
      <c r="D64" s="126"/>
      <c r="E64" s="130"/>
      <c r="F64" s="131"/>
      <c r="G64" s="131"/>
      <c r="H64" s="131"/>
      <c r="I64" s="131"/>
      <c r="J64" s="131"/>
      <c r="K64" s="135" t="str">
        <f t="shared" si="6"/>
        <v/>
      </c>
      <c r="L64" s="37"/>
    </row>
    <row r="65" spans="1:12" x14ac:dyDescent="0.55000000000000004">
      <c r="A65">
        <v>6</v>
      </c>
      <c r="B65" s="105"/>
      <c r="C65" s="76" t="str">
        <f t="shared" si="7"/>
        <v/>
      </c>
      <c r="D65" s="126"/>
      <c r="E65" s="130"/>
      <c r="F65" s="131"/>
      <c r="G65" s="131"/>
      <c r="H65" s="131"/>
      <c r="I65" s="131"/>
      <c r="J65" s="131"/>
      <c r="K65" s="135" t="str">
        <f t="shared" si="6"/>
        <v/>
      </c>
      <c r="L65" s="37"/>
    </row>
    <row r="66" spans="1:12" x14ac:dyDescent="0.55000000000000004">
      <c r="A66">
        <v>7</v>
      </c>
      <c r="B66" s="105"/>
      <c r="C66" s="76" t="str">
        <f t="shared" si="7"/>
        <v/>
      </c>
      <c r="D66" s="126"/>
      <c r="E66" s="130"/>
      <c r="F66" s="131"/>
      <c r="G66" s="131"/>
      <c r="H66" s="131"/>
      <c r="I66" s="131"/>
      <c r="J66" s="131"/>
      <c r="K66" s="135" t="str">
        <f t="shared" si="6"/>
        <v/>
      </c>
      <c r="L66" s="37"/>
    </row>
    <row r="67" spans="1:12" x14ac:dyDescent="0.55000000000000004">
      <c r="A67">
        <v>8</v>
      </c>
      <c r="B67" s="105"/>
      <c r="C67" s="76" t="str">
        <f t="shared" si="7"/>
        <v/>
      </c>
      <c r="D67" s="126"/>
      <c r="E67" s="130"/>
      <c r="F67" s="131"/>
      <c r="G67" s="131"/>
      <c r="H67" s="131"/>
      <c r="I67" s="131"/>
      <c r="J67" s="131"/>
      <c r="K67" s="135" t="str">
        <f t="shared" si="6"/>
        <v/>
      </c>
      <c r="L67" s="37"/>
    </row>
    <row r="68" spans="1:12" x14ac:dyDescent="0.55000000000000004">
      <c r="A68">
        <v>9</v>
      </c>
      <c r="B68" s="105"/>
      <c r="C68" s="76" t="str">
        <f t="shared" si="7"/>
        <v/>
      </c>
      <c r="D68" s="126"/>
      <c r="E68" s="130"/>
      <c r="F68" s="131"/>
      <c r="G68" s="131"/>
      <c r="H68" s="131"/>
      <c r="I68" s="131"/>
      <c r="J68" s="131"/>
      <c r="K68" s="135" t="str">
        <f t="shared" si="6"/>
        <v/>
      </c>
      <c r="L68" s="37"/>
    </row>
    <row r="69" spans="1:12" x14ac:dyDescent="0.55000000000000004">
      <c r="A69">
        <v>10</v>
      </c>
      <c r="B69" s="105"/>
      <c r="C69" s="76" t="str">
        <f t="shared" si="7"/>
        <v/>
      </c>
      <c r="D69" s="126"/>
      <c r="E69" s="130"/>
      <c r="F69" s="131"/>
      <c r="G69" s="131"/>
      <c r="H69" s="131"/>
      <c r="I69" s="131"/>
      <c r="J69" s="131"/>
      <c r="K69" s="135" t="str">
        <f t="shared" si="6"/>
        <v/>
      </c>
      <c r="L69" s="37"/>
    </row>
    <row r="70" spans="1:12" x14ac:dyDescent="0.55000000000000004">
      <c r="A70">
        <v>11</v>
      </c>
      <c r="B70" s="105"/>
      <c r="C70" s="76" t="str">
        <f t="shared" si="7"/>
        <v/>
      </c>
      <c r="D70" s="126"/>
      <c r="E70" s="130"/>
      <c r="F70" s="131"/>
      <c r="G70" s="131"/>
      <c r="H70" s="131"/>
      <c r="I70" s="131"/>
      <c r="J70" s="131"/>
      <c r="K70" s="135" t="str">
        <f t="shared" si="6"/>
        <v/>
      </c>
      <c r="L70" s="37"/>
    </row>
    <row r="71" spans="1:12" x14ac:dyDescent="0.55000000000000004">
      <c r="A71">
        <v>12</v>
      </c>
      <c r="B71" s="105"/>
      <c r="C71" s="76" t="str">
        <f t="shared" si="7"/>
        <v/>
      </c>
      <c r="D71" s="126"/>
      <c r="E71" s="130"/>
      <c r="F71" s="131"/>
      <c r="G71" s="131"/>
      <c r="H71" s="131"/>
      <c r="I71" s="131"/>
      <c r="J71" s="131"/>
      <c r="K71" s="135" t="str">
        <f t="shared" ref="K71:K75" si="8">IF(ISNUMBER(F71),(PRODUCT(F71,G71,I71)),"")</f>
        <v/>
      </c>
      <c r="L71" s="37"/>
    </row>
    <row r="72" spans="1:12" x14ac:dyDescent="0.55000000000000004">
      <c r="A72">
        <v>13</v>
      </c>
      <c r="B72" s="105"/>
      <c r="C72" s="76" t="str">
        <f t="shared" si="7"/>
        <v/>
      </c>
      <c r="D72" s="126"/>
      <c r="E72" s="130"/>
      <c r="F72" s="131"/>
      <c r="G72" s="131"/>
      <c r="H72" s="131"/>
      <c r="I72" s="131"/>
      <c r="J72" s="131"/>
      <c r="K72" s="135" t="str">
        <f t="shared" si="8"/>
        <v/>
      </c>
      <c r="L72" s="37"/>
    </row>
    <row r="73" spans="1:12" x14ac:dyDescent="0.55000000000000004">
      <c r="A73">
        <v>14</v>
      </c>
      <c r="B73" s="105"/>
      <c r="C73" s="76" t="str">
        <f t="shared" si="7"/>
        <v/>
      </c>
      <c r="D73" s="126"/>
      <c r="E73" s="130"/>
      <c r="F73" s="131"/>
      <c r="G73" s="131"/>
      <c r="H73" s="131"/>
      <c r="I73" s="131"/>
      <c r="J73" s="131"/>
      <c r="K73" s="135" t="str">
        <f t="shared" si="8"/>
        <v/>
      </c>
      <c r="L73" s="37"/>
    </row>
    <row r="74" spans="1:12" x14ac:dyDescent="0.55000000000000004">
      <c r="A74">
        <v>15</v>
      </c>
      <c r="B74" s="105"/>
      <c r="C74" s="76" t="str">
        <f t="shared" si="7"/>
        <v/>
      </c>
      <c r="D74" s="126"/>
      <c r="E74" s="130"/>
      <c r="F74" s="131"/>
      <c r="G74" s="131"/>
      <c r="H74" s="131"/>
      <c r="I74" s="131"/>
      <c r="J74" s="131"/>
      <c r="K74" s="135" t="str">
        <f t="shared" si="8"/>
        <v/>
      </c>
      <c r="L74" s="37"/>
    </row>
    <row r="75" spans="1:12" x14ac:dyDescent="0.55000000000000004">
      <c r="A75">
        <v>16</v>
      </c>
      <c r="B75" s="105"/>
      <c r="C75" s="76" t="str">
        <f t="shared" si="7"/>
        <v/>
      </c>
      <c r="D75" s="126"/>
      <c r="E75" s="130"/>
      <c r="F75" s="131"/>
      <c r="G75" s="131"/>
      <c r="H75" s="131"/>
      <c r="I75" s="131"/>
      <c r="J75" s="131"/>
      <c r="K75" s="135" t="str">
        <f t="shared" si="8"/>
        <v/>
      </c>
      <c r="L75" s="37"/>
    </row>
    <row r="76" spans="1:12" x14ac:dyDescent="0.55000000000000004">
      <c r="A76">
        <v>17</v>
      </c>
      <c r="B76" s="105"/>
      <c r="C76" s="76" t="str">
        <f t="shared" si="7"/>
        <v/>
      </c>
      <c r="D76" s="126"/>
      <c r="E76" s="130"/>
      <c r="F76" s="131"/>
      <c r="G76" s="131"/>
      <c r="H76" s="131"/>
      <c r="I76" s="131"/>
      <c r="J76" s="131"/>
      <c r="K76" s="135" t="str">
        <f t="shared" si="6"/>
        <v/>
      </c>
      <c r="L76" s="38"/>
    </row>
    <row r="77" spans="1:12" x14ac:dyDescent="0.55000000000000004">
      <c r="A77">
        <v>18</v>
      </c>
      <c r="B77" s="105"/>
      <c r="C77" s="76" t="str">
        <f t="shared" si="7"/>
        <v/>
      </c>
      <c r="D77" s="126"/>
      <c r="E77" s="130"/>
      <c r="F77" s="131"/>
      <c r="G77" s="131"/>
      <c r="H77" s="131"/>
      <c r="I77" s="131"/>
      <c r="J77" s="131"/>
      <c r="K77" s="135" t="str">
        <f t="shared" si="6"/>
        <v/>
      </c>
      <c r="L77" s="38"/>
    </row>
    <row r="78" spans="1:12" x14ac:dyDescent="0.55000000000000004">
      <c r="A78">
        <v>19</v>
      </c>
      <c r="B78" s="105"/>
      <c r="C78" s="76" t="str">
        <f t="shared" si="7"/>
        <v/>
      </c>
      <c r="D78" s="126"/>
      <c r="E78" s="130"/>
      <c r="F78" s="131"/>
      <c r="G78" s="131"/>
      <c r="H78" s="131"/>
      <c r="I78" s="131"/>
      <c r="J78" s="131"/>
      <c r="K78" s="135" t="str">
        <f t="shared" si="6"/>
        <v/>
      </c>
      <c r="L78" s="38"/>
    </row>
    <row r="79" spans="1:12" ht="18.5" thickBot="1" x14ac:dyDescent="0.6">
      <c r="A79">
        <v>20</v>
      </c>
      <c r="B79" s="106"/>
      <c r="C79" s="77" t="str">
        <f t="shared" si="7"/>
        <v/>
      </c>
      <c r="D79" s="127"/>
      <c r="E79" s="132"/>
      <c r="F79" s="133"/>
      <c r="G79" s="133"/>
      <c r="H79" s="133"/>
      <c r="I79" s="133"/>
      <c r="J79" s="133"/>
      <c r="K79" s="136" t="str">
        <f t="shared" si="6"/>
        <v/>
      </c>
      <c r="L79" s="39"/>
    </row>
    <row r="80" spans="1:12" ht="23" thickBot="1" x14ac:dyDescent="0.6">
      <c r="A80" s="57"/>
      <c r="B80" s="103"/>
      <c r="C80" s="72" t="s">
        <v>209</v>
      </c>
      <c r="D80" s="58" t="s">
        <v>208</v>
      </c>
      <c r="E80" s="61" t="s">
        <v>177</v>
      </c>
      <c r="F80" s="62" t="s">
        <v>68</v>
      </c>
      <c r="G80" s="63" t="s">
        <v>41</v>
      </c>
      <c r="H80" s="630" t="s">
        <v>62</v>
      </c>
      <c r="I80" s="63" t="s">
        <v>42</v>
      </c>
      <c r="J80" s="630" t="s">
        <v>63</v>
      </c>
      <c r="K80" s="62" t="s">
        <v>43</v>
      </c>
      <c r="L80" s="65" t="s">
        <v>198</v>
      </c>
    </row>
    <row r="81" spans="1:12" s="31" customFormat="1" ht="26.5" x14ac:dyDescent="0.55000000000000004">
      <c r="A81"/>
      <c r="B81" s="59" t="str">
        <f t="shared" ref="B81" si="9">IF($E$8=C81,$D$8,IF($E$9=C81,$D$9,IF($E$10=C81,$D$10,"")))</f>
        <v/>
      </c>
      <c r="C81" s="75" t="s">
        <v>26</v>
      </c>
      <c r="D81" s="70"/>
      <c r="E81" s="67"/>
      <c r="F81" s="68"/>
      <c r="G81" s="68"/>
      <c r="H81" s="68"/>
      <c r="I81" s="68"/>
      <c r="J81" s="68"/>
      <c r="K81" s="69"/>
      <c r="L81" s="73">
        <f>ROUNDDOWN(SUM(K82:K101),-3)/1000</f>
        <v>0</v>
      </c>
    </row>
    <row r="82" spans="1:12" x14ac:dyDescent="0.55000000000000004">
      <c r="A82">
        <v>1</v>
      </c>
      <c r="B82" s="105"/>
      <c r="C82" s="76" t="str">
        <f>IF(D82="","",".")</f>
        <v/>
      </c>
      <c r="D82" s="125"/>
      <c r="E82" s="128"/>
      <c r="F82" s="129"/>
      <c r="G82" s="129"/>
      <c r="H82" s="129"/>
      <c r="I82" s="129"/>
      <c r="J82" s="129"/>
      <c r="K82" s="134" t="str">
        <f t="shared" si="6"/>
        <v/>
      </c>
      <c r="L82" s="37"/>
    </row>
    <row r="83" spans="1:12" x14ac:dyDescent="0.55000000000000004">
      <c r="A83">
        <v>2</v>
      </c>
      <c r="B83" s="105"/>
      <c r="C83" s="76" t="str">
        <f t="shared" ref="C83:C101" si="10">IF(D83="","",".")</f>
        <v/>
      </c>
      <c r="D83" s="126"/>
      <c r="E83" s="130"/>
      <c r="F83" s="131"/>
      <c r="G83" s="131"/>
      <c r="H83" s="131"/>
      <c r="I83" s="131"/>
      <c r="J83" s="131"/>
      <c r="K83" s="135" t="str">
        <f t="shared" si="6"/>
        <v/>
      </c>
      <c r="L83" s="37"/>
    </row>
    <row r="84" spans="1:12" x14ac:dyDescent="0.55000000000000004">
      <c r="A84">
        <v>3</v>
      </c>
      <c r="B84" s="105"/>
      <c r="C84" s="76" t="str">
        <f t="shared" si="10"/>
        <v/>
      </c>
      <c r="D84" s="126"/>
      <c r="E84" s="130"/>
      <c r="F84" s="131"/>
      <c r="G84" s="131"/>
      <c r="H84" s="131"/>
      <c r="I84" s="131"/>
      <c r="J84" s="131"/>
      <c r="K84" s="135" t="str">
        <f t="shared" si="6"/>
        <v/>
      </c>
      <c r="L84" s="37"/>
    </row>
    <row r="85" spans="1:12" x14ac:dyDescent="0.55000000000000004">
      <c r="A85">
        <v>4</v>
      </c>
      <c r="B85" s="105"/>
      <c r="C85" s="76" t="str">
        <f t="shared" si="10"/>
        <v/>
      </c>
      <c r="D85" s="126"/>
      <c r="E85" s="130"/>
      <c r="F85" s="131"/>
      <c r="G85" s="131"/>
      <c r="H85" s="131"/>
      <c r="I85" s="131"/>
      <c r="J85" s="131"/>
      <c r="K85" s="135" t="str">
        <f t="shared" si="6"/>
        <v/>
      </c>
      <c r="L85" s="37"/>
    </row>
    <row r="86" spans="1:12" x14ac:dyDescent="0.55000000000000004">
      <c r="A86">
        <v>5</v>
      </c>
      <c r="B86" s="105"/>
      <c r="C86" s="76" t="str">
        <f t="shared" si="10"/>
        <v/>
      </c>
      <c r="D86" s="126"/>
      <c r="E86" s="130"/>
      <c r="F86" s="131"/>
      <c r="G86" s="131"/>
      <c r="H86" s="131"/>
      <c r="I86" s="131"/>
      <c r="J86" s="131"/>
      <c r="K86" s="135" t="str">
        <f t="shared" si="6"/>
        <v/>
      </c>
      <c r="L86" s="37"/>
    </row>
    <row r="87" spans="1:12" x14ac:dyDescent="0.55000000000000004">
      <c r="A87">
        <v>6</v>
      </c>
      <c r="B87" s="105"/>
      <c r="C87" s="76" t="str">
        <f t="shared" si="10"/>
        <v/>
      </c>
      <c r="D87" s="126"/>
      <c r="E87" s="130"/>
      <c r="F87" s="131"/>
      <c r="G87" s="131"/>
      <c r="H87" s="131"/>
      <c r="I87" s="131"/>
      <c r="J87" s="131"/>
      <c r="K87" s="135" t="str">
        <f t="shared" si="6"/>
        <v/>
      </c>
      <c r="L87" s="37"/>
    </row>
    <row r="88" spans="1:12" x14ac:dyDescent="0.55000000000000004">
      <c r="A88">
        <v>7</v>
      </c>
      <c r="B88" s="105"/>
      <c r="C88" s="76" t="str">
        <f t="shared" si="10"/>
        <v/>
      </c>
      <c r="D88" s="126"/>
      <c r="E88" s="130"/>
      <c r="F88" s="131"/>
      <c r="G88" s="131"/>
      <c r="H88" s="131"/>
      <c r="I88" s="131"/>
      <c r="J88" s="131"/>
      <c r="K88" s="135" t="str">
        <f t="shared" si="6"/>
        <v/>
      </c>
      <c r="L88" s="37"/>
    </row>
    <row r="89" spans="1:12" x14ac:dyDescent="0.55000000000000004">
      <c r="A89">
        <v>8</v>
      </c>
      <c r="B89" s="105"/>
      <c r="C89" s="76" t="str">
        <f t="shared" si="10"/>
        <v/>
      </c>
      <c r="D89" s="126"/>
      <c r="E89" s="130"/>
      <c r="F89" s="131"/>
      <c r="G89" s="131"/>
      <c r="H89" s="131"/>
      <c r="I89" s="131"/>
      <c r="J89" s="131"/>
      <c r="K89" s="135" t="str">
        <f t="shared" si="6"/>
        <v/>
      </c>
      <c r="L89" s="37"/>
    </row>
    <row r="90" spans="1:12" x14ac:dyDescent="0.55000000000000004">
      <c r="A90">
        <v>9</v>
      </c>
      <c r="B90" s="105"/>
      <c r="C90" s="76" t="str">
        <f t="shared" si="10"/>
        <v/>
      </c>
      <c r="D90" s="126"/>
      <c r="E90" s="130"/>
      <c r="F90" s="131"/>
      <c r="G90" s="131"/>
      <c r="H90" s="131"/>
      <c r="I90" s="131"/>
      <c r="J90" s="131"/>
      <c r="K90" s="135" t="str">
        <f t="shared" si="6"/>
        <v/>
      </c>
      <c r="L90" s="37"/>
    </row>
    <row r="91" spans="1:12" x14ac:dyDescent="0.55000000000000004">
      <c r="A91">
        <v>10</v>
      </c>
      <c r="B91" s="105"/>
      <c r="C91" s="76" t="str">
        <f t="shared" si="10"/>
        <v/>
      </c>
      <c r="D91" s="126"/>
      <c r="E91" s="130"/>
      <c r="F91" s="131"/>
      <c r="G91" s="131"/>
      <c r="H91" s="131"/>
      <c r="I91" s="131"/>
      <c r="J91" s="131"/>
      <c r="K91" s="135" t="str">
        <f t="shared" si="6"/>
        <v/>
      </c>
      <c r="L91" s="37"/>
    </row>
    <row r="92" spans="1:12" x14ac:dyDescent="0.55000000000000004">
      <c r="A92">
        <v>11</v>
      </c>
      <c r="B92" s="105"/>
      <c r="C92" s="76" t="str">
        <f t="shared" si="10"/>
        <v/>
      </c>
      <c r="D92" s="126"/>
      <c r="E92" s="130"/>
      <c r="F92" s="131"/>
      <c r="G92" s="131"/>
      <c r="H92" s="131"/>
      <c r="I92" s="131"/>
      <c r="J92" s="131"/>
      <c r="K92" s="135" t="str">
        <f t="shared" si="6"/>
        <v/>
      </c>
      <c r="L92" s="37"/>
    </row>
    <row r="93" spans="1:12" x14ac:dyDescent="0.55000000000000004">
      <c r="A93">
        <v>12</v>
      </c>
      <c r="B93" s="105"/>
      <c r="C93" s="76" t="str">
        <f t="shared" si="10"/>
        <v/>
      </c>
      <c r="D93" s="126"/>
      <c r="E93" s="130"/>
      <c r="F93" s="131"/>
      <c r="G93" s="131"/>
      <c r="H93" s="131"/>
      <c r="I93" s="131"/>
      <c r="J93" s="131"/>
      <c r="K93" s="135" t="str">
        <f t="shared" si="6"/>
        <v/>
      </c>
      <c r="L93" s="38"/>
    </row>
    <row r="94" spans="1:12" x14ac:dyDescent="0.55000000000000004">
      <c r="A94">
        <v>13</v>
      </c>
      <c r="B94" s="105"/>
      <c r="C94" s="76" t="str">
        <f t="shared" si="10"/>
        <v/>
      </c>
      <c r="D94" s="126"/>
      <c r="E94" s="130"/>
      <c r="F94" s="131"/>
      <c r="G94" s="131"/>
      <c r="H94" s="131"/>
      <c r="I94" s="131"/>
      <c r="J94" s="131"/>
      <c r="K94" s="135" t="str">
        <f t="shared" si="6"/>
        <v/>
      </c>
      <c r="L94" s="38"/>
    </row>
    <row r="95" spans="1:12" x14ac:dyDescent="0.55000000000000004">
      <c r="A95">
        <v>14</v>
      </c>
      <c r="B95" s="105"/>
      <c r="C95" s="76" t="str">
        <f t="shared" si="10"/>
        <v/>
      </c>
      <c r="D95" s="126"/>
      <c r="E95" s="130"/>
      <c r="F95" s="131"/>
      <c r="G95" s="131"/>
      <c r="H95" s="131"/>
      <c r="I95" s="131"/>
      <c r="J95" s="131"/>
      <c r="K95" s="135" t="str">
        <f t="shared" ref="K95:K99" si="11">IF(ISNUMBER(F95),(PRODUCT(F95,G95,I95)),"")</f>
        <v/>
      </c>
      <c r="L95" s="37"/>
    </row>
    <row r="96" spans="1:12" x14ac:dyDescent="0.55000000000000004">
      <c r="A96">
        <v>15</v>
      </c>
      <c r="B96" s="105"/>
      <c r="C96" s="76" t="str">
        <f t="shared" si="10"/>
        <v/>
      </c>
      <c r="D96" s="126"/>
      <c r="E96" s="130"/>
      <c r="F96" s="131"/>
      <c r="G96" s="131"/>
      <c r="H96" s="131"/>
      <c r="I96" s="131"/>
      <c r="J96" s="131"/>
      <c r="K96" s="135" t="str">
        <f t="shared" si="11"/>
        <v/>
      </c>
      <c r="L96" s="37"/>
    </row>
    <row r="97" spans="1:14" x14ac:dyDescent="0.55000000000000004">
      <c r="A97">
        <v>16</v>
      </c>
      <c r="B97" s="105"/>
      <c r="C97" s="76" t="str">
        <f t="shared" si="10"/>
        <v/>
      </c>
      <c r="D97" s="126"/>
      <c r="E97" s="130"/>
      <c r="F97" s="131"/>
      <c r="G97" s="131"/>
      <c r="H97" s="131"/>
      <c r="I97" s="131"/>
      <c r="J97" s="131"/>
      <c r="K97" s="135" t="str">
        <f t="shared" si="11"/>
        <v/>
      </c>
      <c r="L97" s="37"/>
    </row>
    <row r="98" spans="1:14" x14ac:dyDescent="0.55000000000000004">
      <c r="A98">
        <v>17</v>
      </c>
      <c r="B98" s="105"/>
      <c r="C98" s="76" t="str">
        <f t="shared" si="10"/>
        <v/>
      </c>
      <c r="D98" s="126"/>
      <c r="E98" s="130"/>
      <c r="F98" s="131"/>
      <c r="G98" s="131"/>
      <c r="H98" s="131"/>
      <c r="I98" s="131"/>
      <c r="J98" s="131"/>
      <c r="K98" s="135" t="str">
        <f t="shared" si="11"/>
        <v/>
      </c>
      <c r="L98" s="37"/>
    </row>
    <row r="99" spans="1:14" x14ac:dyDescent="0.55000000000000004">
      <c r="A99">
        <v>18</v>
      </c>
      <c r="B99" s="105"/>
      <c r="C99" s="76" t="str">
        <f t="shared" si="10"/>
        <v/>
      </c>
      <c r="D99" s="126"/>
      <c r="E99" s="130"/>
      <c r="F99" s="131"/>
      <c r="G99" s="131"/>
      <c r="H99" s="131"/>
      <c r="I99" s="131"/>
      <c r="J99" s="131"/>
      <c r="K99" s="135" t="str">
        <f t="shared" si="11"/>
        <v/>
      </c>
      <c r="L99" s="37"/>
    </row>
    <row r="100" spans="1:14" x14ac:dyDescent="0.55000000000000004">
      <c r="A100">
        <v>19</v>
      </c>
      <c r="B100" s="105"/>
      <c r="C100" s="76" t="str">
        <f t="shared" si="10"/>
        <v/>
      </c>
      <c r="D100" s="126"/>
      <c r="E100" s="130"/>
      <c r="F100" s="131"/>
      <c r="G100" s="131"/>
      <c r="H100" s="131"/>
      <c r="I100" s="131"/>
      <c r="J100" s="131"/>
      <c r="K100" s="135" t="str">
        <f t="shared" si="6"/>
        <v/>
      </c>
      <c r="L100" s="38"/>
    </row>
    <row r="101" spans="1:14" ht="18.5" thickBot="1" x14ac:dyDescent="0.6">
      <c r="A101">
        <v>20</v>
      </c>
      <c r="B101" s="106"/>
      <c r="C101" s="77" t="str">
        <f t="shared" si="10"/>
        <v/>
      </c>
      <c r="D101" s="127"/>
      <c r="E101" s="132"/>
      <c r="F101" s="133"/>
      <c r="G101" s="133"/>
      <c r="H101" s="133"/>
      <c r="I101" s="133"/>
      <c r="J101" s="133"/>
      <c r="K101" s="136" t="str">
        <f t="shared" si="6"/>
        <v/>
      </c>
      <c r="L101" s="39"/>
    </row>
    <row r="102" spans="1:14" ht="23" thickBot="1" x14ac:dyDescent="0.6">
      <c r="A102" s="57"/>
      <c r="B102" s="103"/>
      <c r="C102" s="72" t="s">
        <v>209</v>
      </c>
      <c r="D102" s="58" t="s">
        <v>208</v>
      </c>
      <c r="E102" s="61" t="s">
        <v>177</v>
      </c>
      <c r="F102" s="62" t="s">
        <v>68</v>
      </c>
      <c r="G102" s="63" t="s">
        <v>41</v>
      </c>
      <c r="H102" s="630" t="s">
        <v>62</v>
      </c>
      <c r="I102" s="63" t="s">
        <v>42</v>
      </c>
      <c r="J102" s="630" t="s">
        <v>63</v>
      </c>
      <c r="K102" s="62" t="s">
        <v>43</v>
      </c>
      <c r="L102" s="65" t="s">
        <v>198</v>
      </c>
    </row>
    <row r="103" spans="1:14" s="31" customFormat="1" ht="26.5" x14ac:dyDescent="0.55000000000000004">
      <c r="A103"/>
      <c r="B103" s="59" t="str">
        <f t="shared" ref="B103" si="12">IF($E$8=C103,$D$8,IF($E$9=C103,$D$9,IF($E$10=C103,$D$10,"")))</f>
        <v/>
      </c>
      <c r="C103" s="74" t="s">
        <v>381</v>
      </c>
      <c r="D103" s="66"/>
      <c r="E103" s="67"/>
      <c r="F103" s="68"/>
      <c r="G103" s="68"/>
      <c r="H103" s="68"/>
      <c r="I103" s="68"/>
      <c r="J103" s="68"/>
      <c r="K103" s="69"/>
      <c r="L103" s="73">
        <f>ROUNDDOWN(SUM(K104:K123),-3)/1000</f>
        <v>0</v>
      </c>
      <c r="N103" s="1043" t="s">
        <v>680</v>
      </c>
    </row>
    <row r="104" spans="1:14" x14ac:dyDescent="0.55000000000000004">
      <c r="A104">
        <v>1</v>
      </c>
      <c r="B104" s="105"/>
      <c r="C104" s="76" t="str">
        <f>IF(D104="","",".")</f>
        <v/>
      </c>
      <c r="D104" s="125"/>
      <c r="E104" s="128"/>
      <c r="F104" s="129"/>
      <c r="G104" s="129"/>
      <c r="H104" s="129"/>
      <c r="I104" s="129"/>
      <c r="J104" s="129"/>
      <c r="K104" s="134" t="str">
        <f t="shared" ref="K104:K123" si="13">IF(ISNUMBER(F104),(PRODUCT(F104,G104,I104)),"")</f>
        <v/>
      </c>
      <c r="L104" s="37"/>
      <c r="N104" s="1044"/>
    </row>
    <row r="105" spans="1:14" x14ac:dyDescent="0.55000000000000004">
      <c r="A105">
        <v>2</v>
      </c>
      <c r="B105" s="105"/>
      <c r="C105" s="76" t="str">
        <f t="shared" ref="C105:C123" si="14">IF(D105="","",".")</f>
        <v/>
      </c>
      <c r="D105" s="126"/>
      <c r="E105" s="130"/>
      <c r="F105" s="131"/>
      <c r="G105" s="131"/>
      <c r="H105" s="131"/>
      <c r="I105" s="131"/>
      <c r="J105" s="131"/>
      <c r="K105" s="135" t="str">
        <f t="shared" si="13"/>
        <v/>
      </c>
      <c r="L105" s="37"/>
      <c r="N105" s="1044"/>
    </row>
    <row r="106" spans="1:14" x14ac:dyDescent="0.55000000000000004">
      <c r="A106">
        <v>3</v>
      </c>
      <c r="B106" s="105"/>
      <c r="C106" s="76" t="str">
        <f t="shared" si="14"/>
        <v/>
      </c>
      <c r="D106" s="126"/>
      <c r="E106" s="130"/>
      <c r="F106" s="131"/>
      <c r="G106" s="131"/>
      <c r="H106" s="131"/>
      <c r="I106" s="131"/>
      <c r="J106" s="131"/>
      <c r="K106" s="135" t="str">
        <f t="shared" si="13"/>
        <v/>
      </c>
      <c r="L106" s="37"/>
      <c r="N106" s="1044"/>
    </row>
    <row r="107" spans="1:14" x14ac:dyDescent="0.55000000000000004">
      <c r="A107">
        <v>4</v>
      </c>
      <c r="B107" s="105"/>
      <c r="C107" s="76" t="str">
        <f t="shared" si="14"/>
        <v/>
      </c>
      <c r="D107" s="126"/>
      <c r="E107" s="130"/>
      <c r="F107" s="131"/>
      <c r="G107" s="131"/>
      <c r="H107" s="131"/>
      <c r="I107" s="131"/>
      <c r="J107" s="131"/>
      <c r="K107" s="135" t="str">
        <f t="shared" si="13"/>
        <v/>
      </c>
      <c r="L107" s="37"/>
      <c r="N107" s="1044"/>
    </row>
    <row r="108" spans="1:14" ht="18.5" thickBot="1" x14ac:dyDescent="0.6">
      <c r="A108">
        <v>5</v>
      </c>
      <c r="B108" s="105"/>
      <c r="C108" s="76" t="str">
        <f t="shared" si="14"/>
        <v/>
      </c>
      <c r="D108" s="126"/>
      <c r="E108" s="130"/>
      <c r="F108" s="131"/>
      <c r="G108" s="131"/>
      <c r="H108" s="131"/>
      <c r="I108" s="131"/>
      <c r="J108" s="131"/>
      <c r="K108" s="135" t="str">
        <f t="shared" si="13"/>
        <v/>
      </c>
      <c r="L108" s="37"/>
      <c r="N108" s="1045"/>
    </row>
    <row r="109" spans="1:14" x14ac:dyDescent="0.55000000000000004">
      <c r="A109">
        <v>6</v>
      </c>
      <c r="B109" s="105"/>
      <c r="C109" s="76" t="str">
        <f t="shared" si="14"/>
        <v/>
      </c>
      <c r="D109" s="126"/>
      <c r="E109" s="130"/>
      <c r="F109" s="131"/>
      <c r="G109" s="131"/>
      <c r="H109" s="131"/>
      <c r="I109" s="131"/>
      <c r="J109" s="131"/>
      <c r="K109" s="135" t="str">
        <f t="shared" si="13"/>
        <v/>
      </c>
      <c r="L109" s="37"/>
    </row>
    <row r="110" spans="1:14" x14ac:dyDescent="0.55000000000000004">
      <c r="A110">
        <v>7</v>
      </c>
      <c r="B110" s="105"/>
      <c r="C110" s="76" t="str">
        <f t="shared" si="14"/>
        <v/>
      </c>
      <c r="D110" s="126"/>
      <c r="E110" s="130"/>
      <c r="F110" s="131"/>
      <c r="G110" s="131"/>
      <c r="H110" s="131"/>
      <c r="I110" s="131"/>
      <c r="J110" s="131"/>
      <c r="K110" s="135" t="str">
        <f t="shared" si="13"/>
        <v/>
      </c>
      <c r="L110" s="37"/>
    </row>
    <row r="111" spans="1:14" x14ac:dyDescent="0.55000000000000004">
      <c r="A111">
        <v>8</v>
      </c>
      <c r="B111" s="105"/>
      <c r="C111" s="76" t="str">
        <f t="shared" si="14"/>
        <v/>
      </c>
      <c r="D111" s="126"/>
      <c r="E111" s="130"/>
      <c r="F111" s="131"/>
      <c r="G111" s="131"/>
      <c r="H111" s="131"/>
      <c r="I111" s="131"/>
      <c r="J111" s="131"/>
      <c r="K111" s="135" t="str">
        <f t="shared" si="13"/>
        <v/>
      </c>
      <c r="L111" s="37"/>
    </row>
    <row r="112" spans="1:14" x14ac:dyDescent="0.55000000000000004">
      <c r="A112">
        <v>9</v>
      </c>
      <c r="B112" s="105"/>
      <c r="C112" s="76" t="str">
        <f t="shared" si="14"/>
        <v/>
      </c>
      <c r="D112" s="126"/>
      <c r="E112" s="130"/>
      <c r="F112" s="131"/>
      <c r="G112" s="131"/>
      <c r="H112" s="131"/>
      <c r="I112" s="131"/>
      <c r="J112" s="131"/>
      <c r="K112" s="135" t="str">
        <f t="shared" si="13"/>
        <v/>
      </c>
      <c r="L112" s="37"/>
    </row>
    <row r="113" spans="1:12" x14ac:dyDescent="0.55000000000000004">
      <c r="A113">
        <v>10</v>
      </c>
      <c r="B113" s="105"/>
      <c r="C113" s="76" t="str">
        <f t="shared" si="14"/>
        <v/>
      </c>
      <c r="D113" s="126"/>
      <c r="E113" s="130"/>
      <c r="F113" s="131"/>
      <c r="G113" s="131"/>
      <c r="H113" s="131"/>
      <c r="I113" s="131"/>
      <c r="J113" s="131"/>
      <c r="K113" s="135" t="str">
        <f t="shared" si="13"/>
        <v/>
      </c>
      <c r="L113" s="37"/>
    </row>
    <row r="114" spans="1:12" x14ac:dyDescent="0.55000000000000004">
      <c r="A114">
        <v>11</v>
      </c>
      <c r="B114" s="105"/>
      <c r="C114" s="76" t="str">
        <f t="shared" si="14"/>
        <v/>
      </c>
      <c r="D114" s="126"/>
      <c r="E114" s="130"/>
      <c r="F114" s="131"/>
      <c r="G114" s="131"/>
      <c r="H114" s="131"/>
      <c r="I114" s="131"/>
      <c r="J114" s="131"/>
      <c r="K114" s="135" t="str">
        <f t="shared" si="13"/>
        <v/>
      </c>
      <c r="L114" s="37"/>
    </row>
    <row r="115" spans="1:12" x14ac:dyDescent="0.55000000000000004">
      <c r="A115">
        <v>12</v>
      </c>
      <c r="B115" s="105"/>
      <c r="C115" s="76" t="str">
        <f t="shared" si="14"/>
        <v/>
      </c>
      <c r="D115" s="126"/>
      <c r="E115" s="130"/>
      <c r="F115" s="131"/>
      <c r="G115" s="131"/>
      <c r="H115" s="131"/>
      <c r="I115" s="131"/>
      <c r="J115" s="131"/>
      <c r="K115" s="135" t="str">
        <f t="shared" si="13"/>
        <v/>
      </c>
      <c r="L115" s="38"/>
    </row>
    <row r="116" spans="1:12" x14ac:dyDescent="0.55000000000000004">
      <c r="A116">
        <v>13</v>
      </c>
      <c r="B116" s="105"/>
      <c r="C116" s="76" t="str">
        <f t="shared" si="14"/>
        <v/>
      </c>
      <c r="D116" s="126"/>
      <c r="E116" s="130"/>
      <c r="F116" s="131"/>
      <c r="G116" s="131"/>
      <c r="H116" s="131"/>
      <c r="I116" s="131"/>
      <c r="J116" s="131"/>
      <c r="K116" s="135" t="str">
        <f t="shared" si="13"/>
        <v/>
      </c>
      <c r="L116" s="38"/>
    </row>
    <row r="117" spans="1:12" x14ac:dyDescent="0.55000000000000004">
      <c r="A117">
        <v>14</v>
      </c>
      <c r="B117" s="105"/>
      <c r="C117" s="76" t="str">
        <f t="shared" si="14"/>
        <v/>
      </c>
      <c r="D117" s="126"/>
      <c r="E117" s="130"/>
      <c r="F117" s="131"/>
      <c r="G117" s="131"/>
      <c r="H117" s="131"/>
      <c r="I117" s="131"/>
      <c r="J117" s="131"/>
      <c r="K117" s="135" t="str">
        <f t="shared" ref="K117:K121" si="15">IF(ISNUMBER(F117),(PRODUCT(F117,G117,I117)),"")</f>
        <v/>
      </c>
      <c r="L117" s="37"/>
    </row>
    <row r="118" spans="1:12" x14ac:dyDescent="0.55000000000000004">
      <c r="A118">
        <v>15</v>
      </c>
      <c r="B118" s="105"/>
      <c r="C118" s="76" t="str">
        <f t="shared" si="14"/>
        <v/>
      </c>
      <c r="D118" s="126"/>
      <c r="E118" s="130"/>
      <c r="F118" s="131"/>
      <c r="G118" s="131"/>
      <c r="H118" s="131"/>
      <c r="I118" s="131"/>
      <c r="J118" s="131"/>
      <c r="K118" s="135" t="str">
        <f t="shared" si="15"/>
        <v/>
      </c>
      <c r="L118" s="37"/>
    </row>
    <row r="119" spans="1:12" x14ac:dyDescent="0.55000000000000004">
      <c r="A119">
        <v>16</v>
      </c>
      <c r="B119" s="105"/>
      <c r="C119" s="76" t="str">
        <f t="shared" si="14"/>
        <v/>
      </c>
      <c r="D119" s="126"/>
      <c r="E119" s="130"/>
      <c r="F119" s="131"/>
      <c r="G119" s="131"/>
      <c r="H119" s="131"/>
      <c r="I119" s="131"/>
      <c r="J119" s="131"/>
      <c r="K119" s="135" t="str">
        <f t="shared" si="15"/>
        <v/>
      </c>
      <c r="L119" s="37"/>
    </row>
    <row r="120" spans="1:12" x14ac:dyDescent="0.55000000000000004">
      <c r="A120">
        <v>17</v>
      </c>
      <c r="B120" s="105"/>
      <c r="C120" s="76" t="str">
        <f t="shared" si="14"/>
        <v/>
      </c>
      <c r="D120" s="126"/>
      <c r="E120" s="130"/>
      <c r="F120" s="131"/>
      <c r="G120" s="131"/>
      <c r="H120" s="131"/>
      <c r="I120" s="131"/>
      <c r="J120" s="131"/>
      <c r="K120" s="135" t="str">
        <f t="shared" si="15"/>
        <v/>
      </c>
      <c r="L120" s="37"/>
    </row>
    <row r="121" spans="1:12" x14ac:dyDescent="0.55000000000000004">
      <c r="A121">
        <v>18</v>
      </c>
      <c r="B121" s="105"/>
      <c r="C121" s="76" t="str">
        <f t="shared" si="14"/>
        <v/>
      </c>
      <c r="D121" s="126"/>
      <c r="E121" s="130"/>
      <c r="F121" s="131"/>
      <c r="G121" s="131"/>
      <c r="H121" s="131"/>
      <c r="I121" s="131"/>
      <c r="J121" s="131"/>
      <c r="K121" s="135" t="str">
        <f t="shared" si="15"/>
        <v/>
      </c>
      <c r="L121" s="37"/>
    </row>
    <row r="122" spans="1:12" x14ac:dyDescent="0.55000000000000004">
      <c r="A122">
        <v>19</v>
      </c>
      <c r="B122" s="105"/>
      <c r="C122" s="76" t="str">
        <f t="shared" si="14"/>
        <v/>
      </c>
      <c r="D122" s="126"/>
      <c r="E122" s="130"/>
      <c r="F122" s="131"/>
      <c r="G122" s="131"/>
      <c r="H122" s="131"/>
      <c r="I122" s="131"/>
      <c r="J122" s="131"/>
      <c r="K122" s="135" t="str">
        <f t="shared" si="13"/>
        <v/>
      </c>
      <c r="L122" s="38"/>
    </row>
    <row r="123" spans="1:12" ht="18.5" thickBot="1" x14ac:dyDescent="0.6">
      <c r="A123">
        <v>20</v>
      </c>
      <c r="B123" s="106"/>
      <c r="C123" s="77" t="str">
        <f t="shared" si="14"/>
        <v/>
      </c>
      <c r="D123" s="127"/>
      <c r="E123" s="132"/>
      <c r="F123" s="133"/>
      <c r="G123" s="133"/>
      <c r="H123" s="133"/>
      <c r="I123" s="133"/>
      <c r="J123" s="133"/>
      <c r="K123" s="136" t="str">
        <f t="shared" si="13"/>
        <v/>
      </c>
      <c r="L123" s="39"/>
    </row>
    <row r="124" spans="1:12" ht="23" thickBot="1" x14ac:dyDescent="0.6">
      <c r="A124" s="57"/>
      <c r="B124" s="103"/>
      <c r="C124" s="72" t="s">
        <v>209</v>
      </c>
      <c r="D124" s="58" t="s">
        <v>208</v>
      </c>
      <c r="E124" s="61" t="s">
        <v>177</v>
      </c>
      <c r="F124" s="62" t="s">
        <v>68</v>
      </c>
      <c r="G124" s="63" t="s">
        <v>41</v>
      </c>
      <c r="H124" s="630" t="s">
        <v>62</v>
      </c>
      <c r="I124" s="63" t="s">
        <v>42</v>
      </c>
      <c r="J124" s="630" t="s">
        <v>63</v>
      </c>
      <c r="K124" s="62" t="s">
        <v>43</v>
      </c>
      <c r="L124" s="65" t="s">
        <v>198</v>
      </c>
    </row>
    <row r="125" spans="1:12" s="31" customFormat="1" ht="26.5" x14ac:dyDescent="0.55000000000000004">
      <c r="A125"/>
      <c r="B125" s="59" t="str">
        <f t="shared" ref="B125" si="16">IF($E$8=C125,$D$8,IF($E$9=C125,$D$9,IF($E$10=C125,$D$10,"")))</f>
        <v/>
      </c>
      <c r="C125" s="74" t="s">
        <v>382</v>
      </c>
      <c r="D125" s="66"/>
      <c r="E125" s="67"/>
      <c r="F125" s="68"/>
      <c r="G125" s="68"/>
      <c r="H125" s="68"/>
      <c r="I125" s="68"/>
      <c r="J125" s="68"/>
      <c r="K125" s="71"/>
      <c r="L125" s="73">
        <f>ROUNDDOWN(SUM(K126:K145),-3)/1000</f>
        <v>0</v>
      </c>
    </row>
    <row r="126" spans="1:12" x14ac:dyDescent="0.55000000000000004">
      <c r="A126">
        <v>1</v>
      </c>
      <c r="B126" s="105"/>
      <c r="C126" s="78" t="str">
        <f>IF(D126="","",".")</f>
        <v/>
      </c>
      <c r="D126" s="125"/>
      <c r="E126" s="128"/>
      <c r="F126" s="129"/>
      <c r="G126" s="129"/>
      <c r="H126" s="129"/>
      <c r="I126" s="129"/>
      <c r="J126" s="129"/>
      <c r="K126" s="134" t="str">
        <f>IF(ISNUMBER(F126),(PRODUCT(F126,G126,I126)),"")</f>
        <v/>
      </c>
      <c r="L126" s="37"/>
    </row>
    <row r="127" spans="1:12" x14ac:dyDescent="0.55000000000000004">
      <c r="A127">
        <v>2</v>
      </c>
      <c r="B127" s="105"/>
      <c r="C127" s="78" t="str">
        <f t="shared" ref="C127:C145" si="17">IF(D127="","",".")</f>
        <v/>
      </c>
      <c r="D127" s="126"/>
      <c r="E127" s="130"/>
      <c r="F127" s="131"/>
      <c r="G127" s="131"/>
      <c r="H127" s="131"/>
      <c r="I127" s="131"/>
      <c r="J127" s="131"/>
      <c r="K127" s="135" t="str">
        <f t="shared" ref="K127:K167" si="18">IF(ISNUMBER(F127),(PRODUCT(F127,G127,I127)),"")</f>
        <v/>
      </c>
      <c r="L127" s="37"/>
    </row>
    <row r="128" spans="1:12" x14ac:dyDescent="0.55000000000000004">
      <c r="A128">
        <v>3</v>
      </c>
      <c r="B128" s="105"/>
      <c r="C128" s="78" t="str">
        <f t="shared" si="17"/>
        <v/>
      </c>
      <c r="D128" s="126"/>
      <c r="E128" s="130"/>
      <c r="F128" s="131"/>
      <c r="G128" s="131"/>
      <c r="H128" s="131"/>
      <c r="I128" s="131"/>
      <c r="J128" s="131"/>
      <c r="K128" s="135" t="str">
        <f t="shared" si="18"/>
        <v/>
      </c>
      <c r="L128" s="37"/>
    </row>
    <row r="129" spans="1:12" x14ac:dyDescent="0.55000000000000004">
      <c r="A129">
        <v>4</v>
      </c>
      <c r="B129" s="105"/>
      <c r="C129" s="78" t="str">
        <f t="shared" si="17"/>
        <v/>
      </c>
      <c r="D129" s="126"/>
      <c r="E129" s="130"/>
      <c r="F129" s="131"/>
      <c r="G129" s="131"/>
      <c r="H129" s="131"/>
      <c r="I129" s="131"/>
      <c r="J129" s="131"/>
      <c r="K129" s="135" t="str">
        <f t="shared" si="18"/>
        <v/>
      </c>
      <c r="L129" s="37"/>
    </row>
    <row r="130" spans="1:12" x14ac:dyDescent="0.55000000000000004">
      <c r="A130">
        <v>5</v>
      </c>
      <c r="B130" s="105"/>
      <c r="C130" s="78" t="str">
        <f t="shared" si="17"/>
        <v/>
      </c>
      <c r="D130" s="126"/>
      <c r="E130" s="130"/>
      <c r="F130" s="131"/>
      <c r="G130" s="131"/>
      <c r="H130" s="131"/>
      <c r="I130" s="131"/>
      <c r="J130" s="131"/>
      <c r="K130" s="135" t="str">
        <f t="shared" si="18"/>
        <v/>
      </c>
      <c r="L130" s="37"/>
    </row>
    <row r="131" spans="1:12" x14ac:dyDescent="0.55000000000000004">
      <c r="A131">
        <v>6</v>
      </c>
      <c r="B131" s="105"/>
      <c r="C131" s="78" t="str">
        <f t="shared" si="17"/>
        <v/>
      </c>
      <c r="D131" s="126"/>
      <c r="E131" s="130"/>
      <c r="F131" s="131"/>
      <c r="G131" s="131"/>
      <c r="H131" s="131"/>
      <c r="I131" s="131"/>
      <c r="J131" s="131"/>
      <c r="K131" s="135" t="str">
        <f t="shared" si="18"/>
        <v/>
      </c>
      <c r="L131" s="37"/>
    </row>
    <row r="132" spans="1:12" x14ac:dyDescent="0.55000000000000004">
      <c r="A132">
        <v>7</v>
      </c>
      <c r="B132" s="105"/>
      <c r="C132" s="78" t="str">
        <f t="shared" si="17"/>
        <v/>
      </c>
      <c r="D132" s="126"/>
      <c r="E132" s="130"/>
      <c r="F132" s="131"/>
      <c r="G132" s="131"/>
      <c r="H132" s="131"/>
      <c r="I132" s="131"/>
      <c r="J132" s="131"/>
      <c r="K132" s="135" t="str">
        <f t="shared" si="18"/>
        <v/>
      </c>
      <c r="L132" s="37"/>
    </row>
    <row r="133" spans="1:12" x14ac:dyDescent="0.55000000000000004">
      <c r="A133">
        <v>8</v>
      </c>
      <c r="B133" s="105"/>
      <c r="C133" s="78" t="str">
        <f t="shared" si="17"/>
        <v/>
      </c>
      <c r="D133" s="126"/>
      <c r="E133" s="130"/>
      <c r="F133" s="131"/>
      <c r="G133" s="131"/>
      <c r="H133" s="131"/>
      <c r="I133" s="131"/>
      <c r="J133" s="131"/>
      <c r="K133" s="135" t="str">
        <f t="shared" si="18"/>
        <v/>
      </c>
      <c r="L133" s="37"/>
    </row>
    <row r="134" spans="1:12" x14ac:dyDescent="0.55000000000000004">
      <c r="A134">
        <v>9</v>
      </c>
      <c r="B134" s="105"/>
      <c r="C134" s="78" t="str">
        <f t="shared" si="17"/>
        <v/>
      </c>
      <c r="D134" s="126"/>
      <c r="E134" s="130"/>
      <c r="F134" s="131"/>
      <c r="G134" s="131"/>
      <c r="H134" s="131"/>
      <c r="I134" s="131"/>
      <c r="J134" s="131"/>
      <c r="K134" s="135" t="str">
        <f t="shared" si="18"/>
        <v/>
      </c>
      <c r="L134" s="37"/>
    </row>
    <row r="135" spans="1:12" x14ac:dyDescent="0.55000000000000004">
      <c r="A135">
        <v>10</v>
      </c>
      <c r="B135" s="105"/>
      <c r="C135" s="78" t="str">
        <f t="shared" si="17"/>
        <v/>
      </c>
      <c r="D135" s="126"/>
      <c r="E135" s="130"/>
      <c r="F135" s="131"/>
      <c r="G135" s="131"/>
      <c r="H135" s="131"/>
      <c r="I135" s="131"/>
      <c r="J135" s="131"/>
      <c r="K135" s="135" t="str">
        <f t="shared" si="18"/>
        <v/>
      </c>
      <c r="L135" s="37"/>
    </row>
    <row r="136" spans="1:12" x14ac:dyDescent="0.55000000000000004">
      <c r="A136">
        <v>11</v>
      </c>
      <c r="B136" s="105"/>
      <c r="C136" s="78" t="str">
        <f t="shared" si="17"/>
        <v/>
      </c>
      <c r="D136" s="126"/>
      <c r="E136" s="130"/>
      <c r="F136" s="131"/>
      <c r="G136" s="131"/>
      <c r="H136" s="131"/>
      <c r="I136" s="131"/>
      <c r="J136" s="131"/>
      <c r="K136" s="135" t="str">
        <f t="shared" si="18"/>
        <v/>
      </c>
      <c r="L136" s="37"/>
    </row>
    <row r="137" spans="1:12" x14ac:dyDescent="0.55000000000000004">
      <c r="A137">
        <v>12</v>
      </c>
      <c r="B137" s="105"/>
      <c r="C137" s="78" t="str">
        <f t="shared" si="17"/>
        <v/>
      </c>
      <c r="D137" s="126"/>
      <c r="E137" s="130"/>
      <c r="F137" s="131"/>
      <c r="G137" s="131"/>
      <c r="H137" s="131"/>
      <c r="I137" s="131"/>
      <c r="J137" s="131"/>
      <c r="K137" s="135" t="str">
        <f t="shared" si="18"/>
        <v/>
      </c>
      <c r="L137" s="38"/>
    </row>
    <row r="138" spans="1:12" x14ac:dyDescent="0.55000000000000004">
      <c r="A138">
        <v>13</v>
      </c>
      <c r="B138" s="105"/>
      <c r="C138" s="78" t="str">
        <f t="shared" si="17"/>
        <v/>
      </c>
      <c r="D138" s="126"/>
      <c r="E138" s="130"/>
      <c r="F138" s="131"/>
      <c r="G138" s="131"/>
      <c r="H138" s="131"/>
      <c r="I138" s="131"/>
      <c r="J138" s="131"/>
      <c r="K138" s="135" t="str">
        <f t="shared" si="18"/>
        <v/>
      </c>
      <c r="L138" s="38"/>
    </row>
    <row r="139" spans="1:12" x14ac:dyDescent="0.55000000000000004">
      <c r="A139">
        <v>14</v>
      </c>
      <c r="B139" s="105"/>
      <c r="C139" s="78" t="str">
        <f t="shared" si="17"/>
        <v/>
      </c>
      <c r="D139" s="126"/>
      <c r="E139" s="130"/>
      <c r="F139" s="131"/>
      <c r="G139" s="131"/>
      <c r="H139" s="131"/>
      <c r="I139" s="131"/>
      <c r="J139" s="131"/>
      <c r="K139" s="135" t="str">
        <f t="shared" ref="K139:K143" si="19">IF(ISNUMBER(F139),(PRODUCT(F139,G139,I139)),"")</f>
        <v/>
      </c>
      <c r="L139" s="37"/>
    </row>
    <row r="140" spans="1:12" x14ac:dyDescent="0.55000000000000004">
      <c r="A140">
        <v>15</v>
      </c>
      <c r="B140" s="105"/>
      <c r="C140" s="78" t="str">
        <f t="shared" si="17"/>
        <v/>
      </c>
      <c r="D140" s="126"/>
      <c r="E140" s="130"/>
      <c r="F140" s="131"/>
      <c r="G140" s="131"/>
      <c r="H140" s="131"/>
      <c r="I140" s="131"/>
      <c r="J140" s="131"/>
      <c r="K140" s="135" t="str">
        <f t="shared" si="19"/>
        <v/>
      </c>
      <c r="L140" s="37"/>
    </row>
    <row r="141" spans="1:12" x14ac:dyDescent="0.55000000000000004">
      <c r="A141">
        <v>16</v>
      </c>
      <c r="B141" s="105"/>
      <c r="C141" s="78" t="str">
        <f t="shared" si="17"/>
        <v/>
      </c>
      <c r="D141" s="126"/>
      <c r="E141" s="130"/>
      <c r="F141" s="131"/>
      <c r="G141" s="131"/>
      <c r="H141" s="131"/>
      <c r="I141" s="131"/>
      <c r="J141" s="131"/>
      <c r="K141" s="135" t="str">
        <f t="shared" si="19"/>
        <v/>
      </c>
      <c r="L141" s="37"/>
    </row>
    <row r="142" spans="1:12" x14ac:dyDescent="0.55000000000000004">
      <c r="A142">
        <v>17</v>
      </c>
      <c r="B142" s="105"/>
      <c r="C142" s="78" t="str">
        <f t="shared" si="17"/>
        <v/>
      </c>
      <c r="D142" s="126"/>
      <c r="E142" s="130"/>
      <c r="F142" s="131"/>
      <c r="G142" s="131"/>
      <c r="H142" s="131"/>
      <c r="I142" s="131"/>
      <c r="J142" s="131"/>
      <c r="K142" s="135" t="str">
        <f t="shared" si="19"/>
        <v/>
      </c>
      <c r="L142" s="38"/>
    </row>
    <row r="143" spans="1:12" x14ac:dyDescent="0.55000000000000004">
      <c r="A143">
        <v>18</v>
      </c>
      <c r="B143" s="105"/>
      <c r="C143" s="78" t="str">
        <f t="shared" si="17"/>
        <v/>
      </c>
      <c r="D143" s="126"/>
      <c r="E143" s="130"/>
      <c r="F143" s="131"/>
      <c r="G143" s="131"/>
      <c r="H143" s="131"/>
      <c r="I143" s="131"/>
      <c r="J143" s="131"/>
      <c r="K143" s="135" t="str">
        <f t="shared" si="19"/>
        <v/>
      </c>
      <c r="L143" s="38"/>
    </row>
    <row r="144" spans="1:12" x14ac:dyDescent="0.55000000000000004">
      <c r="A144">
        <v>19</v>
      </c>
      <c r="B144" s="105"/>
      <c r="C144" s="78" t="str">
        <f t="shared" si="17"/>
        <v/>
      </c>
      <c r="D144" s="126"/>
      <c r="E144" s="130"/>
      <c r="F144" s="131"/>
      <c r="G144" s="131"/>
      <c r="H144" s="131"/>
      <c r="I144" s="131"/>
      <c r="J144" s="131"/>
      <c r="K144" s="135" t="str">
        <f t="shared" si="18"/>
        <v/>
      </c>
      <c r="L144" s="38"/>
    </row>
    <row r="145" spans="1:12" ht="18.5" thickBot="1" x14ac:dyDescent="0.6">
      <c r="A145">
        <v>20</v>
      </c>
      <c r="B145" s="106"/>
      <c r="C145" s="79" t="str">
        <f t="shared" si="17"/>
        <v/>
      </c>
      <c r="D145" s="127"/>
      <c r="E145" s="132"/>
      <c r="F145" s="133"/>
      <c r="G145" s="133"/>
      <c r="H145" s="133"/>
      <c r="I145" s="133"/>
      <c r="J145" s="133"/>
      <c r="K145" s="136" t="str">
        <f t="shared" si="18"/>
        <v/>
      </c>
      <c r="L145" s="39"/>
    </row>
    <row r="146" spans="1:12" ht="23" thickBot="1" x14ac:dyDescent="0.6">
      <c r="A146" s="57"/>
      <c r="B146" s="103"/>
      <c r="C146" s="72" t="s">
        <v>209</v>
      </c>
      <c r="D146" s="58" t="s">
        <v>208</v>
      </c>
      <c r="E146" s="61" t="s">
        <v>177</v>
      </c>
      <c r="F146" s="62" t="s">
        <v>68</v>
      </c>
      <c r="G146" s="63" t="s">
        <v>41</v>
      </c>
      <c r="H146" s="630" t="s">
        <v>62</v>
      </c>
      <c r="I146" s="63" t="s">
        <v>42</v>
      </c>
      <c r="J146" s="630" t="s">
        <v>63</v>
      </c>
      <c r="K146" s="62" t="s">
        <v>43</v>
      </c>
      <c r="L146" s="65" t="s">
        <v>198</v>
      </c>
    </row>
    <row r="147" spans="1:12" s="31" customFormat="1" ht="26.5" x14ac:dyDescent="0.55000000000000004">
      <c r="A147"/>
      <c r="B147" s="59" t="str">
        <f t="shared" ref="B147" si="20">IF($E$8=C147,$D$8,IF($E$9=C147,$D$9,IF($E$10=C147,$D$10,"")))</f>
        <v/>
      </c>
      <c r="C147" s="74" t="s">
        <v>383</v>
      </c>
      <c r="D147" s="66"/>
      <c r="E147" s="67"/>
      <c r="F147" s="68"/>
      <c r="G147" s="68"/>
      <c r="H147" s="68"/>
      <c r="I147" s="68"/>
      <c r="J147" s="68"/>
      <c r="K147" s="71"/>
      <c r="L147" s="73">
        <f>ROUNDDOWN(SUM(K148:K167),-3)/1000</f>
        <v>0</v>
      </c>
    </row>
    <row r="148" spans="1:12" x14ac:dyDescent="0.55000000000000004">
      <c r="A148">
        <v>1</v>
      </c>
      <c r="B148" s="105"/>
      <c r="C148" s="78" t="str">
        <f>IF(D148="","",".")</f>
        <v/>
      </c>
      <c r="D148" s="125"/>
      <c r="E148" s="128"/>
      <c r="F148" s="129"/>
      <c r="G148" s="129"/>
      <c r="H148" s="129"/>
      <c r="I148" s="129"/>
      <c r="J148" s="129"/>
      <c r="K148" s="134" t="str">
        <f t="shared" si="18"/>
        <v/>
      </c>
      <c r="L148" s="37"/>
    </row>
    <row r="149" spans="1:12" x14ac:dyDescent="0.55000000000000004">
      <c r="A149">
        <v>2</v>
      </c>
      <c r="B149" s="105"/>
      <c r="C149" s="78" t="str">
        <f t="shared" ref="C149:C167" si="21">IF(D149="","",".")</f>
        <v/>
      </c>
      <c r="D149" s="126"/>
      <c r="E149" s="130"/>
      <c r="F149" s="131"/>
      <c r="G149" s="131"/>
      <c r="H149" s="131"/>
      <c r="I149" s="131"/>
      <c r="J149" s="131"/>
      <c r="K149" s="135" t="str">
        <f t="shared" si="18"/>
        <v/>
      </c>
      <c r="L149" s="37"/>
    </row>
    <row r="150" spans="1:12" x14ac:dyDescent="0.55000000000000004">
      <c r="A150">
        <v>3</v>
      </c>
      <c r="B150" s="105"/>
      <c r="C150" s="78" t="str">
        <f t="shared" si="21"/>
        <v/>
      </c>
      <c r="D150" s="126"/>
      <c r="E150" s="130"/>
      <c r="F150" s="131"/>
      <c r="G150" s="131"/>
      <c r="H150" s="131"/>
      <c r="I150" s="131"/>
      <c r="J150" s="131"/>
      <c r="K150" s="135" t="str">
        <f t="shared" si="18"/>
        <v/>
      </c>
      <c r="L150" s="37"/>
    </row>
    <row r="151" spans="1:12" x14ac:dyDescent="0.55000000000000004">
      <c r="A151">
        <v>4</v>
      </c>
      <c r="B151" s="105"/>
      <c r="C151" s="78" t="str">
        <f t="shared" si="21"/>
        <v/>
      </c>
      <c r="D151" s="126"/>
      <c r="E151" s="130"/>
      <c r="F151" s="131"/>
      <c r="G151" s="131"/>
      <c r="H151" s="131"/>
      <c r="I151" s="131"/>
      <c r="J151" s="131"/>
      <c r="K151" s="135" t="str">
        <f t="shared" si="18"/>
        <v/>
      </c>
      <c r="L151" s="37"/>
    </row>
    <row r="152" spans="1:12" x14ac:dyDescent="0.55000000000000004">
      <c r="A152">
        <v>5</v>
      </c>
      <c r="B152" s="105"/>
      <c r="C152" s="78" t="str">
        <f t="shared" si="21"/>
        <v/>
      </c>
      <c r="D152" s="126"/>
      <c r="E152" s="130"/>
      <c r="F152" s="131"/>
      <c r="G152" s="131"/>
      <c r="H152" s="131"/>
      <c r="I152" s="131"/>
      <c r="J152" s="131"/>
      <c r="K152" s="135" t="str">
        <f t="shared" si="18"/>
        <v/>
      </c>
      <c r="L152" s="37"/>
    </row>
    <row r="153" spans="1:12" x14ac:dyDescent="0.55000000000000004">
      <c r="A153">
        <v>6</v>
      </c>
      <c r="B153" s="105"/>
      <c r="C153" s="78" t="str">
        <f t="shared" si="21"/>
        <v/>
      </c>
      <c r="D153" s="126"/>
      <c r="E153" s="130"/>
      <c r="F153" s="131"/>
      <c r="G153" s="131"/>
      <c r="H153" s="131"/>
      <c r="I153" s="131"/>
      <c r="J153" s="131"/>
      <c r="K153" s="135" t="str">
        <f t="shared" si="18"/>
        <v/>
      </c>
      <c r="L153" s="37"/>
    </row>
    <row r="154" spans="1:12" x14ac:dyDescent="0.55000000000000004">
      <c r="A154">
        <v>7</v>
      </c>
      <c r="B154" s="105"/>
      <c r="C154" s="78" t="str">
        <f t="shared" si="21"/>
        <v/>
      </c>
      <c r="D154" s="126"/>
      <c r="E154" s="130"/>
      <c r="F154" s="131"/>
      <c r="G154" s="131"/>
      <c r="H154" s="131"/>
      <c r="I154" s="131"/>
      <c r="J154" s="131"/>
      <c r="K154" s="135" t="str">
        <f t="shared" si="18"/>
        <v/>
      </c>
      <c r="L154" s="37"/>
    </row>
    <row r="155" spans="1:12" x14ac:dyDescent="0.55000000000000004">
      <c r="A155">
        <v>8</v>
      </c>
      <c r="B155" s="105"/>
      <c r="C155" s="78" t="str">
        <f t="shared" si="21"/>
        <v/>
      </c>
      <c r="D155" s="126"/>
      <c r="E155" s="130"/>
      <c r="F155" s="131"/>
      <c r="G155" s="131"/>
      <c r="H155" s="131"/>
      <c r="I155" s="131"/>
      <c r="J155" s="131"/>
      <c r="K155" s="135" t="str">
        <f t="shared" si="18"/>
        <v/>
      </c>
      <c r="L155" s="37"/>
    </row>
    <row r="156" spans="1:12" x14ac:dyDescent="0.55000000000000004">
      <c r="A156">
        <v>9</v>
      </c>
      <c r="B156" s="105"/>
      <c r="C156" s="78" t="str">
        <f t="shared" si="21"/>
        <v/>
      </c>
      <c r="D156" s="126"/>
      <c r="E156" s="130"/>
      <c r="F156" s="131"/>
      <c r="G156" s="131"/>
      <c r="H156" s="131"/>
      <c r="I156" s="131"/>
      <c r="J156" s="131"/>
      <c r="K156" s="135" t="str">
        <f t="shared" si="18"/>
        <v/>
      </c>
      <c r="L156" s="37"/>
    </row>
    <row r="157" spans="1:12" x14ac:dyDescent="0.55000000000000004">
      <c r="A157">
        <v>10</v>
      </c>
      <c r="B157" s="105"/>
      <c r="C157" s="78" t="str">
        <f t="shared" si="21"/>
        <v/>
      </c>
      <c r="D157" s="126"/>
      <c r="E157" s="130"/>
      <c r="F157" s="131"/>
      <c r="G157" s="131"/>
      <c r="H157" s="131"/>
      <c r="I157" s="131"/>
      <c r="J157" s="131"/>
      <c r="K157" s="135" t="str">
        <f t="shared" si="18"/>
        <v/>
      </c>
      <c r="L157" s="37"/>
    </row>
    <row r="158" spans="1:12" x14ac:dyDescent="0.55000000000000004">
      <c r="A158">
        <v>11</v>
      </c>
      <c r="B158" s="105"/>
      <c r="C158" s="78" t="str">
        <f t="shared" si="21"/>
        <v/>
      </c>
      <c r="D158" s="126"/>
      <c r="E158" s="130"/>
      <c r="F158" s="131"/>
      <c r="G158" s="131"/>
      <c r="H158" s="131"/>
      <c r="I158" s="131"/>
      <c r="J158" s="131"/>
      <c r="K158" s="135" t="str">
        <f t="shared" ref="K158:K162" si="22">IF(ISNUMBER(F158),(PRODUCT(F158,G158,I158)),"")</f>
        <v/>
      </c>
      <c r="L158" s="37"/>
    </row>
    <row r="159" spans="1:12" x14ac:dyDescent="0.55000000000000004">
      <c r="A159">
        <v>12</v>
      </c>
      <c r="B159" s="105"/>
      <c r="C159" s="78" t="str">
        <f t="shared" si="21"/>
        <v/>
      </c>
      <c r="D159" s="126"/>
      <c r="E159" s="130"/>
      <c r="F159" s="131"/>
      <c r="G159" s="131"/>
      <c r="H159" s="131"/>
      <c r="I159" s="131"/>
      <c r="J159" s="131"/>
      <c r="K159" s="135" t="str">
        <f t="shared" si="22"/>
        <v/>
      </c>
      <c r="L159" s="37"/>
    </row>
    <row r="160" spans="1:12" x14ac:dyDescent="0.55000000000000004">
      <c r="A160">
        <v>13</v>
      </c>
      <c r="B160" s="105"/>
      <c r="C160" s="78" t="str">
        <f t="shared" si="21"/>
        <v/>
      </c>
      <c r="D160" s="126"/>
      <c r="E160" s="130"/>
      <c r="F160" s="131"/>
      <c r="G160" s="131"/>
      <c r="H160" s="131"/>
      <c r="I160" s="131"/>
      <c r="J160" s="131"/>
      <c r="K160" s="135" t="str">
        <f t="shared" si="22"/>
        <v/>
      </c>
      <c r="L160" s="37"/>
    </row>
    <row r="161" spans="1:14" x14ac:dyDescent="0.55000000000000004">
      <c r="A161">
        <v>14</v>
      </c>
      <c r="B161" s="105"/>
      <c r="C161" s="78" t="str">
        <f t="shared" si="21"/>
        <v/>
      </c>
      <c r="D161" s="126"/>
      <c r="E161" s="130"/>
      <c r="F161" s="131"/>
      <c r="G161" s="131"/>
      <c r="H161" s="131"/>
      <c r="I161" s="131"/>
      <c r="J161" s="131"/>
      <c r="K161" s="135" t="str">
        <f t="shared" si="22"/>
        <v/>
      </c>
      <c r="L161" s="37"/>
    </row>
    <row r="162" spans="1:14" x14ac:dyDescent="0.55000000000000004">
      <c r="A162">
        <v>15</v>
      </c>
      <c r="B162" s="105"/>
      <c r="C162" s="78" t="str">
        <f t="shared" si="21"/>
        <v/>
      </c>
      <c r="D162" s="126"/>
      <c r="E162" s="130"/>
      <c r="F162" s="131"/>
      <c r="G162" s="131"/>
      <c r="H162" s="131"/>
      <c r="I162" s="131"/>
      <c r="J162" s="131"/>
      <c r="K162" s="135" t="str">
        <f t="shared" si="22"/>
        <v/>
      </c>
      <c r="L162" s="37"/>
    </row>
    <row r="163" spans="1:14" x14ac:dyDescent="0.55000000000000004">
      <c r="A163">
        <v>16</v>
      </c>
      <c r="B163" s="105"/>
      <c r="C163" s="78" t="str">
        <f t="shared" si="21"/>
        <v/>
      </c>
      <c r="D163" s="126"/>
      <c r="E163" s="130"/>
      <c r="F163" s="131"/>
      <c r="G163" s="131"/>
      <c r="H163" s="131"/>
      <c r="I163" s="131"/>
      <c r="J163" s="131"/>
      <c r="K163" s="135" t="str">
        <f t="shared" si="18"/>
        <v/>
      </c>
      <c r="L163" s="37"/>
    </row>
    <row r="164" spans="1:14" x14ac:dyDescent="0.55000000000000004">
      <c r="A164">
        <v>17</v>
      </c>
      <c r="B164" s="105"/>
      <c r="C164" s="78" t="str">
        <f t="shared" si="21"/>
        <v/>
      </c>
      <c r="D164" s="126"/>
      <c r="E164" s="130"/>
      <c r="F164" s="131"/>
      <c r="G164" s="131"/>
      <c r="H164" s="131"/>
      <c r="I164" s="131"/>
      <c r="J164" s="131"/>
      <c r="K164" s="135" t="str">
        <f t="shared" si="18"/>
        <v/>
      </c>
      <c r="L164" s="38"/>
    </row>
    <row r="165" spans="1:14" x14ac:dyDescent="0.55000000000000004">
      <c r="A165">
        <v>18</v>
      </c>
      <c r="B165" s="105"/>
      <c r="C165" s="78" t="str">
        <f t="shared" si="21"/>
        <v/>
      </c>
      <c r="D165" s="126"/>
      <c r="E165" s="130"/>
      <c r="F165" s="131"/>
      <c r="G165" s="131"/>
      <c r="H165" s="131"/>
      <c r="I165" s="131"/>
      <c r="J165" s="131"/>
      <c r="K165" s="135" t="str">
        <f t="shared" si="18"/>
        <v/>
      </c>
      <c r="L165" s="38"/>
    </row>
    <row r="166" spans="1:14" x14ac:dyDescent="0.55000000000000004">
      <c r="A166">
        <v>19</v>
      </c>
      <c r="B166" s="105"/>
      <c r="C166" s="78" t="str">
        <f t="shared" si="21"/>
        <v/>
      </c>
      <c r="D166" s="126"/>
      <c r="E166" s="130"/>
      <c r="F166" s="131"/>
      <c r="G166" s="131"/>
      <c r="H166" s="131"/>
      <c r="I166" s="131"/>
      <c r="J166" s="131"/>
      <c r="K166" s="135" t="str">
        <f t="shared" si="18"/>
        <v/>
      </c>
      <c r="L166" s="38"/>
    </row>
    <row r="167" spans="1:14" ht="18.5" thickBot="1" x14ac:dyDescent="0.6">
      <c r="A167">
        <v>20</v>
      </c>
      <c r="B167" s="106"/>
      <c r="C167" s="79" t="str">
        <f t="shared" si="21"/>
        <v/>
      </c>
      <c r="D167" s="127"/>
      <c r="E167" s="132"/>
      <c r="F167" s="133"/>
      <c r="G167" s="133"/>
      <c r="H167" s="133"/>
      <c r="I167" s="133"/>
      <c r="J167" s="133"/>
      <c r="K167" s="136" t="str">
        <f t="shared" si="18"/>
        <v/>
      </c>
      <c r="L167" s="39"/>
    </row>
    <row r="168" spans="1:14" ht="23" thickBot="1" x14ac:dyDescent="0.6">
      <c r="A168" s="57"/>
      <c r="B168" s="107"/>
      <c r="C168" s="72" t="s">
        <v>209</v>
      </c>
      <c r="D168" s="58" t="s">
        <v>208</v>
      </c>
      <c r="E168" s="61" t="s">
        <v>177</v>
      </c>
      <c r="F168" s="62" t="s">
        <v>68</v>
      </c>
      <c r="G168" s="63" t="s">
        <v>41</v>
      </c>
      <c r="H168" s="630" t="s">
        <v>62</v>
      </c>
      <c r="I168" s="63" t="s">
        <v>42</v>
      </c>
      <c r="J168" s="630" t="s">
        <v>63</v>
      </c>
      <c r="K168" s="62" t="s">
        <v>43</v>
      </c>
      <c r="L168" s="65" t="s">
        <v>198</v>
      </c>
      <c r="N168" s="1038" t="s">
        <v>578</v>
      </c>
    </row>
    <row r="169" spans="1:14" s="31" customFormat="1" ht="27" thickBot="1" x14ac:dyDescent="0.6">
      <c r="A169"/>
      <c r="B169" s="108"/>
      <c r="C169" s="355" t="s">
        <v>550</v>
      </c>
      <c r="D169" s="66"/>
      <c r="E169" s="67"/>
      <c r="F169" s="68"/>
      <c r="G169" s="68"/>
      <c r="H169" s="68"/>
      <c r="I169" s="68"/>
      <c r="J169" s="68"/>
      <c r="K169" s="71"/>
      <c r="L169" s="73">
        <f>IF(L171&lt;L173,L171,L173)</f>
        <v>0</v>
      </c>
      <c r="M169" s="94"/>
      <c r="N169" s="1039"/>
    </row>
    <row r="170" spans="1:14" x14ac:dyDescent="0.55000000000000004">
      <c r="A170">
        <v>1</v>
      </c>
      <c r="B170" s="92"/>
      <c r="C170" s="81" t="s">
        <v>212</v>
      </c>
      <c r="D170" s="125"/>
      <c r="E170" s="128"/>
      <c r="F170" s="129"/>
      <c r="G170" s="129"/>
      <c r="H170" s="129"/>
      <c r="I170" s="129"/>
      <c r="J170" s="129"/>
      <c r="K170" s="134" t="str">
        <f t="shared" ref="K170:K189" si="23">IF(ISNUMBER(F170),(PRODUCT(F170,G170,I170)),"")</f>
        <v/>
      </c>
      <c r="L170" s="357" t="s">
        <v>508</v>
      </c>
    </row>
    <row r="171" spans="1:14" ht="18.5" thickBot="1" x14ac:dyDescent="0.6">
      <c r="A171">
        <v>2</v>
      </c>
      <c r="B171" s="92"/>
      <c r="C171" s="81" t="s">
        <v>212</v>
      </c>
      <c r="D171" s="126"/>
      <c r="E171" s="130"/>
      <c r="F171" s="131"/>
      <c r="G171" s="131"/>
      <c r="H171" s="131"/>
      <c r="I171" s="131"/>
      <c r="J171" s="131"/>
      <c r="K171" s="135" t="str">
        <f t="shared" si="23"/>
        <v/>
      </c>
      <c r="L171" s="95">
        <f>ROUNDDOWN(SUM(K170:K189),-3)/1000</f>
        <v>0</v>
      </c>
    </row>
    <row r="172" spans="1:14" x14ac:dyDescent="0.55000000000000004">
      <c r="A172">
        <v>3</v>
      </c>
      <c r="B172" s="92"/>
      <c r="C172" s="81" t="s">
        <v>212</v>
      </c>
      <c r="D172" s="126"/>
      <c r="E172" s="130"/>
      <c r="F172" s="131"/>
      <c r="G172" s="131"/>
      <c r="H172" s="131"/>
      <c r="I172" s="131"/>
      <c r="J172" s="131"/>
      <c r="K172" s="135" t="str">
        <f t="shared" si="23"/>
        <v/>
      </c>
      <c r="L172" s="356" t="s">
        <v>211</v>
      </c>
      <c r="N172" s="1038" t="s">
        <v>579</v>
      </c>
    </row>
    <row r="173" spans="1:14" ht="18.5" thickBot="1" x14ac:dyDescent="0.6">
      <c r="A173">
        <v>4</v>
      </c>
      <c r="B173" s="92"/>
      <c r="C173" s="81" t="s">
        <v>212</v>
      </c>
      <c r="D173" s="126"/>
      <c r="E173" s="130"/>
      <c r="F173" s="131"/>
      <c r="G173" s="131"/>
      <c r="H173" s="131"/>
      <c r="I173" s="131"/>
      <c r="J173" s="131"/>
      <c r="K173" s="135" t="str">
        <f t="shared" si="23"/>
        <v/>
      </c>
      <c r="L173" s="96">
        <f>QUOTIENT((L13+L35+L47+L59+L81+L103+L125+L147),10)</f>
        <v>0</v>
      </c>
      <c r="N173" s="1039"/>
    </row>
    <row r="174" spans="1:14" x14ac:dyDescent="0.55000000000000004">
      <c r="A174">
        <v>5</v>
      </c>
      <c r="B174" s="92"/>
      <c r="C174" s="81" t="str">
        <f t="shared" ref="C174:C188" si="24">IF(D174="","",".")</f>
        <v/>
      </c>
      <c r="D174" s="126"/>
      <c r="E174" s="130"/>
      <c r="F174" s="131"/>
      <c r="G174" s="131"/>
      <c r="H174" s="131"/>
      <c r="I174" s="131"/>
      <c r="J174" s="131"/>
      <c r="K174" s="135" t="str">
        <f t="shared" si="23"/>
        <v/>
      </c>
      <c r="L174" s="37"/>
    </row>
    <row r="175" spans="1:14" x14ac:dyDescent="0.55000000000000004">
      <c r="A175">
        <v>6</v>
      </c>
      <c r="B175" s="92"/>
      <c r="C175" s="82" t="str">
        <f t="shared" si="24"/>
        <v/>
      </c>
      <c r="D175" s="126"/>
      <c r="E175" s="130"/>
      <c r="F175" s="131"/>
      <c r="G175" s="131"/>
      <c r="H175" s="131"/>
      <c r="I175" s="131"/>
      <c r="J175" s="131"/>
      <c r="K175" s="135" t="str">
        <f t="shared" si="23"/>
        <v/>
      </c>
      <c r="L175" s="37"/>
    </row>
    <row r="176" spans="1:14" x14ac:dyDescent="0.55000000000000004">
      <c r="A176">
        <v>7</v>
      </c>
      <c r="B176" s="92"/>
      <c r="C176" s="82" t="str">
        <f t="shared" si="24"/>
        <v/>
      </c>
      <c r="D176" s="126"/>
      <c r="E176" s="130"/>
      <c r="F176" s="131"/>
      <c r="G176" s="131"/>
      <c r="H176" s="131"/>
      <c r="I176" s="131"/>
      <c r="J176" s="131"/>
      <c r="K176" s="135" t="str">
        <f t="shared" si="23"/>
        <v/>
      </c>
      <c r="L176" s="37"/>
    </row>
    <row r="177" spans="1:12" x14ac:dyDescent="0.55000000000000004">
      <c r="A177">
        <v>8</v>
      </c>
      <c r="B177" s="92"/>
      <c r="C177" s="82" t="str">
        <f t="shared" si="24"/>
        <v/>
      </c>
      <c r="D177" s="126"/>
      <c r="E177" s="130"/>
      <c r="F177" s="131"/>
      <c r="G177" s="131"/>
      <c r="H177" s="131"/>
      <c r="I177" s="131"/>
      <c r="J177" s="131"/>
      <c r="K177" s="135" t="str">
        <f t="shared" si="23"/>
        <v/>
      </c>
      <c r="L177" s="37"/>
    </row>
    <row r="178" spans="1:12" x14ac:dyDescent="0.55000000000000004">
      <c r="A178">
        <v>9</v>
      </c>
      <c r="B178" s="92"/>
      <c r="C178" s="82" t="str">
        <f t="shared" si="24"/>
        <v/>
      </c>
      <c r="D178" s="126"/>
      <c r="E178" s="130"/>
      <c r="F178" s="131"/>
      <c r="G178" s="131"/>
      <c r="H178" s="131"/>
      <c r="I178" s="131"/>
      <c r="J178" s="131"/>
      <c r="K178" s="135" t="str">
        <f t="shared" si="23"/>
        <v/>
      </c>
      <c r="L178" s="37"/>
    </row>
    <row r="179" spans="1:12" x14ac:dyDescent="0.55000000000000004">
      <c r="A179">
        <v>10</v>
      </c>
      <c r="B179" s="92"/>
      <c r="C179" s="82" t="str">
        <f t="shared" si="24"/>
        <v/>
      </c>
      <c r="D179" s="126"/>
      <c r="E179" s="130"/>
      <c r="F179" s="131"/>
      <c r="G179" s="131"/>
      <c r="H179" s="131"/>
      <c r="I179" s="131"/>
      <c r="J179" s="131"/>
      <c r="K179" s="135" t="str">
        <f t="shared" si="23"/>
        <v/>
      </c>
      <c r="L179" s="37"/>
    </row>
    <row r="180" spans="1:12" x14ac:dyDescent="0.55000000000000004">
      <c r="A180">
        <v>11</v>
      </c>
      <c r="B180" s="92"/>
      <c r="C180" s="82" t="str">
        <f t="shared" si="24"/>
        <v/>
      </c>
      <c r="D180" s="126"/>
      <c r="E180" s="130"/>
      <c r="F180" s="131"/>
      <c r="G180" s="131"/>
      <c r="H180" s="131"/>
      <c r="I180" s="131"/>
      <c r="J180" s="131"/>
      <c r="K180" s="135" t="str">
        <f t="shared" ref="K180:K184" si="25">IF(ISNUMBER(F180),(PRODUCT(F180,G180,I180)),"")</f>
        <v/>
      </c>
      <c r="L180" s="37"/>
    </row>
    <row r="181" spans="1:12" x14ac:dyDescent="0.55000000000000004">
      <c r="A181">
        <v>12</v>
      </c>
      <c r="B181" s="92"/>
      <c r="C181" s="82" t="str">
        <f t="shared" si="24"/>
        <v/>
      </c>
      <c r="D181" s="126"/>
      <c r="E181" s="130"/>
      <c r="F181" s="131"/>
      <c r="G181" s="131"/>
      <c r="H181" s="131"/>
      <c r="I181" s="131"/>
      <c r="J181" s="131"/>
      <c r="K181" s="135" t="str">
        <f t="shared" si="25"/>
        <v/>
      </c>
      <c r="L181" s="37"/>
    </row>
    <row r="182" spans="1:12" x14ac:dyDescent="0.55000000000000004">
      <c r="A182">
        <v>13</v>
      </c>
      <c r="B182" s="92"/>
      <c r="C182" s="82" t="str">
        <f t="shared" si="24"/>
        <v/>
      </c>
      <c r="D182" s="126"/>
      <c r="E182" s="130"/>
      <c r="F182" s="131"/>
      <c r="G182" s="131"/>
      <c r="H182" s="131"/>
      <c r="I182" s="131"/>
      <c r="J182" s="131"/>
      <c r="K182" s="135" t="str">
        <f t="shared" si="25"/>
        <v/>
      </c>
      <c r="L182" s="37"/>
    </row>
    <row r="183" spans="1:12" x14ac:dyDescent="0.55000000000000004">
      <c r="A183">
        <v>14</v>
      </c>
      <c r="B183" s="92"/>
      <c r="C183" s="82" t="str">
        <f t="shared" si="24"/>
        <v/>
      </c>
      <c r="D183" s="126"/>
      <c r="E183" s="130"/>
      <c r="F183" s="131"/>
      <c r="G183" s="131"/>
      <c r="H183" s="131"/>
      <c r="I183" s="131"/>
      <c r="J183" s="131"/>
      <c r="K183" s="135" t="str">
        <f t="shared" si="25"/>
        <v/>
      </c>
      <c r="L183" s="37"/>
    </row>
    <row r="184" spans="1:12" x14ac:dyDescent="0.55000000000000004">
      <c r="A184">
        <v>15</v>
      </c>
      <c r="B184" s="92"/>
      <c r="C184" s="82" t="str">
        <f t="shared" si="24"/>
        <v/>
      </c>
      <c r="D184" s="126"/>
      <c r="E184" s="130"/>
      <c r="F184" s="131"/>
      <c r="G184" s="131"/>
      <c r="H184" s="131"/>
      <c r="I184" s="131"/>
      <c r="J184" s="131"/>
      <c r="K184" s="135" t="str">
        <f t="shared" si="25"/>
        <v/>
      </c>
      <c r="L184" s="37"/>
    </row>
    <row r="185" spans="1:12" x14ac:dyDescent="0.55000000000000004">
      <c r="A185">
        <v>16</v>
      </c>
      <c r="B185" s="92"/>
      <c r="C185" s="82" t="str">
        <f t="shared" si="24"/>
        <v/>
      </c>
      <c r="D185" s="126"/>
      <c r="E185" s="130"/>
      <c r="F185" s="131"/>
      <c r="G185" s="131"/>
      <c r="H185" s="131"/>
      <c r="I185" s="131"/>
      <c r="J185" s="131"/>
      <c r="K185" s="135" t="str">
        <f t="shared" si="23"/>
        <v/>
      </c>
      <c r="L185" s="37"/>
    </row>
    <row r="186" spans="1:12" x14ac:dyDescent="0.55000000000000004">
      <c r="A186">
        <v>17</v>
      </c>
      <c r="B186" s="92"/>
      <c r="C186" s="82" t="str">
        <f t="shared" si="24"/>
        <v/>
      </c>
      <c r="D186" s="126"/>
      <c r="E186" s="130"/>
      <c r="F186" s="131"/>
      <c r="G186" s="131"/>
      <c r="H186" s="131"/>
      <c r="I186" s="131"/>
      <c r="J186" s="131"/>
      <c r="K186" s="135" t="str">
        <f t="shared" si="23"/>
        <v/>
      </c>
      <c r="L186" s="38"/>
    </row>
    <row r="187" spans="1:12" x14ac:dyDescent="0.55000000000000004">
      <c r="A187">
        <v>18</v>
      </c>
      <c r="B187" s="92"/>
      <c r="C187" s="82" t="str">
        <f t="shared" si="24"/>
        <v/>
      </c>
      <c r="D187" s="126"/>
      <c r="E187" s="130"/>
      <c r="F187" s="131"/>
      <c r="G187" s="131"/>
      <c r="H187" s="131"/>
      <c r="I187" s="131"/>
      <c r="J187" s="131"/>
      <c r="K187" s="135" t="str">
        <f t="shared" si="23"/>
        <v/>
      </c>
      <c r="L187" s="38"/>
    </row>
    <row r="188" spans="1:12" x14ac:dyDescent="0.55000000000000004">
      <c r="A188">
        <v>19</v>
      </c>
      <c r="B188" s="92"/>
      <c r="C188" s="82" t="str">
        <f t="shared" si="24"/>
        <v/>
      </c>
      <c r="D188" s="126"/>
      <c r="E188" s="130"/>
      <c r="F188" s="131"/>
      <c r="G188" s="131"/>
      <c r="H188" s="131"/>
      <c r="I188" s="131"/>
      <c r="J188" s="131"/>
      <c r="K188" s="135" t="str">
        <f t="shared" si="23"/>
        <v/>
      </c>
      <c r="L188" s="38"/>
    </row>
    <row r="189" spans="1:12" ht="18.5" thickBot="1" x14ac:dyDescent="0.6">
      <c r="A189">
        <v>20</v>
      </c>
      <c r="B189" s="93"/>
      <c r="C189" s="80" t="s">
        <v>212</v>
      </c>
      <c r="D189" s="127"/>
      <c r="E189" s="132"/>
      <c r="F189" s="133"/>
      <c r="G189" s="133"/>
      <c r="H189" s="133"/>
      <c r="I189" s="133"/>
      <c r="J189" s="133"/>
      <c r="K189" s="136" t="str">
        <f t="shared" si="23"/>
        <v/>
      </c>
      <c r="L189" s="39"/>
    </row>
    <row r="190" spans="1:12" ht="8.25" customHeight="1" x14ac:dyDescent="0.55000000000000004"/>
    <row r="191" spans="1:12" ht="33.75" customHeight="1" x14ac:dyDescent="0.55000000000000004">
      <c r="B191" s="1024" t="s">
        <v>609</v>
      </c>
      <c r="C191" s="1024"/>
      <c r="D191" s="1024"/>
      <c r="E191" s="1024"/>
      <c r="F191" s="1024"/>
      <c r="G191" s="1024"/>
      <c r="H191" s="1024"/>
      <c r="I191" s="1024"/>
      <c r="J191" s="1024"/>
      <c r="K191" s="1024"/>
      <c r="L191" s="1024"/>
    </row>
  </sheetData>
  <sheetProtection algorithmName="SHA-512" hashValue="wmfCDiKzzXgWW3FiJpZPzN0zBn3bW7U8jcra43/XEhUthCSbKC5KjTP7yHyIdVeveOrpXbnR6GpkwAEHapOaNA==" saltValue="HyYpbEMlhI/thzC+evc+jw==" spinCount="100000" sheet="1" objects="1" scenarios="1" autoFilter="0"/>
  <autoFilter ref="B12:L189" xr:uid="{00000000-0009-0000-0000-000008000000}"/>
  <sortState xmlns:xlrd2="http://schemas.microsoft.com/office/spreadsheetml/2017/richdata2" caseSensitive="1" ref="B246:N250">
    <sortCondition ref="C246:C250" customList="①,②,③,ー,／,　"/>
    <sortCondition ref="D246:D250" customList="出演費,音楽費,文芸費,舞台費,運搬費,謝金,旅費,通信費,宣伝費,印刷費,記録・配信費,感染症対策経費"/>
    <sortCondition ref="E246:E250" customList="指揮料,演奏料,ソリスト料,合唱料,出演料,作曲料,編曲料,作詞料,副指揮料,楽器借料,楽譜借料,写譜料,楽譜製作料,調律料,コレペティ料,音楽制作料,演出料,監修料,振付料,舞台監督料,演出等助手料,指導料,音響プラン料,照明プラン料,舞台美術・衣裳デザイン料,台本料,翻訳料,著作権使用料,企画制作料,大道具費,小道具費,衣裳費,床山・かつら費,履物費,メイク費,舞台スタッフ費,照明費,音響費,映像費,舞台美術費,機材借料,字幕費・音声ガイド費,道具運搬費,楽器運搬費,プログラム編集謝金,プログラム原稿執筆謝金,会場整理謝金,託児謝金,駐車場整理謝金,医師・看護師謝金,手話通訳謝金,要約筆記謝金,交通費,宿泊費,案内状送付料,出演者募集案内送付料,広告宣伝費,入場券販売手数料,立看板費,ウェブサイト作成料,チラシ印刷費,ポスター印刷費,プログラム印刷費,デザイン料,台本印刷費,楽譜印刷費,入場券印刷費,アンケート用紙印刷費,録画費,録音費,写真費,配信用録音録画・編集費,配信用機材借料,配信用サイト作成・利用料,感染症予防用品購入費,消毒関係消耗品購入費,消毒作業費,感染症対策機材購入・借用費,検査費"/>
  </sortState>
  <mergeCells count="20">
    <mergeCell ref="N168:N169"/>
    <mergeCell ref="N1:N3"/>
    <mergeCell ref="N172:N173"/>
    <mergeCell ref="N7:N10"/>
    <mergeCell ref="N12:N27"/>
    <mergeCell ref="N28:N33"/>
    <mergeCell ref="N4:N5"/>
    <mergeCell ref="N103:N108"/>
    <mergeCell ref="B191:L191"/>
    <mergeCell ref="B2:D2"/>
    <mergeCell ref="B3:D3"/>
    <mergeCell ref="E2:L2"/>
    <mergeCell ref="E3:L3"/>
    <mergeCell ref="F9:G9"/>
    <mergeCell ref="F10:G10"/>
    <mergeCell ref="F4:G4"/>
    <mergeCell ref="F5:G5"/>
    <mergeCell ref="F6:G6"/>
    <mergeCell ref="F7:G7"/>
    <mergeCell ref="F8:G8"/>
  </mergeCells>
  <phoneticPr fontId="20"/>
  <dataValidations count="16">
    <dataValidation type="list" allowBlank="1" showInputMessage="1" showErrorMessage="1" sqref="E8:E10" xr:uid="{00000000-0002-0000-0800-000000000000}">
      <formula1>"作品料,企画制作費,会場費,設営・運搬費,謝金,旅費,宣伝・印刷費,記録・配信費"</formula1>
    </dataValidation>
    <dataValidation type="list" allowBlank="1" showInputMessage="1" showErrorMessage="1" sqref="D48:D57" xr:uid="{00000000-0002-0000-0800-000001000000}">
      <formula1>"会場使用料"</formula1>
    </dataValidation>
    <dataValidation type="list" allowBlank="1" showInputMessage="1" showErrorMessage="1" sqref="D60:D79" xr:uid="{00000000-0002-0000-0800-000002000000}">
      <formula1>"会場設営費,会場撤去費,会場設営・撤去補助人件費,字幕費・音声ガイド費,機材借料,作品梱包・運搬費,額装費,関連行事・ワークショップ材料費"</formula1>
    </dataValidation>
    <dataValidation type="list" allowBlank="1" showInputMessage="1" showErrorMessage="1" sqref="D82:D101" xr:uid="{00000000-0002-0000-0800-000003000000}">
      <formula1>"図録等編集謝金,図録等原稿執筆謝金,図録等翻訳謝金,各種翻訳謝金,会場監視員謝金,駐車場整理謝金,託児謝金,医師・看護師謝金,手話通訳謝金,要約筆記謝金,パフォーマンス等出演謝金,関連行事・ワークショップ講師謝金"</formula1>
    </dataValidation>
    <dataValidation type="list" allowBlank="1" showInputMessage="1" showErrorMessage="1" sqref="D104:D123" xr:uid="{00000000-0002-0000-0800-000004000000}">
      <formula1>"交通費,宿泊費,日当"</formula1>
    </dataValidation>
    <dataValidation type="list" allowBlank="1" showInputMessage="1" showErrorMessage="1" sqref="D148:D167" xr:uid="{00000000-0002-0000-0800-000005000000}">
      <formula1>"録画費,録音費,写真費,配信用録音録画・編集費,配信用機材借料,配信用サイト作成・利用料"</formula1>
    </dataValidation>
    <dataValidation type="list" allowBlank="1" showInputMessage="1" showErrorMessage="1" sqref="D170:D189" xr:uid="{00000000-0002-0000-0800-000006000000}">
      <formula1>"感染症予防用品購入費,消毒関係消耗品購入費,消毒作業費,感染症対策機材購入・借用費,検査費"</formula1>
    </dataValidation>
    <dataValidation imeMode="halfAlpha" allowBlank="1" showInputMessage="1" showErrorMessage="1" sqref="K192:K65605 K190 H190:I190 H192:I65605" xr:uid="{00000000-0002-0000-0800-000007000000}"/>
    <dataValidation type="textLength" operator="lessThanOrEqual" allowBlank="1" showInputMessage="1" showErrorMessage="1" errorTitle="文字数超過" error="30字以下で入力してください。" sqref="F190:G190 F192:G65605" xr:uid="{00000000-0002-0000-0800-000008000000}">
      <formula1>30</formula1>
    </dataValidation>
    <dataValidation type="custom" showInputMessage="1" showErrorMessage="1" errorTitle="細目未選択" error="細目を選択し入力してください。" sqref="E60:E80 E82:E102 E126:E146 E170:E189 E148:E168 E104:E124 E48:E58 E14:E33 E36:E45" xr:uid="{00000000-0002-0000-0800-000009000000}">
      <formula1>D14&lt;&gt;""</formula1>
    </dataValidation>
    <dataValidation type="custom" imeMode="halfAlpha" operator="greaterThanOrEqual" showInputMessage="1" showErrorMessage="1" errorTitle="細目未選択" error="細目を選択し入力してください。" sqref="F60:F80 F82:F102 F126:F146 F170:F189 F148:F168 F104:F124 F47:F58 F13:F33 F35:F45" xr:uid="{00000000-0002-0000-0800-00000A000000}">
      <formula1>D13&lt;&gt;""</formula1>
    </dataValidation>
    <dataValidation type="custom" imeMode="halfAlpha" operator="greaterThanOrEqual" showInputMessage="1" showErrorMessage="1" errorTitle="単価未入力。" error="単価を入力してから記入してください。" sqref="G60:G80 G82:G102 G126:G146 G170:G189 G148:G168 G104:G124 G47:G58 G13:G33 G35:G45" xr:uid="{00000000-0002-0000-0800-00000B000000}">
      <formula1>F13&lt;&gt;""</formula1>
    </dataValidation>
    <dataValidation type="custom" imeMode="halfAlpha" operator="greaterThanOrEqual" showInputMessage="1" showErrorMessage="1" errorTitle="単価未入力。" error="単価を入力してから記入してください。" sqref="I60:I80 I82:I102 I126:I146 I170:I189 I148:I168 I104:I124 I47:I58 I13:I33 I35:I45" xr:uid="{00000000-0002-0000-0800-00000C000000}">
      <formula1>F13&lt;&gt;""</formula1>
    </dataValidation>
    <dataValidation type="list" allowBlank="1" showInputMessage="1" showErrorMessage="1" sqref="D14:D33" xr:uid="{00000000-0002-0000-0800-00000D000000}">
      <formula1>"作品借料,作品保険料,著作権使用料,インスタレーション作品制作謝金,インスタレーション作品制作材料費"</formula1>
    </dataValidation>
    <dataValidation type="list" allowBlank="1" showInputMessage="1" showErrorMessage="1" sqref="D36:D45" xr:uid="{00000000-0002-0000-0800-00000E000000}">
      <formula1>"企画制作料"</formula1>
    </dataValidation>
    <dataValidation type="list" allowBlank="1" showInputMessage="1" showErrorMessage="1" sqref="D126:D145" xr:uid="{00000000-0002-0000-0800-00000F000000}">
      <formula1>"宣伝物送付料,広告宣伝費,立看板費,ウェブサイト作成料,入場券印刷費,入場券販売手数料,各種デザイン料,図録製作費,チラシ印刷費,ポスター印刷費,アンケート用紙印刷費"</formula1>
    </dataValidation>
  </dataValidations>
  <printOptions horizontalCentered="1"/>
  <pageMargins left="0.70866141732283472" right="0.70866141732283472" top="0.35433070866141736" bottom="0.35433070866141736" header="0.31496062992125984" footer="0.31496062992125984"/>
  <pageSetup paperSize="9" scale="2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P36"/>
  <sheetViews>
    <sheetView view="pageBreakPreview" zoomScale="70" zoomScaleNormal="55" zoomScaleSheetLayoutView="70" workbookViewId="0">
      <selection activeCell="O6" sqref="O6"/>
    </sheetView>
  </sheetViews>
  <sheetFormatPr defaultColWidth="9" defaultRowHeight="16.5" x14ac:dyDescent="0.55000000000000004"/>
  <cols>
    <col min="1" max="2" width="7.75" style="1" customWidth="1"/>
    <col min="3" max="3" width="14.33203125" style="1" customWidth="1"/>
    <col min="4" max="4" width="5.33203125" style="1" customWidth="1"/>
    <col min="5" max="5" width="14.33203125" style="1" customWidth="1"/>
    <col min="6" max="7" width="9.33203125" style="1" customWidth="1"/>
    <col min="8" max="9" width="9.08203125" style="1" customWidth="1"/>
    <col min="10" max="10" width="9.33203125" style="1" customWidth="1"/>
    <col min="11" max="11" width="10.75" style="1" customWidth="1"/>
    <col min="12" max="13" width="11.75" style="1" customWidth="1"/>
    <col min="14" max="14" width="18.33203125" style="1" customWidth="1"/>
    <col min="15" max="15" width="54.08203125" style="1" customWidth="1"/>
    <col min="16" max="16384" width="9" style="1"/>
  </cols>
  <sheetData>
    <row r="1" spans="1:16" ht="24.75" customHeight="1" x14ac:dyDescent="0.55000000000000004">
      <c r="A1" s="40" t="s">
        <v>670</v>
      </c>
      <c r="O1" s="1050" t="s">
        <v>574</v>
      </c>
      <c r="P1" s="377"/>
    </row>
    <row r="2" spans="1:16" ht="22.5" customHeight="1" thickBot="1" x14ac:dyDescent="0.6">
      <c r="A2" s="40" t="s">
        <v>30</v>
      </c>
      <c r="L2" s="1046" t="s">
        <v>642</v>
      </c>
      <c r="M2" s="1046"/>
      <c r="N2" s="1046"/>
      <c r="O2" s="1050"/>
      <c r="P2" s="377"/>
    </row>
    <row r="3" spans="1:16" ht="37.5" customHeight="1" x14ac:dyDescent="0.55000000000000004">
      <c r="A3" s="1122" t="s">
        <v>31</v>
      </c>
      <c r="B3" s="1123"/>
      <c r="C3" s="1124">
        <f>①総表!C11</f>
        <v>0</v>
      </c>
      <c r="D3" s="1124"/>
      <c r="E3" s="1124"/>
      <c r="F3" s="1124"/>
      <c r="G3" s="1124"/>
      <c r="H3" s="1060" t="s">
        <v>9</v>
      </c>
      <c r="I3" s="1061"/>
      <c r="J3" s="1047">
        <f>①総表!C12</f>
        <v>0</v>
      </c>
      <c r="K3" s="1048"/>
      <c r="L3" s="1048"/>
      <c r="M3" s="1048"/>
      <c r="N3" s="1049"/>
      <c r="O3" s="1051" t="s">
        <v>580</v>
      </c>
      <c r="P3" s="377"/>
    </row>
    <row r="4" spans="1:16" ht="51" customHeight="1" thickBot="1" x14ac:dyDescent="0.6">
      <c r="A4" s="1089"/>
      <c r="B4" s="1090"/>
      <c r="C4" s="1125"/>
      <c r="D4" s="1125"/>
      <c r="E4" s="1125"/>
      <c r="F4" s="1125"/>
      <c r="G4" s="1125"/>
      <c r="H4" s="1126" t="s">
        <v>10</v>
      </c>
      <c r="I4" s="1127"/>
      <c r="J4" s="1128">
        <f>①総表!C13</f>
        <v>0</v>
      </c>
      <c r="K4" s="1129"/>
      <c r="L4" s="1129"/>
      <c r="M4" s="1129"/>
      <c r="N4" s="1130"/>
      <c r="O4" s="1052"/>
      <c r="P4" s="377"/>
    </row>
    <row r="5" spans="1:16" ht="28.5" customHeight="1" x14ac:dyDescent="0.55000000000000004">
      <c r="A5" s="1131" t="s">
        <v>32</v>
      </c>
      <c r="B5" s="1132"/>
      <c r="C5" s="83">
        <f>①総表!C7</f>
        <v>0</v>
      </c>
      <c r="D5" s="14" t="s">
        <v>7</v>
      </c>
      <c r="E5" s="83">
        <f>①総表!E7</f>
        <v>0</v>
      </c>
      <c r="F5" s="1138"/>
      <c r="G5" s="1139"/>
      <c r="H5" s="1133" t="s">
        <v>311</v>
      </c>
      <c r="I5" s="1134"/>
      <c r="J5" s="1135"/>
      <c r="K5" s="1136"/>
      <c r="L5" s="1136"/>
      <c r="M5" s="1136"/>
      <c r="N5" s="1137"/>
    </row>
    <row r="6" spans="1:16" ht="28.5" customHeight="1" x14ac:dyDescent="0.55000000000000004">
      <c r="A6" s="1140" t="s">
        <v>33</v>
      </c>
      <c r="B6" s="1141"/>
      <c r="C6" s="1128" t="str">
        <f>①総表!C9&amp;①総表!D9&amp;①総表!F9</f>
        <v>選択してください。</v>
      </c>
      <c r="D6" s="1129"/>
      <c r="E6" s="1129"/>
      <c r="F6" s="1129"/>
      <c r="G6" s="1142"/>
      <c r="H6" s="1133" t="s">
        <v>309</v>
      </c>
      <c r="I6" s="1134"/>
      <c r="J6" s="1135"/>
      <c r="K6" s="1136"/>
      <c r="L6" s="1136"/>
      <c r="M6" s="1136"/>
      <c r="N6" s="1137"/>
    </row>
    <row r="7" spans="1:16" ht="47.25" customHeight="1" x14ac:dyDescent="0.55000000000000004">
      <c r="A7" s="1089"/>
      <c r="B7" s="1090"/>
      <c r="C7" s="1143"/>
      <c r="D7" s="1144"/>
      <c r="E7" s="1144"/>
      <c r="F7" s="1144"/>
      <c r="G7" s="1145"/>
      <c r="H7" s="1133" t="s">
        <v>310</v>
      </c>
      <c r="I7" s="1134"/>
      <c r="J7" s="1146"/>
      <c r="K7" s="1147"/>
      <c r="L7" s="1147"/>
      <c r="M7" s="1147"/>
      <c r="N7" s="1148"/>
      <c r="O7" s="34"/>
    </row>
    <row r="8" spans="1:16" ht="28.5" customHeight="1" thickBot="1" x14ac:dyDescent="0.6">
      <c r="A8" s="1102" t="s">
        <v>443</v>
      </c>
      <c r="B8" s="1103"/>
      <c r="C8" s="1056"/>
      <c r="D8" s="1057"/>
      <c r="E8" s="1057"/>
      <c r="F8" s="1057"/>
      <c r="G8" s="1057"/>
      <c r="H8" s="1057"/>
      <c r="I8" s="1057"/>
      <c r="J8" s="1057"/>
      <c r="K8" s="1057"/>
      <c r="L8" s="1057"/>
      <c r="M8" s="1057"/>
      <c r="N8" s="1101"/>
      <c r="O8" s="34"/>
    </row>
    <row r="9" spans="1:16" ht="28.5" customHeight="1" x14ac:dyDescent="0.55000000000000004">
      <c r="A9" s="1092" t="s">
        <v>441</v>
      </c>
      <c r="B9" s="1093"/>
      <c r="C9" s="993"/>
      <c r="D9" s="994"/>
      <c r="E9" s="994"/>
      <c r="F9" s="994"/>
      <c r="G9" s="994"/>
      <c r="H9" s="994"/>
      <c r="I9" s="994"/>
      <c r="J9" s="994"/>
      <c r="K9" s="994"/>
      <c r="L9" s="994"/>
      <c r="M9" s="994"/>
      <c r="N9" s="995"/>
      <c r="O9" s="1053" t="s">
        <v>581</v>
      </c>
    </row>
    <row r="10" spans="1:16" ht="28.5" customHeight="1" x14ac:dyDescent="0.55000000000000004">
      <c r="A10" s="1094"/>
      <c r="B10" s="1095"/>
      <c r="C10" s="993"/>
      <c r="D10" s="994"/>
      <c r="E10" s="994"/>
      <c r="F10" s="994"/>
      <c r="G10" s="994"/>
      <c r="H10" s="994"/>
      <c r="I10" s="994"/>
      <c r="J10" s="994"/>
      <c r="K10" s="994"/>
      <c r="L10" s="994"/>
      <c r="M10" s="994"/>
      <c r="N10" s="995"/>
      <c r="O10" s="1054"/>
    </row>
    <row r="11" spans="1:16" ht="28.5" customHeight="1" x14ac:dyDescent="0.55000000000000004">
      <c r="A11" s="1096"/>
      <c r="B11" s="1097"/>
      <c r="C11" s="996"/>
      <c r="D11" s="997"/>
      <c r="E11" s="997"/>
      <c r="F11" s="997"/>
      <c r="G11" s="997"/>
      <c r="H11" s="997"/>
      <c r="I11" s="997"/>
      <c r="J11" s="997"/>
      <c r="K11" s="997"/>
      <c r="L11" s="997"/>
      <c r="M11" s="997"/>
      <c r="N11" s="998"/>
      <c r="O11" s="1054"/>
    </row>
    <row r="12" spans="1:16" ht="28.5" customHeight="1" x14ac:dyDescent="0.55000000000000004">
      <c r="A12" s="1092" t="s">
        <v>442</v>
      </c>
      <c r="B12" s="1093"/>
      <c r="C12" s="1098"/>
      <c r="D12" s="1099"/>
      <c r="E12" s="1099"/>
      <c r="F12" s="1099"/>
      <c r="G12" s="1099"/>
      <c r="H12" s="1099"/>
      <c r="I12" s="1099"/>
      <c r="J12" s="1099"/>
      <c r="K12" s="1099"/>
      <c r="L12" s="1099"/>
      <c r="M12" s="1099"/>
      <c r="N12" s="1100"/>
      <c r="O12" s="1054"/>
    </row>
    <row r="13" spans="1:16" ht="28.5" customHeight="1" x14ac:dyDescent="0.55000000000000004">
      <c r="A13" s="1094"/>
      <c r="B13" s="1095"/>
      <c r="C13" s="993"/>
      <c r="D13" s="994"/>
      <c r="E13" s="994"/>
      <c r="F13" s="994"/>
      <c r="G13" s="994"/>
      <c r="H13" s="994"/>
      <c r="I13" s="994"/>
      <c r="J13" s="994"/>
      <c r="K13" s="994"/>
      <c r="L13" s="994"/>
      <c r="M13" s="994"/>
      <c r="N13" s="995"/>
      <c r="O13" s="1054"/>
    </row>
    <row r="14" spans="1:16" ht="28.5" customHeight="1" thickBot="1" x14ac:dyDescent="0.6">
      <c r="A14" s="1096"/>
      <c r="B14" s="1097"/>
      <c r="C14" s="996"/>
      <c r="D14" s="997"/>
      <c r="E14" s="997"/>
      <c r="F14" s="997"/>
      <c r="G14" s="997"/>
      <c r="H14" s="997"/>
      <c r="I14" s="997"/>
      <c r="J14" s="997"/>
      <c r="K14" s="997"/>
      <c r="L14" s="997"/>
      <c r="M14" s="997"/>
      <c r="N14" s="998"/>
      <c r="O14" s="1055"/>
    </row>
    <row r="15" spans="1:16" ht="27.75" customHeight="1" x14ac:dyDescent="0.55000000000000004">
      <c r="A15" s="1104" t="s">
        <v>34</v>
      </c>
      <c r="B15" s="1105"/>
      <c r="C15" s="1110" t="s">
        <v>444</v>
      </c>
      <c r="D15" s="1088"/>
      <c r="E15" s="1088"/>
      <c r="F15" s="1088"/>
      <c r="G15" s="1111"/>
      <c r="H15" s="1112" t="s">
        <v>445</v>
      </c>
      <c r="I15" s="1090"/>
      <c r="J15" s="1090"/>
      <c r="K15" s="1090"/>
      <c r="L15" s="1090"/>
      <c r="M15" s="1090"/>
      <c r="N15" s="1113"/>
    </row>
    <row r="16" spans="1:16" ht="21.75" customHeight="1" x14ac:dyDescent="0.55000000000000004">
      <c r="A16" s="1106"/>
      <c r="B16" s="1107"/>
      <c r="C16" s="1098"/>
      <c r="D16" s="1099"/>
      <c r="E16" s="1099"/>
      <c r="F16" s="1099"/>
      <c r="G16" s="1114"/>
      <c r="H16" s="1117" t="s">
        <v>446</v>
      </c>
      <c r="I16" s="1118"/>
      <c r="J16" s="1118"/>
      <c r="K16" s="1118"/>
      <c r="L16" s="1118"/>
      <c r="M16" s="1118"/>
      <c r="N16" s="1119"/>
    </row>
    <row r="17" spans="1:15" ht="36" customHeight="1" thickBot="1" x14ac:dyDescent="0.6">
      <c r="A17" s="1106"/>
      <c r="B17" s="1107"/>
      <c r="C17" s="993"/>
      <c r="D17" s="994"/>
      <c r="E17" s="994"/>
      <c r="F17" s="994"/>
      <c r="G17" s="1115"/>
      <c r="H17" s="279"/>
      <c r="I17" s="633" t="s">
        <v>447</v>
      </c>
      <c r="J17" s="1120">
        <v>0</v>
      </c>
      <c r="K17" s="1120"/>
      <c r="L17" s="633" t="s">
        <v>448</v>
      </c>
      <c r="M17" s="634">
        <v>0</v>
      </c>
      <c r="N17" s="635" t="s">
        <v>449</v>
      </c>
    </row>
    <row r="18" spans="1:15" ht="36" customHeight="1" x14ac:dyDescent="0.55000000000000004">
      <c r="A18" s="1106"/>
      <c r="B18" s="1107"/>
      <c r="C18" s="993"/>
      <c r="D18" s="994"/>
      <c r="E18" s="994"/>
      <c r="F18" s="994"/>
      <c r="G18" s="1115"/>
      <c r="H18" s="280"/>
      <c r="I18" s="636" t="s">
        <v>450</v>
      </c>
      <c r="J18" s="1121">
        <v>0</v>
      </c>
      <c r="K18" s="1121"/>
      <c r="L18" s="637"/>
      <c r="M18" s="637"/>
      <c r="N18" s="638"/>
      <c r="O18" s="1011" t="s">
        <v>707</v>
      </c>
    </row>
    <row r="19" spans="1:15" ht="21.75" customHeight="1" x14ac:dyDescent="0.55000000000000004">
      <c r="A19" s="1106"/>
      <c r="B19" s="1107"/>
      <c r="C19" s="993"/>
      <c r="D19" s="994"/>
      <c r="E19" s="994"/>
      <c r="F19" s="994"/>
      <c r="G19" s="1115"/>
      <c r="H19" s="1117" t="s">
        <v>451</v>
      </c>
      <c r="I19" s="1118"/>
      <c r="J19" s="1118"/>
      <c r="K19" s="1118"/>
      <c r="L19" s="1118"/>
      <c r="M19" s="1118"/>
      <c r="N19" s="1119"/>
      <c r="O19" s="1018"/>
    </row>
    <row r="20" spans="1:15" ht="36" customHeight="1" thickBot="1" x14ac:dyDescent="0.6">
      <c r="A20" s="1106"/>
      <c r="B20" s="1107"/>
      <c r="C20" s="993"/>
      <c r="D20" s="994"/>
      <c r="E20" s="994"/>
      <c r="F20" s="994"/>
      <c r="G20" s="1115"/>
      <c r="H20" s="1098"/>
      <c r="I20" s="1099"/>
      <c r="J20" s="1099"/>
      <c r="K20" s="1099"/>
      <c r="L20" s="1099"/>
      <c r="M20" s="1099"/>
      <c r="N20" s="1100"/>
      <c r="O20" s="1019"/>
    </row>
    <row r="21" spans="1:15" ht="36" customHeight="1" x14ac:dyDescent="0.55000000000000004">
      <c r="A21" s="1106"/>
      <c r="B21" s="1107"/>
      <c r="C21" s="993"/>
      <c r="D21" s="994"/>
      <c r="E21" s="994"/>
      <c r="F21" s="994"/>
      <c r="G21" s="1115"/>
      <c r="H21" s="993"/>
      <c r="I21" s="994"/>
      <c r="J21" s="994"/>
      <c r="K21" s="994"/>
      <c r="L21" s="994"/>
      <c r="M21" s="994"/>
      <c r="N21" s="995"/>
    </row>
    <row r="22" spans="1:15" ht="21.75" customHeight="1" thickBot="1" x14ac:dyDescent="0.6">
      <c r="A22" s="1106"/>
      <c r="B22" s="1107"/>
      <c r="C22" s="996"/>
      <c r="D22" s="997"/>
      <c r="E22" s="997"/>
      <c r="F22" s="997"/>
      <c r="G22" s="1116"/>
      <c r="H22" s="1117" t="s">
        <v>452</v>
      </c>
      <c r="I22" s="1118"/>
      <c r="J22" s="1118"/>
      <c r="K22" s="1118"/>
      <c r="L22" s="1118"/>
      <c r="M22" s="1118"/>
      <c r="N22" s="1119"/>
      <c r="O22" s="654"/>
    </row>
    <row r="23" spans="1:15" ht="36" customHeight="1" x14ac:dyDescent="0.55000000000000004">
      <c r="A23" s="1106"/>
      <c r="B23" s="1107"/>
      <c r="C23" s="639" t="s">
        <v>35</v>
      </c>
      <c r="D23" s="1056"/>
      <c r="E23" s="1057"/>
      <c r="F23" s="1057"/>
      <c r="G23" s="1058"/>
      <c r="H23" s="994"/>
      <c r="I23" s="994"/>
      <c r="J23" s="994"/>
      <c r="K23" s="994"/>
      <c r="L23" s="994"/>
      <c r="M23" s="994"/>
      <c r="N23" s="995"/>
      <c r="O23" s="1011" t="s">
        <v>708</v>
      </c>
    </row>
    <row r="24" spans="1:15" ht="36" customHeight="1" thickBot="1" x14ac:dyDescent="0.6">
      <c r="A24" s="1108"/>
      <c r="B24" s="1109"/>
      <c r="C24" s="639" t="s">
        <v>36</v>
      </c>
      <c r="D24" s="1056"/>
      <c r="E24" s="1057"/>
      <c r="F24" s="1057"/>
      <c r="G24" s="1058"/>
      <c r="H24" s="996"/>
      <c r="I24" s="997"/>
      <c r="J24" s="997"/>
      <c r="K24" s="997"/>
      <c r="L24" s="997"/>
      <c r="M24" s="997"/>
      <c r="N24" s="998"/>
      <c r="O24" s="1019"/>
    </row>
    <row r="25" spans="1:15" ht="29.25" customHeight="1" x14ac:dyDescent="0.55000000000000004">
      <c r="A25" s="1085" t="s">
        <v>37</v>
      </c>
      <c r="B25" s="1086"/>
      <c r="C25" s="1059"/>
      <c r="D25" s="991"/>
      <c r="E25" s="991"/>
      <c r="F25" s="991"/>
      <c r="G25" s="991"/>
      <c r="H25" s="991"/>
      <c r="I25" s="991"/>
      <c r="J25" s="991"/>
      <c r="K25" s="991"/>
      <c r="L25" s="991"/>
      <c r="M25" s="991"/>
      <c r="N25" s="992"/>
    </row>
    <row r="26" spans="1:15" ht="29.25" customHeight="1" x14ac:dyDescent="0.55000000000000004">
      <c r="A26" s="1087"/>
      <c r="B26" s="1088"/>
      <c r="C26" s="993"/>
      <c r="D26" s="994"/>
      <c r="E26" s="994"/>
      <c r="F26" s="994"/>
      <c r="G26" s="994"/>
      <c r="H26" s="994"/>
      <c r="I26" s="994"/>
      <c r="J26" s="994"/>
      <c r="K26" s="994"/>
      <c r="L26" s="994"/>
      <c r="M26" s="994"/>
      <c r="N26" s="995"/>
    </row>
    <row r="27" spans="1:15" ht="29.25" customHeight="1" x14ac:dyDescent="0.55000000000000004">
      <c r="A27" s="1087"/>
      <c r="B27" s="1088"/>
      <c r="C27" s="993"/>
      <c r="D27" s="994"/>
      <c r="E27" s="994"/>
      <c r="F27" s="994"/>
      <c r="G27" s="994"/>
      <c r="H27" s="994"/>
      <c r="I27" s="994"/>
      <c r="J27" s="994"/>
      <c r="K27" s="994"/>
      <c r="L27" s="994"/>
      <c r="M27" s="994"/>
      <c r="N27" s="995"/>
    </row>
    <row r="28" spans="1:15" ht="29.25" customHeight="1" x14ac:dyDescent="0.55000000000000004">
      <c r="A28" s="1089"/>
      <c r="B28" s="1090"/>
      <c r="C28" s="993"/>
      <c r="D28" s="994"/>
      <c r="E28" s="994"/>
      <c r="F28" s="994"/>
      <c r="G28" s="994"/>
      <c r="H28" s="994"/>
      <c r="I28" s="994"/>
      <c r="J28" s="994"/>
      <c r="K28" s="994"/>
      <c r="L28" s="994"/>
      <c r="M28" s="994"/>
      <c r="N28" s="995"/>
    </row>
    <row r="29" spans="1:15" ht="32.5" customHeight="1" x14ac:dyDescent="0.55000000000000004">
      <c r="A29" s="1077" t="s">
        <v>453</v>
      </c>
      <c r="B29" s="1078"/>
      <c r="C29" s="640" t="s">
        <v>38</v>
      </c>
      <c r="D29" s="1083" t="s">
        <v>39</v>
      </c>
      <c r="E29" s="1084"/>
      <c r="F29" s="1083" t="s">
        <v>47</v>
      </c>
      <c r="G29" s="1084"/>
      <c r="H29" s="1083" t="s">
        <v>643</v>
      </c>
      <c r="I29" s="1091"/>
      <c r="J29" s="1083" t="s">
        <v>40</v>
      </c>
      <c r="K29" s="1091"/>
      <c r="L29" s="1091"/>
      <c r="M29" s="1084"/>
      <c r="N29" s="642" t="s">
        <v>644</v>
      </c>
      <c r="O29" s="34"/>
    </row>
    <row r="30" spans="1:15" ht="41.25" customHeight="1" x14ac:dyDescent="0.55000000000000004">
      <c r="A30" s="1079"/>
      <c r="B30" s="1080"/>
      <c r="C30" s="632" t="s">
        <v>633</v>
      </c>
      <c r="D30" s="1063"/>
      <c r="E30" s="1064"/>
      <c r="F30" s="1063"/>
      <c r="G30" s="1064"/>
      <c r="H30" s="1065">
        <f>D30-F30</f>
        <v>0</v>
      </c>
      <c r="I30" s="1066"/>
      <c r="J30" s="1067"/>
      <c r="K30" s="1068"/>
      <c r="L30" s="1068"/>
      <c r="M30" s="1069"/>
      <c r="N30" s="358"/>
      <c r="O30" s="34"/>
    </row>
    <row r="31" spans="1:15" ht="41.25" customHeight="1" thickBot="1" x14ac:dyDescent="0.6">
      <c r="A31" s="1079"/>
      <c r="B31" s="1080"/>
      <c r="C31" s="632" t="s">
        <v>634</v>
      </c>
      <c r="D31" s="1063"/>
      <c r="E31" s="1064"/>
      <c r="F31" s="1063"/>
      <c r="G31" s="1064"/>
      <c r="H31" s="1065">
        <f t="shared" ref="H31:H32" si="0">D31-F31</f>
        <v>0</v>
      </c>
      <c r="I31" s="1066"/>
      <c r="J31" s="1067"/>
      <c r="K31" s="1068"/>
      <c r="L31" s="1068"/>
      <c r="M31" s="1069"/>
      <c r="N31" s="358"/>
      <c r="O31" s="34"/>
    </row>
    <row r="32" spans="1:15" ht="41.25" customHeight="1" thickBot="1" x14ac:dyDescent="0.6">
      <c r="A32" s="1081"/>
      <c r="B32" s="1082"/>
      <c r="C32" s="641" t="s">
        <v>635</v>
      </c>
      <c r="D32" s="1070"/>
      <c r="E32" s="1071"/>
      <c r="F32" s="1070"/>
      <c r="G32" s="1071"/>
      <c r="H32" s="1072">
        <f t="shared" si="0"/>
        <v>0</v>
      </c>
      <c r="I32" s="1073"/>
      <c r="J32" s="1074"/>
      <c r="K32" s="1075"/>
      <c r="L32" s="1075"/>
      <c r="M32" s="1076"/>
      <c r="N32" s="542"/>
      <c r="O32" s="518" t="s">
        <v>641</v>
      </c>
    </row>
    <row r="33" spans="1:15" ht="22.5" x14ac:dyDescent="0.55000000000000004">
      <c r="A33" s="1062"/>
      <c r="B33" s="1062"/>
      <c r="C33" s="1062"/>
      <c r="D33" s="1062"/>
      <c r="E33" s="1062"/>
      <c r="F33" s="1062"/>
      <c r="G33" s="1062"/>
      <c r="H33" s="1062"/>
      <c r="I33" s="1062"/>
      <c r="J33" s="1062"/>
      <c r="K33" s="1062"/>
      <c r="L33" s="1062"/>
      <c r="M33" s="1062"/>
      <c r="N33" s="1062"/>
      <c r="O33" s="517"/>
    </row>
    <row r="34" spans="1:15" x14ac:dyDescent="0.55000000000000004">
      <c r="A34" s="2"/>
      <c r="B34" s="2"/>
    </row>
    <row r="35" spans="1:15" x14ac:dyDescent="0.55000000000000004">
      <c r="A35" s="3"/>
      <c r="B35" s="3"/>
    </row>
    <row r="36" spans="1:15" x14ac:dyDescent="0.55000000000000004">
      <c r="A36" s="4"/>
      <c r="B36" s="4"/>
    </row>
  </sheetData>
  <sheetProtection algorithmName="SHA-512" hashValue="7Vnvb4cpDfwj6C9AImu4sDip7rZJnqHiLs/SBzxIOZRI0ByCcmlLfh/8/9OnIVA12gYjUOi5Mu5rGkHKErtIIw==" saltValue="OV6qoKdiSJRMV5mZM7N8gQ==" spinCount="100000" sheet="1" objects="1" scenarios="1"/>
  <mergeCells count="61">
    <mergeCell ref="A6:B7"/>
    <mergeCell ref="C6:G7"/>
    <mergeCell ref="H6:I6"/>
    <mergeCell ref="J6:N6"/>
    <mergeCell ref="H7:I7"/>
    <mergeCell ref="J7:N7"/>
    <mergeCell ref="A3:B4"/>
    <mergeCell ref="C3:G4"/>
    <mergeCell ref="H4:I4"/>
    <mergeCell ref="J4:N4"/>
    <mergeCell ref="A5:B5"/>
    <mergeCell ref="H5:I5"/>
    <mergeCell ref="J5:N5"/>
    <mergeCell ref="F5:G5"/>
    <mergeCell ref="A12:B14"/>
    <mergeCell ref="C12:N14"/>
    <mergeCell ref="C8:N8"/>
    <mergeCell ref="A8:B8"/>
    <mergeCell ref="A15:B24"/>
    <mergeCell ref="C15:G15"/>
    <mergeCell ref="H15:N15"/>
    <mergeCell ref="C16:G22"/>
    <mergeCell ref="H16:N16"/>
    <mergeCell ref="J17:K17"/>
    <mergeCell ref="J18:K18"/>
    <mergeCell ref="H19:N19"/>
    <mergeCell ref="H20:N21"/>
    <mergeCell ref="H22:N22"/>
    <mergeCell ref="A9:B11"/>
    <mergeCell ref="D23:G23"/>
    <mergeCell ref="A25:B28"/>
    <mergeCell ref="H29:I29"/>
    <mergeCell ref="J29:M29"/>
    <mergeCell ref="D30:E30"/>
    <mergeCell ref="F30:G30"/>
    <mergeCell ref="H30:I30"/>
    <mergeCell ref="J30:M30"/>
    <mergeCell ref="D24:G24"/>
    <mergeCell ref="C25:N28"/>
    <mergeCell ref="C9:N11"/>
    <mergeCell ref="H3:I3"/>
    <mergeCell ref="A33:N33"/>
    <mergeCell ref="F31:G31"/>
    <mergeCell ref="H31:I31"/>
    <mergeCell ref="J31:M31"/>
    <mergeCell ref="D32:E32"/>
    <mergeCell ref="F32:G32"/>
    <mergeCell ref="H32:I32"/>
    <mergeCell ref="J32:M32"/>
    <mergeCell ref="A29:B32"/>
    <mergeCell ref="D29:E29"/>
    <mergeCell ref="F29:G29"/>
    <mergeCell ref="D31:E31"/>
    <mergeCell ref="O23:O24"/>
    <mergeCell ref="L2:N2"/>
    <mergeCell ref="J3:N3"/>
    <mergeCell ref="O1:O2"/>
    <mergeCell ref="O3:O4"/>
    <mergeCell ref="O9:O14"/>
    <mergeCell ref="H23:N24"/>
    <mergeCell ref="O18:O20"/>
  </mergeCells>
  <phoneticPr fontId="3"/>
  <dataValidations xWindow="395" yWindow="601" count="2">
    <dataValidation imeMode="halfAlpha" operator="greaterThanOrEqual" allowBlank="1" showInputMessage="1" showErrorMessage="1" sqref="E5 N30:N32 C5 D30:I32" xr:uid="{00000000-0002-0000-0900-000000000000}"/>
    <dataValidation imeMode="halfAlpha" allowBlank="1" showInputMessage="1" showErrorMessage="1" sqref="J5:N6" xr:uid="{00000000-0002-0000-0900-000001000000}"/>
  </dataValidations>
  <printOptions horizontalCentered="1"/>
  <pageMargins left="0.70866141732283472" right="0.70866141732283472" top="0.55118110236220474" bottom="0.55118110236220474" header="0.31496062992125984" footer="0.31496062992125984"/>
  <pageSetup paperSize="9" scale="5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45"/>
  <sheetViews>
    <sheetView view="pageBreakPreview" zoomScale="70" zoomScaleNormal="80" zoomScaleSheetLayoutView="70" workbookViewId="0">
      <selection activeCell="I7" sqref="I7:P7"/>
    </sheetView>
  </sheetViews>
  <sheetFormatPr defaultRowHeight="16.5" x14ac:dyDescent="0.55000000000000004"/>
  <cols>
    <col min="1" max="1" width="8.58203125" style="281" customWidth="1"/>
    <col min="2" max="2" width="9.58203125" style="281" customWidth="1"/>
    <col min="3" max="3" width="29.25" style="281" customWidth="1"/>
    <col min="4" max="4" width="11.08203125" style="281" customWidth="1"/>
    <col min="5" max="5" width="12" style="281" customWidth="1"/>
    <col min="6" max="6" width="14.25" style="281" customWidth="1"/>
    <col min="7" max="7" width="33" style="281" customWidth="1"/>
    <col min="8" max="8" width="13.33203125" style="281" customWidth="1"/>
    <col min="9" max="76" width="9" style="281"/>
    <col min="77" max="77" width="8.58203125" style="281" customWidth="1"/>
    <col min="78" max="78" width="9.58203125" style="281" customWidth="1"/>
    <col min="79" max="79" width="26.58203125" style="281" customWidth="1"/>
    <col min="80" max="80" width="9.58203125" style="281" customWidth="1"/>
    <col min="81" max="81" width="12" style="281" customWidth="1"/>
    <col min="82" max="82" width="15.58203125" style="281" customWidth="1"/>
    <col min="83" max="83" width="26.58203125" style="281" customWidth="1"/>
    <col min="84" max="84" width="15.58203125" style="281" customWidth="1"/>
    <col min="85" max="332" width="9" style="281"/>
    <col min="333" max="333" width="8.58203125" style="281" customWidth="1"/>
    <col min="334" max="334" width="9.58203125" style="281" customWidth="1"/>
    <col min="335" max="335" width="26.58203125" style="281" customWidth="1"/>
    <col min="336" max="336" width="9.58203125" style="281" customWidth="1"/>
    <col min="337" max="337" width="12" style="281" customWidth="1"/>
    <col min="338" max="338" width="15.58203125" style="281" customWidth="1"/>
    <col min="339" max="339" width="26.58203125" style="281" customWidth="1"/>
    <col min="340" max="340" width="15.58203125" style="281" customWidth="1"/>
    <col min="341" max="588" width="9" style="281"/>
    <col min="589" max="589" width="8.58203125" style="281" customWidth="1"/>
    <col min="590" max="590" width="9.58203125" style="281" customWidth="1"/>
    <col min="591" max="591" width="26.58203125" style="281" customWidth="1"/>
    <col min="592" max="592" width="9.58203125" style="281" customWidth="1"/>
    <col min="593" max="593" width="12" style="281" customWidth="1"/>
    <col min="594" max="594" width="15.58203125" style="281" customWidth="1"/>
    <col min="595" max="595" width="26.58203125" style="281" customWidth="1"/>
    <col min="596" max="596" width="15.58203125" style="281" customWidth="1"/>
    <col min="597" max="844" width="9" style="281"/>
    <col min="845" max="845" width="8.58203125" style="281" customWidth="1"/>
    <col min="846" max="846" width="9.58203125" style="281" customWidth="1"/>
    <col min="847" max="847" width="26.58203125" style="281" customWidth="1"/>
    <col min="848" max="848" width="9.58203125" style="281" customWidth="1"/>
    <col min="849" max="849" width="12" style="281" customWidth="1"/>
    <col min="850" max="850" width="15.58203125" style="281" customWidth="1"/>
    <col min="851" max="851" width="26.58203125" style="281" customWidth="1"/>
    <col min="852" max="852" width="15.58203125" style="281" customWidth="1"/>
    <col min="853" max="1100" width="9" style="281"/>
    <col min="1101" max="1101" width="8.58203125" style="281" customWidth="1"/>
    <col min="1102" max="1102" width="9.58203125" style="281" customWidth="1"/>
    <col min="1103" max="1103" width="26.58203125" style="281" customWidth="1"/>
    <col min="1104" max="1104" width="9.58203125" style="281" customWidth="1"/>
    <col min="1105" max="1105" width="12" style="281" customWidth="1"/>
    <col min="1106" max="1106" width="15.58203125" style="281" customWidth="1"/>
    <col min="1107" max="1107" width="26.58203125" style="281" customWidth="1"/>
    <col min="1108" max="1108" width="15.58203125" style="281" customWidth="1"/>
    <col min="1109" max="1356" width="9" style="281"/>
    <col min="1357" max="1357" width="8.58203125" style="281" customWidth="1"/>
    <col min="1358" max="1358" width="9.58203125" style="281" customWidth="1"/>
    <col min="1359" max="1359" width="26.58203125" style="281" customWidth="1"/>
    <col min="1360" max="1360" width="9.58203125" style="281" customWidth="1"/>
    <col min="1361" max="1361" width="12" style="281" customWidth="1"/>
    <col min="1362" max="1362" width="15.58203125" style="281" customWidth="1"/>
    <col min="1363" max="1363" width="26.58203125" style="281" customWidth="1"/>
    <col min="1364" max="1364" width="15.58203125" style="281" customWidth="1"/>
    <col min="1365" max="1612" width="9" style="281"/>
    <col min="1613" max="1613" width="8.58203125" style="281" customWidth="1"/>
    <col min="1614" max="1614" width="9.58203125" style="281" customWidth="1"/>
    <col min="1615" max="1615" width="26.58203125" style="281" customWidth="1"/>
    <col min="1616" max="1616" width="9.58203125" style="281" customWidth="1"/>
    <col min="1617" max="1617" width="12" style="281" customWidth="1"/>
    <col min="1618" max="1618" width="15.58203125" style="281" customWidth="1"/>
    <col min="1619" max="1619" width="26.58203125" style="281" customWidth="1"/>
    <col min="1620" max="1620" width="15.58203125" style="281" customWidth="1"/>
    <col min="1621" max="1868" width="9" style="281"/>
    <col min="1869" max="1869" width="8.58203125" style="281" customWidth="1"/>
    <col min="1870" max="1870" width="9.58203125" style="281" customWidth="1"/>
    <col min="1871" max="1871" width="26.58203125" style="281" customWidth="1"/>
    <col min="1872" max="1872" width="9.58203125" style="281" customWidth="1"/>
    <col min="1873" max="1873" width="12" style="281" customWidth="1"/>
    <col min="1874" max="1874" width="15.58203125" style="281" customWidth="1"/>
    <col min="1875" max="1875" width="26.58203125" style="281" customWidth="1"/>
    <col min="1876" max="1876" width="15.58203125" style="281" customWidth="1"/>
    <col min="1877" max="2124" width="9" style="281"/>
    <col min="2125" max="2125" width="8.58203125" style="281" customWidth="1"/>
    <col min="2126" max="2126" width="9.58203125" style="281" customWidth="1"/>
    <col min="2127" max="2127" width="26.58203125" style="281" customWidth="1"/>
    <col min="2128" max="2128" width="9.58203125" style="281" customWidth="1"/>
    <col min="2129" max="2129" width="12" style="281" customWidth="1"/>
    <col min="2130" max="2130" width="15.58203125" style="281" customWidth="1"/>
    <col min="2131" max="2131" width="26.58203125" style="281" customWidth="1"/>
    <col min="2132" max="2132" width="15.58203125" style="281" customWidth="1"/>
    <col min="2133" max="2380" width="9" style="281"/>
    <col min="2381" max="2381" width="8.58203125" style="281" customWidth="1"/>
    <col min="2382" max="2382" width="9.58203125" style="281" customWidth="1"/>
    <col min="2383" max="2383" width="26.58203125" style="281" customWidth="1"/>
    <col min="2384" max="2384" width="9.58203125" style="281" customWidth="1"/>
    <col min="2385" max="2385" width="12" style="281" customWidth="1"/>
    <col min="2386" max="2386" width="15.58203125" style="281" customWidth="1"/>
    <col min="2387" max="2387" width="26.58203125" style="281" customWidth="1"/>
    <col min="2388" max="2388" width="15.58203125" style="281" customWidth="1"/>
    <col min="2389" max="2636" width="9" style="281"/>
    <col min="2637" max="2637" width="8.58203125" style="281" customWidth="1"/>
    <col min="2638" max="2638" width="9.58203125" style="281" customWidth="1"/>
    <col min="2639" max="2639" width="26.58203125" style="281" customWidth="1"/>
    <col min="2640" max="2640" width="9.58203125" style="281" customWidth="1"/>
    <col min="2641" max="2641" width="12" style="281" customWidth="1"/>
    <col min="2642" max="2642" width="15.58203125" style="281" customWidth="1"/>
    <col min="2643" max="2643" width="26.58203125" style="281" customWidth="1"/>
    <col min="2644" max="2644" width="15.58203125" style="281" customWidth="1"/>
    <col min="2645" max="2892" width="9" style="281"/>
    <col min="2893" max="2893" width="8.58203125" style="281" customWidth="1"/>
    <col min="2894" max="2894" width="9.58203125" style="281" customWidth="1"/>
    <col min="2895" max="2895" width="26.58203125" style="281" customWidth="1"/>
    <col min="2896" max="2896" width="9.58203125" style="281" customWidth="1"/>
    <col min="2897" max="2897" width="12" style="281" customWidth="1"/>
    <col min="2898" max="2898" width="15.58203125" style="281" customWidth="1"/>
    <col min="2899" max="2899" width="26.58203125" style="281" customWidth="1"/>
    <col min="2900" max="2900" width="15.58203125" style="281" customWidth="1"/>
    <col min="2901" max="3148" width="9" style="281"/>
    <col min="3149" max="3149" width="8.58203125" style="281" customWidth="1"/>
    <col min="3150" max="3150" width="9.58203125" style="281" customWidth="1"/>
    <col min="3151" max="3151" width="26.58203125" style="281" customWidth="1"/>
    <col min="3152" max="3152" width="9.58203125" style="281" customWidth="1"/>
    <col min="3153" max="3153" width="12" style="281" customWidth="1"/>
    <col min="3154" max="3154" width="15.58203125" style="281" customWidth="1"/>
    <col min="3155" max="3155" width="26.58203125" style="281" customWidth="1"/>
    <col min="3156" max="3156" width="15.58203125" style="281" customWidth="1"/>
    <col min="3157" max="3404" width="9" style="281"/>
    <col min="3405" max="3405" width="8.58203125" style="281" customWidth="1"/>
    <col min="3406" max="3406" width="9.58203125" style="281" customWidth="1"/>
    <col min="3407" max="3407" width="26.58203125" style="281" customWidth="1"/>
    <col min="3408" max="3408" width="9.58203125" style="281" customWidth="1"/>
    <col min="3409" max="3409" width="12" style="281" customWidth="1"/>
    <col min="3410" max="3410" width="15.58203125" style="281" customWidth="1"/>
    <col min="3411" max="3411" width="26.58203125" style="281" customWidth="1"/>
    <col min="3412" max="3412" width="15.58203125" style="281" customWidth="1"/>
    <col min="3413" max="3660" width="9" style="281"/>
    <col min="3661" max="3661" width="8.58203125" style="281" customWidth="1"/>
    <col min="3662" max="3662" width="9.58203125" style="281" customWidth="1"/>
    <col min="3663" max="3663" width="26.58203125" style="281" customWidth="1"/>
    <col min="3664" max="3664" width="9.58203125" style="281" customWidth="1"/>
    <col min="3665" max="3665" width="12" style="281" customWidth="1"/>
    <col min="3666" max="3666" width="15.58203125" style="281" customWidth="1"/>
    <col min="3667" max="3667" width="26.58203125" style="281" customWidth="1"/>
    <col min="3668" max="3668" width="15.58203125" style="281" customWidth="1"/>
    <col min="3669" max="3916" width="9" style="281"/>
    <col min="3917" max="3917" width="8.58203125" style="281" customWidth="1"/>
    <col min="3918" max="3918" width="9.58203125" style="281" customWidth="1"/>
    <col min="3919" max="3919" width="26.58203125" style="281" customWidth="1"/>
    <col min="3920" max="3920" width="9.58203125" style="281" customWidth="1"/>
    <col min="3921" max="3921" width="12" style="281" customWidth="1"/>
    <col min="3922" max="3922" width="15.58203125" style="281" customWidth="1"/>
    <col min="3923" max="3923" width="26.58203125" style="281" customWidth="1"/>
    <col min="3924" max="3924" width="15.58203125" style="281" customWidth="1"/>
    <col min="3925" max="4172" width="9" style="281"/>
    <col min="4173" max="4173" width="8.58203125" style="281" customWidth="1"/>
    <col min="4174" max="4174" width="9.58203125" style="281" customWidth="1"/>
    <col min="4175" max="4175" width="26.58203125" style="281" customWidth="1"/>
    <col min="4176" max="4176" width="9.58203125" style="281" customWidth="1"/>
    <col min="4177" max="4177" width="12" style="281" customWidth="1"/>
    <col min="4178" max="4178" width="15.58203125" style="281" customWidth="1"/>
    <col min="4179" max="4179" width="26.58203125" style="281" customWidth="1"/>
    <col min="4180" max="4180" width="15.58203125" style="281" customWidth="1"/>
    <col min="4181" max="4428" width="9" style="281"/>
    <col min="4429" max="4429" width="8.58203125" style="281" customWidth="1"/>
    <col min="4430" max="4430" width="9.58203125" style="281" customWidth="1"/>
    <col min="4431" max="4431" width="26.58203125" style="281" customWidth="1"/>
    <col min="4432" max="4432" width="9.58203125" style="281" customWidth="1"/>
    <col min="4433" max="4433" width="12" style="281" customWidth="1"/>
    <col min="4434" max="4434" width="15.58203125" style="281" customWidth="1"/>
    <col min="4435" max="4435" width="26.58203125" style="281" customWidth="1"/>
    <col min="4436" max="4436" width="15.58203125" style="281" customWidth="1"/>
    <col min="4437" max="4684" width="9" style="281"/>
    <col min="4685" max="4685" width="8.58203125" style="281" customWidth="1"/>
    <col min="4686" max="4686" width="9.58203125" style="281" customWidth="1"/>
    <col min="4687" max="4687" width="26.58203125" style="281" customWidth="1"/>
    <col min="4688" max="4688" width="9.58203125" style="281" customWidth="1"/>
    <col min="4689" max="4689" width="12" style="281" customWidth="1"/>
    <col min="4690" max="4690" width="15.58203125" style="281" customWidth="1"/>
    <col min="4691" max="4691" width="26.58203125" style="281" customWidth="1"/>
    <col min="4692" max="4692" width="15.58203125" style="281" customWidth="1"/>
    <col min="4693" max="4940" width="9" style="281"/>
    <col min="4941" max="4941" width="8.58203125" style="281" customWidth="1"/>
    <col min="4942" max="4942" width="9.58203125" style="281" customWidth="1"/>
    <col min="4943" max="4943" width="26.58203125" style="281" customWidth="1"/>
    <col min="4944" max="4944" width="9.58203125" style="281" customWidth="1"/>
    <col min="4945" max="4945" width="12" style="281" customWidth="1"/>
    <col min="4946" max="4946" width="15.58203125" style="281" customWidth="1"/>
    <col min="4947" max="4947" width="26.58203125" style="281" customWidth="1"/>
    <col min="4948" max="4948" width="15.58203125" style="281" customWidth="1"/>
    <col min="4949" max="5196" width="9" style="281"/>
    <col min="5197" max="5197" width="8.58203125" style="281" customWidth="1"/>
    <col min="5198" max="5198" width="9.58203125" style="281" customWidth="1"/>
    <col min="5199" max="5199" width="26.58203125" style="281" customWidth="1"/>
    <col min="5200" max="5200" width="9.58203125" style="281" customWidth="1"/>
    <col min="5201" max="5201" width="12" style="281" customWidth="1"/>
    <col min="5202" max="5202" width="15.58203125" style="281" customWidth="1"/>
    <col min="5203" max="5203" width="26.58203125" style="281" customWidth="1"/>
    <col min="5204" max="5204" width="15.58203125" style="281" customWidth="1"/>
    <col min="5205" max="5452" width="9" style="281"/>
    <col min="5453" max="5453" width="8.58203125" style="281" customWidth="1"/>
    <col min="5454" max="5454" width="9.58203125" style="281" customWidth="1"/>
    <col min="5455" max="5455" width="26.58203125" style="281" customWidth="1"/>
    <col min="5456" max="5456" width="9.58203125" style="281" customWidth="1"/>
    <col min="5457" max="5457" width="12" style="281" customWidth="1"/>
    <col min="5458" max="5458" width="15.58203125" style="281" customWidth="1"/>
    <col min="5459" max="5459" width="26.58203125" style="281" customWidth="1"/>
    <col min="5460" max="5460" width="15.58203125" style="281" customWidth="1"/>
    <col min="5461" max="5708" width="9" style="281"/>
    <col min="5709" max="5709" width="8.58203125" style="281" customWidth="1"/>
    <col min="5710" max="5710" width="9.58203125" style="281" customWidth="1"/>
    <col min="5711" max="5711" width="26.58203125" style="281" customWidth="1"/>
    <col min="5712" max="5712" width="9.58203125" style="281" customWidth="1"/>
    <col min="5713" max="5713" width="12" style="281" customWidth="1"/>
    <col min="5714" max="5714" width="15.58203125" style="281" customWidth="1"/>
    <col min="5715" max="5715" width="26.58203125" style="281" customWidth="1"/>
    <col min="5716" max="5716" width="15.58203125" style="281" customWidth="1"/>
    <col min="5717" max="5964" width="9" style="281"/>
    <col min="5965" max="5965" width="8.58203125" style="281" customWidth="1"/>
    <col min="5966" max="5966" width="9.58203125" style="281" customWidth="1"/>
    <col min="5967" max="5967" width="26.58203125" style="281" customWidth="1"/>
    <col min="5968" max="5968" width="9.58203125" style="281" customWidth="1"/>
    <col min="5969" max="5969" width="12" style="281" customWidth="1"/>
    <col min="5970" max="5970" width="15.58203125" style="281" customWidth="1"/>
    <col min="5971" max="5971" width="26.58203125" style="281" customWidth="1"/>
    <col min="5972" max="5972" width="15.58203125" style="281" customWidth="1"/>
    <col min="5973" max="6220" width="9" style="281"/>
    <col min="6221" max="6221" width="8.58203125" style="281" customWidth="1"/>
    <col min="6222" max="6222" width="9.58203125" style="281" customWidth="1"/>
    <col min="6223" max="6223" width="26.58203125" style="281" customWidth="1"/>
    <col min="6224" max="6224" width="9.58203125" style="281" customWidth="1"/>
    <col min="6225" max="6225" width="12" style="281" customWidth="1"/>
    <col min="6226" max="6226" width="15.58203125" style="281" customWidth="1"/>
    <col min="6227" max="6227" width="26.58203125" style="281" customWidth="1"/>
    <col min="6228" max="6228" width="15.58203125" style="281" customWidth="1"/>
    <col min="6229" max="6476" width="9" style="281"/>
    <col min="6477" max="6477" width="8.58203125" style="281" customWidth="1"/>
    <col min="6478" max="6478" width="9.58203125" style="281" customWidth="1"/>
    <col min="6479" max="6479" width="26.58203125" style="281" customWidth="1"/>
    <col min="6480" max="6480" width="9.58203125" style="281" customWidth="1"/>
    <col min="6481" max="6481" width="12" style="281" customWidth="1"/>
    <col min="6482" max="6482" width="15.58203125" style="281" customWidth="1"/>
    <col min="6483" max="6483" width="26.58203125" style="281" customWidth="1"/>
    <col min="6484" max="6484" width="15.58203125" style="281" customWidth="1"/>
    <col min="6485" max="6732" width="9" style="281"/>
    <col min="6733" max="6733" width="8.58203125" style="281" customWidth="1"/>
    <col min="6734" max="6734" width="9.58203125" style="281" customWidth="1"/>
    <col min="6735" max="6735" width="26.58203125" style="281" customWidth="1"/>
    <col min="6736" max="6736" width="9.58203125" style="281" customWidth="1"/>
    <col min="6737" max="6737" width="12" style="281" customWidth="1"/>
    <col min="6738" max="6738" width="15.58203125" style="281" customWidth="1"/>
    <col min="6739" max="6739" width="26.58203125" style="281" customWidth="1"/>
    <col min="6740" max="6740" width="15.58203125" style="281" customWidth="1"/>
    <col min="6741" max="6988" width="9" style="281"/>
    <col min="6989" max="6989" width="8.58203125" style="281" customWidth="1"/>
    <col min="6990" max="6990" width="9.58203125" style="281" customWidth="1"/>
    <col min="6991" max="6991" width="26.58203125" style="281" customWidth="1"/>
    <col min="6992" max="6992" width="9.58203125" style="281" customWidth="1"/>
    <col min="6993" max="6993" width="12" style="281" customWidth="1"/>
    <col min="6994" max="6994" width="15.58203125" style="281" customWidth="1"/>
    <col min="6995" max="6995" width="26.58203125" style="281" customWidth="1"/>
    <col min="6996" max="6996" width="15.58203125" style="281" customWidth="1"/>
    <col min="6997" max="7244" width="9" style="281"/>
    <col min="7245" max="7245" width="8.58203125" style="281" customWidth="1"/>
    <col min="7246" max="7246" width="9.58203125" style="281" customWidth="1"/>
    <col min="7247" max="7247" width="26.58203125" style="281" customWidth="1"/>
    <col min="7248" max="7248" width="9.58203125" style="281" customWidth="1"/>
    <col min="7249" max="7249" width="12" style="281" customWidth="1"/>
    <col min="7250" max="7250" width="15.58203125" style="281" customWidth="1"/>
    <col min="7251" max="7251" width="26.58203125" style="281" customWidth="1"/>
    <col min="7252" max="7252" width="15.58203125" style="281" customWidth="1"/>
    <col min="7253" max="7500" width="9" style="281"/>
    <col min="7501" max="7501" width="8.58203125" style="281" customWidth="1"/>
    <col min="7502" max="7502" width="9.58203125" style="281" customWidth="1"/>
    <col min="7503" max="7503" width="26.58203125" style="281" customWidth="1"/>
    <col min="7504" max="7504" width="9.58203125" style="281" customWidth="1"/>
    <col min="7505" max="7505" width="12" style="281" customWidth="1"/>
    <col min="7506" max="7506" width="15.58203125" style="281" customWidth="1"/>
    <col min="7507" max="7507" width="26.58203125" style="281" customWidth="1"/>
    <col min="7508" max="7508" width="15.58203125" style="281" customWidth="1"/>
    <col min="7509" max="7756" width="9" style="281"/>
    <col min="7757" max="7757" width="8.58203125" style="281" customWidth="1"/>
    <col min="7758" max="7758" width="9.58203125" style="281" customWidth="1"/>
    <col min="7759" max="7759" width="26.58203125" style="281" customWidth="1"/>
    <col min="7760" max="7760" width="9.58203125" style="281" customWidth="1"/>
    <col min="7761" max="7761" width="12" style="281" customWidth="1"/>
    <col min="7762" max="7762" width="15.58203125" style="281" customWidth="1"/>
    <col min="7763" max="7763" width="26.58203125" style="281" customWidth="1"/>
    <col min="7764" max="7764" width="15.58203125" style="281" customWidth="1"/>
    <col min="7765" max="8012" width="9" style="281"/>
    <col min="8013" max="8013" width="8.58203125" style="281" customWidth="1"/>
    <col min="8014" max="8014" width="9.58203125" style="281" customWidth="1"/>
    <col min="8015" max="8015" width="26.58203125" style="281" customWidth="1"/>
    <col min="8016" max="8016" width="9.58203125" style="281" customWidth="1"/>
    <col min="8017" max="8017" width="12" style="281" customWidth="1"/>
    <col min="8018" max="8018" width="15.58203125" style="281" customWidth="1"/>
    <col min="8019" max="8019" width="26.58203125" style="281" customWidth="1"/>
    <col min="8020" max="8020" width="15.58203125" style="281" customWidth="1"/>
    <col min="8021" max="8268" width="9" style="281"/>
    <col min="8269" max="8269" width="8.58203125" style="281" customWidth="1"/>
    <col min="8270" max="8270" width="9.58203125" style="281" customWidth="1"/>
    <col min="8271" max="8271" width="26.58203125" style="281" customWidth="1"/>
    <col min="8272" max="8272" width="9.58203125" style="281" customWidth="1"/>
    <col min="8273" max="8273" width="12" style="281" customWidth="1"/>
    <col min="8274" max="8274" width="15.58203125" style="281" customWidth="1"/>
    <col min="8275" max="8275" width="26.58203125" style="281" customWidth="1"/>
    <col min="8276" max="8276" width="15.58203125" style="281" customWidth="1"/>
    <col min="8277" max="8524" width="9" style="281"/>
    <col min="8525" max="8525" width="8.58203125" style="281" customWidth="1"/>
    <col min="8526" max="8526" width="9.58203125" style="281" customWidth="1"/>
    <col min="8527" max="8527" width="26.58203125" style="281" customWidth="1"/>
    <col min="8528" max="8528" width="9.58203125" style="281" customWidth="1"/>
    <col min="8529" max="8529" width="12" style="281" customWidth="1"/>
    <col min="8530" max="8530" width="15.58203125" style="281" customWidth="1"/>
    <col min="8531" max="8531" width="26.58203125" style="281" customWidth="1"/>
    <col min="8532" max="8532" width="15.58203125" style="281" customWidth="1"/>
    <col min="8533" max="8780" width="9" style="281"/>
    <col min="8781" max="8781" width="8.58203125" style="281" customWidth="1"/>
    <col min="8782" max="8782" width="9.58203125" style="281" customWidth="1"/>
    <col min="8783" max="8783" width="26.58203125" style="281" customWidth="1"/>
    <col min="8784" max="8784" width="9.58203125" style="281" customWidth="1"/>
    <col min="8785" max="8785" width="12" style="281" customWidth="1"/>
    <col min="8786" max="8786" width="15.58203125" style="281" customWidth="1"/>
    <col min="8787" max="8787" width="26.58203125" style="281" customWidth="1"/>
    <col min="8788" max="8788" width="15.58203125" style="281" customWidth="1"/>
    <col min="8789" max="9036" width="9" style="281"/>
    <col min="9037" max="9037" width="8.58203125" style="281" customWidth="1"/>
    <col min="9038" max="9038" width="9.58203125" style="281" customWidth="1"/>
    <col min="9039" max="9039" width="26.58203125" style="281" customWidth="1"/>
    <col min="9040" max="9040" width="9.58203125" style="281" customWidth="1"/>
    <col min="9041" max="9041" width="12" style="281" customWidth="1"/>
    <col min="9042" max="9042" width="15.58203125" style="281" customWidth="1"/>
    <col min="9043" max="9043" width="26.58203125" style="281" customWidth="1"/>
    <col min="9044" max="9044" width="15.58203125" style="281" customWidth="1"/>
    <col min="9045" max="9292" width="9" style="281"/>
    <col min="9293" max="9293" width="8.58203125" style="281" customWidth="1"/>
    <col min="9294" max="9294" width="9.58203125" style="281" customWidth="1"/>
    <col min="9295" max="9295" width="26.58203125" style="281" customWidth="1"/>
    <col min="9296" max="9296" width="9.58203125" style="281" customWidth="1"/>
    <col min="9297" max="9297" width="12" style="281" customWidth="1"/>
    <col min="9298" max="9298" width="15.58203125" style="281" customWidth="1"/>
    <col min="9299" max="9299" width="26.58203125" style="281" customWidth="1"/>
    <col min="9300" max="9300" width="15.58203125" style="281" customWidth="1"/>
    <col min="9301" max="9548" width="9" style="281"/>
    <col min="9549" max="9549" width="8.58203125" style="281" customWidth="1"/>
    <col min="9550" max="9550" width="9.58203125" style="281" customWidth="1"/>
    <col min="9551" max="9551" width="26.58203125" style="281" customWidth="1"/>
    <col min="9552" max="9552" width="9.58203125" style="281" customWidth="1"/>
    <col min="9553" max="9553" width="12" style="281" customWidth="1"/>
    <col min="9554" max="9554" width="15.58203125" style="281" customWidth="1"/>
    <col min="9555" max="9555" width="26.58203125" style="281" customWidth="1"/>
    <col min="9556" max="9556" width="15.58203125" style="281" customWidth="1"/>
    <col min="9557" max="9804" width="9" style="281"/>
    <col min="9805" max="9805" width="8.58203125" style="281" customWidth="1"/>
    <col min="9806" max="9806" width="9.58203125" style="281" customWidth="1"/>
    <col min="9807" max="9807" width="26.58203125" style="281" customWidth="1"/>
    <col min="9808" max="9808" width="9.58203125" style="281" customWidth="1"/>
    <col min="9809" max="9809" width="12" style="281" customWidth="1"/>
    <col min="9810" max="9810" width="15.58203125" style="281" customWidth="1"/>
    <col min="9811" max="9811" width="26.58203125" style="281" customWidth="1"/>
    <col min="9812" max="9812" width="15.58203125" style="281" customWidth="1"/>
    <col min="9813" max="10060" width="9" style="281"/>
    <col min="10061" max="10061" width="8.58203125" style="281" customWidth="1"/>
    <col min="10062" max="10062" width="9.58203125" style="281" customWidth="1"/>
    <col min="10063" max="10063" width="26.58203125" style="281" customWidth="1"/>
    <col min="10064" max="10064" width="9.58203125" style="281" customWidth="1"/>
    <col min="10065" max="10065" width="12" style="281" customWidth="1"/>
    <col min="10066" max="10066" width="15.58203125" style="281" customWidth="1"/>
    <col min="10067" max="10067" width="26.58203125" style="281" customWidth="1"/>
    <col min="10068" max="10068" width="15.58203125" style="281" customWidth="1"/>
    <col min="10069" max="10316" width="9" style="281"/>
    <col min="10317" max="10317" width="8.58203125" style="281" customWidth="1"/>
    <col min="10318" max="10318" width="9.58203125" style="281" customWidth="1"/>
    <col min="10319" max="10319" width="26.58203125" style="281" customWidth="1"/>
    <col min="10320" max="10320" width="9.58203125" style="281" customWidth="1"/>
    <col min="10321" max="10321" width="12" style="281" customWidth="1"/>
    <col min="10322" max="10322" width="15.58203125" style="281" customWidth="1"/>
    <col min="10323" max="10323" width="26.58203125" style="281" customWidth="1"/>
    <col min="10324" max="10324" width="15.58203125" style="281" customWidth="1"/>
    <col min="10325" max="10572" width="9" style="281"/>
    <col min="10573" max="10573" width="8.58203125" style="281" customWidth="1"/>
    <col min="10574" max="10574" width="9.58203125" style="281" customWidth="1"/>
    <col min="10575" max="10575" width="26.58203125" style="281" customWidth="1"/>
    <col min="10576" max="10576" width="9.58203125" style="281" customWidth="1"/>
    <col min="10577" max="10577" width="12" style="281" customWidth="1"/>
    <col min="10578" max="10578" width="15.58203125" style="281" customWidth="1"/>
    <col min="10579" max="10579" width="26.58203125" style="281" customWidth="1"/>
    <col min="10580" max="10580" width="15.58203125" style="281" customWidth="1"/>
    <col min="10581" max="10828" width="9" style="281"/>
    <col min="10829" max="10829" width="8.58203125" style="281" customWidth="1"/>
    <col min="10830" max="10830" width="9.58203125" style="281" customWidth="1"/>
    <col min="10831" max="10831" width="26.58203125" style="281" customWidth="1"/>
    <col min="10832" max="10832" width="9.58203125" style="281" customWidth="1"/>
    <col min="10833" max="10833" width="12" style="281" customWidth="1"/>
    <col min="10834" max="10834" width="15.58203125" style="281" customWidth="1"/>
    <col min="10835" max="10835" width="26.58203125" style="281" customWidth="1"/>
    <col min="10836" max="10836" width="15.58203125" style="281" customWidth="1"/>
    <col min="10837" max="11084" width="9" style="281"/>
    <col min="11085" max="11085" width="8.58203125" style="281" customWidth="1"/>
    <col min="11086" max="11086" width="9.58203125" style="281" customWidth="1"/>
    <col min="11087" max="11087" width="26.58203125" style="281" customWidth="1"/>
    <col min="11088" max="11088" width="9.58203125" style="281" customWidth="1"/>
    <col min="11089" max="11089" width="12" style="281" customWidth="1"/>
    <col min="11090" max="11090" width="15.58203125" style="281" customWidth="1"/>
    <col min="11091" max="11091" width="26.58203125" style="281" customWidth="1"/>
    <col min="11092" max="11092" width="15.58203125" style="281" customWidth="1"/>
    <col min="11093" max="11340" width="9" style="281"/>
    <col min="11341" max="11341" width="8.58203125" style="281" customWidth="1"/>
    <col min="11342" max="11342" width="9.58203125" style="281" customWidth="1"/>
    <col min="11343" max="11343" width="26.58203125" style="281" customWidth="1"/>
    <col min="11344" max="11344" width="9.58203125" style="281" customWidth="1"/>
    <col min="11345" max="11345" width="12" style="281" customWidth="1"/>
    <col min="11346" max="11346" width="15.58203125" style="281" customWidth="1"/>
    <col min="11347" max="11347" width="26.58203125" style="281" customWidth="1"/>
    <col min="11348" max="11348" width="15.58203125" style="281" customWidth="1"/>
    <col min="11349" max="11596" width="9" style="281"/>
    <col min="11597" max="11597" width="8.58203125" style="281" customWidth="1"/>
    <col min="11598" max="11598" width="9.58203125" style="281" customWidth="1"/>
    <col min="11599" max="11599" width="26.58203125" style="281" customWidth="1"/>
    <col min="11600" max="11600" width="9.58203125" style="281" customWidth="1"/>
    <col min="11601" max="11601" width="12" style="281" customWidth="1"/>
    <col min="11602" max="11602" width="15.58203125" style="281" customWidth="1"/>
    <col min="11603" max="11603" width="26.58203125" style="281" customWidth="1"/>
    <col min="11604" max="11604" width="15.58203125" style="281" customWidth="1"/>
    <col min="11605" max="11852" width="9" style="281"/>
    <col min="11853" max="11853" width="8.58203125" style="281" customWidth="1"/>
    <col min="11854" max="11854" width="9.58203125" style="281" customWidth="1"/>
    <col min="11855" max="11855" width="26.58203125" style="281" customWidth="1"/>
    <col min="11856" max="11856" width="9.58203125" style="281" customWidth="1"/>
    <col min="11857" max="11857" width="12" style="281" customWidth="1"/>
    <col min="11858" max="11858" width="15.58203125" style="281" customWidth="1"/>
    <col min="11859" max="11859" width="26.58203125" style="281" customWidth="1"/>
    <col min="11860" max="11860" width="15.58203125" style="281" customWidth="1"/>
    <col min="11861" max="12108" width="9" style="281"/>
    <col min="12109" max="12109" width="8.58203125" style="281" customWidth="1"/>
    <col min="12110" max="12110" width="9.58203125" style="281" customWidth="1"/>
    <col min="12111" max="12111" width="26.58203125" style="281" customWidth="1"/>
    <col min="12112" max="12112" width="9.58203125" style="281" customWidth="1"/>
    <col min="12113" max="12113" width="12" style="281" customWidth="1"/>
    <col min="12114" max="12114" width="15.58203125" style="281" customWidth="1"/>
    <col min="12115" max="12115" width="26.58203125" style="281" customWidth="1"/>
    <col min="12116" max="12116" width="15.58203125" style="281" customWidth="1"/>
    <col min="12117" max="12364" width="9" style="281"/>
    <col min="12365" max="12365" width="8.58203125" style="281" customWidth="1"/>
    <col min="12366" max="12366" width="9.58203125" style="281" customWidth="1"/>
    <col min="12367" max="12367" width="26.58203125" style="281" customWidth="1"/>
    <col min="12368" max="12368" width="9.58203125" style="281" customWidth="1"/>
    <col min="12369" max="12369" width="12" style="281" customWidth="1"/>
    <col min="12370" max="12370" width="15.58203125" style="281" customWidth="1"/>
    <col min="12371" max="12371" width="26.58203125" style="281" customWidth="1"/>
    <col min="12372" max="12372" width="15.58203125" style="281" customWidth="1"/>
    <col min="12373" max="12620" width="9" style="281"/>
    <col min="12621" max="12621" width="8.58203125" style="281" customWidth="1"/>
    <col min="12622" max="12622" width="9.58203125" style="281" customWidth="1"/>
    <col min="12623" max="12623" width="26.58203125" style="281" customWidth="1"/>
    <col min="12624" max="12624" width="9.58203125" style="281" customWidth="1"/>
    <col min="12625" max="12625" width="12" style="281" customWidth="1"/>
    <col min="12626" max="12626" width="15.58203125" style="281" customWidth="1"/>
    <col min="12627" max="12627" width="26.58203125" style="281" customWidth="1"/>
    <col min="12628" max="12628" width="15.58203125" style="281" customWidth="1"/>
    <col min="12629" max="12876" width="9" style="281"/>
    <col min="12877" max="12877" width="8.58203125" style="281" customWidth="1"/>
    <col min="12878" max="12878" width="9.58203125" style="281" customWidth="1"/>
    <col min="12879" max="12879" width="26.58203125" style="281" customWidth="1"/>
    <col min="12880" max="12880" width="9.58203125" style="281" customWidth="1"/>
    <col min="12881" max="12881" width="12" style="281" customWidth="1"/>
    <col min="12882" max="12882" width="15.58203125" style="281" customWidth="1"/>
    <col min="12883" max="12883" width="26.58203125" style="281" customWidth="1"/>
    <col min="12884" max="12884" width="15.58203125" style="281" customWidth="1"/>
    <col min="12885" max="13132" width="9" style="281"/>
    <col min="13133" max="13133" width="8.58203125" style="281" customWidth="1"/>
    <col min="13134" max="13134" width="9.58203125" style="281" customWidth="1"/>
    <col min="13135" max="13135" width="26.58203125" style="281" customWidth="1"/>
    <col min="13136" max="13136" width="9.58203125" style="281" customWidth="1"/>
    <col min="13137" max="13137" width="12" style="281" customWidth="1"/>
    <col min="13138" max="13138" width="15.58203125" style="281" customWidth="1"/>
    <col min="13139" max="13139" width="26.58203125" style="281" customWidth="1"/>
    <col min="13140" max="13140" width="15.58203125" style="281" customWidth="1"/>
    <col min="13141" max="13388" width="9" style="281"/>
    <col min="13389" max="13389" width="8.58203125" style="281" customWidth="1"/>
    <col min="13390" max="13390" width="9.58203125" style="281" customWidth="1"/>
    <col min="13391" max="13391" width="26.58203125" style="281" customWidth="1"/>
    <col min="13392" max="13392" width="9.58203125" style="281" customWidth="1"/>
    <col min="13393" max="13393" width="12" style="281" customWidth="1"/>
    <col min="13394" max="13394" width="15.58203125" style="281" customWidth="1"/>
    <col min="13395" max="13395" width="26.58203125" style="281" customWidth="1"/>
    <col min="13396" max="13396" width="15.58203125" style="281" customWidth="1"/>
    <col min="13397" max="13644" width="9" style="281"/>
    <col min="13645" max="13645" width="8.58203125" style="281" customWidth="1"/>
    <col min="13646" max="13646" width="9.58203125" style="281" customWidth="1"/>
    <col min="13647" max="13647" width="26.58203125" style="281" customWidth="1"/>
    <col min="13648" max="13648" width="9.58203125" style="281" customWidth="1"/>
    <col min="13649" max="13649" width="12" style="281" customWidth="1"/>
    <col min="13650" max="13650" width="15.58203125" style="281" customWidth="1"/>
    <col min="13651" max="13651" width="26.58203125" style="281" customWidth="1"/>
    <col min="13652" max="13652" width="15.58203125" style="281" customWidth="1"/>
    <col min="13653" max="13900" width="9" style="281"/>
    <col min="13901" max="13901" width="8.58203125" style="281" customWidth="1"/>
    <col min="13902" max="13902" width="9.58203125" style="281" customWidth="1"/>
    <col min="13903" max="13903" width="26.58203125" style="281" customWidth="1"/>
    <col min="13904" max="13904" width="9.58203125" style="281" customWidth="1"/>
    <col min="13905" max="13905" width="12" style="281" customWidth="1"/>
    <col min="13906" max="13906" width="15.58203125" style="281" customWidth="1"/>
    <col min="13907" max="13907" width="26.58203125" style="281" customWidth="1"/>
    <col min="13908" max="13908" width="15.58203125" style="281" customWidth="1"/>
    <col min="13909" max="14156" width="9" style="281"/>
    <col min="14157" max="14157" width="8.58203125" style="281" customWidth="1"/>
    <col min="14158" max="14158" width="9.58203125" style="281" customWidth="1"/>
    <col min="14159" max="14159" width="26.58203125" style="281" customWidth="1"/>
    <col min="14160" max="14160" width="9.58203125" style="281" customWidth="1"/>
    <col min="14161" max="14161" width="12" style="281" customWidth="1"/>
    <col min="14162" max="14162" width="15.58203125" style="281" customWidth="1"/>
    <col min="14163" max="14163" width="26.58203125" style="281" customWidth="1"/>
    <col min="14164" max="14164" width="15.58203125" style="281" customWidth="1"/>
    <col min="14165" max="14412" width="9" style="281"/>
    <col min="14413" max="14413" width="8.58203125" style="281" customWidth="1"/>
    <col min="14414" max="14414" width="9.58203125" style="281" customWidth="1"/>
    <col min="14415" max="14415" width="26.58203125" style="281" customWidth="1"/>
    <col min="14416" max="14416" width="9.58203125" style="281" customWidth="1"/>
    <col min="14417" max="14417" width="12" style="281" customWidth="1"/>
    <col min="14418" max="14418" width="15.58203125" style="281" customWidth="1"/>
    <col min="14419" max="14419" width="26.58203125" style="281" customWidth="1"/>
    <col min="14420" max="14420" width="15.58203125" style="281" customWidth="1"/>
    <col min="14421" max="14668" width="9" style="281"/>
    <col min="14669" max="14669" width="8.58203125" style="281" customWidth="1"/>
    <col min="14670" max="14670" width="9.58203125" style="281" customWidth="1"/>
    <col min="14671" max="14671" width="26.58203125" style="281" customWidth="1"/>
    <col min="14672" max="14672" width="9.58203125" style="281" customWidth="1"/>
    <col min="14673" max="14673" width="12" style="281" customWidth="1"/>
    <col min="14674" max="14674" width="15.58203125" style="281" customWidth="1"/>
    <col min="14675" max="14675" width="26.58203125" style="281" customWidth="1"/>
    <col min="14676" max="14676" width="15.58203125" style="281" customWidth="1"/>
    <col min="14677" max="14924" width="9" style="281"/>
    <col min="14925" max="14925" width="8.58203125" style="281" customWidth="1"/>
    <col min="14926" max="14926" width="9.58203125" style="281" customWidth="1"/>
    <col min="14927" max="14927" width="26.58203125" style="281" customWidth="1"/>
    <col min="14928" max="14928" width="9.58203125" style="281" customWidth="1"/>
    <col min="14929" max="14929" width="12" style="281" customWidth="1"/>
    <col min="14930" max="14930" width="15.58203125" style="281" customWidth="1"/>
    <col min="14931" max="14931" width="26.58203125" style="281" customWidth="1"/>
    <col min="14932" max="14932" width="15.58203125" style="281" customWidth="1"/>
    <col min="14933" max="16384" width="9" style="281"/>
  </cols>
  <sheetData>
    <row r="1" spans="1:16" ht="27" customHeight="1" x14ac:dyDescent="0.55000000000000004">
      <c r="A1" s="644" t="s">
        <v>671</v>
      </c>
    </row>
    <row r="2" spans="1:16" ht="29.25" customHeight="1" x14ac:dyDescent="0.55000000000000004">
      <c r="A2" s="560" t="s">
        <v>612</v>
      </c>
      <c r="B2" s="48"/>
      <c r="C2" s="48"/>
      <c r="D2" s="48"/>
      <c r="E2" s="48"/>
      <c r="F2" s="581"/>
      <c r="G2" s="1162" t="s">
        <v>619</v>
      </c>
      <c r="H2" s="1046"/>
    </row>
    <row r="3" spans="1:16" ht="30.75" customHeight="1" x14ac:dyDescent="0.55000000000000004">
      <c r="A3" s="560"/>
      <c r="B3" s="1166" t="s">
        <v>632</v>
      </c>
      <c r="C3" s="1166"/>
      <c r="D3" s="1166"/>
      <c r="E3" s="1166"/>
      <c r="F3" s="1166"/>
      <c r="G3" s="1166"/>
      <c r="H3" s="1166"/>
    </row>
    <row r="4" spans="1:16" ht="33.75" customHeight="1" thickBot="1" x14ac:dyDescent="0.6">
      <c r="A4" s="560"/>
      <c r="B4" s="1166"/>
      <c r="C4" s="1166"/>
      <c r="D4" s="1166"/>
      <c r="E4" s="1166"/>
      <c r="F4" s="1166"/>
      <c r="G4" s="1166"/>
      <c r="H4" s="1166"/>
      <c r="I4" s="643" t="s">
        <v>693</v>
      </c>
      <c r="O4" s="582"/>
    </row>
    <row r="5" spans="1:16" ht="33" customHeight="1" thickBot="1" x14ac:dyDescent="0.6">
      <c r="A5" s="561" t="s">
        <v>461</v>
      </c>
      <c r="B5" s="48"/>
      <c r="C5" s="48"/>
      <c r="D5" s="1163" t="s">
        <v>702</v>
      </c>
      <c r="E5" s="1164"/>
      <c r="F5" s="1165"/>
      <c r="G5" s="581"/>
      <c r="H5" s="581"/>
      <c r="I5" s="583"/>
      <c r="J5"/>
      <c r="K5"/>
      <c r="L5"/>
      <c r="M5"/>
      <c r="N5"/>
      <c r="O5"/>
      <c r="P5"/>
    </row>
    <row r="6" spans="1:16" ht="36" customHeight="1" x14ac:dyDescent="0.55000000000000004">
      <c r="A6" s="562" t="s">
        <v>460</v>
      </c>
      <c r="B6" s="563" t="s">
        <v>459</v>
      </c>
      <c r="C6" s="564" t="s">
        <v>458</v>
      </c>
      <c r="D6" s="565" t="s">
        <v>610</v>
      </c>
      <c r="E6" s="565" t="s">
        <v>611</v>
      </c>
      <c r="F6" s="565" t="s">
        <v>456</v>
      </c>
      <c r="G6" s="564" t="s">
        <v>455</v>
      </c>
      <c r="H6" s="566" t="s">
        <v>454</v>
      </c>
    </row>
    <row r="7" spans="1:16" ht="27" thickBot="1" x14ac:dyDescent="0.6">
      <c r="A7" s="590"/>
      <c r="B7" s="591"/>
      <c r="C7" s="543"/>
      <c r="D7" s="546"/>
      <c r="E7" s="648"/>
      <c r="F7" s="546"/>
      <c r="G7" s="645"/>
      <c r="H7" s="547"/>
      <c r="I7" s="1160"/>
      <c r="J7" s="1161"/>
      <c r="K7" s="1161"/>
      <c r="L7" s="1161"/>
      <c r="M7" s="1161"/>
      <c r="N7" s="1161"/>
      <c r="O7" s="1161"/>
      <c r="P7" s="1161"/>
    </row>
    <row r="8" spans="1:16" ht="26.5" x14ac:dyDescent="0.55000000000000004">
      <c r="A8" s="590"/>
      <c r="B8" s="592"/>
      <c r="C8" s="548"/>
      <c r="D8" s="551"/>
      <c r="E8" s="649"/>
      <c r="F8" s="551"/>
      <c r="G8" s="646"/>
      <c r="H8" s="552"/>
      <c r="I8" s="1151" t="s">
        <v>674</v>
      </c>
      <c r="J8" s="1152"/>
      <c r="K8" s="1152"/>
      <c r="L8" s="1152"/>
      <c r="M8" s="1152"/>
      <c r="N8" s="1152"/>
      <c r="O8" s="1152"/>
      <c r="P8" s="1153"/>
    </row>
    <row r="9" spans="1:16" ht="26.5" x14ac:dyDescent="0.55000000000000004">
      <c r="A9" s="590"/>
      <c r="B9" s="592"/>
      <c r="C9" s="548"/>
      <c r="D9" s="551"/>
      <c r="E9" s="649"/>
      <c r="F9" s="551"/>
      <c r="G9" s="646"/>
      <c r="H9" s="553"/>
      <c r="I9" s="1154"/>
      <c r="J9" s="1155"/>
      <c r="K9" s="1155"/>
      <c r="L9" s="1155"/>
      <c r="M9" s="1155"/>
      <c r="N9" s="1155"/>
      <c r="O9" s="1155"/>
      <c r="P9" s="1156"/>
    </row>
    <row r="10" spans="1:16" ht="26.5" x14ac:dyDescent="0.55000000000000004">
      <c r="A10" s="590"/>
      <c r="B10" s="592"/>
      <c r="C10" s="548"/>
      <c r="D10" s="551"/>
      <c r="E10" s="649"/>
      <c r="F10" s="551"/>
      <c r="G10" s="646"/>
      <c r="H10" s="552"/>
      <c r="I10" s="1154"/>
      <c r="J10" s="1155"/>
      <c r="K10" s="1155"/>
      <c r="L10" s="1155"/>
      <c r="M10" s="1155"/>
      <c r="N10" s="1155"/>
      <c r="O10" s="1155"/>
      <c r="P10" s="1156"/>
    </row>
    <row r="11" spans="1:16" ht="26.5" x14ac:dyDescent="0.55000000000000004">
      <c r="A11" s="590"/>
      <c r="B11" s="592"/>
      <c r="C11" s="548"/>
      <c r="D11" s="551"/>
      <c r="E11" s="649"/>
      <c r="F11" s="551"/>
      <c r="G11" s="646"/>
      <c r="H11" s="554"/>
      <c r="I11" s="1154"/>
      <c r="J11" s="1155"/>
      <c r="K11" s="1155"/>
      <c r="L11" s="1155"/>
      <c r="M11" s="1155"/>
      <c r="N11" s="1155"/>
      <c r="O11" s="1155"/>
      <c r="P11" s="1156"/>
    </row>
    <row r="12" spans="1:16" ht="26.5" x14ac:dyDescent="0.55000000000000004">
      <c r="A12" s="590"/>
      <c r="B12" s="592"/>
      <c r="C12" s="548"/>
      <c r="D12" s="551"/>
      <c r="E12" s="649"/>
      <c r="F12" s="551"/>
      <c r="G12" s="646"/>
      <c r="H12" s="554"/>
      <c r="I12" s="1154"/>
      <c r="J12" s="1155"/>
      <c r="K12" s="1155"/>
      <c r="L12" s="1155"/>
      <c r="M12" s="1155"/>
      <c r="N12" s="1155"/>
      <c r="O12" s="1155"/>
      <c r="P12" s="1156"/>
    </row>
    <row r="13" spans="1:16" ht="26.5" x14ac:dyDescent="0.55000000000000004">
      <c r="A13" s="590"/>
      <c r="B13" s="592"/>
      <c r="C13" s="548"/>
      <c r="D13" s="551"/>
      <c r="E13" s="649"/>
      <c r="F13" s="551"/>
      <c r="G13" s="646"/>
      <c r="H13" s="554"/>
      <c r="I13" s="1154"/>
      <c r="J13" s="1155"/>
      <c r="K13" s="1155"/>
      <c r="L13" s="1155"/>
      <c r="M13" s="1155"/>
      <c r="N13" s="1155"/>
      <c r="O13" s="1155"/>
      <c r="P13" s="1156"/>
    </row>
    <row r="14" spans="1:16" ht="26.5" x14ac:dyDescent="0.55000000000000004">
      <c r="A14" s="590"/>
      <c r="B14" s="592"/>
      <c r="C14" s="548"/>
      <c r="D14" s="551"/>
      <c r="E14" s="649"/>
      <c r="F14" s="551"/>
      <c r="G14" s="646"/>
      <c r="H14" s="554"/>
      <c r="I14" s="1154"/>
      <c r="J14" s="1155"/>
      <c r="K14" s="1155"/>
      <c r="L14" s="1155"/>
      <c r="M14" s="1155"/>
      <c r="N14" s="1155"/>
      <c r="O14" s="1155"/>
      <c r="P14" s="1156"/>
    </row>
    <row r="15" spans="1:16" ht="26.5" x14ac:dyDescent="0.55000000000000004">
      <c r="A15" s="590"/>
      <c r="B15" s="592"/>
      <c r="C15" s="548"/>
      <c r="D15" s="551"/>
      <c r="E15" s="649"/>
      <c r="F15" s="551"/>
      <c r="G15" s="646"/>
      <c r="H15" s="554"/>
      <c r="I15" s="1154"/>
      <c r="J15" s="1155"/>
      <c r="K15" s="1155"/>
      <c r="L15" s="1155"/>
      <c r="M15" s="1155"/>
      <c r="N15" s="1155"/>
      <c r="O15" s="1155"/>
      <c r="P15" s="1156"/>
    </row>
    <row r="16" spans="1:16" ht="26.5" x14ac:dyDescent="0.55000000000000004">
      <c r="A16" s="590"/>
      <c r="B16" s="592"/>
      <c r="C16" s="548"/>
      <c r="D16" s="551"/>
      <c r="E16" s="649"/>
      <c r="F16" s="551"/>
      <c r="G16" s="646"/>
      <c r="H16" s="554"/>
      <c r="I16" s="1154"/>
      <c r="J16" s="1155"/>
      <c r="K16" s="1155"/>
      <c r="L16" s="1155"/>
      <c r="M16" s="1155"/>
      <c r="N16" s="1155"/>
      <c r="O16" s="1155"/>
      <c r="P16" s="1156"/>
    </row>
    <row r="17" spans="1:16" ht="26.5" x14ac:dyDescent="0.55000000000000004">
      <c r="A17" s="590"/>
      <c r="B17" s="592"/>
      <c r="C17" s="548"/>
      <c r="D17" s="551"/>
      <c r="E17" s="649"/>
      <c r="F17" s="551"/>
      <c r="G17" s="646"/>
      <c r="H17" s="554"/>
      <c r="I17" s="1154"/>
      <c r="J17" s="1155"/>
      <c r="K17" s="1155"/>
      <c r="L17" s="1155"/>
      <c r="M17" s="1155"/>
      <c r="N17" s="1155"/>
      <c r="O17" s="1155"/>
      <c r="P17" s="1156"/>
    </row>
    <row r="18" spans="1:16" ht="26.5" x14ac:dyDescent="0.55000000000000004">
      <c r="A18" s="590"/>
      <c r="B18" s="592"/>
      <c r="C18" s="548"/>
      <c r="D18" s="551"/>
      <c r="E18" s="649"/>
      <c r="F18" s="551"/>
      <c r="G18" s="646"/>
      <c r="H18" s="554"/>
      <c r="I18" s="1154"/>
      <c r="J18" s="1155"/>
      <c r="K18" s="1155"/>
      <c r="L18" s="1155"/>
      <c r="M18" s="1155"/>
      <c r="N18" s="1155"/>
      <c r="O18" s="1155"/>
      <c r="P18" s="1156"/>
    </row>
    <row r="19" spans="1:16" ht="26.5" x14ac:dyDescent="0.55000000000000004">
      <c r="A19" s="590"/>
      <c r="B19" s="592"/>
      <c r="C19" s="548"/>
      <c r="D19" s="551"/>
      <c r="E19" s="649"/>
      <c r="F19" s="551"/>
      <c r="G19" s="646"/>
      <c r="H19" s="554"/>
      <c r="I19" s="1154"/>
      <c r="J19" s="1155"/>
      <c r="K19" s="1155"/>
      <c r="L19" s="1155"/>
      <c r="M19" s="1155"/>
      <c r="N19" s="1155"/>
      <c r="O19" s="1155"/>
      <c r="P19" s="1156"/>
    </row>
    <row r="20" spans="1:16" ht="26.5" x14ac:dyDescent="0.55000000000000004">
      <c r="A20" s="590"/>
      <c r="B20" s="592"/>
      <c r="C20" s="548"/>
      <c r="D20" s="551"/>
      <c r="E20" s="649"/>
      <c r="F20" s="551"/>
      <c r="G20" s="646"/>
      <c r="H20" s="554"/>
      <c r="I20" s="1154"/>
      <c r="J20" s="1155"/>
      <c r="K20" s="1155"/>
      <c r="L20" s="1155"/>
      <c r="M20" s="1155"/>
      <c r="N20" s="1155"/>
      <c r="O20" s="1155"/>
      <c r="P20" s="1156"/>
    </row>
    <row r="21" spans="1:16" ht="26.5" x14ac:dyDescent="0.55000000000000004">
      <c r="A21" s="590"/>
      <c r="B21" s="592"/>
      <c r="C21" s="548"/>
      <c r="D21" s="551"/>
      <c r="E21" s="649"/>
      <c r="F21" s="551"/>
      <c r="G21" s="646"/>
      <c r="H21" s="554"/>
      <c r="I21" s="1154"/>
      <c r="J21" s="1155"/>
      <c r="K21" s="1155"/>
      <c r="L21" s="1155"/>
      <c r="M21" s="1155"/>
      <c r="N21" s="1155"/>
      <c r="O21" s="1155"/>
      <c r="P21" s="1156"/>
    </row>
    <row r="22" spans="1:16" ht="26.5" x14ac:dyDescent="0.55000000000000004">
      <c r="A22" s="590"/>
      <c r="B22" s="592"/>
      <c r="C22" s="548"/>
      <c r="D22" s="551"/>
      <c r="E22" s="649"/>
      <c r="F22" s="551"/>
      <c r="G22" s="646"/>
      <c r="H22" s="554"/>
      <c r="I22" s="1154"/>
      <c r="J22" s="1155"/>
      <c r="K22" s="1155"/>
      <c r="L22" s="1155"/>
      <c r="M22" s="1155"/>
      <c r="N22" s="1155"/>
      <c r="O22" s="1155"/>
      <c r="P22" s="1156"/>
    </row>
    <row r="23" spans="1:16" ht="26.5" x14ac:dyDescent="0.55000000000000004">
      <c r="A23" s="590"/>
      <c r="B23" s="592"/>
      <c r="C23" s="548"/>
      <c r="D23" s="551"/>
      <c r="E23" s="649"/>
      <c r="F23" s="551"/>
      <c r="G23" s="646"/>
      <c r="H23" s="554"/>
      <c r="I23" s="1154"/>
      <c r="J23" s="1155"/>
      <c r="K23" s="1155"/>
      <c r="L23" s="1155"/>
      <c r="M23" s="1155"/>
      <c r="N23" s="1155"/>
      <c r="O23" s="1155"/>
      <c r="P23" s="1156"/>
    </row>
    <row r="24" spans="1:16" ht="26.5" x14ac:dyDescent="0.55000000000000004">
      <c r="A24" s="590"/>
      <c r="B24" s="592"/>
      <c r="C24" s="548"/>
      <c r="D24" s="551"/>
      <c r="E24" s="649"/>
      <c r="F24" s="551"/>
      <c r="G24" s="646"/>
      <c r="H24" s="554"/>
      <c r="I24" s="1154"/>
      <c r="J24" s="1155"/>
      <c r="K24" s="1155"/>
      <c r="L24" s="1155"/>
      <c r="M24" s="1155"/>
      <c r="N24" s="1155"/>
      <c r="O24" s="1155"/>
      <c r="P24" s="1156"/>
    </row>
    <row r="25" spans="1:16" ht="26.5" x14ac:dyDescent="0.55000000000000004">
      <c r="A25" s="590"/>
      <c r="B25" s="592"/>
      <c r="C25" s="548"/>
      <c r="D25" s="551"/>
      <c r="E25" s="649"/>
      <c r="F25" s="551"/>
      <c r="G25" s="646"/>
      <c r="H25" s="554"/>
      <c r="I25" s="1154"/>
      <c r="J25" s="1155"/>
      <c r="K25" s="1155"/>
      <c r="L25" s="1155"/>
      <c r="M25" s="1155"/>
      <c r="N25" s="1155"/>
      <c r="O25" s="1155"/>
      <c r="P25" s="1156"/>
    </row>
    <row r="26" spans="1:16" ht="26.5" x14ac:dyDescent="0.55000000000000004">
      <c r="A26" s="590"/>
      <c r="B26" s="592"/>
      <c r="C26" s="548"/>
      <c r="D26" s="551"/>
      <c r="E26" s="649"/>
      <c r="F26" s="551"/>
      <c r="G26" s="646"/>
      <c r="H26" s="554"/>
      <c r="I26" s="1154"/>
      <c r="J26" s="1155"/>
      <c r="K26" s="1155"/>
      <c r="L26" s="1155"/>
      <c r="M26" s="1155"/>
      <c r="N26" s="1155"/>
      <c r="O26" s="1155"/>
      <c r="P26" s="1156"/>
    </row>
    <row r="27" spans="1:16" ht="26.5" x14ac:dyDescent="0.55000000000000004">
      <c r="A27" s="590"/>
      <c r="B27" s="592"/>
      <c r="C27" s="548"/>
      <c r="D27" s="551"/>
      <c r="E27" s="649"/>
      <c r="F27" s="551"/>
      <c r="G27" s="646"/>
      <c r="H27" s="554"/>
      <c r="I27" s="1154"/>
      <c r="J27" s="1155"/>
      <c r="K27" s="1155"/>
      <c r="L27" s="1155"/>
      <c r="M27" s="1155"/>
      <c r="N27" s="1155"/>
      <c r="O27" s="1155"/>
      <c r="P27" s="1156"/>
    </row>
    <row r="28" spans="1:16" ht="27" thickBot="1" x14ac:dyDescent="0.6">
      <c r="A28" s="593"/>
      <c r="B28" s="594"/>
      <c r="C28" s="555"/>
      <c r="D28" s="558"/>
      <c r="E28" s="650"/>
      <c r="F28" s="558"/>
      <c r="G28" s="647"/>
      <c r="H28" s="559"/>
      <c r="I28" s="1157"/>
      <c r="J28" s="1158"/>
      <c r="K28" s="1158"/>
      <c r="L28" s="1158"/>
      <c r="M28" s="1158"/>
      <c r="N28" s="1158"/>
      <c r="O28" s="1158"/>
      <c r="P28" s="1159"/>
    </row>
    <row r="29" spans="1:16" ht="33.75" customHeight="1" thickBot="1" x14ac:dyDescent="0.6">
      <c r="A29" s="584"/>
      <c r="B29" s="584"/>
      <c r="C29" s="585"/>
      <c r="D29" s="586"/>
      <c r="E29" s="587"/>
      <c r="F29" s="588"/>
      <c r="G29" s="585"/>
      <c r="H29" s="588"/>
      <c r="I29" s="48"/>
      <c r="J29" s="48"/>
      <c r="K29" s="48"/>
      <c r="L29" s="48"/>
      <c r="M29" s="48"/>
      <c r="N29" s="48"/>
      <c r="O29" s="48"/>
      <c r="P29" s="48"/>
    </row>
    <row r="30" spans="1:16" ht="29.25" customHeight="1" thickBot="1" x14ac:dyDescent="0.6">
      <c r="A30" s="561" t="s">
        <v>462</v>
      </c>
      <c r="B30" s="48"/>
      <c r="C30" s="48"/>
      <c r="D30" s="1163" t="s">
        <v>509</v>
      </c>
      <c r="E30" s="1164"/>
      <c r="F30" s="1165"/>
      <c r="G30" s="581"/>
      <c r="H30" s="581"/>
      <c r="I30" s="48"/>
      <c r="J30" s="48"/>
      <c r="K30" s="48"/>
      <c r="L30" s="48"/>
      <c r="M30" s="48"/>
      <c r="N30" s="48"/>
      <c r="O30" s="48"/>
      <c r="P30" s="48"/>
    </row>
    <row r="31" spans="1:16" ht="36" customHeight="1" x14ac:dyDescent="0.55000000000000004">
      <c r="A31" s="562" t="s">
        <v>460</v>
      </c>
      <c r="B31" s="563" t="s">
        <v>459</v>
      </c>
      <c r="C31" s="564" t="s">
        <v>458</v>
      </c>
      <c r="D31" s="565" t="s">
        <v>610</v>
      </c>
      <c r="E31" s="565" t="s">
        <v>457</v>
      </c>
      <c r="F31" s="565" t="s">
        <v>456</v>
      </c>
      <c r="G31" s="564" t="s">
        <v>455</v>
      </c>
      <c r="H31" s="566" t="s">
        <v>454</v>
      </c>
      <c r="I31" s="48"/>
      <c r="J31" s="48"/>
      <c r="K31" s="48"/>
      <c r="L31" s="48"/>
      <c r="M31" s="48"/>
      <c r="N31" s="48"/>
      <c r="O31" s="48"/>
      <c r="P31" s="48"/>
    </row>
    <row r="32" spans="1:16" ht="26.5" x14ac:dyDescent="0.55000000000000004">
      <c r="A32" s="590"/>
      <c r="B32" s="591"/>
      <c r="C32" s="543"/>
      <c r="D32" s="544"/>
      <c r="E32" s="545"/>
      <c r="F32" s="546"/>
      <c r="G32" s="543"/>
      <c r="H32" s="547"/>
      <c r="I32" s="1149"/>
      <c r="J32" s="1150"/>
      <c r="K32" s="1150"/>
      <c r="L32" s="1150"/>
      <c r="M32" s="1150"/>
      <c r="N32" s="1150"/>
      <c r="O32" s="1150"/>
      <c r="P32" s="1150"/>
    </row>
    <row r="33" spans="1:16" ht="26.5" x14ac:dyDescent="0.55000000000000004">
      <c r="A33" s="590"/>
      <c r="B33" s="592"/>
      <c r="C33" s="548"/>
      <c r="D33" s="549"/>
      <c r="E33" s="550"/>
      <c r="F33" s="551"/>
      <c r="G33" s="548"/>
      <c r="H33" s="552"/>
      <c r="I33" s="48"/>
      <c r="J33" s="48"/>
      <c r="K33" s="48"/>
      <c r="L33" s="48"/>
      <c r="M33" s="48"/>
      <c r="N33" s="48"/>
      <c r="O33" s="48"/>
      <c r="P33" s="48"/>
    </row>
    <row r="34" spans="1:16" ht="26.5" x14ac:dyDescent="0.55000000000000004">
      <c r="A34" s="590"/>
      <c r="B34" s="592"/>
      <c r="C34" s="548"/>
      <c r="D34" s="549"/>
      <c r="E34" s="550"/>
      <c r="F34" s="551"/>
      <c r="G34" s="548"/>
      <c r="H34" s="553"/>
      <c r="I34" s="48"/>
      <c r="J34" s="48"/>
      <c r="K34" s="48"/>
      <c r="L34" s="48"/>
      <c r="M34" s="48"/>
      <c r="N34" s="48"/>
      <c r="O34" s="48"/>
      <c r="P34" s="48"/>
    </row>
    <row r="35" spans="1:16" ht="26.5" x14ac:dyDescent="0.55000000000000004">
      <c r="A35" s="590"/>
      <c r="B35" s="592"/>
      <c r="C35" s="548"/>
      <c r="D35" s="549"/>
      <c r="E35" s="550"/>
      <c r="F35" s="551"/>
      <c r="G35" s="548"/>
      <c r="H35" s="552"/>
      <c r="I35" s="48"/>
      <c r="J35" s="48"/>
      <c r="K35" s="48"/>
      <c r="L35" s="48"/>
      <c r="M35" s="48"/>
      <c r="N35" s="48"/>
      <c r="O35" s="48"/>
      <c r="P35" s="48"/>
    </row>
    <row r="36" spans="1:16" ht="26.5" x14ac:dyDescent="0.55000000000000004">
      <c r="A36" s="590"/>
      <c r="B36" s="592"/>
      <c r="C36" s="548"/>
      <c r="D36" s="549"/>
      <c r="E36" s="550"/>
      <c r="F36" s="551"/>
      <c r="G36" s="548"/>
      <c r="H36" s="553"/>
      <c r="I36" s="48"/>
      <c r="J36" s="48"/>
      <c r="K36" s="48"/>
      <c r="L36" s="48"/>
      <c r="M36" s="48"/>
      <c r="N36" s="48"/>
      <c r="O36" s="48"/>
      <c r="P36" s="48"/>
    </row>
    <row r="37" spans="1:16" ht="26.5" x14ac:dyDescent="0.55000000000000004">
      <c r="A37" s="590"/>
      <c r="B37" s="592"/>
      <c r="C37" s="548"/>
      <c r="D37" s="549"/>
      <c r="E37" s="550"/>
      <c r="F37" s="551"/>
      <c r="G37" s="548"/>
      <c r="H37" s="552"/>
      <c r="I37" s="48"/>
      <c r="J37" s="48"/>
      <c r="K37" s="48"/>
      <c r="L37" s="48"/>
      <c r="M37" s="48"/>
      <c r="N37" s="48"/>
      <c r="O37" s="48"/>
      <c r="P37" s="48"/>
    </row>
    <row r="38" spans="1:16" ht="26.5" x14ac:dyDescent="0.55000000000000004">
      <c r="A38" s="590"/>
      <c r="B38" s="592"/>
      <c r="C38" s="548"/>
      <c r="D38" s="549"/>
      <c r="E38" s="550"/>
      <c r="F38" s="551"/>
      <c r="G38" s="548"/>
      <c r="H38" s="554"/>
      <c r="I38" s="48"/>
      <c r="J38" s="48"/>
      <c r="K38" s="48"/>
      <c r="L38" s="48"/>
      <c r="M38" s="48"/>
      <c r="N38" s="48"/>
      <c r="O38" s="48"/>
      <c r="P38" s="48"/>
    </row>
    <row r="39" spans="1:16" ht="26.5" x14ac:dyDescent="0.55000000000000004">
      <c r="A39" s="590"/>
      <c r="B39" s="592"/>
      <c r="C39" s="548"/>
      <c r="D39" s="549"/>
      <c r="E39" s="550"/>
      <c r="F39" s="551"/>
      <c r="G39" s="548"/>
      <c r="H39" s="554"/>
      <c r="I39" s="48"/>
      <c r="J39" s="48"/>
      <c r="K39" s="48"/>
      <c r="L39" s="48"/>
      <c r="M39" s="48"/>
      <c r="N39" s="48"/>
      <c r="O39" s="48"/>
      <c r="P39" s="48"/>
    </row>
    <row r="40" spans="1:16" ht="26.5" x14ac:dyDescent="0.55000000000000004">
      <c r="A40" s="590"/>
      <c r="B40" s="592"/>
      <c r="C40" s="548"/>
      <c r="D40" s="549"/>
      <c r="E40" s="550"/>
      <c r="F40" s="551"/>
      <c r="G40" s="548"/>
      <c r="H40" s="554"/>
      <c r="I40" s="48"/>
      <c r="J40" s="48"/>
      <c r="K40" s="48"/>
      <c r="L40" s="48"/>
      <c r="M40" s="48"/>
      <c r="N40" s="48"/>
      <c r="O40" s="48"/>
      <c r="P40" s="48"/>
    </row>
    <row r="41" spans="1:16" ht="27" thickBot="1" x14ac:dyDescent="0.6">
      <c r="A41" s="593"/>
      <c r="B41" s="594"/>
      <c r="C41" s="555"/>
      <c r="D41" s="556"/>
      <c r="E41" s="557"/>
      <c r="F41" s="558"/>
      <c r="G41" s="555"/>
      <c r="H41" s="559"/>
      <c r="I41" s="48"/>
      <c r="J41" s="48"/>
      <c r="K41" s="48"/>
      <c r="L41" s="48"/>
      <c r="M41" s="48"/>
      <c r="N41" s="48"/>
      <c r="O41" s="48"/>
      <c r="P41" s="48"/>
    </row>
    <row r="42" spans="1:16" ht="22.5" x14ac:dyDescent="0.55000000000000004">
      <c r="A42" s="589"/>
      <c r="B42" s="589"/>
      <c r="C42" s="589"/>
      <c r="D42" s="589"/>
      <c r="E42" s="589"/>
      <c r="F42" s="589"/>
      <c r="G42" s="589"/>
      <c r="H42" s="589"/>
      <c r="I42" s="48"/>
      <c r="J42" s="48"/>
      <c r="K42" s="48"/>
      <c r="L42" s="48"/>
      <c r="M42" s="48"/>
      <c r="N42" s="48"/>
      <c r="O42" s="48"/>
      <c r="P42" s="48"/>
    </row>
    <row r="43" spans="1:16" x14ac:dyDescent="0.55000000000000004">
      <c r="A43" s="284"/>
      <c r="B43" s="284"/>
    </row>
    <row r="44" spans="1:16" x14ac:dyDescent="0.55000000000000004">
      <c r="A44" s="283"/>
      <c r="B44" s="283"/>
    </row>
    <row r="45" spans="1:16" x14ac:dyDescent="0.55000000000000004">
      <c r="A45" s="282"/>
      <c r="B45" s="282"/>
    </row>
  </sheetData>
  <sheetProtection algorithmName="SHA-512" hashValue="kAkEIxnZPNZKqbWKf0hlYTSkudwqJfSlF04FFWQOj00h3xuN0In2/ugQp6ToWSCvo75ThJtzgvJmJiear4Lr0w==" saltValue="ehHD3b5F9+ITLTzmoRMCYQ==" spinCount="100000" sheet="1" objects="1" scenarios="1"/>
  <mergeCells count="7">
    <mergeCell ref="I32:P32"/>
    <mergeCell ref="I8:P28"/>
    <mergeCell ref="I7:P7"/>
    <mergeCell ref="G2:H2"/>
    <mergeCell ref="D5:F5"/>
    <mergeCell ref="D30:F30"/>
    <mergeCell ref="B3:H4"/>
  </mergeCells>
  <phoneticPr fontId="20"/>
  <dataValidations count="4">
    <dataValidation type="list" allowBlank="1" showInputMessage="1" showErrorMessage="1" sqref="D30:F30 D5:F5" xr:uid="{00000000-0002-0000-0A00-000000000000}">
      <formula1>"選択してください。,過去3年間に活動実績あり,過去3年間に活動実績なし"</formula1>
    </dataValidation>
    <dataValidation type="list" allowBlank="1" showInputMessage="1" showErrorMessage="1" sqref="A7:A28 A32:A41" xr:uid="{00000000-0002-0000-0A00-000001000000}">
      <formula1>"R2,R3,R4"</formula1>
    </dataValidation>
    <dataValidation type="list" allowBlank="1" showInputMessage="1" showErrorMessage="1" sqref="B32:B41 B7:B28" xr:uid="{00000000-0002-0000-0A00-000002000000}">
      <formula1>"主催,依頼"</formula1>
    </dataValidation>
    <dataValidation imeMode="halfAlpha" allowBlank="1" showInputMessage="1" showErrorMessage="1" sqref="H32:H41 H7:H28" xr:uid="{00000000-0002-0000-0A00-000003000000}"/>
  </dataValidations>
  <printOptions horizontalCentered="1"/>
  <pageMargins left="0.78740157480314965" right="0.78740157480314965" top="0.59055118110236227" bottom="0.59055118110236227" header="0" footer="0"/>
  <pageSetup paperSize="9" scale="59"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44"/>
  <sheetViews>
    <sheetView view="pageBreakPreview" zoomScale="70" zoomScaleNormal="80" zoomScaleSheetLayoutView="70" workbookViewId="0">
      <selection activeCell="C4" sqref="C4:G4"/>
    </sheetView>
  </sheetViews>
  <sheetFormatPr defaultRowHeight="16.5" x14ac:dyDescent="0.55000000000000004"/>
  <cols>
    <col min="1" max="1" width="7.58203125" style="281" customWidth="1"/>
    <col min="2" max="2" width="12.58203125" style="281" customWidth="1"/>
    <col min="3" max="6" width="10.58203125" style="281" customWidth="1"/>
    <col min="7" max="7" width="7.58203125" style="281" customWidth="1"/>
    <col min="8" max="8" width="12.58203125" style="281" customWidth="1"/>
    <col min="9" max="9" width="7.58203125" style="281" customWidth="1"/>
    <col min="10" max="10" width="10.58203125" style="281" customWidth="1"/>
    <col min="11" max="11" width="27.25" style="281" customWidth="1"/>
    <col min="12" max="12" width="10.58203125" style="281" customWidth="1"/>
    <col min="13" max="13" width="30.33203125" style="281" customWidth="1"/>
    <col min="14" max="14" width="84.58203125" style="281" customWidth="1"/>
    <col min="15" max="255" width="9" style="281"/>
    <col min="256" max="257" width="7.58203125" style="281" customWidth="1"/>
    <col min="258" max="261" width="10.58203125" style="281" customWidth="1"/>
    <col min="262" max="263" width="7.58203125" style="281" customWidth="1"/>
    <col min="264" max="264" width="13.5" style="281" customWidth="1"/>
    <col min="265" max="266" width="10.58203125" style="281" customWidth="1"/>
    <col min="267" max="267" width="9.58203125" style="281" customWidth="1"/>
    <col min="268" max="268" width="9.08203125" style="281" customWidth="1"/>
    <col min="269" max="269" width="17.08203125" style="281" customWidth="1"/>
    <col min="270" max="511" width="9" style="281"/>
    <col min="512" max="513" width="7.58203125" style="281" customWidth="1"/>
    <col min="514" max="517" width="10.58203125" style="281" customWidth="1"/>
    <col min="518" max="519" width="7.58203125" style="281" customWidth="1"/>
    <col min="520" max="520" width="13.5" style="281" customWidth="1"/>
    <col min="521" max="522" width="10.58203125" style="281" customWidth="1"/>
    <col min="523" max="523" width="9.58203125" style="281" customWidth="1"/>
    <col min="524" max="524" width="9.08203125" style="281" customWidth="1"/>
    <col min="525" max="525" width="17.08203125" style="281" customWidth="1"/>
    <col min="526" max="767" width="9" style="281"/>
    <col min="768" max="769" width="7.58203125" style="281" customWidth="1"/>
    <col min="770" max="773" width="10.58203125" style="281" customWidth="1"/>
    <col min="774" max="775" width="7.58203125" style="281" customWidth="1"/>
    <col min="776" max="776" width="13.5" style="281" customWidth="1"/>
    <col min="777" max="778" width="10.58203125" style="281" customWidth="1"/>
    <col min="779" max="779" width="9.58203125" style="281" customWidth="1"/>
    <col min="780" max="780" width="9.08203125" style="281" customWidth="1"/>
    <col min="781" max="781" width="17.08203125" style="281" customWidth="1"/>
    <col min="782" max="1023" width="9" style="281"/>
    <col min="1024" max="1025" width="7.58203125" style="281" customWidth="1"/>
    <col min="1026" max="1029" width="10.58203125" style="281" customWidth="1"/>
    <col min="1030" max="1031" width="7.58203125" style="281" customWidth="1"/>
    <col min="1032" max="1032" width="13.5" style="281" customWidth="1"/>
    <col min="1033" max="1034" width="10.58203125" style="281" customWidth="1"/>
    <col min="1035" max="1035" width="9.58203125" style="281" customWidth="1"/>
    <col min="1036" max="1036" width="9.08203125" style="281" customWidth="1"/>
    <col min="1037" max="1037" width="17.08203125" style="281" customWidth="1"/>
    <col min="1038" max="1279" width="9" style="281"/>
    <col min="1280" max="1281" width="7.58203125" style="281" customWidth="1"/>
    <col min="1282" max="1285" width="10.58203125" style="281" customWidth="1"/>
    <col min="1286" max="1287" width="7.58203125" style="281" customWidth="1"/>
    <col min="1288" max="1288" width="13.5" style="281" customWidth="1"/>
    <col min="1289" max="1290" width="10.58203125" style="281" customWidth="1"/>
    <col min="1291" max="1291" width="9.58203125" style="281" customWidth="1"/>
    <col min="1292" max="1292" width="9.08203125" style="281" customWidth="1"/>
    <col min="1293" max="1293" width="17.08203125" style="281" customWidth="1"/>
    <col min="1294" max="1535" width="9" style="281"/>
    <col min="1536" max="1537" width="7.58203125" style="281" customWidth="1"/>
    <col min="1538" max="1541" width="10.58203125" style="281" customWidth="1"/>
    <col min="1542" max="1543" width="7.58203125" style="281" customWidth="1"/>
    <col min="1544" max="1544" width="13.5" style="281" customWidth="1"/>
    <col min="1545" max="1546" width="10.58203125" style="281" customWidth="1"/>
    <col min="1547" max="1547" width="9.58203125" style="281" customWidth="1"/>
    <col min="1548" max="1548" width="9.08203125" style="281" customWidth="1"/>
    <col min="1549" max="1549" width="17.08203125" style="281" customWidth="1"/>
    <col min="1550" max="1791" width="9" style="281"/>
    <col min="1792" max="1793" width="7.58203125" style="281" customWidth="1"/>
    <col min="1794" max="1797" width="10.58203125" style="281" customWidth="1"/>
    <col min="1798" max="1799" width="7.58203125" style="281" customWidth="1"/>
    <col min="1800" max="1800" width="13.5" style="281" customWidth="1"/>
    <col min="1801" max="1802" width="10.58203125" style="281" customWidth="1"/>
    <col min="1803" max="1803" width="9.58203125" style="281" customWidth="1"/>
    <col min="1804" max="1804" width="9.08203125" style="281" customWidth="1"/>
    <col min="1805" max="1805" width="17.08203125" style="281" customWidth="1"/>
    <col min="1806" max="2047" width="9" style="281"/>
    <col min="2048" max="2049" width="7.58203125" style="281" customWidth="1"/>
    <col min="2050" max="2053" width="10.58203125" style="281" customWidth="1"/>
    <col min="2054" max="2055" width="7.58203125" style="281" customWidth="1"/>
    <col min="2056" max="2056" width="13.5" style="281" customWidth="1"/>
    <col min="2057" max="2058" width="10.58203125" style="281" customWidth="1"/>
    <col min="2059" max="2059" width="9.58203125" style="281" customWidth="1"/>
    <col min="2060" max="2060" width="9.08203125" style="281" customWidth="1"/>
    <col min="2061" max="2061" width="17.08203125" style="281" customWidth="1"/>
    <col min="2062" max="2303" width="9" style="281"/>
    <col min="2304" max="2305" width="7.58203125" style="281" customWidth="1"/>
    <col min="2306" max="2309" width="10.58203125" style="281" customWidth="1"/>
    <col min="2310" max="2311" width="7.58203125" style="281" customWidth="1"/>
    <col min="2312" max="2312" width="13.5" style="281" customWidth="1"/>
    <col min="2313" max="2314" width="10.58203125" style="281" customWidth="1"/>
    <col min="2315" max="2315" width="9.58203125" style="281" customWidth="1"/>
    <col min="2316" max="2316" width="9.08203125" style="281" customWidth="1"/>
    <col min="2317" max="2317" width="17.08203125" style="281" customWidth="1"/>
    <col min="2318" max="2559" width="9" style="281"/>
    <col min="2560" max="2561" width="7.58203125" style="281" customWidth="1"/>
    <col min="2562" max="2565" width="10.58203125" style="281" customWidth="1"/>
    <col min="2566" max="2567" width="7.58203125" style="281" customWidth="1"/>
    <col min="2568" max="2568" width="13.5" style="281" customWidth="1"/>
    <col min="2569" max="2570" width="10.58203125" style="281" customWidth="1"/>
    <col min="2571" max="2571" width="9.58203125" style="281" customWidth="1"/>
    <col min="2572" max="2572" width="9.08203125" style="281" customWidth="1"/>
    <col min="2573" max="2573" width="17.08203125" style="281" customWidth="1"/>
    <col min="2574" max="2815" width="9" style="281"/>
    <col min="2816" max="2817" width="7.58203125" style="281" customWidth="1"/>
    <col min="2818" max="2821" width="10.58203125" style="281" customWidth="1"/>
    <col min="2822" max="2823" width="7.58203125" style="281" customWidth="1"/>
    <col min="2824" max="2824" width="13.5" style="281" customWidth="1"/>
    <col min="2825" max="2826" width="10.58203125" style="281" customWidth="1"/>
    <col min="2827" max="2827" width="9.58203125" style="281" customWidth="1"/>
    <col min="2828" max="2828" width="9.08203125" style="281" customWidth="1"/>
    <col min="2829" max="2829" width="17.08203125" style="281" customWidth="1"/>
    <col min="2830" max="3071" width="9" style="281"/>
    <col min="3072" max="3073" width="7.58203125" style="281" customWidth="1"/>
    <col min="3074" max="3077" width="10.58203125" style="281" customWidth="1"/>
    <col min="3078" max="3079" width="7.58203125" style="281" customWidth="1"/>
    <col min="3080" max="3080" width="13.5" style="281" customWidth="1"/>
    <col min="3081" max="3082" width="10.58203125" style="281" customWidth="1"/>
    <col min="3083" max="3083" width="9.58203125" style="281" customWidth="1"/>
    <col min="3084" max="3084" width="9.08203125" style="281" customWidth="1"/>
    <col min="3085" max="3085" width="17.08203125" style="281" customWidth="1"/>
    <col min="3086" max="3327" width="9" style="281"/>
    <col min="3328" max="3329" width="7.58203125" style="281" customWidth="1"/>
    <col min="3330" max="3333" width="10.58203125" style="281" customWidth="1"/>
    <col min="3334" max="3335" width="7.58203125" style="281" customWidth="1"/>
    <col min="3336" max="3336" width="13.5" style="281" customWidth="1"/>
    <col min="3337" max="3338" width="10.58203125" style="281" customWidth="1"/>
    <col min="3339" max="3339" width="9.58203125" style="281" customWidth="1"/>
    <col min="3340" max="3340" width="9.08203125" style="281" customWidth="1"/>
    <col min="3341" max="3341" width="17.08203125" style="281" customWidth="1"/>
    <col min="3342" max="3583" width="9" style="281"/>
    <col min="3584" max="3585" width="7.58203125" style="281" customWidth="1"/>
    <col min="3586" max="3589" width="10.58203125" style="281" customWidth="1"/>
    <col min="3590" max="3591" width="7.58203125" style="281" customWidth="1"/>
    <col min="3592" max="3592" width="13.5" style="281" customWidth="1"/>
    <col min="3593" max="3594" width="10.58203125" style="281" customWidth="1"/>
    <col min="3595" max="3595" width="9.58203125" style="281" customWidth="1"/>
    <col min="3596" max="3596" width="9.08203125" style="281" customWidth="1"/>
    <col min="3597" max="3597" width="17.08203125" style="281" customWidth="1"/>
    <col min="3598" max="3839" width="9" style="281"/>
    <col min="3840" max="3841" width="7.58203125" style="281" customWidth="1"/>
    <col min="3842" max="3845" width="10.58203125" style="281" customWidth="1"/>
    <col min="3846" max="3847" width="7.58203125" style="281" customWidth="1"/>
    <col min="3848" max="3848" width="13.5" style="281" customWidth="1"/>
    <col min="3849" max="3850" width="10.58203125" style="281" customWidth="1"/>
    <col min="3851" max="3851" width="9.58203125" style="281" customWidth="1"/>
    <col min="3852" max="3852" width="9.08203125" style="281" customWidth="1"/>
    <col min="3853" max="3853" width="17.08203125" style="281" customWidth="1"/>
    <col min="3854" max="4095" width="9" style="281"/>
    <col min="4096" max="4097" width="7.58203125" style="281" customWidth="1"/>
    <col min="4098" max="4101" width="10.58203125" style="281" customWidth="1"/>
    <col min="4102" max="4103" width="7.58203125" style="281" customWidth="1"/>
    <col min="4104" max="4104" width="13.5" style="281" customWidth="1"/>
    <col min="4105" max="4106" width="10.58203125" style="281" customWidth="1"/>
    <col min="4107" max="4107" width="9.58203125" style="281" customWidth="1"/>
    <col min="4108" max="4108" width="9.08203125" style="281" customWidth="1"/>
    <col min="4109" max="4109" width="17.08203125" style="281" customWidth="1"/>
    <col min="4110" max="4351" width="9" style="281"/>
    <col min="4352" max="4353" width="7.58203125" style="281" customWidth="1"/>
    <col min="4354" max="4357" width="10.58203125" style="281" customWidth="1"/>
    <col min="4358" max="4359" width="7.58203125" style="281" customWidth="1"/>
    <col min="4360" max="4360" width="13.5" style="281" customWidth="1"/>
    <col min="4361" max="4362" width="10.58203125" style="281" customWidth="1"/>
    <col min="4363" max="4363" width="9.58203125" style="281" customWidth="1"/>
    <col min="4364" max="4364" width="9.08203125" style="281" customWidth="1"/>
    <col min="4365" max="4365" width="17.08203125" style="281" customWidth="1"/>
    <col min="4366" max="4607" width="9" style="281"/>
    <col min="4608" max="4609" width="7.58203125" style="281" customWidth="1"/>
    <col min="4610" max="4613" width="10.58203125" style="281" customWidth="1"/>
    <col min="4614" max="4615" width="7.58203125" style="281" customWidth="1"/>
    <col min="4616" max="4616" width="13.5" style="281" customWidth="1"/>
    <col min="4617" max="4618" width="10.58203125" style="281" customWidth="1"/>
    <col min="4619" max="4619" width="9.58203125" style="281" customWidth="1"/>
    <col min="4620" max="4620" width="9.08203125" style="281" customWidth="1"/>
    <col min="4621" max="4621" width="17.08203125" style="281" customWidth="1"/>
    <col min="4622" max="4863" width="9" style="281"/>
    <col min="4864" max="4865" width="7.58203125" style="281" customWidth="1"/>
    <col min="4866" max="4869" width="10.58203125" style="281" customWidth="1"/>
    <col min="4870" max="4871" width="7.58203125" style="281" customWidth="1"/>
    <col min="4872" max="4872" width="13.5" style="281" customWidth="1"/>
    <col min="4873" max="4874" width="10.58203125" style="281" customWidth="1"/>
    <col min="4875" max="4875" width="9.58203125" style="281" customWidth="1"/>
    <col min="4876" max="4876" width="9.08203125" style="281" customWidth="1"/>
    <col min="4877" max="4877" width="17.08203125" style="281" customWidth="1"/>
    <col min="4878" max="5119" width="9" style="281"/>
    <col min="5120" max="5121" width="7.58203125" style="281" customWidth="1"/>
    <col min="5122" max="5125" width="10.58203125" style="281" customWidth="1"/>
    <col min="5126" max="5127" width="7.58203125" style="281" customWidth="1"/>
    <col min="5128" max="5128" width="13.5" style="281" customWidth="1"/>
    <col min="5129" max="5130" width="10.58203125" style="281" customWidth="1"/>
    <col min="5131" max="5131" width="9.58203125" style="281" customWidth="1"/>
    <col min="5132" max="5132" width="9.08203125" style="281" customWidth="1"/>
    <col min="5133" max="5133" width="17.08203125" style="281" customWidth="1"/>
    <col min="5134" max="5375" width="9" style="281"/>
    <col min="5376" max="5377" width="7.58203125" style="281" customWidth="1"/>
    <col min="5378" max="5381" width="10.58203125" style="281" customWidth="1"/>
    <col min="5382" max="5383" width="7.58203125" style="281" customWidth="1"/>
    <col min="5384" max="5384" width="13.5" style="281" customWidth="1"/>
    <col min="5385" max="5386" width="10.58203125" style="281" customWidth="1"/>
    <col min="5387" max="5387" width="9.58203125" style="281" customWidth="1"/>
    <col min="5388" max="5388" width="9.08203125" style="281" customWidth="1"/>
    <col min="5389" max="5389" width="17.08203125" style="281" customWidth="1"/>
    <col min="5390" max="5631" width="9" style="281"/>
    <col min="5632" max="5633" width="7.58203125" style="281" customWidth="1"/>
    <col min="5634" max="5637" width="10.58203125" style="281" customWidth="1"/>
    <col min="5638" max="5639" width="7.58203125" style="281" customWidth="1"/>
    <col min="5640" max="5640" width="13.5" style="281" customWidth="1"/>
    <col min="5641" max="5642" width="10.58203125" style="281" customWidth="1"/>
    <col min="5643" max="5643" width="9.58203125" style="281" customWidth="1"/>
    <col min="5644" max="5644" width="9.08203125" style="281" customWidth="1"/>
    <col min="5645" max="5645" width="17.08203125" style="281" customWidth="1"/>
    <col min="5646" max="5887" width="9" style="281"/>
    <col min="5888" max="5889" width="7.58203125" style="281" customWidth="1"/>
    <col min="5890" max="5893" width="10.58203125" style="281" customWidth="1"/>
    <col min="5894" max="5895" width="7.58203125" style="281" customWidth="1"/>
    <col min="5896" max="5896" width="13.5" style="281" customWidth="1"/>
    <col min="5897" max="5898" width="10.58203125" style="281" customWidth="1"/>
    <col min="5899" max="5899" width="9.58203125" style="281" customWidth="1"/>
    <col min="5900" max="5900" width="9.08203125" style="281" customWidth="1"/>
    <col min="5901" max="5901" width="17.08203125" style="281" customWidth="1"/>
    <col min="5902" max="6143" width="9" style="281"/>
    <col min="6144" max="6145" width="7.58203125" style="281" customWidth="1"/>
    <col min="6146" max="6149" width="10.58203125" style="281" customWidth="1"/>
    <col min="6150" max="6151" width="7.58203125" style="281" customWidth="1"/>
    <col min="6152" max="6152" width="13.5" style="281" customWidth="1"/>
    <col min="6153" max="6154" width="10.58203125" style="281" customWidth="1"/>
    <col min="6155" max="6155" width="9.58203125" style="281" customWidth="1"/>
    <col min="6156" max="6156" width="9.08203125" style="281" customWidth="1"/>
    <col min="6157" max="6157" width="17.08203125" style="281" customWidth="1"/>
    <col min="6158" max="6399" width="9" style="281"/>
    <col min="6400" max="6401" width="7.58203125" style="281" customWidth="1"/>
    <col min="6402" max="6405" width="10.58203125" style="281" customWidth="1"/>
    <col min="6406" max="6407" width="7.58203125" style="281" customWidth="1"/>
    <col min="6408" max="6408" width="13.5" style="281" customWidth="1"/>
    <col min="6409" max="6410" width="10.58203125" style="281" customWidth="1"/>
    <col min="6411" max="6411" width="9.58203125" style="281" customWidth="1"/>
    <col min="6412" max="6412" width="9.08203125" style="281" customWidth="1"/>
    <col min="6413" max="6413" width="17.08203125" style="281" customWidth="1"/>
    <col min="6414" max="6655" width="9" style="281"/>
    <col min="6656" max="6657" width="7.58203125" style="281" customWidth="1"/>
    <col min="6658" max="6661" width="10.58203125" style="281" customWidth="1"/>
    <col min="6662" max="6663" width="7.58203125" style="281" customWidth="1"/>
    <col min="6664" max="6664" width="13.5" style="281" customWidth="1"/>
    <col min="6665" max="6666" width="10.58203125" style="281" customWidth="1"/>
    <col min="6667" max="6667" width="9.58203125" style="281" customWidth="1"/>
    <col min="6668" max="6668" width="9.08203125" style="281" customWidth="1"/>
    <col min="6669" max="6669" width="17.08203125" style="281" customWidth="1"/>
    <col min="6670" max="6911" width="9" style="281"/>
    <col min="6912" max="6913" width="7.58203125" style="281" customWidth="1"/>
    <col min="6914" max="6917" width="10.58203125" style="281" customWidth="1"/>
    <col min="6918" max="6919" width="7.58203125" style="281" customWidth="1"/>
    <col min="6920" max="6920" width="13.5" style="281" customWidth="1"/>
    <col min="6921" max="6922" width="10.58203125" style="281" customWidth="1"/>
    <col min="6923" max="6923" width="9.58203125" style="281" customWidth="1"/>
    <col min="6924" max="6924" width="9.08203125" style="281" customWidth="1"/>
    <col min="6925" max="6925" width="17.08203125" style="281" customWidth="1"/>
    <col min="6926" max="7167" width="9" style="281"/>
    <col min="7168" max="7169" width="7.58203125" style="281" customWidth="1"/>
    <col min="7170" max="7173" width="10.58203125" style="281" customWidth="1"/>
    <col min="7174" max="7175" width="7.58203125" style="281" customWidth="1"/>
    <col min="7176" max="7176" width="13.5" style="281" customWidth="1"/>
    <col min="7177" max="7178" width="10.58203125" style="281" customWidth="1"/>
    <col min="7179" max="7179" width="9.58203125" style="281" customWidth="1"/>
    <col min="7180" max="7180" width="9.08203125" style="281" customWidth="1"/>
    <col min="7181" max="7181" width="17.08203125" style="281" customWidth="1"/>
    <col min="7182" max="7423" width="9" style="281"/>
    <col min="7424" max="7425" width="7.58203125" style="281" customWidth="1"/>
    <col min="7426" max="7429" width="10.58203125" style="281" customWidth="1"/>
    <col min="7430" max="7431" width="7.58203125" style="281" customWidth="1"/>
    <col min="7432" max="7432" width="13.5" style="281" customWidth="1"/>
    <col min="7433" max="7434" width="10.58203125" style="281" customWidth="1"/>
    <col min="7435" max="7435" width="9.58203125" style="281" customWidth="1"/>
    <col min="7436" max="7436" width="9.08203125" style="281" customWidth="1"/>
    <col min="7437" max="7437" width="17.08203125" style="281" customWidth="1"/>
    <col min="7438" max="7679" width="9" style="281"/>
    <col min="7680" max="7681" width="7.58203125" style="281" customWidth="1"/>
    <col min="7682" max="7685" width="10.58203125" style="281" customWidth="1"/>
    <col min="7686" max="7687" width="7.58203125" style="281" customWidth="1"/>
    <col min="7688" max="7688" width="13.5" style="281" customWidth="1"/>
    <col min="7689" max="7690" width="10.58203125" style="281" customWidth="1"/>
    <col min="7691" max="7691" width="9.58203125" style="281" customWidth="1"/>
    <col min="7692" max="7692" width="9.08203125" style="281" customWidth="1"/>
    <col min="7693" max="7693" width="17.08203125" style="281" customWidth="1"/>
    <col min="7694" max="7935" width="9" style="281"/>
    <col min="7936" max="7937" width="7.58203125" style="281" customWidth="1"/>
    <col min="7938" max="7941" width="10.58203125" style="281" customWidth="1"/>
    <col min="7942" max="7943" width="7.58203125" style="281" customWidth="1"/>
    <col min="7944" max="7944" width="13.5" style="281" customWidth="1"/>
    <col min="7945" max="7946" width="10.58203125" style="281" customWidth="1"/>
    <col min="7947" max="7947" width="9.58203125" style="281" customWidth="1"/>
    <col min="7948" max="7948" width="9.08203125" style="281" customWidth="1"/>
    <col min="7949" max="7949" width="17.08203125" style="281" customWidth="1"/>
    <col min="7950" max="8191" width="9" style="281"/>
    <col min="8192" max="8193" width="7.58203125" style="281" customWidth="1"/>
    <col min="8194" max="8197" width="10.58203125" style="281" customWidth="1"/>
    <col min="8198" max="8199" width="7.58203125" style="281" customWidth="1"/>
    <col min="8200" max="8200" width="13.5" style="281" customWidth="1"/>
    <col min="8201" max="8202" width="10.58203125" style="281" customWidth="1"/>
    <col min="8203" max="8203" width="9.58203125" style="281" customWidth="1"/>
    <col min="8204" max="8204" width="9.08203125" style="281" customWidth="1"/>
    <col min="8205" max="8205" width="17.08203125" style="281" customWidth="1"/>
    <col min="8206" max="8447" width="9" style="281"/>
    <col min="8448" max="8449" width="7.58203125" style="281" customWidth="1"/>
    <col min="8450" max="8453" width="10.58203125" style="281" customWidth="1"/>
    <col min="8454" max="8455" width="7.58203125" style="281" customWidth="1"/>
    <col min="8456" max="8456" width="13.5" style="281" customWidth="1"/>
    <col min="8457" max="8458" width="10.58203125" style="281" customWidth="1"/>
    <col min="8459" max="8459" width="9.58203125" style="281" customWidth="1"/>
    <col min="8460" max="8460" width="9.08203125" style="281" customWidth="1"/>
    <col min="8461" max="8461" width="17.08203125" style="281" customWidth="1"/>
    <col min="8462" max="8703" width="9" style="281"/>
    <col min="8704" max="8705" width="7.58203125" style="281" customWidth="1"/>
    <col min="8706" max="8709" width="10.58203125" style="281" customWidth="1"/>
    <col min="8710" max="8711" width="7.58203125" style="281" customWidth="1"/>
    <col min="8712" max="8712" width="13.5" style="281" customWidth="1"/>
    <col min="8713" max="8714" width="10.58203125" style="281" customWidth="1"/>
    <col min="8715" max="8715" width="9.58203125" style="281" customWidth="1"/>
    <col min="8716" max="8716" width="9.08203125" style="281" customWidth="1"/>
    <col min="8717" max="8717" width="17.08203125" style="281" customWidth="1"/>
    <col min="8718" max="8959" width="9" style="281"/>
    <col min="8960" max="8961" width="7.58203125" style="281" customWidth="1"/>
    <col min="8962" max="8965" width="10.58203125" style="281" customWidth="1"/>
    <col min="8966" max="8967" width="7.58203125" style="281" customWidth="1"/>
    <col min="8968" max="8968" width="13.5" style="281" customWidth="1"/>
    <col min="8969" max="8970" width="10.58203125" style="281" customWidth="1"/>
    <col min="8971" max="8971" width="9.58203125" style="281" customWidth="1"/>
    <col min="8972" max="8972" width="9.08203125" style="281" customWidth="1"/>
    <col min="8973" max="8973" width="17.08203125" style="281" customWidth="1"/>
    <col min="8974" max="9215" width="9" style="281"/>
    <col min="9216" max="9217" width="7.58203125" style="281" customWidth="1"/>
    <col min="9218" max="9221" width="10.58203125" style="281" customWidth="1"/>
    <col min="9222" max="9223" width="7.58203125" style="281" customWidth="1"/>
    <col min="9224" max="9224" width="13.5" style="281" customWidth="1"/>
    <col min="9225" max="9226" width="10.58203125" style="281" customWidth="1"/>
    <col min="9227" max="9227" width="9.58203125" style="281" customWidth="1"/>
    <col min="9228" max="9228" width="9.08203125" style="281" customWidth="1"/>
    <col min="9229" max="9229" width="17.08203125" style="281" customWidth="1"/>
    <col min="9230" max="9471" width="9" style="281"/>
    <col min="9472" max="9473" width="7.58203125" style="281" customWidth="1"/>
    <col min="9474" max="9477" width="10.58203125" style="281" customWidth="1"/>
    <col min="9478" max="9479" width="7.58203125" style="281" customWidth="1"/>
    <col min="9480" max="9480" width="13.5" style="281" customWidth="1"/>
    <col min="9481" max="9482" width="10.58203125" style="281" customWidth="1"/>
    <col min="9483" max="9483" width="9.58203125" style="281" customWidth="1"/>
    <col min="9484" max="9484" width="9.08203125" style="281" customWidth="1"/>
    <col min="9485" max="9485" width="17.08203125" style="281" customWidth="1"/>
    <col min="9486" max="9727" width="9" style="281"/>
    <col min="9728" max="9729" width="7.58203125" style="281" customWidth="1"/>
    <col min="9730" max="9733" width="10.58203125" style="281" customWidth="1"/>
    <col min="9734" max="9735" width="7.58203125" style="281" customWidth="1"/>
    <col min="9736" max="9736" width="13.5" style="281" customWidth="1"/>
    <col min="9737" max="9738" width="10.58203125" style="281" customWidth="1"/>
    <col min="9739" max="9739" width="9.58203125" style="281" customWidth="1"/>
    <col min="9740" max="9740" width="9.08203125" style="281" customWidth="1"/>
    <col min="9741" max="9741" width="17.08203125" style="281" customWidth="1"/>
    <col min="9742" max="9983" width="9" style="281"/>
    <col min="9984" max="9985" width="7.58203125" style="281" customWidth="1"/>
    <col min="9986" max="9989" width="10.58203125" style="281" customWidth="1"/>
    <col min="9990" max="9991" width="7.58203125" style="281" customWidth="1"/>
    <col min="9992" max="9992" width="13.5" style="281" customWidth="1"/>
    <col min="9993" max="9994" width="10.58203125" style="281" customWidth="1"/>
    <col min="9995" max="9995" width="9.58203125" style="281" customWidth="1"/>
    <col min="9996" max="9996" width="9.08203125" style="281" customWidth="1"/>
    <col min="9997" max="9997" width="17.08203125" style="281" customWidth="1"/>
    <col min="9998" max="10239" width="9" style="281"/>
    <col min="10240" max="10241" width="7.58203125" style="281" customWidth="1"/>
    <col min="10242" max="10245" width="10.58203125" style="281" customWidth="1"/>
    <col min="10246" max="10247" width="7.58203125" style="281" customWidth="1"/>
    <col min="10248" max="10248" width="13.5" style="281" customWidth="1"/>
    <col min="10249" max="10250" width="10.58203125" style="281" customWidth="1"/>
    <col min="10251" max="10251" width="9.58203125" style="281" customWidth="1"/>
    <col min="10252" max="10252" width="9.08203125" style="281" customWidth="1"/>
    <col min="10253" max="10253" width="17.08203125" style="281" customWidth="1"/>
    <col min="10254" max="10495" width="9" style="281"/>
    <col min="10496" max="10497" width="7.58203125" style="281" customWidth="1"/>
    <col min="10498" max="10501" width="10.58203125" style="281" customWidth="1"/>
    <col min="10502" max="10503" width="7.58203125" style="281" customWidth="1"/>
    <col min="10504" max="10504" width="13.5" style="281" customWidth="1"/>
    <col min="10505" max="10506" width="10.58203125" style="281" customWidth="1"/>
    <col min="10507" max="10507" width="9.58203125" style="281" customWidth="1"/>
    <col min="10508" max="10508" width="9.08203125" style="281" customWidth="1"/>
    <col min="10509" max="10509" width="17.08203125" style="281" customWidth="1"/>
    <col min="10510" max="10751" width="9" style="281"/>
    <col min="10752" max="10753" width="7.58203125" style="281" customWidth="1"/>
    <col min="10754" max="10757" width="10.58203125" style="281" customWidth="1"/>
    <col min="10758" max="10759" width="7.58203125" style="281" customWidth="1"/>
    <col min="10760" max="10760" width="13.5" style="281" customWidth="1"/>
    <col min="10761" max="10762" width="10.58203125" style="281" customWidth="1"/>
    <col min="10763" max="10763" width="9.58203125" style="281" customWidth="1"/>
    <col min="10764" max="10764" width="9.08203125" style="281" customWidth="1"/>
    <col min="10765" max="10765" width="17.08203125" style="281" customWidth="1"/>
    <col min="10766" max="11007" width="9" style="281"/>
    <col min="11008" max="11009" width="7.58203125" style="281" customWidth="1"/>
    <col min="11010" max="11013" width="10.58203125" style="281" customWidth="1"/>
    <col min="11014" max="11015" width="7.58203125" style="281" customWidth="1"/>
    <col min="11016" max="11016" width="13.5" style="281" customWidth="1"/>
    <col min="11017" max="11018" width="10.58203125" style="281" customWidth="1"/>
    <col min="11019" max="11019" width="9.58203125" style="281" customWidth="1"/>
    <col min="11020" max="11020" width="9.08203125" style="281" customWidth="1"/>
    <col min="11021" max="11021" width="17.08203125" style="281" customWidth="1"/>
    <col min="11022" max="11263" width="9" style="281"/>
    <col min="11264" max="11265" width="7.58203125" style="281" customWidth="1"/>
    <col min="11266" max="11269" width="10.58203125" style="281" customWidth="1"/>
    <col min="11270" max="11271" width="7.58203125" style="281" customWidth="1"/>
    <col min="11272" max="11272" width="13.5" style="281" customWidth="1"/>
    <col min="11273" max="11274" width="10.58203125" style="281" customWidth="1"/>
    <col min="11275" max="11275" width="9.58203125" style="281" customWidth="1"/>
    <col min="11276" max="11276" width="9.08203125" style="281" customWidth="1"/>
    <col min="11277" max="11277" width="17.08203125" style="281" customWidth="1"/>
    <col min="11278" max="11519" width="9" style="281"/>
    <col min="11520" max="11521" width="7.58203125" style="281" customWidth="1"/>
    <col min="11522" max="11525" width="10.58203125" style="281" customWidth="1"/>
    <col min="11526" max="11527" width="7.58203125" style="281" customWidth="1"/>
    <col min="11528" max="11528" width="13.5" style="281" customWidth="1"/>
    <col min="11529" max="11530" width="10.58203125" style="281" customWidth="1"/>
    <col min="11531" max="11531" width="9.58203125" style="281" customWidth="1"/>
    <col min="11532" max="11532" width="9.08203125" style="281" customWidth="1"/>
    <col min="11533" max="11533" width="17.08203125" style="281" customWidth="1"/>
    <col min="11534" max="11775" width="9" style="281"/>
    <col min="11776" max="11777" width="7.58203125" style="281" customWidth="1"/>
    <col min="11778" max="11781" width="10.58203125" style="281" customWidth="1"/>
    <col min="11782" max="11783" width="7.58203125" style="281" customWidth="1"/>
    <col min="11784" max="11784" width="13.5" style="281" customWidth="1"/>
    <col min="11785" max="11786" width="10.58203125" style="281" customWidth="1"/>
    <col min="11787" max="11787" width="9.58203125" style="281" customWidth="1"/>
    <col min="11788" max="11788" width="9.08203125" style="281" customWidth="1"/>
    <col min="11789" max="11789" width="17.08203125" style="281" customWidth="1"/>
    <col min="11790" max="12031" width="9" style="281"/>
    <col min="12032" max="12033" width="7.58203125" style="281" customWidth="1"/>
    <col min="12034" max="12037" width="10.58203125" style="281" customWidth="1"/>
    <col min="12038" max="12039" width="7.58203125" style="281" customWidth="1"/>
    <col min="12040" max="12040" width="13.5" style="281" customWidth="1"/>
    <col min="12041" max="12042" width="10.58203125" style="281" customWidth="1"/>
    <col min="12043" max="12043" width="9.58203125" style="281" customWidth="1"/>
    <col min="12044" max="12044" width="9.08203125" style="281" customWidth="1"/>
    <col min="12045" max="12045" width="17.08203125" style="281" customWidth="1"/>
    <col min="12046" max="12287" width="9" style="281"/>
    <col min="12288" max="12289" width="7.58203125" style="281" customWidth="1"/>
    <col min="12290" max="12293" width="10.58203125" style="281" customWidth="1"/>
    <col min="12294" max="12295" width="7.58203125" style="281" customWidth="1"/>
    <col min="12296" max="12296" width="13.5" style="281" customWidth="1"/>
    <col min="12297" max="12298" width="10.58203125" style="281" customWidth="1"/>
    <col min="12299" max="12299" width="9.58203125" style="281" customWidth="1"/>
    <col min="12300" max="12300" width="9.08203125" style="281" customWidth="1"/>
    <col min="12301" max="12301" width="17.08203125" style="281" customWidth="1"/>
    <col min="12302" max="12543" width="9" style="281"/>
    <col min="12544" max="12545" width="7.58203125" style="281" customWidth="1"/>
    <col min="12546" max="12549" width="10.58203125" style="281" customWidth="1"/>
    <col min="12550" max="12551" width="7.58203125" style="281" customWidth="1"/>
    <col min="12552" max="12552" width="13.5" style="281" customWidth="1"/>
    <col min="12553" max="12554" width="10.58203125" style="281" customWidth="1"/>
    <col min="12555" max="12555" width="9.58203125" style="281" customWidth="1"/>
    <col min="12556" max="12556" width="9.08203125" style="281" customWidth="1"/>
    <col min="12557" max="12557" width="17.08203125" style="281" customWidth="1"/>
    <col min="12558" max="12799" width="9" style="281"/>
    <col min="12800" max="12801" width="7.58203125" style="281" customWidth="1"/>
    <col min="12802" max="12805" width="10.58203125" style="281" customWidth="1"/>
    <col min="12806" max="12807" width="7.58203125" style="281" customWidth="1"/>
    <col min="12808" max="12808" width="13.5" style="281" customWidth="1"/>
    <col min="12809" max="12810" width="10.58203125" style="281" customWidth="1"/>
    <col min="12811" max="12811" width="9.58203125" style="281" customWidth="1"/>
    <col min="12812" max="12812" width="9.08203125" style="281" customWidth="1"/>
    <col min="12813" max="12813" width="17.08203125" style="281" customWidth="1"/>
    <col min="12814" max="13055" width="9" style="281"/>
    <col min="13056" max="13057" width="7.58203125" style="281" customWidth="1"/>
    <col min="13058" max="13061" width="10.58203125" style="281" customWidth="1"/>
    <col min="13062" max="13063" width="7.58203125" style="281" customWidth="1"/>
    <col min="13064" max="13064" width="13.5" style="281" customWidth="1"/>
    <col min="13065" max="13066" width="10.58203125" style="281" customWidth="1"/>
    <col min="13067" max="13067" width="9.58203125" style="281" customWidth="1"/>
    <col min="13068" max="13068" width="9.08203125" style="281" customWidth="1"/>
    <col min="13069" max="13069" width="17.08203125" style="281" customWidth="1"/>
    <col min="13070" max="13311" width="9" style="281"/>
    <col min="13312" max="13313" width="7.58203125" style="281" customWidth="1"/>
    <col min="13314" max="13317" width="10.58203125" style="281" customWidth="1"/>
    <col min="13318" max="13319" width="7.58203125" style="281" customWidth="1"/>
    <col min="13320" max="13320" width="13.5" style="281" customWidth="1"/>
    <col min="13321" max="13322" width="10.58203125" style="281" customWidth="1"/>
    <col min="13323" max="13323" width="9.58203125" style="281" customWidth="1"/>
    <col min="13324" max="13324" width="9.08203125" style="281" customWidth="1"/>
    <col min="13325" max="13325" width="17.08203125" style="281" customWidth="1"/>
    <col min="13326" max="13567" width="9" style="281"/>
    <col min="13568" max="13569" width="7.58203125" style="281" customWidth="1"/>
    <col min="13570" max="13573" width="10.58203125" style="281" customWidth="1"/>
    <col min="13574" max="13575" width="7.58203125" style="281" customWidth="1"/>
    <col min="13576" max="13576" width="13.5" style="281" customWidth="1"/>
    <col min="13577" max="13578" width="10.58203125" style="281" customWidth="1"/>
    <col min="13579" max="13579" width="9.58203125" style="281" customWidth="1"/>
    <col min="13580" max="13580" width="9.08203125" style="281" customWidth="1"/>
    <col min="13581" max="13581" width="17.08203125" style="281" customWidth="1"/>
    <col min="13582" max="13823" width="9" style="281"/>
    <col min="13824" max="13825" width="7.58203125" style="281" customWidth="1"/>
    <col min="13826" max="13829" width="10.58203125" style="281" customWidth="1"/>
    <col min="13830" max="13831" width="7.58203125" style="281" customWidth="1"/>
    <col min="13832" max="13832" width="13.5" style="281" customWidth="1"/>
    <col min="13833" max="13834" width="10.58203125" style="281" customWidth="1"/>
    <col min="13835" max="13835" width="9.58203125" style="281" customWidth="1"/>
    <col min="13836" max="13836" width="9.08203125" style="281" customWidth="1"/>
    <col min="13837" max="13837" width="17.08203125" style="281" customWidth="1"/>
    <col min="13838" max="14079" width="9" style="281"/>
    <col min="14080" max="14081" width="7.58203125" style="281" customWidth="1"/>
    <col min="14082" max="14085" width="10.58203125" style="281" customWidth="1"/>
    <col min="14086" max="14087" width="7.58203125" style="281" customWidth="1"/>
    <col min="14088" max="14088" width="13.5" style="281" customWidth="1"/>
    <col min="14089" max="14090" width="10.58203125" style="281" customWidth="1"/>
    <col min="14091" max="14091" width="9.58203125" style="281" customWidth="1"/>
    <col min="14092" max="14092" width="9.08203125" style="281" customWidth="1"/>
    <col min="14093" max="14093" width="17.08203125" style="281" customWidth="1"/>
    <col min="14094" max="14335" width="9" style="281"/>
    <col min="14336" max="14337" width="7.58203125" style="281" customWidth="1"/>
    <col min="14338" max="14341" width="10.58203125" style="281" customWidth="1"/>
    <col min="14342" max="14343" width="7.58203125" style="281" customWidth="1"/>
    <col min="14344" max="14344" width="13.5" style="281" customWidth="1"/>
    <col min="14345" max="14346" width="10.58203125" style="281" customWidth="1"/>
    <col min="14347" max="14347" width="9.58203125" style="281" customWidth="1"/>
    <col min="14348" max="14348" width="9.08203125" style="281" customWidth="1"/>
    <col min="14349" max="14349" width="17.08203125" style="281" customWidth="1"/>
    <col min="14350" max="14591" width="9" style="281"/>
    <col min="14592" max="14593" width="7.58203125" style="281" customWidth="1"/>
    <col min="14594" max="14597" width="10.58203125" style="281" customWidth="1"/>
    <col min="14598" max="14599" width="7.58203125" style="281" customWidth="1"/>
    <col min="14600" max="14600" width="13.5" style="281" customWidth="1"/>
    <col min="14601" max="14602" width="10.58203125" style="281" customWidth="1"/>
    <col min="14603" max="14603" width="9.58203125" style="281" customWidth="1"/>
    <col min="14604" max="14604" width="9.08203125" style="281" customWidth="1"/>
    <col min="14605" max="14605" width="17.08203125" style="281" customWidth="1"/>
    <col min="14606" max="14847" width="9" style="281"/>
    <col min="14848" max="14849" width="7.58203125" style="281" customWidth="1"/>
    <col min="14850" max="14853" width="10.58203125" style="281" customWidth="1"/>
    <col min="14854" max="14855" width="7.58203125" style="281" customWidth="1"/>
    <col min="14856" max="14856" width="13.5" style="281" customWidth="1"/>
    <col min="14857" max="14858" width="10.58203125" style="281" customWidth="1"/>
    <col min="14859" max="14859" width="9.58203125" style="281" customWidth="1"/>
    <col min="14860" max="14860" width="9.08203125" style="281" customWidth="1"/>
    <col min="14861" max="14861" width="17.08203125" style="281" customWidth="1"/>
    <col min="14862" max="15103" width="9" style="281"/>
    <col min="15104" max="15105" width="7.58203125" style="281" customWidth="1"/>
    <col min="15106" max="15109" width="10.58203125" style="281" customWidth="1"/>
    <col min="15110" max="15111" width="7.58203125" style="281" customWidth="1"/>
    <col min="15112" max="15112" width="13.5" style="281" customWidth="1"/>
    <col min="15113" max="15114" width="10.58203125" style="281" customWidth="1"/>
    <col min="15115" max="15115" width="9.58203125" style="281" customWidth="1"/>
    <col min="15116" max="15116" width="9.08203125" style="281" customWidth="1"/>
    <col min="15117" max="15117" width="17.08203125" style="281" customWidth="1"/>
    <col min="15118" max="15359" width="9" style="281"/>
    <col min="15360" max="15361" width="7.58203125" style="281" customWidth="1"/>
    <col min="15362" max="15365" width="10.58203125" style="281" customWidth="1"/>
    <col min="15366" max="15367" width="7.58203125" style="281" customWidth="1"/>
    <col min="15368" max="15368" width="13.5" style="281" customWidth="1"/>
    <col min="15369" max="15370" width="10.58203125" style="281" customWidth="1"/>
    <col min="15371" max="15371" width="9.58203125" style="281" customWidth="1"/>
    <col min="15372" max="15372" width="9.08203125" style="281" customWidth="1"/>
    <col min="15373" max="15373" width="17.08203125" style="281" customWidth="1"/>
    <col min="15374" max="15615" width="9" style="281"/>
    <col min="15616" max="15617" width="7.58203125" style="281" customWidth="1"/>
    <col min="15618" max="15621" width="10.58203125" style="281" customWidth="1"/>
    <col min="15622" max="15623" width="7.58203125" style="281" customWidth="1"/>
    <col min="15624" max="15624" width="13.5" style="281" customWidth="1"/>
    <col min="15625" max="15626" width="10.58203125" style="281" customWidth="1"/>
    <col min="15627" max="15627" width="9.58203125" style="281" customWidth="1"/>
    <col min="15628" max="15628" width="9.08203125" style="281" customWidth="1"/>
    <col min="15629" max="15629" width="17.08203125" style="281" customWidth="1"/>
    <col min="15630" max="15871" width="9" style="281"/>
    <col min="15872" max="15873" width="7.58203125" style="281" customWidth="1"/>
    <col min="15874" max="15877" width="10.58203125" style="281" customWidth="1"/>
    <col min="15878" max="15879" width="7.58203125" style="281" customWidth="1"/>
    <col min="15880" max="15880" width="13.5" style="281" customWidth="1"/>
    <col min="15881" max="15882" width="10.58203125" style="281" customWidth="1"/>
    <col min="15883" max="15883" width="9.58203125" style="281" customWidth="1"/>
    <col min="15884" max="15884" width="9.08203125" style="281" customWidth="1"/>
    <col min="15885" max="15885" width="17.08203125" style="281" customWidth="1"/>
    <col min="15886" max="16127" width="9" style="281"/>
    <col min="16128" max="16129" width="7.58203125" style="281" customWidth="1"/>
    <col min="16130" max="16133" width="10.58203125" style="281" customWidth="1"/>
    <col min="16134" max="16135" width="7.58203125" style="281" customWidth="1"/>
    <col min="16136" max="16136" width="13.5" style="281" customWidth="1"/>
    <col min="16137" max="16138" width="10.58203125" style="281" customWidth="1"/>
    <col min="16139" max="16139" width="9.58203125" style="281" customWidth="1"/>
    <col min="16140" max="16140" width="9.08203125" style="281" customWidth="1"/>
    <col min="16141" max="16141" width="17.08203125" style="281" customWidth="1"/>
    <col min="16142" max="16384" width="9" style="281"/>
  </cols>
  <sheetData>
    <row r="1" spans="1:14" ht="23.5" customHeight="1" x14ac:dyDescent="0.55000000000000004">
      <c r="A1" s="48" t="s">
        <v>713</v>
      </c>
    </row>
    <row r="2" spans="1:14" ht="29.25" customHeight="1" thickBot="1" x14ac:dyDescent="0.6">
      <c r="A2" s="359" t="s">
        <v>463</v>
      </c>
      <c r="B2" s="360"/>
      <c r="C2" s="360"/>
      <c r="D2" s="360"/>
      <c r="E2" s="360"/>
      <c r="F2" s="360"/>
      <c r="G2" s="360"/>
      <c r="H2" s="360"/>
      <c r="I2" s="360"/>
      <c r="J2" s="360"/>
      <c r="K2" s="360"/>
      <c r="L2" s="1230" t="s">
        <v>620</v>
      </c>
      <c r="M2" s="1230"/>
      <c r="N2" s="519" t="s">
        <v>576</v>
      </c>
    </row>
    <row r="3" spans="1:14" ht="24" customHeight="1" x14ac:dyDescent="0.55000000000000004">
      <c r="A3" s="1231" t="s">
        <v>464</v>
      </c>
      <c r="B3" s="361" t="s">
        <v>465</v>
      </c>
      <c r="C3" s="1233"/>
      <c r="D3" s="1234"/>
      <c r="E3" s="1234"/>
      <c r="F3" s="1234"/>
      <c r="G3" s="1235"/>
      <c r="H3" s="361" t="s">
        <v>465</v>
      </c>
      <c r="I3" s="1236"/>
      <c r="J3" s="1234"/>
      <c r="K3" s="1234"/>
      <c r="L3" s="1237" t="s">
        <v>466</v>
      </c>
      <c r="M3" s="1238"/>
      <c r="N3" s="1053" t="s">
        <v>685</v>
      </c>
    </row>
    <row r="4" spans="1:14" ht="51" customHeight="1" thickBot="1" x14ac:dyDescent="0.6">
      <c r="A4" s="1232"/>
      <c r="B4" s="362" t="s">
        <v>467</v>
      </c>
      <c r="C4" s="1240"/>
      <c r="D4" s="1241"/>
      <c r="E4" s="1241"/>
      <c r="F4" s="1241"/>
      <c r="G4" s="1242"/>
      <c r="H4" s="362" t="s">
        <v>468</v>
      </c>
      <c r="I4" s="1243"/>
      <c r="J4" s="1241"/>
      <c r="K4" s="1241"/>
      <c r="L4" s="1209"/>
      <c r="M4" s="1239"/>
      <c r="N4" s="1228"/>
    </row>
    <row r="5" spans="1:14" ht="20.149999999999999" customHeight="1" x14ac:dyDescent="0.55000000000000004">
      <c r="A5" s="1244" t="s">
        <v>673</v>
      </c>
      <c r="B5" s="1245"/>
      <c r="C5" s="1250" t="s">
        <v>613</v>
      </c>
      <c r="D5" s="1251"/>
      <c r="E5" s="1251"/>
      <c r="F5" s="1252" t="s">
        <v>314</v>
      </c>
      <c r="G5" s="1253"/>
      <c r="H5" s="1254"/>
      <c r="I5" s="1255"/>
      <c r="J5" s="1255"/>
      <c r="K5" s="1255"/>
      <c r="L5" s="1255"/>
      <c r="M5" s="1256"/>
      <c r="N5" s="1053" t="s">
        <v>703</v>
      </c>
    </row>
    <row r="6" spans="1:14" ht="20.149999999999999" customHeight="1" x14ac:dyDescent="0.55000000000000004">
      <c r="A6" s="1246"/>
      <c r="B6" s="1247"/>
      <c r="C6" s="1263" t="s">
        <v>614</v>
      </c>
      <c r="D6" s="1264"/>
      <c r="E6" s="1264"/>
      <c r="F6" s="1265" t="s">
        <v>314</v>
      </c>
      <c r="G6" s="1266"/>
      <c r="H6" s="1257"/>
      <c r="I6" s="1258"/>
      <c r="J6" s="1258"/>
      <c r="K6" s="1258"/>
      <c r="L6" s="1258"/>
      <c r="M6" s="1259"/>
      <c r="N6" s="1229"/>
    </row>
    <row r="7" spans="1:14" ht="20.149999999999999" customHeight="1" thickBot="1" x14ac:dyDescent="0.6">
      <c r="A7" s="1248"/>
      <c r="B7" s="1249"/>
      <c r="C7" s="1221" t="s">
        <v>615</v>
      </c>
      <c r="D7" s="1222"/>
      <c r="E7" s="1222"/>
      <c r="F7" s="1223" t="s">
        <v>314</v>
      </c>
      <c r="G7" s="1224"/>
      <c r="H7" s="1260"/>
      <c r="I7" s="1261"/>
      <c r="J7" s="1261"/>
      <c r="K7" s="1261"/>
      <c r="L7" s="1261"/>
      <c r="M7" s="1262"/>
      <c r="N7" s="1228"/>
    </row>
    <row r="8" spans="1:14" ht="28.5" customHeight="1" thickBot="1" x14ac:dyDescent="0.6">
      <c r="A8" s="1205" t="s">
        <v>469</v>
      </c>
      <c r="B8" s="1208" t="s">
        <v>470</v>
      </c>
      <c r="C8" s="363" t="s">
        <v>471</v>
      </c>
      <c r="D8" s="1210"/>
      <c r="E8" s="1211"/>
      <c r="F8" s="1211"/>
      <c r="G8" s="1211"/>
      <c r="H8" s="1212"/>
      <c r="I8" s="1213" t="s">
        <v>472</v>
      </c>
      <c r="J8" s="1214"/>
      <c r="K8" s="1202"/>
      <c r="L8" s="1203"/>
      <c r="M8" s="1204"/>
      <c r="N8" s="651" t="s">
        <v>705</v>
      </c>
    </row>
    <row r="9" spans="1:14" ht="28.5" customHeight="1" x14ac:dyDescent="0.55000000000000004">
      <c r="A9" s="1206"/>
      <c r="B9" s="1209"/>
      <c r="C9" s="1215"/>
      <c r="D9" s="1216"/>
      <c r="E9" s="1216"/>
      <c r="F9" s="1216"/>
      <c r="G9" s="1216"/>
      <c r="H9" s="1217"/>
      <c r="I9" s="1213" t="s">
        <v>473</v>
      </c>
      <c r="J9" s="1214"/>
      <c r="K9" s="1202"/>
      <c r="L9" s="1203"/>
      <c r="M9" s="1204"/>
      <c r="N9" s="285"/>
    </row>
    <row r="10" spans="1:14" ht="28.5" customHeight="1" x14ac:dyDescent="0.55000000000000004">
      <c r="A10" s="1206"/>
      <c r="B10" s="1208" t="s">
        <v>474</v>
      </c>
      <c r="C10" s="363" t="s">
        <v>471</v>
      </c>
      <c r="D10" s="1210"/>
      <c r="E10" s="1211"/>
      <c r="F10" s="1211"/>
      <c r="G10" s="1211"/>
      <c r="H10" s="1212"/>
      <c r="I10" s="1213" t="s">
        <v>472</v>
      </c>
      <c r="J10" s="1214"/>
      <c r="K10" s="1202"/>
      <c r="L10" s="1203"/>
      <c r="M10" s="1204"/>
      <c r="N10" s="285"/>
    </row>
    <row r="11" spans="1:14" ht="28.5" customHeight="1" x14ac:dyDescent="0.55000000000000004">
      <c r="A11" s="1207"/>
      <c r="B11" s="1209"/>
      <c r="C11" s="1218"/>
      <c r="D11" s="1219"/>
      <c r="E11" s="1219"/>
      <c r="F11" s="1219"/>
      <c r="G11" s="1219"/>
      <c r="H11" s="1220"/>
      <c r="I11" s="1213" t="s">
        <v>473</v>
      </c>
      <c r="J11" s="1214"/>
      <c r="K11" s="1202"/>
      <c r="L11" s="1203"/>
      <c r="M11" s="1204"/>
      <c r="N11" s="285"/>
    </row>
    <row r="12" spans="1:14" ht="33.75" customHeight="1" x14ac:dyDescent="0.55000000000000004">
      <c r="A12" s="1225" t="s">
        <v>475</v>
      </c>
      <c r="B12" s="1226"/>
      <c r="C12" s="1202"/>
      <c r="D12" s="1227"/>
      <c r="E12" s="1227"/>
      <c r="F12" s="1227"/>
      <c r="G12" s="1227"/>
      <c r="H12" s="1203"/>
      <c r="I12" s="1213" t="s">
        <v>476</v>
      </c>
      <c r="J12" s="1214"/>
      <c r="K12" s="1202"/>
      <c r="L12" s="1203"/>
      <c r="M12" s="1204"/>
      <c r="N12" s="285"/>
    </row>
    <row r="13" spans="1:14" ht="29.25" customHeight="1" x14ac:dyDescent="0.55000000000000004">
      <c r="A13" s="1178" t="s">
        <v>477</v>
      </c>
      <c r="B13" s="1179"/>
      <c r="C13" s="1200" t="s">
        <v>478</v>
      </c>
      <c r="D13" s="1201"/>
      <c r="E13" s="1196" t="s">
        <v>479</v>
      </c>
      <c r="F13" s="1197"/>
      <c r="G13" s="1197"/>
      <c r="H13" s="1198"/>
      <c r="I13" s="1198"/>
      <c r="J13" s="1198"/>
      <c r="K13" s="1198"/>
      <c r="L13" s="1198"/>
      <c r="M13" s="1199"/>
      <c r="N13" s="285"/>
    </row>
    <row r="14" spans="1:14" ht="42.5" customHeight="1" x14ac:dyDescent="0.55000000000000004">
      <c r="A14" s="1178"/>
      <c r="B14" s="1179"/>
      <c r="C14" s="1182"/>
      <c r="D14" s="1183"/>
      <c r="E14" s="1184"/>
      <c r="F14" s="1185"/>
      <c r="G14" s="1185"/>
      <c r="H14" s="1185"/>
      <c r="I14" s="1185"/>
      <c r="J14" s="1185"/>
      <c r="K14" s="1185"/>
      <c r="L14" s="1185"/>
      <c r="M14" s="1186"/>
      <c r="N14" s="285"/>
    </row>
    <row r="15" spans="1:14" ht="42.5" customHeight="1" x14ac:dyDescent="0.55000000000000004">
      <c r="A15" s="1178"/>
      <c r="B15" s="1179"/>
      <c r="C15" s="1187"/>
      <c r="D15" s="1188"/>
      <c r="E15" s="1170"/>
      <c r="F15" s="1171"/>
      <c r="G15" s="1171"/>
      <c r="H15" s="1171"/>
      <c r="I15" s="1171"/>
      <c r="J15" s="1171"/>
      <c r="K15" s="1171"/>
      <c r="L15" s="1171"/>
      <c r="M15" s="1172"/>
      <c r="N15" s="285"/>
    </row>
    <row r="16" spans="1:14" ht="42.5" customHeight="1" x14ac:dyDescent="0.55000000000000004">
      <c r="A16" s="1178"/>
      <c r="B16" s="1179"/>
      <c r="C16" s="1187"/>
      <c r="D16" s="1188"/>
      <c r="E16" s="1170"/>
      <c r="F16" s="1171"/>
      <c r="G16" s="1171"/>
      <c r="H16" s="1171"/>
      <c r="I16" s="1171"/>
      <c r="J16" s="1171"/>
      <c r="K16" s="1171"/>
      <c r="L16" s="1171"/>
      <c r="M16" s="1172"/>
      <c r="N16" s="285"/>
    </row>
    <row r="17" spans="1:14" ht="42.5" customHeight="1" x14ac:dyDescent="0.55000000000000004">
      <c r="A17" s="1178"/>
      <c r="B17" s="1179"/>
      <c r="C17" s="1187"/>
      <c r="D17" s="1188"/>
      <c r="E17" s="1170"/>
      <c r="F17" s="1171"/>
      <c r="G17" s="1171"/>
      <c r="H17" s="1171"/>
      <c r="I17" s="1171"/>
      <c r="J17" s="1171"/>
      <c r="K17" s="1171"/>
      <c r="L17" s="1171"/>
      <c r="M17" s="1172"/>
      <c r="N17" s="285"/>
    </row>
    <row r="18" spans="1:14" ht="42.5" customHeight="1" x14ac:dyDescent="0.55000000000000004">
      <c r="A18" s="1178"/>
      <c r="B18" s="1179"/>
      <c r="C18" s="1187"/>
      <c r="D18" s="1188"/>
      <c r="E18" s="1170"/>
      <c r="F18" s="1171"/>
      <c r="G18" s="1171"/>
      <c r="H18" s="1171"/>
      <c r="I18" s="1171"/>
      <c r="J18" s="1171"/>
      <c r="K18" s="1171"/>
      <c r="L18" s="1171"/>
      <c r="M18" s="1172"/>
      <c r="N18" s="285"/>
    </row>
    <row r="19" spans="1:14" ht="42.5" customHeight="1" x14ac:dyDescent="0.55000000000000004">
      <c r="A19" s="1178"/>
      <c r="B19" s="1179"/>
      <c r="C19" s="1187"/>
      <c r="D19" s="1188"/>
      <c r="E19" s="1170"/>
      <c r="F19" s="1171"/>
      <c r="G19" s="1171"/>
      <c r="H19" s="1171"/>
      <c r="I19" s="1171"/>
      <c r="J19" s="1171"/>
      <c r="K19" s="1171"/>
      <c r="L19" s="1171"/>
      <c r="M19" s="1172"/>
      <c r="N19" s="285"/>
    </row>
    <row r="20" spans="1:14" ht="42.5" customHeight="1" x14ac:dyDescent="0.55000000000000004">
      <c r="A20" s="1178"/>
      <c r="B20" s="1179"/>
      <c r="C20" s="1187"/>
      <c r="D20" s="1188"/>
      <c r="E20" s="1170"/>
      <c r="F20" s="1171"/>
      <c r="G20" s="1171"/>
      <c r="H20" s="1171"/>
      <c r="I20" s="1171"/>
      <c r="J20" s="1171"/>
      <c r="K20" s="1171"/>
      <c r="L20" s="1171"/>
      <c r="M20" s="1172"/>
      <c r="N20" s="285"/>
    </row>
    <row r="21" spans="1:14" ht="42.5" customHeight="1" x14ac:dyDescent="0.55000000000000004">
      <c r="A21" s="1178"/>
      <c r="B21" s="1179"/>
      <c r="C21" s="1168"/>
      <c r="D21" s="1169"/>
      <c r="E21" s="1170"/>
      <c r="F21" s="1171"/>
      <c r="G21" s="1171"/>
      <c r="H21" s="1171"/>
      <c r="I21" s="1171"/>
      <c r="J21" s="1171"/>
      <c r="K21" s="1171"/>
      <c r="L21" s="1171"/>
      <c r="M21" s="1172"/>
      <c r="N21" s="285"/>
    </row>
    <row r="22" spans="1:14" ht="42.5" customHeight="1" x14ac:dyDescent="0.55000000000000004">
      <c r="A22" s="1178"/>
      <c r="B22" s="1179"/>
      <c r="C22" s="1168"/>
      <c r="D22" s="1169"/>
      <c r="E22" s="1170"/>
      <c r="F22" s="1171"/>
      <c r="G22" s="1171"/>
      <c r="H22" s="1171"/>
      <c r="I22" s="1171"/>
      <c r="J22" s="1171"/>
      <c r="K22" s="1171"/>
      <c r="L22" s="1171"/>
      <c r="M22" s="1172"/>
      <c r="N22" s="285"/>
    </row>
    <row r="23" spans="1:14" ht="42.5" customHeight="1" x14ac:dyDescent="0.55000000000000004">
      <c r="A23" s="1178"/>
      <c r="B23" s="1179"/>
      <c r="C23" s="1168"/>
      <c r="D23" s="1169"/>
      <c r="E23" s="1170"/>
      <c r="F23" s="1171"/>
      <c r="G23" s="1171"/>
      <c r="H23" s="1171"/>
      <c r="I23" s="1171"/>
      <c r="J23" s="1171"/>
      <c r="K23" s="1171"/>
      <c r="L23" s="1171"/>
      <c r="M23" s="1172"/>
      <c r="N23" s="285"/>
    </row>
    <row r="24" spans="1:14" ht="42.5" customHeight="1" x14ac:dyDescent="0.55000000000000004">
      <c r="A24" s="1178"/>
      <c r="B24" s="1179"/>
      <c r="C24" s="1168"/>
      <c r="D24" s="1169"/>
      <c r="E24" s="1170"/>
      <c r="F24" s="1171"/>
      <c r="G24" s="1171"/>
      <c r="H24" s="1171"/>
      <c r="I24" s="1171"/>
      <c r="J24" s="1171"/>
      <c r="K24" s="1171"/>
      <c r="L24" s="1171"/>
      <c r="M24" s="1172"/>
      <c r="N24" s="285"/>
    </row>
    <row r="25" spans="1:14" ht="42.5" customHeight="1" x14ac:dyDescent="0.55000000000000004">
      <c r="A25" s="1178"/>
      <c r="B25" s="1179"/>
      <c r="C25" s="1168"/>
      <c r="D25" s="1169"/>
      <c r="E25" s="1170"/>
      <c r="F25" s="1171"/>
      <c r="G25" s="1171"/>
      <c r="H25" s="1171"/>
      <c r="I25" s="1171"/>
      <c r="J25" s="1171"/>
      <c r="K25" s="1171"/>
      <c r="L25" s="1171"/>
      <c r="M25" s="1172"/>
      <c r="N25" s="285"/>
    </row>
    <row r="26" spans="1:14" ht="42.5" customHeight="1" x14ac:dyDescent="0.55000000000000004">
      <c r="A26" s="1178"/>
      <c r="B26" s="1179"/>
      <c r="C26" s="1168"/>
      <c r="D26" s="1169"/>
      <c r="E26" s="1170"/>
      <c r="F26" s="1171"/>
      <c r="G26" s="1171"/>
      <c r="H26" s="1171"/>
      <c r="I26" s="1171"/>
      <c r="J26" s="1171"/>
      <c r="K26" s="1171"/>
      <c r="L26" s="1171"/>
      <c r="M26" s="1172"/>
      <c r="N26" s="285"/>
    </row>
    <row r="27" spans="1:14" ht="42.5" customHeight="1" x14ac:dyDescent="0.55000000000000004">
      <c r="A27" s="1178"/>
      <c r="B27" s="1179"/>
      <c r="C27" s="1168"/>
      <c r="D27" s="1169"/>
      <c r="E27" s="1170"/>
      <c r="F27" s="1171"/>
      <c r="G27" s="1171"/>
      <c r="H27" s="1171"/>
      <c r="I27" s="1171"/>
      <c r="J27" s="1171"/>
      <c r="K27" s="1171"/>
      <c r="L27" s="1171"/>
      <c r="M27" s="1172"/>
      <c r="N27" s="285"/>
    </row>
    <row r="28" spans="1:14" ht="42.5" customHeight="1" x14ac:dyDescent="0.55000000000000004">
      <c r="A28" s="1178"/>
      <c r="B28" s="1179"/>
      <c r="C28" s="1168"/>
      <c r="D28" s="1169"/>
      <c r="E28" s="1170"/>
      <c r="F28" s="1171"/>
      <c r="G28" s="1171"/>
      <c r="H28" s="1171"/>
      <c r="I28" s="1171"/>
      <c r="J28" s="1171"/>
      <c r="K28" s="1171"/>
      <c r="L28" s="1171"/>
      <c r="M28" s="1172"/>
      <c r="N28" s="285"/>
    </row>
    <row r="29" spans="1:14" ht="42.5" customHeight="1" x14ac:dyDescent="0.55000000000000004">
      <c r="A29" s="1178"/>
      <c r="B29" s="1179"/>
      <c r="C29" s="1168"/>
      <c r="D29" s="1169"/>
      <c r="E29" s="1170"/>
      <c r="F29" s="1171"/>
      <c r="G29" s="1171"/>
      <c r="H29" s="1171"/>
      <c r="I29" s="1171"/>
      <c r="J29" s="1171"/>
      <c r="K29" s="1171"/>
      <c r="L29" s="1171"/>
      <c r="M29" s="1172"/>
      <c r="N29" s="285"/>
    </row>
    <row r="30" spans="1:14" ht="42.5" customHeight="1" x14ac:dyDescent="0.55000000000000004">
      <c r="A30" s="1178"/>
      <c r="B30" s="1179"/>
      <c r="C30" s="1168"/>
      <c r="D30" s="1169"/>
      <c r="E30" s="1170"/>
      <c r="F30" s="1171"/>
      <c r="G30" s="1171"/>
      <c r="H30" s="1171"/>
      <c r="I30" s="1171"/>
      <c r="J30" s="1171"/>
      <c r="K30" s="1171"/>
      <c r="L30" s="1171"/>
      <c r="M30" s="1172"/>
      <c r="N30" s="285"/>
    </row>
    <row r="31" spans="1:14" ht="42.5" customHeight="1" x14ac:dyDescent="0.55000000000000004">
      <c r="A31" s="1178"/>
      <c r="B31" s="1179"/>
      <c r="C31" s="1189"/>
      <c r="D31" s="1190"/>
      <c r="E31" s="1191"/>
      <c r="F31" s="1192"/>
      <c r="G31" s="1192"/>
      <c r="H31" s="1192"/>
      <c r="I31" s="1192"/>
      <c r="J31" s="1192"/>
      <c r="K31" s="1192"/>
      <c r="L31" s="1192"/>
      <c r="M31" s="1193"/>
      <c r="N31" s="285"/>
    </row>
    <row r="32" spans="1:14" ht="29.25" customHeight="1" x14ac:dyDescent="0.55000000000000004">
      <c r="A32" s="1178" t="s">
        <v>480</v>
      </c>
      <c r="B32" s="1179"/>
      <c r="C32" s="1194" t="s">
        <v>478</v>
      </c>
      <c r="D32" s="1195"/>
      <c r="E32" s="1196" t="s">
        <v>481</v>
      </c>
      <c r="F32" s="1197"/>
      <c r="G32" s="1197"/>
      <c r="H32" s="1198"/>
      <c r="I32" s="1198"/>
      <c r="J32" s="1198"/>
      <c r="K32" s="1198"/>
      <c r="L32" s="1198"/>
      <c r="M32" s="1199"/>
      <c r="N32" s="285"/>
    </row>
    <row r="33" spans="1:14" ht="42.5" customHeight="1" x14ac:dyDescent="0.55000000000000004">
      <c r="A33" s="1178"/>
      <c r="B33" s="1179"/>
      <c r="C33" s="1182"/>
      <c r="D33" s="1183"/>
      <c r="E33" s="1184"/>
      <c r="F33" s="1185"/>
      <c r="G33" s="1185"/>
      <c r="H33" s="1185"/>
      <c r="I33" s="1185"/>
      <c r="J33" s="1185"/>
      <c r="K33" s="1185"/>
      <c r="L33" s="1185"/>
      <c r="M33" s="1186"/>
      <c r="N33" s="285"/>
    </row>
    <row r="34" spans="1:14" ht="42.5" customHeight="1" x14ac:dyDescent="0.55000000000000004">
      <c r="A34" s="1178"/>
      <c r="B34" s="1179"/>
      <c r="C34" s="1187"/>
      <c r="D34" s="1188"/>
      <c r="E34" s="1170"/>
      <c r="F34" s="1171"/>
      <c r="G34" s="1171"/>
      <c r="H34" s="1171"/>
      <c r="I34" s="1171"/>
      <c r="J34" s="1171"/>
      <c r="K34" s="1171"/>
      <c r="L34" s="1171"/>
      <c r="M34" s="1172"/>
      <c r="N34" s="285"/>
    </row>
    <row r="35" spans="1:14" ht="42.5" customHeight="1" x14ac:dyDescent="0.55000000000000004">
      <c r="A35" s="1178"/>
      <c r="B35" s="1179"/>
      <c r="C35" s="1168"/>
      <c r="D35" s="1169"/>
      <c r="E35" s="1170"/>
      <c r="F35" s="1171"/>
      <c r="G35" s="1171"/>
      <c r="H35" s="1171"/>
      <c r="I35" s="1171"/>
      <c r="J35" s="1171"/>
      <c r="K35" s="1171"/>
      <c r="L35" s="1171"/>
      <c r="M35" s="1172"/>
      <c r="N35" s="285"/>
    </row>
    <row r="36" spans="1:14" ht="42.5" customHeight="1" x14ac:dyDescent="0.55000000000000004">
      <c r="A36" s="1178"/>
      <c r="B36" s="1179"/>
      <c r="C36" s="1168"/>
      <c r="D36" s="1169"/>
      <c r="E36" s="1170"/>
      <c r="F36" s="1171"/>
      <c r="G36" s="1171"/>
      <c r="H36" s="1171"/>
      <c r="I36" s="1171"/>
      <c r="J36" s="1171"/>
      <c r="K36" s="1171"/>
      <c r="L36" s="1171"/>
      <c r="M36" s="1172"/>
      <c r="N36" s="285"/>
    </row>
    <row r="37" spans="1:14" ht="42.5" customHeight="1" x14ac:dyDescent="0.55000000000000004">
      <c r="A37" s="1178"/>
      <c r="B37" s="1179"/>
      <c r="C37" s="1168"/>
      <c r="D37" s="1169"/>
      <c r="E37" s="1170"/>
      <c r="F37" s="1171"/>
      <c r="G37" s="1171"/>
      <c r="H37" s="1171"/>
      <c r="I37" s="1171"/>
      <c r="J37" s="1171"/>
      <c r="K37" s="1171"/>
      <c r="L37" s="1171"/>
      <c r="M37" s="1172"/>
      <c r="N37" s="285"/>
    </row>
    <row r="38" spans="1:14" ht="42.5" customHeight="1" x14ac:dyDescent="0.55000000000000004">
      <c r="A38" s="1178"/>
      <c r="B38" s="1179"/>
      <c r="C38" s="1168"/>
      <c r="D38" s="1169"/>
      <c r="E38" s="1170"/>
      <c r="F38" s="1171"/>
      <c r="G38" s="1171"/>
      <c r="H38" s="1171"/>
      <c r="I38" s="1171"/>
      <c r="J38" s="1171"/>
      <c r="K38" s="1171"/>
      <c r="L38" s="1171"/>
      <c r="M38" s="1172"/>
      <c r="N38" s="285"/>
    </row>
    <row r="39" spans="1:14" ht="42.5" customHeight="1" x14ac:dyDescent="0.55000000000000004">
      <c r="A39" s="1178"/>
      <c r="B39" s="1179"/>
      <c r="C39" s="1168"/>
      <c r="D39" s="1169"/>
      <c r="E39" s="1170"/>
      <c r="F39" s="1171"/>
      <c r="G39" s="1171"/>
      <c r="H39" s="1171"/>
      <c r="I39" s="1171"/>
      <c r="J39" s="1171"/>
      <c r="K39" s="1171"/>
      <c r="L39" s="1171"/>
      <c r="M39" s="1172"/>
      <c r="N39" s="285"/>
    </row>
    <row r="40" spans="1:14" ht="42.5" customHeight="1" thickBot="1" x14ac:dyDescent="0.6">
      <c r="A40" s="1180"/>
      <c r="B40" s="1181"/>
      <c r="C40" s="1173"/>
      <c r="D40" s="1174"/>
      <c r="E40" s="1175"/>
      <c r="F40" s="1176"/>
      <c r="G40" s="1176"/>
      <c r="H40" s="1176"/>
      <c r="I40" s="1176"/>
      <c r="J40" s="1176"/>
      <c r="K40" s="1176"/>
      <c r="L40" s="1176"/>
      <c r="M40" s="1177"/>
      <c r="N40" s="285"/>
    </row>
    <row r="41" spans="1:14" ht="22.5" x14ac:dyDescent="0.55000000000000004">
      <c r="A41" s="1167" t="s">
        <v>482</v>
      </c>
      <c r="B41" s="1167"/>
      <c r="C41" s="1167"/>
      <c r="D41" s="1167"/>
      <c r="E41" s="1167"/>
      <c r="F41" s="1167"/>
      <c r="G41" s="1167"/>
      <c r="H41" s="1167"/>
      <c r="I41" s="1167"/>
      <c r="J41" s="1167"/>
      <c r="K41" s="1167"/>
      <c r="L41" s="1167"/>
      <c r="M41" s="1167"/>
      <c r="N41" s="285"/>
    </row>
    <row r="42" spans="1:14" x14ac:dyDescent="0.55000000000000004">
      <c r="A42" s="284"/>
      <c r="B42" s="284"/>
    </row>
    <row r="43" spans="1:14" x14ac:dyDescent="0.55000000000000004">
      <c r="A43" s="283"/>
      <c r="B43" s="283"/>
    </row>
    <row r="44" spans="1:14" x14ac:dyDescent="0.55000000000000004">
      <c r="A44" s="282"/>
      <c r="B44" s="282"/>
    </row>
  </sheetData>
  <sheetProtection algorithmName="SHA-512" hashValue="uh9M2S1lgPOPq+NsSv5XV0yqBhmz6V8H1ErVPPqCau1V8e4vfZNilSFOWtqvPQlZ2wXkh3cxlqZVvGnE4cr2rA==" saltValue="5hTuxCZ862G82jjlPHDddg==" spinCount="100000" sheet="1" objects="1" scenarios="1"/>
  <mergeCells count="96">
    <mergeCell ref="N3:N4"/>
    <mergeCell ref="N5:N7"/>
    <mergeCell ref="L2:M2"/>
    <mergeCell ref="A3:A4"/>
    <mergeCell ref="C3:G3"/>
    <mergeCell ref="I3:K3"/>
    <mergeCell ref="L3:L4"/>
    <mergeCell ref="M3:M4"/>
    <mergeCell ref="C4:G4"/>
    <mergeCell ref="I4:K4"/>
    <mergeCell ref="A5:B7"/>
    <mergeCell ref="C5:E5"/>
    <mergeCell ref="F5:G5"/>
    <mergeCell ref="H5:M7"/>
    <mergeCell ref="C6:E6"/>
    <mergeCell ref="F6:G6"/>
    <mergeCell ref="C7:E7"/>
    <mergeCell ref="F7:G7"/>
    <mergeCell ref="A12:B12"/>
    <mergeCell ref="C12:H12"/>
    <mergeCell ref="I12:J12"/>
    <mergeCell ref="K12:M12"/>
    <mergeCell ref="A8:A11"/>
    <mergeCell ref="B8:B9"/>
    <mergeCell ref="D8:H8"/>
    <mergeCell ref="I8:J8"/>
    <mergeCell ref="K8:M8"/>
    <mergeCell ref="C9:H9"/>
    <mergeCell ref="I9:J9"/>
    <mergeCell ref="K9:M9"/>
    <mergeCell ref="B10:B11"/>
    <mergeCell ref="D10:H10"/>
    <mergeCell ref="I10:J10"/>
    <mergeCell ref="K10:M10"/>
    <mergeCell ref="C11:H11"/>
    <mergeCell ref="I11:J11"/>
    <mergeCell ref="K11:M11"/>
    <mergeCell ref="A13:B31"/>
    <mergeCell ref="C13:D13"/>
    <mergeCell ref="E13:M13"/>
    <mergeCell ref="C14:D14"/>
    <mergeCell ref="E14:M14"/>
    <mergeCell ref="C15:D15"/>
    <mergeCell ref="E15:M15"/>
    <mergeCell ref="C16:D16"/>
    <mergeCell ref="E16:M16"/>
    <mergeCell ref="C17:D17"/>
    <mergeCell ref="E17:M17"/>
    <mergeCell ref="C18:D18"/>
    <mergeCell ref="E18:M18"/>
    <mergeCell ref="C19:D19"/>
    <mergeCell ref="E19:M19"/>
    <mergeCell ref="C21:D21"/>
    <mergeCell ref="E21:M21"/>
    <mergeCell ref="C22:D22"/>
    <mergeCell ref="E22:M22"/>
    <mergeCell ref="C20:D20"/>
    <mergeCell ref="E20:M20"/>
    <mergeCell ref="C23:D23"/>
    <mergeCell ref="E23:M23"/>
    <mergeCell ref="C24:D24"/>
    <mergeCell ref="E24:M24"/>
    <mergeCell ref="C25:D25"/>
    <mergeCell ref="E25:M25"/>
    <mergeCell ref="C26:D26"/>
    <mergeCell ref="E26:M26"/>
    <mergeCell ref="C36:D36"/>
    <mergeCell ref="E36:M36"/>
    <mergeCell ref="C27:D27"/>
    <mergeCell ref="E27:M27"/>
    <mergeCell ref="C28:D28"/>
    <mergeCell ref="E28:M28"/>
    <mergeCell ref="C29:D29"/>
    <mergeCell ref="E29:M29"/>
    <mergeCell ref="C30:D30"/>
    <mergeCell ref="E30:M30"/>
    <mergeCell ref="C31:D31"/>
    <mergeCell ref="E31:M31"/>
    <mergeCell ref="C32:D32"/>
    <mergeCell ref="E32:M32"/>
    <mergeCell ref="A41:M41"/>
    <mergeCell ref="C38:D38"/>
    <mergeCell ref="E38:M38"/>
    <mergeCell ref="C39:D39"/>
    <mergeCell ref="E39:M39"/>
    <mergeCell ref="C40:D40"/>
    <mergeCell ref="E40:M40"/>
    <mergeCell ref="A32:B40"/>
    <mergeCell ref="C37:D37"/>
    <mergeCell ref="E37:M37"/>
    <mergeCell ref="C33:D33"/>
    <mergeCell ref="E33:M33"/>
    <mergeCell ref="C34:D34"/>
    <mergeCell ref="E34:M34"/>
    <mergeCell ref="C35:D35"/>
    <mergeCell ref="E35:M35"/>
  </mergeCells>
  <phoneticPr fontId="20"/>
  <dataValidations count="4">
    <dataValidation imeMode="fullKatakana" allowBlank="1" showInputMessage="1" showErrorMessage="1" sqref="C3:G3 I3:K3" xr:uid="{00000000-0002-0000-0B00-000000000000}"/>
    <dataValidation type="list" allowBlank="1" showInputMessage="1" showErrorMessage="1" sqref="WVU983045:WVU983046 JI3:JI6 TE3:TE6 ADA3:ADA6 AMW3:AMW6 AWS3:AWS6 BGO3:BGO6 BQK3:BQK6 CAG3:CAG6 CKC3:CKC6 CTY3:CTY6 DDU3:DDU6 DNQ3:DNQ6 DXM3:DXM6 EHI3:EHI6 ERE3:ERE6 FBA3:FBA6 FKW3:FKW6 FUS3:FUS6 GEO3:GEO6 GOK3:GOK6 GYG3:GYG6 HIC3:HIC6 HRY3:HRY6 IBU3:IBU6 ILQ3:ILQ6 IVM3:IVM6 JFI3:JFI6 JPE3:JPE6 JZA3:JZA6 KIW3:KIW6 KSS3:KSS6 LCO3:LCO6 LMK3:LMK6 LWG3:LWG6 MGC3:MGC6 MPY3:MPY6 MZU3:MZU6 NJQ3:NJQ6 NTM3:NTM6 ODI3:ODI6 ONE3:ONE6 OXA3:OXA6 PGW3:PGW6 PQS3:PQS6 QAO3:QAO6 QKK3:QKK6 QUG3:QUG6 REC3:REC6 RNY3:RNY6 RXU3:RXU6 SHQ3:SHQ6 SRM3:SRM6 TBI3:TBI6 TLE3:TLE6 TVA3:TVA6 UEW3:UEW6 UOS3:UOS6 UYO3:UYO6 VIK3:VIK6 VSG3:VSG6 WCC3:WCC6 WLY3:WLY6 WVU3:WVU6 M65541:M65542 JI65541:JI65542 TE65541:TE65542 ADA65541:ADA65542 AMW65541:AMW65542 AWS65541:AWS65542 BGO65541:BGO65542 BQK65541:BQK65542 CAG65541:CAG65542 CKC65541:CKC65542 CTY65541:CTY65542 DDU65541:DDU65542 DNQ65541:DNQ65542 DXM65541:DXM65542 EHI65541:EHI65542 ERE65541:ERE65542 FBA65541:FBA65542 FKW65541:FKW65542 FUS65541:FUS65542 GEO65541:GEO65542 GOK65541:GOK65542 GYG65541:GYG65542 HIC65541:HIC65542 HRY65541:HRY65542 IBU65541:IBU65542 ILQ65541:ILQ65542 IVM65541:IVM65542 JFI65541:JFI65542 JPE65541:JPE65542 JZA65541:JZA65542 KIW65541:KIW65542 KSS65541:KSS65542 LCO65541:LCO65542 LMK65541:LMK65542 LWG65541:LWG65542 MGC65541:MGC65542 MPY65541:MPY65542 MZU65541:MZU65542 NJQ65541:NJQ65542 NTM65541:NTM65542 ODI65541:ODI65542 ONE65541:ONE65542 OXA65541:OXA65542 PGW65541:PGW65542 PQS65541:PQS65542 QAO65541:QAO65542 QKK65541:QKK65542 QUG65541:QUG65542 REC65541:REC65542 RNY65541:RNY65542 RXU65541:RXU65542 SHQ65541:SHQ65542 SRM65541:SRM65542 TBI65541:TBI65542 TLE65541:TLE65542 TVA65541:TVA65542 UEW65541:UEW65542 UOS65541:UOS65542 UYO65541:UYO65542 VIK65541:VIK65542 VSG65541:VSG65542 WCC65541:WCC65542 WLY65541:WLY65542 WVU65541:WVU65542 M131077:M131078 JI131077:JI131078 TE131077:TE131078 ADA131077:ADA131078 AMW131077:AMW131078 AWS131077:AWS131078 BGO131077:BGO131078 BQK131077:BQK131078 CAG131077:CAG131078 CKC131077:CKC131078 CTY131077:CTY131078 DDU131077:DDU131078 DNQ131077:DNQ131078 DXM131077:DXM131078 EHI131077:EHI131078 ERE131077:ERE131078 FBA131077:FBA131078 FKW131077:FKW131078 FUS131077:FUS131078 GEO131077:GEO131078 GOK131077:GOK131078 GYG131077:GYG131078 HIC131077:HIC131078 HRY131077:HRY131078 IBU131077:IBU131078 ILQ131077:ILQ131078 IVM131077:IVM131078 JFI131077:JFI131078 JPE131077:JPE131078 JZA131077:JZA131078 KIW131077:KIW131078 KSS131077:KSS131078 LCO131077:LCO131078 LMK131077:LMK131078 LWG131077:LWG131078 MGC131077:MGC131078 MPY131077:MPY131078 MZU131077:MZU131078 NJQ131077:NJQ131078 NTM131077:NTM131078 ODI131077:ODI131078 ONE131077:ONE131078 OXA131077:OXA131078 PGW131077:PGW131078 PQS131077:PQS131078 QAO131077:QAO131078 QKK131077:QKK131078 QUG131077:QUG131078 REC131077:REC131078 RNY131077:RNY131078 RXU131077:RXU131078 SHQ131077:SHQ131078 SRM131077:SRM131078 TBI131077:TBI131078 TLE131077:TLE131078 TVA131077:TVA131078 UEW131077:UEW131078 UOS131077:UOS131078 UYO131077:UYO131078 VIK131077:VIK131078 VSG131077:VSG131078 WCC131077:WCC131078 WLY131077:WLY131078 WVU131077:WVU131078 M196613:M196614 JI196613:JI196614 TE196613:TE196614 ADA196613:ADA196614 AMW196613:AMW196614 AWS196613:AWS196614 BGO196613:BGO196614 BQK196613:BQK196614 CAG196613:CAG196614 CKC196613:CKC196614 CTY196613:CTY196614 DDU196613:DDU196614 DNQ196613:DNQ196614 DXM196613:DXM196614 EHI196613:EHI196614 ERE196613:ERE196614 FBA196613:FBA196614 FKW196613:FKW196614 FUS196613:FUS196614 GEO196613:GEO196614 GOK196613:GOK196614 GYG196613:GYG196614 HIC196613:HIC196614 HRY196613:HRY196614 IBU196613:IBU196614 ILQ196613:ILQ196614 IVM196613:IVM196614 JFI196613:JFI196614 JPE196613:JPE196614 JZA196613:JZA196614 KIW196613:KIW196614 KSS196613:KSS196614 LCO196613:LCO196614 LMK196613:LMK196614 LWG196613:LWG196614 MGC196613:MGC196614 MPY196613:MPY196614 MZU196613:MZU196614 NJQ196613:NJQ196614 NTM196613:NTM196614 ODI196613:ODI196614 ONE196613:ONE196614 OXA196613:OXA196614 PGW196613:PGW196614 PQS196613:PQS196614 QAO196613:QAO196614 QKK196613:QKK196614 QUG196613:QUG196614 REC196613:REC196614 RNY196613:RNY196614 RXU196613:RXU196614 SHQ196613:SHQ196614 SRM196613:SRM196614 TBI196613:TBI196614 TLE196613:TLE196614 TVA196613:TVA196614 UEW196613:UEW196614 UOS196613:UOS196614 UYO196613:UYO196614 VIK196613:VIK196614 VSG196613:VSG196614 WCC196613:WCC196614 WLY196613:WLY196614 WVU196613:WVU196614 M262149:M262150 JI262149:JI262150 TE262149:TE262150 ADA262149:ADA262150 AMW262149:AMW262150 AWS262149:AWS262150 BGO262149:BGO262150 BQK262149:BQK262150 CAG262149:CAG262150 CKC262149:CKC262150 CTY262149:CTY262150 DDU262149:DDU262150 DNQ262149:DNQ262150 DXM262149:DXM262150 EHI262149:EHI262150 ERE262149:ERE262150 FBA262149:FBA262150 FKW262149:FKW262150 FUS262149:FUS262150 GEO262149:GEO262150 GOK262149:GOK262150 GYG262149:GYG262150 HIC262149:HIC262150 HRY262149:HRY262150 IBU262149:IBU262150 ILQ262149:ILQ262150 IVM262149:IVM262150 JFI262149:JFI262150 JPE262149:JPE262150 JZA262149:JZA262150 KIW262149:KIW262150 KSS262149:KSS262150 LCO262149:LCO262150 LMK262149:LMK262150 LWG262149:LWG262150 MGC262149:MGC262150 MPY262149:MPY262150 MZU262149:MZU262150 NJQ262149:NJQ262150 NTM262149:NTM262150 ODI262149:ODI262150 ONE262149:ONE262150 OXA262149:OXA262150 PGW262149:PGW262150 PQS262149:PQS262150 QAO262149:QAO262150 QKK262149:QKK262150 QUG262149:QUG262150 REC262149:REC262150 RNY262149:RNY262150 RXU262149:RXU262150 SHQ262149:SHQ262150 SRM262149:SRM262150 TBI262149:TBI262150 TLE262149:TLE262150 TVA262149:TVA262150 UEW262149:UEW262150 UOS262149:UOS262150 UYO262149:UYO262150 VIK262149:VIK262150 VSG262149:VSG262150 WCC262149:WCC262150 WLY262149:WLY262150 WVU262149:WVU262150 M327685:M327686 JI327685:JI327686 TE327685:TE327686 ADA327685:ADA327686 AMW327685:AMW327686 AWS327685:AWS327686 BGO327685:BGO327686 BQK327685:BQK327686 CAG327685:CAG327686 CKC327685:CKC327686 CTY327685:CTY327686 DDU327685:DDU327686 DNQ327685:DNQ327686 DXM327685:DXM327686 EHI327685:EHI327686 ERE327685:ERE327686 FBA327685:FBA327686 FKW327685:FKW327686 FUS327685:FUS327686 GEO327685:GEO327686 GOK327685:GOK327686 GYG327685:GYG327686 HIC327685:HIC327686 HRY327685:HRY327686 IBU327685:IBU327686 ILQ327685:ILQ327686 IVM327685:IVM327686 JFI327685:JFI327686 JPE327685:JPE327686 JZA327685:JZA327686 KIW327685:KIW327686 KSS327685:KSS327686 LCO327685:LCO327686 LMK327685:LMK327686 LWG327685:LWG327686 MGC327685:MGC327686 MPY327685:MPY327686 MZU327685:MZU327686 NJQ327685:NJQ327686 NTM327685:NTM327686 ODI327685:ODI327686 ONE327685:ONE327686 OXA327685:OXA327686 PGW327685:PGW327686 PQS327685:PQS327686 QAO327685:QAO327686 QKK327685:QKK327686 QUG327685:QUG327686 REC327685:REC327686 RNY327685:RNY327686 RXU327685:RXU327686 SHQ327685:SHQ327686 SRM327685:SRM327686 TBI327685:TBI327686 TLE327685:TLE327686 TVA327685:TVA327686 UEW327685:UEW327686 UOS327685:UOS327686 UYO327685:UYO327686 VIK327685:VIK327686 VSG327685:VSG327686 WCC327685:WCC327686 WLY327685:WLY327686 WVU327685:WVU327686 M393221:M393222 JI393221:JI393222 TE393221:TE393222 ADA393221:ADA393222 AMW393221:AMW393222 AWS393221:AWS393222 BGO393221:BGO393222 BQK393221:BQK393222 CAG393221:CAG393222 CKC393221:CKC393222 CTY393221:CTY393222 DDU393221:DDU393222 DNQ393221:DNQ393222 DXM393221:DXM393222 EHI393221:EHI393222 ERE393221:ERE393222 FBA393221:FBA393222 FKW393221:FKW393222 FUS393221:FUS393222 GEO393221:GEO393222 GOK393221:GOK393222 GYG393221:GYG393222 HIC393221:HIC393222 HRY393221:HRY393222 IBU393221:IBU393222 ILQ393221:ILQ393222 IVM393221:IVM393222 JFI393221:JFI393222 JPE393221:JPE393222 JZA393221:JZA393222 KIW393221:KIW393222 KSS393221:KSS393222 LCO393221:LCO393222 LMK393221:LMK393222 LWG393221:LWG393222 MGC393221:MGC393222 MPY393221:MPY393222 MZU393221:MZU393222 NJQ393221:NJQ393222 NTM393221:NTM393222 ODI393221:ODI393222 ONE393221:ONE393222 OXA393221:OXA393222 PGW393221:PGW393222 PQS393221:PQS393222 QAO393221:QAO393222 QKK393221:QKK393222 QUG393221:QUG393222 REC393221:REC393222 RNY393221:RNY393222 RXU393221:RXU393222 SHQ393221:SHQ393222 SRM393221:SRM393222 TBI393221:TBI393222 TLE393221:TLE393222 TVA393221:TVA393222 UEW393221:UEW393222 UOS393221:UOS393222 UYO393221:UYO393222 VIK393221:VIK393222 VSG393221:VSG393222 WCC393221:WCC393222 WLY393221:WLY393222 WVU393221:WVU393222 M458757:M458758 JI458757:JI458758 TE458757:TE458758 ADA458757:ADA458758 AMW458757:AMW458758 AWS458757:AWS458758 BGO458757:BGO458758 BQK458757:BQK458758 CAG458757:CAG458758 CKC458757:CKC458758 CTY458757:CTY458758 DDU458757:DDU458758 DNQ458757:DNQ458758 DXM458757:DXM458758 EHI458757:EHI458758 ERE458757:ERE458758 FBA458757:FBA458758 FKW458757:FKW458758 FUS458757:FUS458758 GEO458757:GEO458758 GOK458757:GOK458758 GYG458757:GYG458758 HIC458757:HIC458758 HRY458757:HRY458758 IBU458757:IBU458758 ILQ458757:ILQ458758 IVM458757:IVM458758 JFI458757:JFI458758 JPE458757:JPE458758 JZA458757:JZA458758 KIW458757:KIW458758 KSS458757:KSS458758 LCO458757:LCO458758 LMK458757:LMK458758 LWG458757:LWG458758 MGC458757:MGC458758 MPY458757:MPY458758 MZU458757:MZU458758 NJQ458757:NJQ458758 NTM458757:NTM458758 ODI458757:ODI458758 ONE458757:ONE458758 OXA458757:OXA458758 PGW458757:PGW458758 PQS458757:PQS458758 QAO458757:QAO458758 QKK458757:QKK458758 QUG458757:QUG458758 REC458757:REC458758 RNY458757:RNY458758 RXU458757:RXU458758 SHQ458757:SHQ458758 SRM458757:SRM458758 TBI458757:TBI458758 TLE458757:TLE458758 TVA458757:TVA458758 UEW458757:UEW458758 UOS458757:UOS458758 UYO458757:UYO458758 VIK458757:VIK458758 VSG458757:VSG458758 WCC458757:WCC458758 WLY458757:WLY458758 WVU458757:WVU458758 M524293:M524294 JI524293:JI524294 TE524293:TE524294 ADA524293:ADA524294 AMW524293:AMW524294 AWS524293:AWS524294 BGO524293:BGO524294 BQK524293:BQK524294 CAG524293:CAG524294 CKC524293:CKC524294 CTY524293:CTY524294 DDU524293:DDU524294 DNQ524293:DNQ524294 DXM524293:DXM524294 EHI524293:EHI524294 ERE524293:ERE524294 FBA524293:FBA524294 FKW524293:FKW524294 FUS524293:FUS524294 GEO524293:GEO524294 GOK524293:GOK524294 GYG524293:GYG524294 HIC524293:HIC524294 HRY524293:HRY524294 IBU524293:IBU524294 ILQ524293:ILQ524294 IVM524293:IVM524294 JFI524293:JFI524294 JPE524293:JPE524294 JZA524293:JZA524294 KIW524293:KIW524294 KSS524293:KSS524294 LCO524293:LCO524294 LMK524293:LMK524294 LWG524293:LWG524294 MGC524293:MGC524294 MPY524293:MPY524294 MZU524293:MZU524294 NJQ524293:NJQ524294 NTM524293:NTM524294 ODI524293:ODI524294 ONE524293:ONE524294 OXA524293:OXA524294 PGW524293:PGW524294 PQS524293:PQS524294 QAO524293:QAO524294 QKK524293:QKK524294 QUG524293:QUG524294 REC524293:REC524294 RNY524293:RNY524294 RXU524293:RXU524294 SHQ524293:SHQ524294 SRM524293:SRM524294 TBI524293:TBI524294 TLE524293:TLE524294 TVA524293:TVA524294 UEW524293:UEW524294 UOS524293:UOS524294 UYO524293:UYO524294 VIK524293:VIK524294 VSG524293:VSG524294 WCC524293:WCC524294 WLY524293:WLY524294 WVU524293:WVU524294 M589829:M589830 JI589829:JI589830 TE589829:TE589830 ADA589829:ADA589830 AMW589829:AMW589830 AWS589829:AWS589830 BGO589829:BGO589830 BQK589829:BQK589830 CAG589829:CAG589830 CKC589829:CKC589830 CTY589829:CTY589830 DDU589829:DDU589830 DNQ589829:DNQ589830 DXM589829:DXM589830 EHI589829:EHI589830 ERE589829:ERE589830 FBA589829:FBA589830 FKW589829:FKW589830 FUS589829:FUS589830 GEO589829:GEO589830 GOK589829:GOK589830 GYG589829:GYG589830 HIC589829:HIC589830 HRY589829:HRY589830 IBU589829:IBU589830 ILQ589829:ILQ589830 IVM589829:IVM589830 JFI589829:JFI589830 JPE589829:JPE589830 JZA589829:JZA589830 KIW589829:KIW589830 KSS589829:KSS589830 LCO589829:LCO589830 LMK589829:LMK589830 LWG589829:LWG589830 MGC589829:MGC589830 MPY589829:MPY589830 MZU589829:MZU589830 NJQ589829:NJQ589830 NTM589829:NTM589830 ODI589829:ODI589830 ONE589829:ONE589830 OXA589829:OXA589830 PGW589829:PGW589830 PQS589829:PQS589830 QAO589829:QAO589830 QKK589829:QKK589830 QUG589829:QUG589830 REC589829:REC589830 RNY589829:RNY589830 RXU589829:RXU589830 SHQ589829:SHQ589830 SRM589829:SRM589830 TBI589829:TBI589830 TLE589829:TLE589830 TVA589829:TVA589830 UEW589829:UEW589830 UOS589829:UOS589830 UYO589829:UYO589830 VIK589829:VIK589830 VSG589829:VSG589830 WCC589829:WCC589830 WLY589829:WLY589830 WVU589829:WVU589830 M655365:M655366 JI655365:JI655366 TE655365:TE655366 ADA655365:ADA655366 AMW655365:AMW655366 AWS655365:AWS655366 BGO655365:BGO655366 BQK655365:BQK655366 CAG655365:CAG655366 CKC655365:CKC655366 CTY655365:CTY655366 DDU655365:DDU655366 DNQ655365:DNQ655366 DXM655365:DXM655366 EHI655365:EHI655366 ERE655365:ERE655366 FBA655365:FBA655366 FKW655365:FKW655366 FUS655365:FUS655366 GEO655365:GEO655366 GOK655365:GOK655366 GYG655365:GYG655366 HIC655365:HIC655366 HRY655365:HRY655366 IBU655365:IBU655366 ILQ655365:ILQ655366 IVM655365:IVM655366 JFI655365:JFI655366 JPE655365:JPE655366 JZA655365:JZA655366 KIW655365:KIW655366 KSS655365:KSS655366 LCO655365:LCO655366 LMK655365:LMK655366 LWG655365:LWG655366 MGC655365:MGC655366 MPY655365:MPY655366 MZU655365:MZU655366 NJQ655365:NJQ655366 NTM655365:NTM655366 ODI655365:ODI655366 ONE655365:ONE655366 OXA655365:OXA655366 PGW655365:PGW655366 PQS655365:PQS655366 QAO655365:QAO655366 QKK655365:QKK655366 QUG655365:QUG655366 REC655365:REC655366 RNY655365:RNY655366 RXU655365:RXU655366 SHQ655365:SHQ655366 SRM655365:SRM655366 TBI655365:TBI655366 TLE655365:TLE655366 TVA655365:TVA655366 UEW655365:UEW655366 UOS655365:UOS655366 UYO655365:UYO655366 VIK655365:VIK655366 VSG655365:VSG655366 WCC655365:WCC655366 WLY655365:WLY655366 WVU655365:WVU655366 M720901:M720902 JI720901:JI720902 TE720901:TE720902 ADA720901:ADA720902 AMW720901:AMW720902 AWS720901:AWS720902 BGO720901:BGO720902 BQK720901:BQK720902 CAG720901:CAG720902 CKC720901:CKC720902 CTY720901:CTY720902 DDU720901:DDU720902 DNQ720901:DNQ720902 DXM720901:DXM720902 EHI720901:EHI720902 ERE720901:ERE720902 FBA720901:FBA720902 FKW720901:FKW720902 FUS720901:FUS720902 GEO720901:GEO720902 GOK720901:GOK720902 GYG720901:GYG720902 HIC720901:HIC720902 HRY720901:HRY720902 IBU720901:IBU720902 ILQ720901:ILQ720902 IVM720901:IVM720902 JFI720901:JFI720902 JPE720901:JPE720902 JZA720901:JZA720902 KIW720901:KIW720902 KSS720901:KSS720902 LCO720901:LCO720902 LMK720901:LMK720902 LWG720901:LWG720902 MGC720901:MGC720902 MPY720901:MPY720902 MZU720901:MZU720902 NJQ720901:NJQ720902 NTM720901:NTM720902 ODI720901:ODI720902 ONE720901:ONE720902 OXA720901:OXA720902 PGW720901:PGW720902 PQS720901:PQS720902 QAO720901:QAO720902 QKK720901:QKK720902 QUG720901:QUG720902 REC720901:REC720902 RNY720901:RNY720902 RXU720901:RXU720902 SHQ720901:SHQ720902 SRM720901:SRM720902 TBI720901:TBI720902 TLE720901:TLE720902 TVA720901:TVA720902 UEW720901:UEW720902 UOS720901:UOS720902 UYO720901:UYO720902 VIK720901:VIK720902 VSG720901:VSG720902 WCC720901:WCC720902 WLY720901:WLY720902 WVU720901:WVU720902 M786437:M786438 JI786437:JI786438 TE786437:TE786438 ADA786437:ADA786438 AMW786437:AMW786438 AWS786437:AWS786438 BGO786437:BGO786438 BQK786437:BQK786438 CAG786437:CAG786438 CKC786437:CKC786438 CTY786437:CTY786438 DDU786437:DDU786438 DNQ786437:DNQ786438 DXM786437:DXM786438 EHI786437:EHI786438 ERE786437:ERE786438 FBA786437:FBA786438 FKW786437:FKW786438 FUS786437:FUS786438 GEO786437:GEO786438 GOK786437:GOK786438 GYG786437:GYG786438 HIC786437:HIC786438 HRY786437:HRY786438 IBU786437:IBU786438 ILQ786437:ILQ786438 IVM786437:IVM786438 JFI786437:JFI786438 JPE786437:JPE786438 JZA786437:JZA786438 KIW786437:KIW786438 KSS786437:KSS786438 LCO786437:LCO786438 LMK786437:LMK786438 LWG786437:LWG786438 MGC786437:MGC786438 MPY786437:MPY786438 MZU786437:MZU786438 NJQ786437:NJQ786438 NTM786437:NTM786438 ODI786437:ODI786438 ONE786437:ONE786438 OXA786437:OXA786438 PGW786437:PGW786438 PQS786437:PQS786438 QAO786437:QAO786438 QKK786437:QKK786438 QUG786437:QUG786438 REC786437:REC786438 RNY786437:RNY786438 RXU786437:RXU786438 SHQ786437:SHQ786438 SRM786437:SRM786438 TBI786437:TBI786438 TLE786437:TLE786438 TVA786437:TVA786438 UEW786437:UEW786438 UOS786437:UOS786438 UYO786437:UYO786438 VIK786437:VIK786438 VSG786437:VSG786438 WCC786437:WCC786438 WLY786437:WLY786438 WVU786437:WVU786438 M851973:M851974 JI851973:JI851974 TE851973:TE851974 ADA851973:ADA851974 AMW851973:AMW851974 AWS851973:AWS851974 BGO851973:BGO851974 BQK851973:BQK851974 CAG851973:CAG851974 CKC851973:CKC851974 CTY851973:CTY851974 DDU851973:DDU851974 DNQ851973:DNQ851974 DXM851973:DXM851974 EHI851973:EHI851974 ERE851973:ERE851974 FBA851973:FBA851974 FKW851973:FKW851974 FUS851973:FUS851974 GEO851973:GEO851974 GOK851973:GOK851974 GYG851973:GYG851974 HIC851973:HIC851974 HRY851973:HRY851974 IBU851973:IBU851974 ILQ851973:ILQ851974 IVM851973:IVM851974 JFI851973:JFI851974 JPE851973:JPE851974 JZA851973:JZA851974 KIW851973:KIW851974 KSS851973:KSS851974 LCO851973:LCO851974 LMK851973:LMK851974 LWG851973:LWG851974 MGC851973:MGC851974 MPY851973:MPY851974 MZU851973:MZU851974 NJQ851973:NJQ851974 NTM851973:NTM851974 ODI851973:ODI851974 ONE851973:ONE851974 OXA851973:OXA851974 PGW851973:PGW851974 PQS851973:PQS851974 QAO851973:QAO851974 QKK851973:QKK851974 QUG851973:QUG851974 REC851973:REC851974 RNY851973:RNY851974 RXU851973:RXU851974 SHQ851973:SHQ851974 SRM851973:SRM851974 TBI851973:TBI851974 TLE851973:TLE851974 TVA851973:TVA851974 UEW851973:UEW851974 UOS851973:UOS851974 UYO851973:UYO851974 VIK851973:VIK851974 VSG851973:VSG851974 WCC851973:WCC851974 WLY851973:WLY851974 WVU851973:WVU851974 M917509:M917510 JI917509:JI917510 TE917509:TE917510 ADA917509:ADA917510 AMW917509:AMW917510 AWS917509:AWS917510 BGO917509:BGO917510 BQK917509:BQK917510 CAG917509:CAG917510 CKC917509:CKC917510 CTY917509:CTY917510 DDU917509:DDU917510 DNQ917509:DNQ917510 DXM917509:DXM917510 EHI917509:EHI917510 ERE917509:ERE917510 FBA917509:FBA917510 FKW917509:FKW917510 FUS917509:FUS917510 GEO917509:GEO917510 GOK917509:GOK917510 GYG917509:GYG917510 HIC917509:HIC917510 HRY917509:HRY917510 IBU917509:IBU917510 ILQ917509:ILQ917510 IVM917509:IVM917510 JFI917509:JFI917510 JPE917509:JPE917510 JZA917509:JZA917510 KIW917509:KIW917510 KSS917509:KSS917510 LCO917509:LCO917510 LMK917509:LMK917510 LWG917509:LWG917510 MGC917509:MGC917510 MPY917509:MPY917510 MZU917509:MZU917510 NJQ917509:NJQ917510 NTM917509:NTM917510 ODI917509:ODI917510 ONE917509:ONE917510 OXA917509:OXA917510 PGW917509:PGW917510 PQS917509:PQS917510 QAO917509:QAO917510 QKK917509:QKK917510 QUG917509:QUG917510 REC917509:REC917510 RNY917509:RNY917510 RXU917509:RXU917510 SHQ917509:SHQ917510 SRM917509:SRM917510 TBI917509:TBI917510 TLE917509:TLE917510 TVA917509:TVA917510 UEW917509:UEW917510 UOS917509:UOS917510 UYO917509:UYO917510 VIK917509:VIK917510 VSG917509:VSG917510 WCC917509:WCC917510 WLY917509:WLY917510 WVU917509:WVU917510 M983045:M983046 JI983045:JI983046 TE983045:TE983046 ADA983045:ADA983046 AMW983045:AMW983046 AWS983045:AWS983046 BGO983045:BGO983046 BQK983045:BQK983046 CAG983045:CAG983046 CKC983045:CKC983046 CTY983045:CTY983046 DDU983045:DDU983046 DNQ983045:DNQ983046 DXM983045:DXM983046 EHI983045:EHI983046 ERE983045:ERE983046 FBA983045:FBA983046 FKW983045:FKW983046 FUS983045:FUS983046 GEO983045:GEO983046 GOK983045:GOK983046 GYG983045:GYG983046 HIC983045:HIC983046 HRY983045:HRY983046 IBU983045:IBU983046 ILQ983045:ILQ983046 IVM983045:IVM983046 JFI983045:JFI983046 JPE983045:JPE983046 JZA983045:JZA983046 KIW983045:KIW983046 KSS983045:KSS983046 LCO983045:LCO983046 LMK983045:LMK983046 LWG983045:LWG983046 MGC983045:MGC983046 MPY983045:MPY983046 MZU983045:MZU983046 NJQ983045:NJQ983046 NTM983045:NTM983046 ODI983045:ODI983046 ONE983045:ONE983046 OXA983045:OXA983046 PGW983045:PGW983046 PQS983045:PQS983046 QAO983045:QAO983046 QKK983045:QKK983046 QUG983045:QUG983046 REC983045:REC983046 RNY983045:RNY983046 RXU983045:RXU983046 SHQ983045:SHQ983046 SRM983045:SRM983046 TBI983045:TBI983046 TLE983045:TLE983046 TVA983045:TVA983046 UEW983045:UEW983046 UOS983045:UOS983046 UYO983045:UYO983046 VIK983045:VIK983046 VSG983045:VSG983046 WCC983045:WCC983046 WLY983045:WLY983046" xr:uid="{00000000-0002-0000-0B00-000001000000}">
      <formula1>"代,芸,代・芸,活,代・活"</formula1>
    </dataValidation>
    <dataValidation imeMode="off" allowBlank="1" showInputMessage="1" showErrorMessage="1" sqref="WLN983050 C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C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C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C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C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C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C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C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C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C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C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C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C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C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C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WVJ983050 C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C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C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C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C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C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C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C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C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C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C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C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C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C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C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C8 C10" xr:uid="{00000000-0002-0000-0B00-000002000000}"/>
    <dataValidation type="list" allowBlank="1" showInputMessage="1" showErrorMessage="1" sqref="F5:G7" xr:uid="{00000000-0002-0000-0B00-000003000000}">
      <formula1>"ー,〇"</formula1>
    </dataValidation>
  </dataValidations>
  <printOptions horizontalCentered="1"/>
  <pageMargins left="0.78740157480314965" right="0.78740157480314965" top="0.78740157480314965" bottom="0.78740157480314965" header="0" footer="0"/>
  <pageSetup paperSize="9" scale="46"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44"/>
  <sheetViews>
    <sheetView view="pageBreakPreview" zoomScale="70" zoomScaleNormal="80" zoomScaleSheetLayoutView="70" workbookViewId="0">
      <selection activeCell="E14" sqref="E14:M14"/>
    </sheetView>
  </sheetViews>
  <sheetFormatPr defaultRowHeight="16.5" x14ac:dyDescent="0.55000000000000004"/>
  <cols>
    <col min="1" max="1" width="7.58203125" style="281" customWidth="1"/>
    <col min="2" max="2" width="12.58203125" style="281" customWidth="1"/>
    <col min="3" max="6" width="10.58203125" style="281" customWidth="1"/>
    <col min="7" max="7" width="7.58203125" style="281" customWidth="1"/>
    <col min="8" max="8" width="12.58203125" style="281" customWidth="1"/>
    <col min="9" max="9" width="7.58203125" style="281" customWidth="1"/>
    <col min="10" max="10" width="10.58203125" style="281" customWidth="1"/>
    <col min="11" max="11" width="27.25" style="281" customWidth="1"/>
    <col min="12" max="12" width="10.58203125" style="281" customWidth="1"/>
    <col min="13" max="13" width="30.33203125" style="281" customWidth="1"/>
    <col min="14" max="14" width="84.58203125" style="281" customWidth="1"/>
    <col min="15" max="255" width="8.6640625" style="281"/>
    <col min="256" max="257" width="7.58203125" style="281" customWidth="1"/>
    <col min="258" max="261" width="10.58203125" style="281" customWidth="1"/>
    <col min="262" max="263" width="7.58203125" style="281" customWidth="1"/>
    <col min="264" max="264" width="13.5" style="281" customWidth="1"/>
    <col min="265" max="266" width="10.58203125" style="281" customWidth="1"/>
    <col min="267" max="267" width="9.58203125" style="281" customWidth="1"/>
    <col min="268" max="268" width="9.08203125" style="281" customWidth="1"/>
    <col min="269" max="269" width="17.08203125" style="281" customWidth="1"/>
    <col min="270" max="511" width="8.6640625" style="281"/>
    <col min="512" max="513" width="7.58203125" style="281" customWidth="1"/>
    <col min="514" max="517" width="10.58203125" style="281" customWidth="1"/>
    <col min="518" max="519" width="7.58203125" style="281" customWidth="1"/>
    <col min="520" max="520" width="13.5" style="281" customWidth="1"/>
    <col min="521" max="522" width="10.58203125" style="281" customWidth="1"/>
    <col min="523" max="523" width="9.58203125" style="281" customWidth="1"/>
    <col min="524" max="524" width="9.08203125" style="281" customWidth="1"/>
    <col min="525" max="525" width="17.08203125" style="281" customWidth="1"/>
    <col min="526" max="767" width="8.6640625" style="281"/>
    <col min="768" max="769" width="7.58203125" style="281" customWidth="1"/>
    <col min="770" max="773" width="10.58203125" style="281" customWidth="1"/>
    <col min="774" max="775" width="7.58203125" style="281" customWidth="1"/>
    <col min="776" max="776" width="13.5" style="281" customWidth="1"/>
    <col min="777" max="778" width="10.58203125" style="281" customWidth="1"/>
    <col min="779" max="779" width="9.58203125" style="281" customWidth="1"/>
    <col min="780" max="780" width="9.08203125" style="281" customWidth="1"/>
    <col min="781" max="781" width="17.08203125" style="281" customWidth="1"/>
    <col min="782" max="1023" width="8.6640625" style="281"/>
    <col min="1024" max="1025" width="7.58203125" style="281" customWidth="1"/>
    <col min="1026" max="1029" width="10.58203125" style="281" customWidth="1"/>
    <col min="1030" max="1031" width="7.58203125" style="281" customWidth="1"/>
    <col min="1032" max="1032" width="13.5" style="281" customWidth="1"/>
    <col min="1033" max="1034" width="10.58203125" style="281" customWidth="1"/>
    <col min="1035" max="1035" width="9.58203125" style="281" customWidth="1"/>
    <col min="1036" max="1036" width="9.08203125" style="281" customWidth="1"/>
    <col min="1037" max="1037" width="17.08203125" style="281" customWidth="1"/>
    <col min="1038" max="1279" width="8.6640625" style="281"/>
    <col min="1280" max="1281" width="7.58203125" style="281" customWidth="1"/>
    <col min="1282" max="1285" width="10.58203125" style="281" customWidth="1"/>
    <col min="1286" max="1287" width="7.58203125" style="281" customWidth="1"/>
    <col min="1288" max="1288" width="13.5" style="281" customWidth="1"/>
    <col min="1289" max="1290" width="10.58203125" style="281" customWidth="1"/>
    <col min="1291" max="1291" width="9.58203125" style="281" customWidth="1"/>
    <col min="1292" max="1292" width="9.08203125" style="281" customWidth="1"/>
    <col min="1293" max="1293" width="17.08203125" style="281" customWidth="1"/>
    <col min="1294" max="1535" width="8.6640625" style="281"/>
    <col min="1536" max="1537" width="7.58203125" style="281" customWidth="1"/>
    <col min="1538" max="1541" width="10.58203125" style="281" customWidth="1"/>
    <col min="1542" max="1543" width="7.58203125" style="281" customWidth="1"/>
    <col min="1544" max="1544" width="13.5" style="281" customWidth="1"/>
    <col min="1545" max="1546" width="10.58203125" style="281" customWidth="1"/>
    <col min="1547" max="1547" width="9.58203125" style="281" customWidth="1"/>
    <col min="1548" max="1548" width="9.08203125" style="281" customWidth="1"/>
    <col min="1549" max="1549" width="17.08203125" style="281" customWidth="1"/>
    <col min="1550" max="1791" width="8.6640625" style="281"/>
    <col min="1792" max="1793" width="7.58203125" style="281" customWidth="1"/>
    <col min="1794" max="1797" width="10.58203125" style="281" customWidth="1"/>
    <col min="1798" max="1799" width="7.58203125" style="281" customWidth="1"/>
    <col min="1800" max="1800" width="13.5" style="281" customWidth="1"/>
    <col min="1801" max="1802" width="10.58203125" style="281" customWidth="1"/>
    <col min="1803" max="1803" width="9.58203125" style="281" customWidth="1"/>
    <col min="1804" max="1804" width="9.08203125" style="281" customWidth="1"/>
    <col min="1805" max="1805" width="17.08203125" style="281" customWidth="1"/>
    <col min="1806" max="2047" width="8.6640625" style="281"/>
    <col min="2048" max="2049" width="7.58203125" style="281" customWidth="1"/>
    <col min="2050" max="2053" width="10.58203125" style="281" customWidth="1"/>
    <col min="2054" max="2055" width="7.58203125" style="281" customWidth="1"/>
    <col min="2056" max="2056" width="13.5" style="281" customWidth="1"/>
    <col min="2057" max="2058" width="10.58203125" style="281" customWidth="1"/>
    <col min="2059" max="2059" width="9.58203125" style="281" customWidth="1"/>
    <col min="2060" max="2060" width="9.08203125" style="281" customWidth="1"/>
    <col min="2061" max="2061" width="17.08203125" style="281" customWidth="1"/>
    <col min="2062" max="2303" width="8.6640625" style="281"/>
    <col min="2304" max="2305" width="7.58203125" style="281" customWidth="1"/>
    <col min="2306" max="2309" width="10.58203125" style="281" customWidth="1"/>
    <col min="2310" max="2311" width="7.58203125" style="281" customWidth="1"/>
    <col min="2312" max="2312" width="13.5" style="281" customWidth="1"/>
    <col min="2313" max="2314" width="10.58203125" style="281" customWidth="1"/>
    <col min="2315" max="2315" width="9.58203125" style="281" customWidth="1"/>
    <col min="2316" max="2316" width="9.08203125" style="281" customWidth="1"/>
    <col min="2317" max="2317" width="17.08203125" style="281" customWidth="1"/>
    <col min="2318" max="2559" width="8.6640625" style="281"/>
    <col min="2560" max="2561" width="7.58203125" style="281" customWidth="1"/>
    <col min="2562" max="2565" width="10.58203125" style="281" customWidth="1"/>
    <col min="2566" max="2567" width="7.58203125" style="281" customWidth="1"/>
    <col min="2568" max="2568" width="13.5" style="281" customWidth="1"/>
    <col min="2569" max="2570" width="10.58203125" style="281" customWidth="1"/>
    <col min="2571" max="2571" width="9.58203125" style="281" customWidth="1"/>
    <col min="2572" max="2572" width="9.08203125" style="281" customWidth="1"/>
    <col min="2573" max="2573" width="17.08203125" style="281" customWidth="1"/>
    <col min="2574" max="2815" width="8.6640625" style="281"/>
    <col min="2816" max="2817" width="7.58203125" style="281" customWidth="1"/>
    <col min="2818" max="2821" width="10.58203125" style="281" customWidth="1"/>
    <col min="2822" max="2823" width="7.58203125" style="281" customWidth="1"/>
    <col min="2824" max="2824" width="13.5" style="281" customWidth="1"/>
    <col min="2825" max="2826" width="10.58203125" style="281" customWidth="1"/>
    <col min="2827" max="2827" width="9.58203125" style="281" customWidth="1"/>
    <col min="2828" max="2828" width="9.08203125" style="281" customWidth="1"/>
    <col min="2829" max="2829" width="17.08203125" style="281" customWidth="1"/>
    <col min="2830" max="3071" width="8.6640625" style="281"/>
    <col min="3072" max="3073" width="7.58203125" style="281" customWidth="1"/>
    <col min="3074" max="3077" width="10.58203125" style="281" customWidth="1"/>
    <col min="3078" max="3079" width="7.58203125" style="281" customWidth="1"/>
    <col min="3080" max="3080" width="13.5" style="281" customWidth="1"/>
    <col min="3081" max="3082" width="10.58203125" style="281" customWidth="1"/>
    <col min="3083" max="3083" width="9.58203125" style="281" customWidth="1"/>
    <col min="3084" max="3084" width="9.08203125" style="281" customWidth="1"/>
    <col min="3085" max="3085" width="17.08203125" style="281" customWidth="1"/>
    <col min="3086" max="3327" width="8.6640625" style="281"/>
    <col min="3328" max="3329" width="7.58203125" style="281" customWidth="1"/>
    <col min="3330" max="3333" width="10.58203125" style="281" customWidth="1"/>
    <col min="3334" max="3335" width="7.58203125" style="281" customWidth="1"/>
    <col min="3336" max="3336" width="13.5" style="281" customWidth="1"/>
    <col min="3337" max="3338" width="10.58203125" style="281" customWidth="1"/>
    <col min="3339" max="3339" width="9.58203125" style="281" customWidth="1"/>
    <col min="3340" max="3340" width="9.08203125" style="281" customWidth="1"/>
    <col min="3341" max="3341" width="17.08203125" style="281" customWidth="1"/>
    <col min="3342" max="3583" width="8.6640625" style="281"/>
    <col min="3584" max="3585" width="7.58203125" style="281" customWidth="1"/>
    <col min="3586" max="3589" width="10.58203125" style="281" customWidth="1"/>
    <col min="3590" max="3591" width="7.58203125" style="281" customWidth="1"/>
    <col min="3592" max="3592" width="13.5" style="281" customWidth="1"/>
    <col min="3593" max="3594" width="10.58203125" style="281" customWidth="1"/>
    <col min="3595" max="3595" width="9.58203125" style="281" customWidth="1"/>
    <col min="3596" max="3596" width="9.08203125" style="281" customWidth="1"/>
    <col min="3597" max="3597" width="17.08203125" style="281" customWidth="1"/>
    <col min="3598" max="3839" width="8.6640625" style="281"/>
    <col min="3840" max="3841" width="7.58203125" style="281" customWidth="1"/>
    <col min="3842" max="3845" width="10.58203125" style="281" customWidth="1"/>
    <col min="3846" max="3847" width="7.58203125" style="281" customWidth="1"/>
    <col min="3848" max="3848" width="13.5" style="281" customWidth="1"/>
    <col min="3849" max="3850" width="10.58203125" style="281" customWidth="1"/>
    <col min="3851" max="3851" width="9.58203125" style="281" customWidth="1"/>
    <col min="3852" max="3852" width="9.08203125" style="281" customWidth="1"/>
    <col min="3853" max="3853" width="17.08203125" style="281" customWidth="1"/>
    <col min="3854" max="4095" width="8.6640625" style="281"/>
    <col min="4096" max="4097" width="7.58203125" style="281" customWidth="1"/>
    <col min="4098" max="4101" width="10.58203125" style="281" customWidth="1"/>
    <col min="4102" max="4103" width="7.58203125" style="281" customWidth="1"/>
    <col min="4104" max="4104" width="13.5" style="281" customWidth="1"/>
    <col min="4105" max="4106" width="10.58203125" style="281" customWidth="1"/>
    <col min="4107" max="4107" width="9.58203125" style="281" customWidth="1"/>
    <col min="4108" max="4108" width="9.08203125" style="281" customWidth="1"/>
    <col min="4109" max="4109" width="17.08203125" style="281" customWidth="1"/>
    <col min="4110" max="4351" width="8.6640625" style="281"/>
    <col min="4352" max="4353" width="7.58203125" style="281" customWidth="1"/>
    <col min="4354" max="4357" width="10.58203125" style="281" customWidth="1"/>
    <col min="4358" max="4359" width="7.58203125" style="281" customWidth="1"/>
    <col min="4360" max="4360" width="13.5" style="281" customWidth="1"/>
    <col min="4361" max="4362" width="10.58203125" style="281" customWidth="1"/>
    <col min="4363" max="4363" width="9.58203125" style="281" customWidth="1"/>
    <col min="4364" max="4364" width="9.08203125" style="281" customWidth="1"/>
    <col min="4365" max="4365" width="17.08203125" style="281" customWidth="1"/>
    <col min="4366" max="4607" width="8.6640625" style="281"/>
    <col min="4608" max="4609" width="7.58203125" style="281" customWidth="1"/>
    <col min="4610" max="4613" width="10.58203125" style="281" customWidth="1"/>
    <col min="4614" max="4615" width="7.58203125" style="281" customWidth="1"/>
    <col min="4616" max="4616" width="13.5" style="281" customWidth="1"/>
    <col min="4617" max="4618" width="10.58203125" style="281" customWidth="1"/>
    <col min="4619" max="4619" width="9.58203125" style="281" customWidth="1"/>
    <col min="4620" max="4620" width="9.08203125" style="281" customWidth="1"/>
    <col min="4621" max="4621" width="17.08203125" style="281" customWidth="1"/>
    <col min="4622" max="4863" width="8.6640625" style="281"/>
    <col min="4864" max="4865" width="7.58203125" style="281" customWidth="1"/>
    <col min="4866" max="4869" width="10.58203125" style="281" customWidth="1"/>
    <col min="4870" max="4871" width="7.58203125" style="281" customWidth="1"/>
    <col min="4872" max="4872" width="13.5" style="281" customWidth="1"/>
    <col min="4873" max="4874" width="10.58203125" style="281" customWidth="1"/>
    <col min="4875" max="4875" width="9.58203125" style="281" customWidth="1"/>
    <col min="4876" max="4876" width="9.08203125" style="281" customWidth="1"/>
    <col min="4877" max="4877" width="17.08203125" style="281" customWidth="1"/>
    <col min="4878" max="5119" width="8.6640625" style="281"/>
    <col min="5120" max="5121" width="7.58203125" style="281" customWidth="1"/>
    <col min="5122" max="5125" width="10.58203125" style="281" customWidth="1"/>
    <col min="5126" max="5127" width="7.58203125" style="281" customWidth="1"/>
    <col min="5128" max="5128" width="13.5" style="281" customWidth="1"/>
    <col min="5129" max="5130" width="10.58203125" style="281" customWidth="1"/>
    <col min="5131" max="5131" width="9.58203125" style="281" customWidth="1"/>
    <col min="5132" max="5132" width="9.08203125" style="281" customWidth="1"/>
    <col min="5133" max="5133" width="17.08203125" style="281" customWidth="1"/>
    <col min="5134" max="5375" width="8.6640625" style="281"/>
    <col min="5376" max="5377" width="7.58203125" style="281" customWidth="1"/>
    <col min="5378" max="5381" width="10.58203125" style="281" customWidth="1"/>
    <col min="5382" max="5383" width="7.58203125" style="281" customWidth="1"/>
    <col min="5384" max="5384" width="13.5" style="281" customWidth="1"/>
    <col min="5385" max="5386" width="10.58203125" style="281" customWidth="1"/>
    <col min="5387" max="5387" width="9.58203125" style="281" customWidth="1"/>
    <col min="5388" max="5388" width="9.08203125" style="281" customWidth="1"/>
    <col min="5389" max="5389" width="17.08203125" style="281" customWidth="1"/>
    <col min="5390" max="5631" width="8.6640625" style="281"/>
    <col min="5632" max="5633" width="7.58203125" style="281" customWidth="1"/>
    <col min="5634" max="5637" width="10.58203125" style="281" customWidth="1"/>
    <col min="5638" max="5639" width="7.58203125" style="281" customWidth="1"/>
    <col min="5640" max="5640" width="13.5" style="281" customWidth="1"/>
    <col min="5641" max="5642" width="10.58203125" style="281" customWidth="1"/>
    <col min="5643" max="5643" width="9.58203125" style="281" customWidth="1"/>
    <col min="5644" max="5644" width="9.08203125" style="281" customWidth="1"/>
    <col min="5645" max="5645" width="17.08203125" style="281" customWidth="1"/>
    <col min="5646" max="5887" width="8.6640625" style="281"/>
    <col min="5888" max="5889" width="7.58203125" style="281" customWidth="1"/>
    <col min="5890" max="5893" width="10.58203125" style="281" customWidth="1"/>
    <col min="5894" max="5895" width="7.58203125" style="281" customWidth="1"/>
    <col min="5896" max="5896" width="13.5" style="281" customWidth="1"/>
    <col min="5897" max="5898" width="10.58203125" style="281" customWidth="1"/>
    <col min="5899" max="5899" width="9.58203125" style="281" customWidth="1"/>
    <col min="5900" max="5900" width="9.08203125" style="281" customWidth="1"/>
    <col min="5901" max="5901" width="17.08203125" style="281" customWidth="1"/>
    <col min="5902" max="6143" width="8.6640625" style="281"/>
    <col min="6144" max="6145" width="7.58203125" style="281" customWidth="1"/>
    <col min="6146" max="6149" width="10.58203125" style="281" customWidth="1"/>
    <col min="6150" max="6151" width="7.58203125" style="281" customWidth="1"/>
    <col min="6152" max="6152" width="13.5" style="281" customWidth="1"/>
    <col min="6153" max="6154" width="10.58203125" style="281" customWidth="1"/>
    <col min="6155" max="6155" width="9.58203125" style="281" customWidth="1"/>
    <col min="6156" max="6156" width="9.08203125" style="281" customWidth="1"/>
    <col min="6157" max="6157" width="17.08203125" style="281" customWidth="1"/>
    <col min="6158" max="6399" width="8.6640625" style="281"/>
    <col min="6400" max="6401" width="7.58203125" style="281" customWidth="1"/>
    <col min="6402" max="6405" width="10.58203125" style="281" customWidth="1"/>
    <col min="6406" max="6407" width="7.58203125" style="281" customWidth="1"/>
    <col min="6408" max="6408" width="13.5" style="281" customWidth="1"/>
    <col min="6409" max="6410" width="10.58203125" style="281" customWidth="1"/>
    <col min="6411" max="6411" width="9.58203125" style="281" customWidth="1"/>
    <col min="6412" max="6412" width="9.08203125" style="281" customWidth="1"/>
    <col min="6413" max="6413" width="17.08203125" style="281" customWidth="1"/>
    <col min="6414" max="6655" width="8.6640625" style="281"/>
    <col min="6656" max="6657" width="7.58203125" style="281" customWidth="1"/>
    <col min="6658" max="6661" width="10.58203125" style="281" customWidth="1"/>
    <col min="6662" max="6663" width="7.58203125" style="281" customWidth="1"/>
    <col min="6664" max="6664" width="13.5" style="281" customWidth="1"/>
    <col min="6665" max="6666" width="10.58203125" style="281" customWidth="1"/>
    <col min="6667" max="6667" width="9.58203125" style="281" customWidth="1"/>
    <col min="6668" max="6668" width="9.08203125" style="281" customWidth="1"/>
    <col min="6669" max="6669" width="17.08203125" style="281" customWidth="1"/>
    <col min="6670" max="6911" width="8.6640625" style="281"/>
    <col min="6912" max="6913" width="7.58203125" style="281" customWidth="1"/>
    <col min="6914" max="6917" width="10.58203125" style="281" customWidth="1"/>
    <col min="6918" max="6919" width="7.58203125" style="281" customWidth="1"/>
    <col min="6920" max="6920" width="13.5" style="281" customWidth="1"/>
    <col min="6921" max="6922" width="10.58203125" style="281" customWidth="1"/>
    <col min="6923" max="6923" width="9.58203125" style="281" customWidth="1"/>
    <col min="6924" max="6924" width="9.08203125" style="281" customWidth="1"/>
    <col min="6925" max="6925" width="17.08203125" style="281" customWidth="1"/>
    <col min="6926" max="7167" width="8.6640625" style="281"/>
    <col min="7168" max="7169" width="7.58203125" style="281" customWidth="1"/>
    <col min="7170" max="7173" width="10.58203125" style="281" customWidth="1"/>
    <col min="7174" max="7175" width="7.58203125" style="281" customWidth="1"/>
    <col min="7176" max="7176" width="13.5" style="281" customWidth="1"/>
    <col min="7177" max="7178" width="10.58203125" style="281" customWidth="1"/>
    <col min="7179" max="7179" width="9.58203125" style="281" customWidth="1"/>
    <col min="7180" max="7180" width="9.08203125" style="281" customWidth="1"/>
    <col min="7181" max="7181" width="17.08203125" style="281" customWidth="1"/>
    <col min="7182" max="7423" width="8.6640625" style="281"/>
    <col min="7424" max="7425" width="7.58203125" style="281" customWidth="1"/>
    <col min="7426" max="7429" width="10.58203125" style="281" customWidth="1"/>
    <col min="7430" max="7431" width="7.58203125" style="281" customWidth="1"/>
    <col min="7432" max="7432" width="13.5" style="281" customWidth="1"/>
    <col min="7433" max="7434" width="10.58203125" style="281" customWidth="1"/>
    <col min="7435" max="7435" width="9.58203125" style="281" customWidth="1"/>
    <col min="7436" max="7436" width="9.08203125" style="281" customWidth="1"/>
    <col min="7437" max="7437" width="17.08203125" style="281" customWidth="1"/>
    <col min="7438" max="7679" width="8.6640625" style="281"/>
    <col min="7680" max="7681" width="7.58203125" style="281" customWidth="1"/>
    <col min="7682" max="7685" width="10.58203125" style="281" customWidth="1"/>
    <col min="7686" max="7687" width="7.58203125" style="281" customWidth="1"/>
    <col min="7688" max="7688" width="13.5" style="281" customWidth="1"/>
    <col min="7689" max="7690" width="10.58203125" style="281" customWidth="1"/>
    <col min="7691" max="7691" width="9.58203125" style="281" customWidth="1"/>
    <col min="7692" max="7692" width="9.08203125" style="281" customWidth="1"/>
    <col min="7693" max="7693" width="17.08203125" style="281" customWidth="1"/>
    <col min="7694" max="7935" width="8.6640625" style="281"/>
    <col min="7936" max="7937" width="7.58203125" style="281" customWidth="1"/>
    <col min="7938" max="7941" width="10.58203125" style="281" customWidth="1"/>
    <col min="7942" max="7943" width="7.58203125" style="281" customWidth="1"/>
    <col min="7944" max="7944" width="13.5" style="281" customWidth="1"/>
    <col min="7945" max="7946" width="10.58203125" style="281" customWidth="1"/>
    <col min="7947" max="7947" width="9.58203125" style="281" customWidth="1"/>
    <col min="7948" max="7948" width="9.08203125" style="281" customWidth="1"/>
    <col min="7949" max="7949" width="17.08203125" style="281" customWidth="1"/>
    <col min="7950" max="8191" width="8.6640625" style="281"/>
    <col min="8192" max="8193" width="7.58203125" style="281" customWidth="1"/>
    <col min="8194" max="8197" width="10.58203125" style="281" customWidth="1"/>
    <col min="8198" max="8199" width="7.58203125" style="281" customWidth="1"/>
    <col min="8200" max="8200" width="13.5" style="281" customWidth="1"/>
    <col min="8201" max="8202" width="10.58203125" style="281" customWidth="1"/>
    <col min="8203" max="8203" width="9.58203125" style="281" customWidth="1"/>
    <col min="8204" max="8204" width="9.08203125" style="281" customWidth="1"/>
    <col min="8205" max="8205" width="17.08203125" style="281" customWidth="1"/>
    <col min="8206" max="8447" width="8.6640625" style="281"/>
    <col min="8448" max="8449" width="7.58203125" style="281" customWidth="1"/>
    <col min="8450" max="8453" width="10.58203125" style="281" customWidth="1"/>
    <col min="8454" max="8455" width="7.58203125" style="281" customWidth="1"/>
    <col min="8456" max="8456" width="13.5" style="281" customWidth="1"/>
    <col min="8457" max="8458" width="10.58203125" style="281" customWidth="1"/>
    <col min="8459" max="8459" width="9.58203125" style="281" customWidth="1"/>
    <col min="8460" max="8460" width="9.08203125" style="281" customWidth="1"/>
    <col min="8461" max="8461" width="17.08203125" style="281" customWidth="1"/>
    <col min="8462" max="8703" width="8.6640625" style="281"/>
    <col min="8704" max="8705" width="7.58203125" style="281" customWidth="1"/>
    <col min="8706" max="8709" width="10.58203125" style="281" customWidth="1"/>
    <col min="8710" max="8711" width="7.58203125" style="281" customWidth="1"/>
    <col min="8712" max="8712" width="13.5" style="281" customWidth="1"/>
    <col min="8713" max="8714" width="10.58203125" style="281" customWidth="1"/>
    <col min="8715" max="8715" width="9.58203125" style="281" customWidth="1"/>
    <col min="8716" max="8716" width="9.08203125" style="281" customWidth="1"/>
    <col min="8717" max="8717" width="17.08203125" style="281" customWidth="1"/>
    <col min="8718" max="8959" width="8.6640625" style="281"/>
    <col min="8960" max="8961" width="7.58203125" style="281" customWidth="1"/>
    <col min="8962" max="8965" width="10.58203125" style="281" customWidth="1"/>
    <col min="8966" max="8967" width="7.58203125" style="281" customWidth="1"/>
    <col min="8968" max="8968" width="13.5" style="281" customWidth="1"/>
    <col min="8969" max="8970" width="10.58203125" style="281" customWidth="1"/>
    <col min="8971" max="8971" width="9.58203125" style="281" customWidth="1"/>
    <col min="8972" max="8972" width="9.08203125" style="281" customWidth="1"/>
    <col min="8973" max="8973" width="17.08203125" style="281" customWidth="1"/>
    <col min="8974" max="9215" width="8.6640625" style="281"/>
    <col min="9216" max="9217" width="7.58203125" style="281" customWidth="1"/>
    <col min="9218" max="9221" width="10.58203125" style="281" customWidth="1"/>
    <col min="9222" max="9223" width="7.58203125" style="281" customWidth="1"/>
    <col min="9224" max="9224" width="13.5" style="281" customWidth="1"/>
    <col min="9225" max="9226" width="10.58203125" style="281" customWidth="1"/>
    <col min="9227" max="9227" width="9.58203125" style="281" customWidth="1"/>
    <col min="9228" max="9228" width="9.08203125" style="281" customWidth="1"/>
    <col min="9229" max="9229" width="17.08203125" style="281" customWidth="1"/>
    <col min="9230" max="9471" width="8.6640625" style="281"/>
    <col min="9472" max="9473" width="7.58203125" style="281" customWidth="1"/>
    <col min="9474" max="9477" width="10.58203125" style="281" customWidth="1"/>
    <col min="9478" max="9479" width="7.58203125" style="281" customWidth="1"/>
    <col min="9480" max="9480" width="13.5" style="281" customWidth="1"/>
    <col min="9481" max="9482" width="10.58203125" style="281" customWidth="1"/>
    <col min="9483" max="9483" width="9.58203125" style="281" customWidth="1"/>
    <col min="9484" max="9484" width="9.08203125" style="281" customWidth="1"/>
    <col min="9485" max="9485" width="17.08203125" style="281" customWidth="1"/>
    <col min="9486" max="9727" width="8.6640625" style="281"/>
    <col min="9728" max="9729" width="7.58203125" style="281" customWidth="1"/>
    <col min="9730" max="9733" width="10.58203125" style="281" customWidth="1"/>
    <col min="9734" max="9735" width="7.58203125" style="281" customWidth="1"/>
    <col min="9736" max="9736" width="13.5" style="281" customWidth="1"/>
    <col min="9737" max="9738" width="10.58203125" style="281" customWidth="1"/>
    <col min="9739" max="9739" width="9.58203125" style="281" customWidth="1"/>
    <col min="9740" max="9740" width="9.08203125" style="281" customWidth="1"/>
    <col min="9741" max="9741" width="17.08203125" style="281" customWidth="1"/>
    <col min="9742" max="9983" width="8.6640625" style="281"/>
    <col min="9984" max="9985" width="7.58203125" style="281" customWidth="1"/>
    <col min="9986" max="9989" width="10.58203125" style="281" customWidth="1"/>
    <col min="9990" max="9991" width="7.58203125" style="281" customWidth="1"/>
    <col min="9992" max="9992" width="13.5" style="281" customWidth="1"/>
    <col min="9993" max="9994" width="10.58203125" style="281" customWidth="1"/>
    <col min="9995" max="9995" width="9.58203125" style="281" customWidth="1"/>
    <col min="9996" max="9996" width="9.08203125" style="281" customWidth="1"/>
    <col min="9997" max="9997" width="17.08203125" style="281" customWidth="1"/>
    <col min="9998" max="10239" width="8.6640625" style="281"/>
    <col min="10240" max="10241" width="7.58203125" style="281" customWidth="1"/>
    <col min="10242" max="10245" width="10.58203125" style="281" customWidth="1"/>
    <col min="10246" max="10247" width="7.58203125" style="281" customWidth="1"/>
    <col min="10248" max="10248" width="13.5" style="281" customWidth="1"/>
    <col min="10249" max="10250" width="10.58203125" style="281" customWidth="1"/>
    <col min="10251" max="10251" width="9.58203125" style="281" customWidth="1"/>
    <col min="10252" max="10252" width="9.08203125" style="281" customWidth="1"/>
    <col min="10253" max="10253" width="17.08203125" style="281" customWidth="1"/>
    <col min="10254" max="10495" width="8.6640625" style="281"/>
    <col min="10496" max="10497" width="7.58203125" style="281" customWidth="1"/>
    <col min="10498" max="10501" width="10.58203125" style="281" customWidth="1"/>
    <col min="10502" max="10503" width="7.58203125" style="281" customWidth="1"/>
    <col min="10504" max="10504" width="13.5" style="281" customWidth="1"/>
    <col min="10505" max="10506" width="10.58203125" style="281" customWidth="1"/>
    <col min="10507" max="10507" width="9.58203125" style="281" customWidth="1"/>
    <col min="10508" max="10508" width="9.08203125" style="281" customWidth="1"/>
    <col min="10509" max="10509" width="17.08203125" style="281" customWidth="1"/>
    <col min="10510" max="10751" width="8.6640625" style="281"/>
    <col min="10752" max="10753" width="7.58203125" style="281" customWidth="1"/>
    <col min="10754" max="10757" width="10.58203125" style="281" customWidth="1"/>
    <col min="10758" max="10759" width="7.58203125" style="281" customWidth="1"/>
    <col min="10760" max="10760" width="13.5" style="281" customWidth="1"/>
    <col min="10761" max="10762" width="10.58203125" style="281" customWidth="1"/>
    <col min="10763" max="10763" width="9.58203125" style="281" customWidth="1"/>
    <col min="10764" max="10764" width="9.08203125" style="281" customWidth="1"/>
    <col min="10765" max="10765" width="17.08203125" style="281" customWidth="1"/>
    <col min="10766" max="11007" width="8.6640625" style="281"/>
    <col min="11008" max="11009" width="7.58203125" style="281" customWidth="1"/>
    <col min="11010" max="11013" width="10.58203125" style="281" customWidth="1"/>
    <col min="11014" max="11015" width="7.58203125" style="281" customWidth="1"/>
    <col min="11016" max="11016" width="13.5" style="281" customWidth="1"/>
    <col min="11017" max="11018" width="10.58203125" style="281" customWidth="1"/>
    <col min="11019" max="11019" width="9.58203125" style="281" customWidth="1"/>
    <col min="11020" max="11020" width="9.08203125" style="281" customWidth="1"/>
    <col min="11021" max="11021" width="17.08203125" style="281" customWidth="1"/>
    <col min="11022" max="11263" width="8.6640625" style="281"/>
    <col min="11264" max="11265" width="7.58203125" style="281" customWidth="1"/>
    <col min="11266" max="11269" width="10.58203125" style="281" customWidth="1"/>
    <col min="11270" max="11271" width="7.58203125" style="281" customWidth="1"/>
    <col min="11272" max="11272" width="13.5" style="281" customWidth="1"/>
    <col min="11273" max="11274" width="10.58203125" style="281" customWidth="1"/>
    <col min="11275" max="11275" width="9.58203125" style="281" customWidth="1"/>
    <col min="11276" max="11276" width="9.08203125" style="281" customWidth="1"/>
    <col min="11277" max="11277" width="17.08203125" style="281" customWidth="1"/>
    <col min="11278" max="11519" width="8.6640625" style="281"/>
    <col min="11520" max="11521" width="7.58203125" style="281" customWidth="1"/>
    <col min="11522" max="11525" width="10.58203125" style="281" customWidth="1"/>
    <col min="11526" max="11527" width="7.58203125" style="281" customWidth="1"/>
    <col min="11528" max="11528" width="13.5" style="281" customWidth="1"/>
    <col min="11529" max="11530" width="10.58203125" style="281" customWidth="1"/>
    <col min="11531" max="11531" width="9.58203125" style="281" customWidth="1"/>
    <col min="11532" max="11532" width="9.08203125" style="281" customWidth="1"/>
    <col min="11533" max="11533" width="17.08203125" style="281" customWidth="1"/>
    <col min="11534" max="11775" width="8.6640625" style="281"/>
    <col min="11776" max="11777" width="7.58203125" style="281" customWidth="1"/>
    <col min="11778" max="11781" width="10.58203125" style="281" customWidth="1"/>
    <col min="11782" max="11783" width="7.58203125" style="281" customWidth="1"/>
    <col min="11784" max="11784" width="13.5" style="281" customWidth="1"/>
    <col min="11785" max="11786" width="10.58203125" style="281" customWidth="1"/>
    <col min="11787" max="11787" width="9.58203125" style="281" customWidth="1"/>
    <col min="11788" max="11788" width="9.08203125" style="281" customWidth="1"/>
    <col min="11789" max="11789" width="17.08203125" style="281" customWidth="1"/>
    <col min="11790" max="12031" width="8.6640625" style="281"/>
    <col min="12032" max="12033" width="7.58203125" style="281" customWidth="1"/>
    <col min="12034" max="12037" width="10.58203125" style="281" customWidth="1"/>
    <col min="12038" max="12039" width="7.58203125" style="281" customWidth="1"/>
    <col min="12040" max="12040" width="13.5" style="281" customWidth="1"/>
    <col min="12041" max="12042" width="10.58203125" style="281" customWidth="1"/>
    <col min="12043" max="12043" width="9.58203125" style="281" customWidth="1"/>
    <col min="12044" max="12044" width="9.08203125" style="281" customWidth="1"/>
    <col min="12045" max="12045" width="17.08203125" style="281" customWidth="1"/>
    <col min="12046" max="12287" width="8.6640625" style="281"/>
    <col min="12288" max="12289" width="7.58203125" style="281" customWidth="1"/>
    <col min="12290" max="12293" width="10.58203125" style="281" customWidth="1"/>
    <col min="12294" max="12295" width="7.58203125" style="281" customWidth="1"/>
    <col min="12296" max="12296" width="13.5" style="281" customWidth="1"/>
    <col min="12297" max="12298" width="10.58203125" style="281" customWidth="1"/>
    <col min="12299" max="12299" width="9.58203125" style="281" customWidth="1"/>
    <col min="12300" max="12300" width="9.08203125" style="281" customWidth="1"/>
    <col min="12301" max="12301" width="17.08203125" style="281" customWidth="1"/>
    <col min="12302" max="12543" width="8.6640625" style="281"/>
    <col min="12544" max="12545" width="7.58203125" style="281" customWidth="1"/>
    <col min="12546" max="12549" width="10.58203125" style="281" customWidth="1"/>
    <col min="12550" max="12551" width="7.58203125" style="281" customWidth="1"/>
    <col min="12552" max="12552" width="13.5" style="281" customWidth="1"/>
    <col min="12553" max="12554" width="10.58203125" style="281" customWidth="1"/>
    <col min="12555" max="12555" width="9.58203125" style="281" customWidth="1"/>
    <col min="12556" max="12556" width="9.08203125" style="281" customWidth="1"/>
    <col min="12557" max="12557" width="17.08203125" style="281" customWidth="1"/>
    <col min="12558" max="12799" width="8.6640625" style="281"/>
    <col min="12800" max="12801" width="7.58203125" style="281" customWidth="1"/>
    <col min="12802" max="12805" width="10.58203125" style="281" customWidth="1"/>
    <col min="12806" max="12807" width="7.58203125" style="281" customWidth="1"/>
    <col min="12808" max="12808" width="13.5" style="281" customWidth="1"/>
    <col min="12809" max="12810" width="10.58203125" style="281" customWidth="1"/>
    <col min="12811" max="12811" width="9.58203125" style="281" customWidth="1"/>
    <col min="12812" max="12812" width="9.08203125" style="281" customWidth="1"/>
    <col min="12813" max="12813" width="17.08203125" style="281" customWidth="1"/>
    <col min="12814" max="13055" width="8.6640625" style="281"/>
    <col min="13056" max="13057" width="7.58203125" style="281" customWidth="1"/>
    <col min="13058" max="13061" width="10.58203125" style="281" customWidth="1"/>
    <col min="13062" max="13063" width="7.58203125" style="281" customWidth="1"/>
    <col min="13064" max="13064" width="13.5" style="281" customWidth="1"/>
    <col min="13065" max="13066" width="10.58203125" style="281" customWidth="1"/>
    <col min="13067" max="13067" width="9.58203125" style="281" customWidth="1"/>
    <col min="13068" max="13068" width="9.08203125" style="281" customWidth="1"/>
    <col min="13069" max="13069" width="17.08203125" style="281" customWidth="1"/>
    <col min="13070" max="13311" width="8.6640625" style="281"/>
    <col min="13312" max="13313" width="7.58203125" style="281" customWidth="1"/>
    <col min="13314" max="13317" width="10.58203125" style="281" customWidth="1"/>
    <col min="13318" max="13319" width="7.58203125" style="281" customWidth="1"/>
    <col min="13320" max="13320" width="13.5" style="281" customWidth="1"/>
    <col min="13321" max="13322" width="10.58203125" style="281" customWidth="1"/>
    <col min="13323" max="13323" width="9.58203125" style="281" customWidth="1"/>
    <col min="13324" max="13324" width="9.08203125" style="281" customWidth="1"/>
    <col min="13325" max="13325" width="17.08203125" style="281" customWidth="1"/>
    <col min="13326" max="13567" width="8.6640625" style="281"/>
    <col min="13568" max="13569" width="7.58203125" style="281" customWidth="1"/>
    <col min="13570" max="13573" width="10.58203125" style="281" customWidth="1"/>
    <col min="13574" max="13575" width="7.58203125" style="281" customWidth="1"/>
    <col min="13576" max="13576" width="13.5" style="281" customWidth="1"/>
    <col min="13577" max="13578" width="10.58203125" style="281" customWidth="1"/>
    <col min="13579" max="13579" width="9.58203125" style="281" customWidth="1"/>
    <col min="13580" max="13580" width="9.08203125" style="281" customWidth="1"/>
    <col min="13581" max="13581" width="17.08203125" style="281" customWidth="1"/>
    <col min="13582" max="13823" width="8.6640625" style="281"/>
    <col min="13824" max="13825" width="7.58203125" style="281" customWidth="1"/>
    <col min="13826" max="13829" width="10.58203125" style="281" customWidth="1"/>
    <col min="13830" max="13831" width="7.58203125" style="281" customWidth="1"/>
    <col min="13832" max="13832" width="13.5" style="281" customWidth="1"/>
    <col min="13833" max="13834" width="10.58203125" style="281" customWidth="1"/>
    <col min="13835" max="13835" width="9.58203125" style="281" customWidth="1"/>
    <col min="13836" max="13836" width="9.08203125" style="281" customWidth="1"/>
    <col min="13837" max="13837" width="17.08203125" style="281" customWidth="1"/>
    <col min="13838" max="14079" width="8.6640625" style="281"/>
    <col min="14080" max="14081" width="7.58203125" style="281" customWidth="1"/>
    <col min="14082" max="14085" width="10.58203125" style="281" customWidth="1"/>
    <col min="14086" max="14087" width="7.58203125" style="281" customWidth="1"/>
    <col min="14088" max="14088" width="13.5" style="281" customWidth="1"/>
    <col min="14089" max="14090" width="10.58203125" style="281" customWidth="1"/>
    <col min="14091" max="14091" width="9.58203125" style="281" customWidth="1"/>
    <col min="14092" max="14092" width="9.08203125" style="281" customWidth="1"/>
    <col min="14093" max="14093" width="17.08203125" style="281" customWidth="1"/>
    <col min="14094" max="14335" width="8.6640625" style="281"/>
    <col min="14336" max="14337" width="7.58203125" style="281" customWidth="1"/>
    <col min="14338" max="14341" width="10.58203125" style="281" customWidth="1"/>
    <col min="14342" max="14343" width="7.58203125" style="281" customWidth="1"/>
    <col min="14344" max="14344" width="13.5" style="281" customWidth="1"/>
    <col min="14345" max="14346" width="10.58203125" style="281" customWidth="1"/>
    <col min="14347" max="14347" width="9.58203125" style="281" customWidth="1"/>
    <col min="14348" max="14348" width="9.08203125" style="281" customWidth="1"/>
    <col min="14349" max="14349" width="17.08203125" style="281" customWidth="1"/>
    <col min="14350" max="14591" width="8.6640625" style="281"/>
    <col min="14592" max="14593" width="7.58203125" style="281" customWidth="1"/>
    <col min="14594" max="14597" width="10.58203125" style="281" customWidth="1"/>
    <col min="14598" max="14599" width="7.58203125" style="281" customWidth="1"/>
    <col min="14600" max="14600" width="13.5" style="281" customWidth="1"/>
    <col min="14601" max="14602" width="10.58203125" style="281" customWidth="1"/>
    <col min="14603" max="14603" width="9.58203125" style="281" customWidth="1"/>
    <col min="14604" max="14604" width="9.08203125" style="281" customWidth="1"/>
    <col min="14605" max="14605" width="17.08203125" style="281" customWidth="1"/>
    <col min="14606" max="14847" width="8.6640625" style="281"/>
    <col min="14848" max="14849" width="7.58203125" style="281" customWidth="1"/>
    <col min="14850" max="14853" width="10.58203125" style="281" customWidth="1"/>
    <col min="14854" max="14855" width="7.58203125" style="281" customWidth="1"/>
    <col min="14856" max="14856" width="13.5" style="281" customWidth="1"/>
    <col min="14857" max="14858" width="10.58203125" style="281" customWidth="1"/>
    <col min="14859" max="14859" width="9.58203125" style="281" customWidth="1"/>
    <col min="14860" max="14860" width="9.08203125" style="281" customWidth="1"/>
    <col min="14861" max="14861" width="17.08203125" style="281" customWidth="1"/>
    <col min="14862" max="15103" width="8.6640625" style="281"/>
    <col min="15104" max="15105" width="7.58203125" style="281" customWidth="1"/>
    <col min="15106" max="15109" width="10.58203125" style="281" customWidth="1"/>
    <col min="15110" max="15111" width="7.58203125" style="281" customWidth="1"/>
    <col min="15112" max="15112" width="13.5" style="281" customWidth="1"/>
    <col min="15113" max="15114" width="10.58203125" style="281" customWidth="1"/>
    <col min="15115" max="15115" width="9.58203125" style="281" customWidth="1"/>
    <col min="15116" max="15116" width="9.08203125" style="281" customWidth="1"/>
    <col min="15117" max="15117" width="17.08203125" style="281" customWidth="1"/>
    <col min="15118" max="15359" width="8.6640625" style="281"/>
    <col min="15360" max="15361" width="7.58203125" style="281" customWidth="1"/>
    <col min="15362" max="15365" width="10.58203125" style="281" customWidth="1"/>
    <col min="15366" max="15367" width="7.58203125" style="281" customWidth="1"/>
    <col min="15368" max="15368" width="13.5" style="281" customWidth="1"/>
    <col min="15369" max="15370" width="10.58203125" style="281" customWidth="1"/>
    <col min="15371" max="15371" width="9.58203125" style="281" customWidth="1"/>
    <col min="15372" max="15372" width="9.08203125" style="281" customWidth="1"/>
    <col min="15373" max="15373" width="17.08203125" style="281" customWidth="1"/>
    <col min="15374" max="15615" width="8.6640625" style="281"/>
    <col min="15616" max="15617" width="7.58203125" style="281" customWidth="1"/>
    <col min="15618" max="15621" width="10.58203125" style="281" customWidth="1"/>
    <col min="15622" max="15623" width="7.58203125" style="281" customWidth="1"/>
    <col min="15624" max="15624" width="13.5" style="281" customWidth="1"/>
    <col min="15625" max="15626" width="10.58203125" style="281" customWidth="1"/>
    <col min="15627" max="15627" width="9.58203125" style="281" customWidth="1"/>
    <col min="15628" max="15628" width="9.08203125" style="281" customWidth="1"/>
    <col min="15629" max="15629" width="17.08203125" style="281" customWidth="1"/>
    <col min="15630" max="15871" width="8.6640625" style="281"/>
    <col min="15872" max="15873" width="7.58203125" style="281" customWidth="1"/>
    <col min="15874" max="15877" width="10.58203125" style="281" customWidth="1"/>
    <col min="15878" max="15879" width="7.58203125" style="281" customWidth="1"/>
    <col min="15880" max="15880" width="13.5" style="281" customWidth="1"/>
    <col min="15881" max="15882" width="10.58203125" style="281" customWidth="1"/>
    <col min="15883" max="15883" width="9.58203125" style="281" customWidth="1"/>
    <col min="15884" max="15884" width="9.08203125" style="281" customWidth="1"/>
    <col min="15885" max="15885" width="17.08203125" style="281" customWidth="1"/>
    <col min="15886" max="16127" width="8.6640625" style="281"/>
    <col min="16128" max="16129" width="7.58203125" style="281" customWidth="1"/>
    <col min="16130" max="16133" width="10.58203125" style="281" customWidth="1"/>
    <col min="16134" max="16135" width="7.58203125" style="281" customWidth="1"/>
    <col min="16136" max="16136" width="13.5" style="281" customWidth="1"/>
    <col min="16137" max="16138" width="10.58203125" style="281" customWidth="1"/>
    <col min="16139" max="16139" width="9.58203125" style="281" customWidth="1"/>
    <col min="16140" max="16140" width="9.08203125" style="281" customWidth="1"/>
    <col min="16141" max="16141" width="17.08203125" style="281" customWidth="1"/>
    <col min="16142" max="16384" width="8.6640625" style="281"/>
  </cols>
  <sheetData>
    <row r="1" spans="1:14" ht="23.5" customHeight="1" x14ac:dyDescent="0.55000000000000004">
      <c r="A1" s="48" t="s">
        <v>712</v>
      </c>
    </row>
    <row r="2" spans="1:14" ht="29.25" customHeight="1" thickBot="1" x14ac:dyDescent="0.6">
      <c r="A2" s="359" t="s">
        <v>463</v>
      </c>
      <c r="B2" s="360"/>
      <c r="C2" s="360"/>
      <c r="D2" s="360"/>
      <c r="E2" s="360"/>
      <c r="F2" s="360"/>
      <c r="G2" s="360"/>
      <c r="H2" s="360"/>
      <c r="I2" s="360"/>
      <c r="J2" s="360"/>
      <c r="K2" s="360"/>
      <c r="L2" s="1230" t="s">
        <v>620</v>
      </c>
      <c r="M2" s="1230"/>
      <c r="N2" s="519" t="s">
        <v>576</v>
      </c>
    </row>
    <row r="3" spans="1:14" ht="24" customHeight="1" x14ac:dyDescent="0.55000000000000004">
      <c r="A3" s="1231" t="s">
        <v>464</v>
      </c>
      <c r="B3" s="361" t="s">
        <v>465</v>
      </c>
      <c r="C3" s="1233"/>
      <c r="D3" s="1234"/>
      <c r="E3" s="1234"/>
      <c r="F3" s="1234"/>
      <c r="G3" s="1235"/>
      <c r="H3" s="361" t="s">
        <v>465</v>
      </c>
      <c r="I3" s="1236"/>
      <c r="J3" s="1234"/>
      <c r="K3" s="1234"/>
      <c r="L3" s="1237" t="s">
        <v>466</v>
      </c>
      <c r="M3" s="1238"/>
      <c r="N3" s="1053" t="s">
        <v>685</v>
      </c>
    </row>
    <row r="4" spans="1:14" ht="51" customHeight="1" thickBot="1" x14ac:dyDescent="0.6">
      <c r="A4" s="1232"/>
      <c r="B4" s="362" t="s">
        <v>467</v>
      </c>
      <c r="C4" s="1240"/>
      <c r="D4" s="1241"/>
      <c r="E4" s="1241"/>
      <c r="F4" s="1241"/>
      <c r="G4" s="1242"/>
      <c r="H4" s="362" t="s">
        <v>468</v>
      </c>
      <c r="I4" s="1243"/>
      <c r="J4" s="1241"/>
      <c r="K4" s="1241"/>
      <c r="L4" s="1209"/>
      <c r="M4" s="1239"/>
      <c r="N4" s="1228"/>
    </row>
    <row r="5" spans="1:14" ht="20.149999999999999" customHeight="1" x14ac:dyDescent="0.55000000000000004">
      <c r="A5" s="1244" t="s">
        <v>673</v>
      </c>
      <c r="B5" s="1245"/>
      <c r="C5" s="1250" t="s">
        <v>613</v>
      </c>
      <c r="D5" s="1251"/>
      <c r="E5" s="1251"/>
      <c r="F5" s="1252" t="s">
        <v>314</v>
      </c>
      <c r="G5" s="1253"/>
      <c r="H5" s="1254"/>
      <c r="I5" s="1255"/>
      <c r="J5" s="1255"/>
      <c r="K5" s="1255"/>
      <c r="L5" s="1255"/>
      <c r="M5" s="1256"/>
      <c r="N5" s="1053" t="s">
        <v>703</v>
      </c>
    </row>
    <row r="6" spans="1:14" ht="20.149999999999999" customHeight="1" x14ac:dyDescent="0.55000000000000004">
      <c r="A6" s="1246"/>
      <c r="B6" s="1247"/>
      <c r="C6" s="1263" t="s">
        <v>614</v>
      </c>
      <c r="D6" s="1264"/>
      <c r="E6" s="1264"/>
      <c r="F6" s="1265" t="s">
        <v>314</v>
      </c>
      <c r="G6" s="1266"/>
      <c r="H6" s="1257"/>
      <c r="I6" s="1258"/>
      <c r="J6" s="1258"/>
      <c r="K6" s="1258"/>
      <c r="L6" s="1258"/>
      <c r="M6" s="1259"/>
      <c r="N6" s="1229"/>
    </row>
    <row r="7" spans="1:14" ht="20.149999999999999" customHeight="1" thickBot="1" x14ac:dyDescent="0.6">
      <c r="A7" s="1248"/>
      <c r="B7" s="1249"/>
      <c r="C7" s="1221" t="s">
        <v>615</v>
      </c>
      <c r="D7" s="1222"/>
      <c r="E7" s="1222"/>
      <c r="F7" s="1223" t="s">
        <v>314</v>
      </c>
      <c r="G7" s="1224"/>
      <c r="H7" s="1260"/>
      <c r="I7" s="1261"/>
      <c r="J7" s="1261"/>
      <c r="K7" s="1261"/>
      <c r="L7" s="1261"/>
      <c r="M7" s="1262"/>
      <c r="N7" s="1228"/>
    </row>
    <row r="8" spans="1:14" ht="28.5" customHeight="1" thickBot="1" x14ac:dyDescent="0.6">
      <c r="A8" s="1205" t="s">
        <v>469</v>
      </c>
      <c r="B8" s="1208" t="s">
        <v>470</v>
      </c>
      <c r="C8" s="363" t="s">
        <v>471</v>
      </c>
      <c r="D8" s="1210"/>
      <c r="E8" s="1211"/>
      <c r="F8" s="1211"/>
      <c r="G8" s="1211"/>
      <c r="H8" s="1212"/>
      <c r="I8" s="1213" t="s">
        <v>472</v>
      </c>
      <c r="J8" s="1214"/>
      <c r="K8" s="1202"/>
      <c r="L8" s="1203"/>
      <c r="M8" s="1204"/>
      <c r="N8" s="651" t="s">
        <v>705</v>
      </c>
    </row>
    <row r="9" spans="1:14" ht="28.5" customHeight="1" x14ac:dyDescent="0.55000000000000004">
      <c r="A9" s="1206"/>
      <c r="B9" s="1209"/>
      <c r="C9" s="1215"/>
      <c r="D9" s="1216"/>
      <c r="E9" s="1216"/>
      <c r="F9" s="1216"/>
      <c r="G9" s="1216"/>
      <c r="H9" s="1217"/>
      <c r="I9" s="1213" t="s">
        <v>473</v>
      </c>
      <c r="J9" s="1214"/>
      <c r="K9" s="1202"/>
      <c r="L9" s="1203"/>
      <c r="M9" s="1204"/>
      <c r="N9" s="285"/>
    </row>
    <row r="10" spans="1:14" ht="28.5" customHeight="1" x14ac:dyDescent="0.55000000000000004">
      <c r="A10" s="1206"/>
      <c r="B10" s="1208" t="s">
        <v>474</v>
      </c>
      <c r="C10" s="363" t="s">
        <v>471</v>
      </c>
      <c r="D10" s="1210"/>
      <c r="E10" s="1211"/>
      <c r="F10" s="1211"/>
      <c r="G10" s="1211"/>
      <c r="H10" s="1212"/>
      <c r="I10" s="1213" t="s">
        <v>472</v>
      </c>
      <c r="J10" s="1214"/>
      <c r="K10" s="1202"/>
      <c r="L10" s="1203"/>
      <c r="M10" s="1204"/>
      <c r="N10" s="285"/>
    </row>
    <row r="11" spans="1:14" ht="28.5" customHeight="1" x14ac:dyDescent="0.55000000000000004">
      <c r="A11" s="1207"/>
      <c r="B11" s="1209"/>
      <c r="C11" s="1218"/>
      <c r="D11" s="1219"/>
      <c r="E11" s="1219"/>
      <c r="F11" s="1219"/>
      <c r="G11" s="1219"/>
      <c r="H11" s="1220"/>
      <c r="I11" s="1213" t="s">
        <v>473</v>
      </c>
      <c r="J11" s="1214"/>
      <c r="K11" s="1202"/>
      <c r="L11" s="1203"/>
      <c r="M11" s="1204"/>
      <c r="N11" s="285"/>
    </row>
    <row r="12" spans="1:14" ht="33.75" customHeight="1" x14ac:dyDescent="0.55000000000000004">
      <c r="A12" s="1225" t="s">
        <v>475</v>
      </c>
      <c r="B12" s="1226"/>
      <c r="C12" s="1202"/>
      <c r="D12" s="1227"/>
      <c r="E12" s="1227"/>
      <c r="F12" s="1227"/>
      <c r="G12" s="1227"/>
      <c r="H12" s="1203"/>
      <c r="I12" s="1213" t="s">
        <v>476</v>
      </c>
      <c r="J12" s="1214"/>
      <c r="K12" s="1202"/>
      <c r="L12" s="1203"/>
      <c r="M12" s="1204"/>
      <c r="N12" s="285"/>
    </row>
    <row r="13" spans="1:14" ht="29.25" customHeight="1" x14ac:dyDescent="0.55000000000000004">
      <c r="A13" s="1178" t="s">
        <v>477</v>
      </c>
      <c r="B13" s="1179"/>
      <c r="C13" s="1200" t="s">
        <v>478</v>
      </c>
      <c r="D13" s="1201"/>
      <c r="E13" s="1196" t="s">
        <v>479</v>
      </c>
      <c r="F13" s="1197"/>
      <c r="G13" s="1197"/>
      <c r="H13" s="1198"/>
      <c r="I13" s="1198"/>
      <c r="J13" s="1198"/>
      <c r="K13" s="1198"/>
      <c r="L13" s="1198"/>
      <c r="M13" s="1199"/>
      <c r="N13" s="285"/>
    </row>
    <row r="14" spans="1:14" ht="42.5" customHeight="1" x14ac:dyDescent="0.55000000000000004">
      <c r="A14" s="1178"/>
      <c r="B14" s="1179"/>
      <c r="C14" s="1182"/>
      <c r="D14" s="1183"/>
      <c r="E14" s="1184"/>
      <c r="F14" s="1185"/>
      <c r="G14" s="1185"/>
      <c r="H14" s="1185"/>
      <c r="I14" s="1185"/>
      <c r="J14" s="1185"/>
      <c r="K14" s="1185"/>
      <c r="L14" s="1185"/>
      <c r="M14" s="1186"/>
      <c r="N14" s="285"/>
    </row>
    <row r="15" spans="1:14" ht="42.5" customHeight="1" x14ac:dyDescent="0.55000000000000004">
      <c r="A15" s="1178"/>
      <c r="B15" s="1179"/>
      <c r="C15" s="1187"/>
      <c r="D15" s="1188"/>
      <c r="E15" s="1170"/>
      <c r="F15" s="1171"/>
      <c r="G15" s="1171"/>
      <c r="H15" s="1171"/>
      <c r="I15" s="1171"/>
      <c r="J15" s="1171"/>
      <c r="K15" s="1171"/>
      <c r="L15" s="1171"/>
      <c r="M15" s="1172"/>
      <c r="N15" s="285"/>
    </row>
    <row r="16" spans="1:14" ht="42.5" customHeight="1" x14ac:dyDescent="0.55000000000000004">
      <c r="A16" s="1178"/>
      <c r="B16" s="1179"/>
      <c r="C16" s="1187"/>
      <c r="D16" s="1188"/>
      <c r="E16" s="1170"/>
      <c r="F16" s="1171"/>
      <c r="G16" s="1171"/>
      <c r="H16" s="1171"/>
      <c r="I16" s="1171"/>
      <c r="J16" s="1171"/>
      <c r="K16" s="1171"/>
      <c r="L16" s="1171"/>
      <c r="M16" s="1172"/>
      <c r="N16" s="285"/>
    </row>
    <row r="17" spans="1:14" ht="42.5" customHeight="1" x14ac:dyDescent="0.55000000000000004">
      <c r="A17" s="1178"/>
      <c r="B17" s="1179"/>
      <c r="C17" s="1187"/>
      <c r="D17" s="1188"/>
      <c r="E17" s="1170"/>
      <c r="F17" s="1171"/>
      <c r="G17" s="1171"/>
      <c r="H17" s="1171"/>
      <c r="I17" s="1171"/>
      <c r="J17" s="1171"/>
      <c r="K17" s="1171"/>
      <c r="L17" s="1171"/>
      <c r="M17" s="1172"/>
      <c r="N17" s="285"/>
    </row>
    <row r="18" spans="1:14" ht="42.5" customHeight="1" x14ac:dyDescent="0.55000000000000004">
      <c r="A18" s="1178"/>
      <c r="B18" s="1179"/>
      <c r="C18" s="1187"/>
      <c r="D18" s="1188"/>
      <c r="E18" s="1170"/>
      <c r="F18" s="1171"/>
      <c r="G18" s="1171"/>
      <c r="H18" s="1171"/>
      <c r="I18" s="1171"/>
      <c r="J18" s="1171"/>
      <c r="K18" s="1171"/>
      <c r="L18" s="1171"/>
      <c r="M18" s="1172"/>
      <c r="N18" s="285"/>
    </row>
    <row r="19" spans="1:14" ht="42.5" customHeight="1" x14ac:dyDescent="0.55000000000000004">
      <c r="A19" s="1178"/>
      <c r="B19" s="1179"/>
      <c r="C19" s="1187"/>
      <c r="D19" s="1188"/>
      <c r="E19" s="1170"/>
      <c r="F19" s="1171"/>
      <c r="G19" s="1171"/>
      <c r="H19" s="1171"/>
      <c r="I19" s="1171"/>
      <c r="J19" s="1171"/>
      <c r="K19" s="1171"/>
      <c r="L19" s="1171"/>
      <c r="M19" s="1172"/>
      <c r="N19" s="285"/>
    </row>
    <row r="20" spans="1:14" ht="42.5" customHeight="1" x14ac:dyDescent="0.55000000000000004">
      <c r="A20" s="1178"/>
      <c r="B20" s="1179"/>
      <c r="C20" s="1187"/>
      <c r="D20" s="1188"/>
      <c r="E20" s="1170"/>
      <c r="F20" s="1171"/>
      <c r="G20" s="1171"/>
      <c r="H20" s="1171"/>
      <c r="I20" s="1171"/>
      <c r="J20" s="1171"/>
      <c r="K20" s="1171"/>
      <c r="L20" s="1171"/>
      <c r="M20" s="1172"/>
      <c r="N20" s="285"/>
    </row>
    <row r="21" spans="1:14" ht="42.5" customHeight="1" x14ac:dyDescent="0.55000000000000004">
      <c r="A21" s="1178"/>
      <c r="B21" s="1179"/>
      <c r="C21" s="1168"/>
      <c r="D21" s="1169"/>
      <c r="E21" s="1170"/>
      <c r="F21" s="1171"/>
      <c r="G21" s="1171"/>
      <c r="H21" s="1171"/>
      <c r="I21" s="1171"/>
      <c r="J21" s="1171"/>
      <c r="K21" s="1171"/>
      <c r="L21" s="1171"/>
      <c r="M21" s="1172"/>
      <c r="N21" s="285"/>
    </row>
    <row r="22" spans="1:14" ht="42.5" customHeight="1" x14ac:dyDescent="0.55000000000000004">
      <c r="A22" s="1178"/>
      <c r="B22" s="1179"/>
      <c r="C22" s="1168"/>
      <c r="D22" s="1169"/>
      <c r="E22" s="1170"/>
      <c r="F22" s="1171"/>
      <c r="G22" s="1171"/>
      <c r="H22" s="1171"/>
      <c r="I22" s="1171"/>
      <c r="J22" s="1171"/>
      <c r="K22" s="1171"/>
      <c r="L22" s="1171"/>
      <c r="M22" s="1172"/>
      <c r="N22" s="285"/>
    </row>
    <row r="23" spans="1:14" ht="42.5" customHeight="1" x14ac:dyDescent="0.55000000000000004">
      <c r="A23" s="1178"/>
      <c r="B23" s="1179"/>
      <c r="C23" s="1168"/>
      <c r="D23" s="1169"/>
      <c r="E23" s="1170"/>
      <c r="F23" s="1171"/>
      <c r="G23" s="1171"/>
      <c r="H23" s="1171"/>
      <c r="I23" s="1171"/>
      <c r="J23" s="1171"/>
      <c r="K23" s="1171"/>
      <c r="L23" s="1171"/>
      <c r="M23" s="1172"/>
      <c r="N23" s="285"/>
    </row>
    <row r="24" spans="1:14" ht="42.5" customHeight="1" x14ac:dyDescent="0.55000000000000004">
      <c r="A24" s="1178"/>
      <c r="B24" s="1179"/>
      <c r="C24" s="1168"/>
      <c r="D24" s="1169"/>
      <c r="E24" s="1170"/>
      <c r="F24" s="1171"/>
      <c r="G24" s="1171"/>
      <c r="H24" s="1171"/>
      <c r="I24" s="1171"/>
      <c r="J24" s="1171"/>
      <c r="K24" s="1171"/>
      <c r="L24" s="1171"/>
      <c r="M24" s="1172"/>
      <c r="N24" s="285"/>
    </row>
    <row r="25" spans="1:14" ht="42.5" customHeight="1" x14ac:dyDescent="0.55000000000000004">
      <c r="A25" s="1178"/>
      <c r="B25" s="1179"/>
      <c r="C25" s="1168"/>
      <c r="D25" s="1169"/>
      <c r="E25" s="1170"/>
      <c r="F25" s="1171"/>
      <c r="G25" s="1171"/>
      <c r="H25" s="1171"/>
      <c r="I25" s="1171"/>
      <c r="J25" s="1171"/>
      <c r="K25" s="1171"/>
      <c r="L25" s="1171"/>
      <c r="M25" s="1172"/>
      <c r="N25" s="285"/>
    </row>
    <row r="26" spans="1:14" ht="42.5" customHeight="1" x14ac:dyDescent="0.55000000000000004">
      <c r="A26" s="1178"/>
      <c r="B26" s="1179"/>
      <c r="C26" s="1168"/>
      <c r="D26" s="1169"/>
      <c r="E26" s="1170"/>
      <c r="F26" s="1171"/>
      <c r="G26" s="1171"/>
      <c r="H26" s="1171"/>
      <c r="I26" s="1171"/>
      <c r="J26" s="1171"/>
      <c r="K26" s="1171"/>
      <c r="L26" s="1171"/>
      <c r="M26" s="1172"/>
      <c r="N26" s="285"/>
    </row>
    <row r="27" spans="1:14" ht="42.5" customHeight="1" x14ac:dyDescent="0.55000000000000004">
      <c r="A27" s="1178"/>
      <c r="B27" s="1179"/>
      <c r="C27" s="1168"/>
      <c r="D27" s="1169"/>
      <c r="E27" s="1170"/>
      <c r="F27" s="1171"/>
      <c r="G27" s="1171"/>
      <c r="H27" s="1171"/>
      <c r="I27" s="1171"/>
      <c r="J27" s="1171"/>
      <c r="K27" s="1171"/>
      <c r="L27" s="1171"/>
      <c r="M27" s="1172"/>
      <c r="N27" s="285"/>
    </row>
    <row r="28" spans="1:14" ht="42.5" customHeight="1" x14ac:dyDescent="0.55000000000000004">
      <c r="A28" s="1178"/>
      <c r="B28" s="1179"/>
      <c r="C28" s="1168"/>
      <c r="D28" s="1169"/>
      <c r="E28" s="1170"/>
      <c r="F28" s="1171"/>
      <c r="G28" s="1171"/>
      <c r="H28" s="1171"/>
      <c r="I28" s="1171"/>
      <c r="J28" s="1171"/>
      <c r="K28" s="1171"/>
      <c r="L28" s="1171"/>
      <c r="M28" s="1172"/>
      <c r="N28" s="285"/>
    </row>
    <row r="29" spans="1:14" ht="42.5" customHeight="1" x14ac:dyDescent="0.55000000000000004">
      <c r="A29" s="1178"/>
      <c r="B29" s="1179"/>
      <c r="C29" s="1168"/>
      <c r="D29" s="1169"/>
      <c r="E29" s="1170"/>
      <c r="F29" s="1171"/>
      <c r="G29" s="1171"/>
      <c r="H29" s="1171"/>
      <c r="I29" s="1171"/>
      <c r="J29" s="1171"/>
      <c r="K29" s="1171"/>
      <c r="L29" s="1171"/>
      <c r="M29" s="1172"/>
      <c r="N29" s="285"/>
    </row>
    <row r="30" spans="1:14" ht="42.5" customHeight="1" x14ac:dyDescent="0.55000000000000004">
      <c r="A30" s="1178"/>
      <c r="B30" s="1179"/>
      <c r="C30" s="1168"/>
      <c r="D30" s="1169"/>
      <c r="E30" s="1170"/>
      <c r="F30" s="1171"/>
      <c r="G30" s="1171"/>
      <c r="H30" s="1171"/>
      <c r="I30" s="1171"/>
      <c r="J30" s="1171"/>
      <c r="K30" s="1171"/>
      <c r="L30" s="1171"/>
      <c r="M30" s="1172"/>
      <c r="N30" s="285"/>
    </row>
    <row r="31" spans="1:14" ht="42.5" customHeight="1" x14ac:dyDescent="0.55000000000000004">
      <c r="A31" s="1178"/>
      <c r="B31" s="1179"/>
      <c r="C31" s="1189"/>
      <c r="D31" s="1190"/>
      <c r="E31" s="1191"/>
      <c r="F31" s="1192"/>
      <c r="G31" s="1192"/>
      <c r="H31" s="1192"/>
      <c r="I31" s="1192"/>
      <c r="J31" s="1192"/>
      <c r="K31" s="1192"/>
      <c r="L31" s="1192"/>
      <c r="M31" s="1193"/>
      <c r="N31" s="285"/>
    </row>
    <row r="32" spans="1:14" ht="29.25" customHeight="1" x14ac:dyDescent="0.55000000000000004">
      <c r="A32" s="1178" t="s">
        <v>480</v>
      </c>
      <c r="B32" s="1179"/>
      <c r="C32" s="1194" t="s">
        <v>478</v>
      </c>
      <c r="D32" s="1195"/>
      <c r="E32" s="1196" t="s">
        <v>481</v>
      </c>
      <c r="F32" s="1197"/>
      <c r="G32" s="1197"/>
      <c r="H32" s="1198"/>
      <c r="I32" s="1198"/>
      <c r="J32" s="1198"/>
      <c r="K32" s="1198"/>
      <c r="L32" s="1198"/>
      <c r="M32" s="1199"/>
      <c r="N32" s="285"/>
    </row>
    <row r="33" spans="1:14" ht="42.5" customHeight="1" x14ac:dyDescent="0.55000000000000004">
      <c r="A33" s="1178"/>
      <c r="B33" s="1179"/>
      <c r="C33" s="1182"/>
      <c r="D33" s="1183"/>
      <c r="E33" s="1184"/>
      <c r="F33" s="1185"/>
      <c r="G33" s="1185"/>
      <c r="H33" s="1185"/>
      <c r="I33" s="1185"/>
      <c r="J33" s="1185"/>
      <c r="K33" s="1185"/>
      <c r="L33" s="1185"/>
      <c r="M33" s="1186"/>
      <c r="N33" s="285"/>
    </row>
    <row r="34" spans="1:14" ht="42.5" customHeight="1" x14ac:dyDescent="0.55000000000000004">
      <c r="A34" s="1178"/>
      <c r="B34" s="1179"/>
      <c r="C34" s="1187"/>
      <c r="D34" s="1188"/>
      <c r="E34" s="1170"/>
      <c r="F34" s="1171"/>
      <c r="G34" s="1171"/>
      <c r="H34" s="1171"/>
      <c r="I34" s="1171"/>
      <c r="J34" s="1171"/>
      <c r="K34" s="1171"/>
      <c r="L34" s="1171"/>
      <c r="M34" s="1172"/>
      <c r="N34" s="285"/>
    </row>
    <row r="35" spans="1:14" ht="42.5" customHeight="1" x14ac:dyDescent="0.55000000000000004">
      <c r="A35" s="1178"/>
      <c r="B35" s="1179"/>
      <c r="C35" s="1168"/>
      <c r="D35" s="1169"/>
      <c r="E35" s="1170"/>
      <c r="F35" s="1171"/>
      <c r="G35" s="1171"/>
      <c r="H35" s="1171"/>
      <c r="I35" s="1171"/>
      <c r="J35" s="1171"/>
      <c r="K35" s="1171"/>
      <c r="L35" s="1171"/>
      <c r="M35" s="1172"/>
      <c r="N35" s="285"/>
    </row>
    <row r="36" spans="1:14" ht="42.5" customHeight="1" x14ac:dyDescent="0.55000000000000004">
      <c r="A36" s="1178"/>
      <c r="B36" s="1179"/>
      <c r="C36" s="1168"/>
      <c r="D36" s="1169"/>
      <c r="E36" s="1170"/>
      <c r="F36" s="1171"/>
      <c r="G36" s="1171"/>
      <c r="H36" s="1171"/>
      <c r="I36" s="1171"/>
      <c r="J36" s="1171"/>
      <c r="K36" s="1171"/>
      <c r="L36" s="1171"/>
      <c r="M36" s="1172"/>
      <c r="N36" s="285"/>
    </row>
    <row r="37" spans="1:14" ht="42.5" customHeight="1" x14ac:dyDescent="0.55000000000000004">
      <c r="A37" s="1178"/>
      <c r="B37" s="1179"/>
      <c r="C37" s="1168"/>
      <c r="D37" s="1169"/>
      <c r="E37" s="1170"/>
      <c r="F37" s="1171"/>
      <c r="G37" s="1171"/>
      <c r="H37" s="1171"/>
      <c r="I37" s="1171"/>
      <c r="J37" s="1171"/>
      <c r="K37" s="1171"/>
      <c r="L37" s="1171"/>
      <c r="M37" s="1172"/>
      <c r="N37" s="285"/>
    </row>
    <row r="38" spans="1:14" ht="42.5" customHeight="1" x14ac:dyDescent="0.55000000000000004">
      <c r="A38" s="1178"/>
      <c r="B38" s="1179"/>
      <c r="C38" s="1168"/>
      <c r="D38" s="1169"/>
      <c r="E38" s="1170"/>
      <c r="F38" s="1171"/>
      <c r="G38" s="1171"/>
      <c r="H38" s="1171"/>
      <c r="I38" s="1171"/>
      <c r="J38" s="1171"/>
      <c r="K38" s="1171"/>
      <c r="L38" s="1171"/>
      <c r="M38" s="1172"/>
      <c r="N38" s="285"/>
    </row>
    <row r="39" spans="1:14" ht="42.5" customHeight="1" x14ac:dyDescent="0.55000000000000004">
      <c r="A39" s="1178"/>
      <c r="B39" s="1179"/>
      <c r="C39" s="1168"/>
      <c r="D39" s="1169"/>
      <c r="E39" s="1170"/>
      <c r="F39" s="1171"/>
      <c r="G39" s="1171"/>
      <c r="H39" s="1171"/>
      <c r="I39" s="1171"/>
      <c r="J39" s="1171"/>
      <c r="K39" s="1171"/>
      <c r="L39" s="1171"/>
      <c r="M39" s="1172"/>
      <c r="N39" s="285"/>
    </row>
    <row r="40" spans="1:14" ht="42.5" customHeight="1" thickBot="1" x14ac:dyDescent="0.6">
      <c r="A40" s="1180"/>
      <c r="B40" s="1181"/>
      <c r="C40" s="1173"/>
      <c r="D40" s="1174"/>
      <c r="E40" s="1175"/>
      <c r="F40" s="1176"/>
      <c r="G40" s="1176"/>
      <c r="H40" s="1176"/>
      <c r="I40" s="1176"/>
      <c r="J40" s="1176"/>
      <c r="K40" s="1176"/>
      <c r="L40" s="1176"/>
      <c r="M40" s="1177"/>
      <c r="N40" s="285"/>
    </row>
    <row r="41" spans="1:14" ht="22.5" x14ac:dyDescent="0.55000000000000004">
      <c r="A41" s="1167" t="s">
        <v>482</v>
      </c>
      <c r="B41" s="1167"/>
      <c r="C41" s="1167"/>
      <c r="D41" s="1167"/>
      <c r="E41" s="1167"/>
      <c r="F41" s="1167"/>
      <c r="G41" s="1167"/>
      <c r="H41" s="1167"/>
      <c r="I41" s="1167"/>
      <c r="J41" s="1167"/>
      <c r="K41" s="1167"/>
      <c r="L41" s="1167"/>
      <c r="M41" s="1167"/>
      <c r="N41" s="285"/>
    </row>
    <row r="42" spans="1:14" x14ac:dyDescent="0.55000000000000004">
      <c r="A42" s="284"/>
      <c r="B42" s="284"/>
    </row>
    <row r="43" spans="1:14" x14ac:dyDescent="0.55000000000000004">
      <c r="A43" s="283"/>
      <c r="B43" s="283"/>
    </row>
    <row r="44" spans="1:14" x14ac:dyDescent="0.55000000000000004">
      <c r="A44" s="282"/>
      <c r="B44" s="282"/>
    </row>
  </sheetData>
  <sheetProtection algorithmName="SHA-512" hashValue="rKijpYU8zIfMmtzPFsKcIB3nYhthVeKH7HcoqztbYS/+sw6NYlsFOiUGS9XZYMRESYYQFWZ2Un7paLSPKmIJ2A==" saltValue="QWXWJCTqg2sMLmUX7sCAeQ==" spinCount="100000" sheet="1" objects="1" scenarios="1"/>
  <mergeCells count="96">
    <mergeCell ref="N3:N4"/>
    <mergeCell ref="N5:N7"/>
    <mergeCell ref="L2:M2"/>
    <mergeCell ref="A3:A4"/>
    <mergeCell ref="C3:G3"/>
    <mergeCell ref="I3:K3"/>
    <mergeCell ref="L3:L4"/>
    <mergeCell ref="M3:M4"/>
    <mergeCell ref="C4:G4"/>
    <mergeCell ref="I4:K4"/>
    <mergeCell ref="A5:B7"/>
    <mergeCell ref="C5:E5"/>
    <mergeCell ref="F5:G5"/>
    <mergeCell ref="H5:M7"/>
    <mergeCell ref="C6:E6"/>
    <mergeCell ref="F6:G6"/>
    <mergeCell ref="C7:E7"/>
    <mergeCell ref="F7:G7"/>
    <mergeCell ref="A12:B12"/>
    <mergeCell ref="C12:H12"/>
    <mergeCell ref="I12:J12"/>
    <mergeCell ref="K12:M12"/>
    <mergeCell ref="A8:A11"/>
    <mergeCell ref="B8:B9"/>
    <mergeCell ref="D8:H8"/>
    <mergeCell ref="I8:J8"/>
    <mergeCell ref="K8:M8"/>
    <mergeCell ref="C9:H9"/>
    <mergeCell ref="I9:J9"/>
    <mergeCell ref="K9:M9"/>
    <mergeCell ref="B10:B11"/>
    <mergeCell ref="D10:H10"/>
    <mergeCell ref="I10:J10"/>
    <mergeCell ref="K10:M10"/>
    <mergeCell ref="C11:H11"/>
    <mergeCell ref="I11:J11"/>
    <mergeCell ref="K11:M11"/>
    <mergeCell ref="A13:B31"/>
    <mergeCell ref="C13:D13"/>
    <mergeCell ref="E13:M13"/>
    <mergeCell ref="C14:D14"/>
    <mergeCell ref="E14:M14"/>
    <mergeCell ref="C15:D15"/>
    <mergeCell ref="E15:M15"/>
    <mergeCell ref="C16:D16"/>
    <mergeCell ref="E16:M16"/>
    <mergeCell ref="C17:D17"/>
    <mergeCell ref="E17:M17"/>
    <mergeCell ref="C18:D18"/>
    <mergeCell ref="E18:M18"/>
    <mergeCell ref="C19:D19"/>
    <mergeCell ref="E19:M19"/>
    <mergeCell ref="C21:D21"/>
    <mergeCell ref="E21:M21"/>
    <mergeCell ref="C22:D22"/>
    <mergeCell ref="E22:M22"/>
    <mergeCell ref="C20:D20"/>
    <mergeCell ref="E20:M20"/>
    <mergeCell ref="C23:D23"/>
    <mergeCell ref="E23:M23"/>
    <mergeCell ref="C24:D24"/>
    <mergeCell ref="E24:M24"/>
    <mergeCell ref="C25:D25"/>
    <mergeCell ref="E25:M25"/>
    <mergeCell ref="C26:D26"/>
    <mergeCell ref="E26:M26"/>
    <mergeCell ref="C36:D36"/>
    <mergeCell ref="E36:M36"/>
    <mergeCell ref="C27:D27"/>
    <mergeCell ref="E27:M27"/>
    <mergeCell ref="C28:D28"/>
    <mergeCell ref="E28:M28"/>
    <mergeCell ref="C29:D29"/>
    <mergeCell ref="E29:M29"/>
    <mergeCell ref="C30:D30"/>
    <mergeCell ref="E30:M30"/>
    <mergeCell ref="C31:D31"/>
    <mergeCell ref="E31:M31"/>
    <mergeCell ref="C32:D32"/>
    <mergeCell ref="E32:M32"/>
    <mergeCell ref="A41:M41"/>
    <mergeCell ref="C38:D38"/>
    <mergeCell ref="E38:M38"/>
    <mergeCell ref="C39:D39"/>
    <mergeCell ref="E39:M39"/>
    <mergeCell ref="C40:D40"/>
    <mergeCell ref="E40:M40"/>
    <mergeCell ref="A32:B40"/>
    <mergeCell ref="C37:D37"/>
    <mergeCell ref="E37:M37"/>
    <mergeCell ref="C33:D33"/>
    <mergeCell ref="E33:M33"/>
    <mergeCell ref="C34:D34"/>
    <mergeCell ref="E34:M34"/>
    <mergeCell ref="C35:D35"/>
    <mergeCell ref="E35:M35"/>
  </mergeCells>
  <phoneticPr fontId="20"/>
  <dataValidations count="4">
    <dataValidation imeMode="fullKatakana" allowBlank="1" showInputMessage="1" showErrorMessage="1" sqref="C3:G3 I3:K3" xr:uid="{4CDD42E4-A864-4FC2-9920-4ACB7F03509F}"/>
    <dataValidation imeMode="off" allowBlank="1" showInputMessage="1" showErrorMessage="1" sqref="WLN983050 C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C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C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C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C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C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C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C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C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C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C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C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C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C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C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WVJ983050 C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C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C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C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C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C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C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C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C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C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C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C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C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C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C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C8 C10" xr:uid="{58D8BF32-CF0E-489B-89AD-108F14B615E7}"/>
    <dataValidation type="list" allowBlank="1" showInputMessage="1" showErrorMessage="1" sqref="WVU983045:WVU983046 JI3:JI6 TE3:TE6 ADA3:ADA6 AMW3:AMW6 AWS3:AWS6 BGO3:BGO6 BQK3:BQK6 CAG3:CAG6 CKC3:CKC6 CTY3:CTY6 DDU3:DDU6 DNQ3:DNQ6 DXM3:DXM6 EHI3:EHI6 ERE3:ERE6 FBA3:FBA6 FKW3:FKW6 FUS3:FUS6 GEO3:GEO6 GOK3:GOK6 GYG3:GYG6 HIC3:HIC6 HRY3:HRY6 IBU3:IBU6 ILQ3:ILQ6 IVM3:IVM6 JFI3:JFI6 JPE3:JPE6 JZA3:JZA6 KIW3:KIW6 KSS3:KSS6 LCO3:LCO6 LMK3:LMK6 LWG3:LWG6 MGC3:MGC6 MPY3:MPY6 MZU3:MZU6 NJQ3:NJQ6 NTM3:NTM6 ODI3:ODI6 ONE3:ONE6 OXA3:OXA6 PGW3:PGW6 PQS3:PQS6 QAO3:QAO6 QKK3:QKK6 QUG3:QUG6 REC3:REC6 RNY3:RNY6 RXU3:RXU6 SHQ3:SHQ6 SRM3:SRM6 TBI3:TBI6 TLE3:TLE6 TVA3:TVA6 UEW3:UEW6 UOS3:UOS6 UYO3:UYO6 VIK3:VIK6 VSG3:VSG6 WCC3:WCC6 WLY3:WLY6 WVU3:WVU6 M65541:M65542 JI65541:JI65542 TE65541:TE65542 ADA65541:ADA65542 AMW65541:AMW65542 AWS65541:AWS65542 BGO65541:BGO65542 BQK65541:BQK65542 CAG65541:CAG65542 CKC65541:CKC65542 CTY65541:CTY65542 DDU65541:DDU65542 DNQ65541:DNQ65542 DXM65541:DXM65542 EHI65541:EHI65542 ERE65541:ERE65542 FBA65541:FBA65542 FKW65541:FKW65542 FUS65541:FUS65542 GEO65541:GEO65542 GOK65541:GOK65542 GYG65541:GYG65542 HIC65541:HIC65542 HRY65541:HRY65542 IBU65541:IBU65542 ILQ65541:ILQ65542 IVM65541:IVM65542 JFI65541:JFI65542 JPE65541:JPE65542 JZA65541:JZA65542 KIW65541:KIW65542 KSS65541:KSS65542 LCO65541:LCO65542 LMK65541:LMK65542 LWG65541:LWG65542 MGC65541:MGC65542 MPY65541:MPY65542 MZU65541:MZU65542 NJQ65541:NJQ65542 NTM65541:NTM65542 ODI65541:ODI65542 ONE65541:ONE65542 OXA65541:OXA65542 PGW65541:PGW65542 PQS65541:PQS65542 QAO65541:QAO65542 QKK65541:QKK65542 QUG65541:QUG65542 REC65541:REC65542 RNY65541:RNY65542 RXU65541:RXU65542 SHQ65541:SHQ65542 SRM65541:SRM65542 TBI65541:TBI65542 TLE65541:TLE65542 TVA65541:TVA65542 UEW65541:UEW65542 UOS65541:UOS65542 UYO65541:UYO65542 VIK65541:VIK65542 VSG65541:VSG65542 WCC65541:WCC65542 WLY65541:WLY65542 WVU65541:WVU65542 M131077:M131078 JI131077:JI131078 TE131077:TE131078 ADA131077:ADA131078 AMW131077:AMW131078 AWS131077:AWS131078 BGO131077:BGO131078 BQK131077:BQK131078 CAG131077:CAG131078 CKC131077:CKC131078 CTY131077:CTY131078 DDU131077:DDU131078 DNQ131077:DNQ131078 DXM131077:DXM131078 EHI131077:EHI131078 ERE131077:ERE131078 FBA131077:FBA131078 FKW131077:FKW131078 FUS131077:FUS131078 GEO131077:GEO131078 GOK131077:GOK131078 GYG131077:GYG131078 HIC131077:HIC131078 HRY131077:HRY131078 IBU131077:IBU131078 ILQ131077:ILQ131078 IVM131077:IVM131078 JFI131077:JFI131078 JPE131077:JPE131078 JZA131077:JZA131078 KIW131077:KIW131078 KSS131077:KSS131078 LCO131077:LCO131078 LMK131077:LMK131078 LWG131077:LWG131078 MGC131077:MGC131078 MPY131077:MPY131078 MZU131077:MZU131078 NJQ131077:NJQ131078 NTM131077:NTM131078 ODI131077:ODI131078 ONE131077:ONE131078 OXA131077:OXA131078 PGW131077:PGW131078 PQS131077:PQS131078 QAO131077:QAO131078 QKK131077:QKK131078 QUG131077:QUG131078 REC131077:REC131078 RNY131077:RNY131078 RXU131077:RXU131078 SHQ131077:SHQ131078 SRM131077:SRM131078 TBI131077:TBI131078 TLE131077:TLE131078 TVA131077:TVA131078 UEW131077:UEW131078 UOS131077:UOS131078 UYO131077:UYO131078 VIK131077:VIK131078 VSG131077:VSG131078 WCC131077:WCC131078 WLY131077:WLY131078 WVU131077:WVU131078 M196613:M196614 JI196613:JI196614 TE196613:TE196614 ADA196613:ADA196614 AMW196613:AMW196614 AWS196613:AWS196614 BGO196613:BGO196614 BQK196613:BQK196614 CAG196613:CAG196614 CKC196613:CKC196614 CTY196613:CTY196614 DDU196613:DDU196614 DNQ196613:DNQ196614 DXM196613:DXM196614 EHI196613:EHI196614 ERE196613:ERE196614 FBA196613:FBA196614 FKW196613:FKW196614 FUS196613:FUS196614 GEO196613:GEO196614 GOK196613:GOK196614 GYG196613:GYG196614 HIC196613:HIC196614 HRY196613:HRY196614 IBU196613:IBU196614 ILQ196613:ILQ196614 IVM196613:IVM196614 JFI196613:JFI196614 JPE196613:JPE196614 JZA196613:JZA196614 KIW196613:KIW196614 KSS196613:KSS196614 LCO196613:LCO196614 LMK196613:LMK196614 LWG196613:LWG196614 MGC196613:MGC196614 MPY196613:MPY196614 MZU196613:MZU196614 NJQ196613:NJQ196614 NTM196613:NTM196614 ODI196613:ODI196614 ONE196613:ONE196614 OXA196613:OXA196614 PGW196613:PGW196614 PQS196613:PQS196614 QAO196613:QAO196614 QKK196613:QKK196614 QUG196613:QUG196614 REC196613:REC196614 RNY196613:RNY196614 RXU196613:RXU196614 SHQ196613:SHQ196614 SRM196613:SRM196614 TBI196613:TBI196614 TLE196613:TLE196614 TVA196613:TVA196614 UEW196613:UEW196614 UOS196613:UOS196614 UYO196613:UYO196614 VIK196613:VIK196614 VSG196613:VSG196614 WCC196613:WCC196614 WLY196613:WLY196614 WVU196613:WVU196614 M262149:M262150 JI262149:JI262150 TE262149:TE262150 ADA262149:ADA262150 AMW262149:AMW262150 AWS262149:AWS262150 BGO262149:BGO262150 BQK262149:BQK262150 CAG262149:CAG262150 CKC262149:CKC262150 CTY262149:CTY262150 DDU262149:DDU262150 DNQ262149:DNQ262150 DXM262149:DXM262150 EHI262149:EHI262150 ERE262149:ERE262150 FBA262149:FBA262150 FKW262149:FKW262150 FUS262149:FUS262150 GEO262149:GEO262150 GOK262149:GOK262150 GYG262149:GYG262150 HIC262149:HIC262150 HRY262149:HRY262150 IBU262149:IBU262150 ILQ262149:ILQ262150 IVM262149:IVM262150 JFI262149:JFI262150 JPE262149:JPE262150 JZA262149:JZA262150 KIW262149:KIW262150 KSS262149:KSS262150 LCO262149:LCO262150 LMK262149:LMK262150 LWG262149:LWG262150 MGC262149:MGC262150 MPY262149:MPY262150 MZU262149:MZU262150 NJQ262149:NJQ262150 NTM262149:NTM262150 ODI262149:ODI262150 ONE262149:ONE262150 OXA262149:OXA262150 PGW262149:PGW262150 PQS262149:PQS262150 QAO262149:QAO262150 QKK262149:QKK262150 QUG262149:QUG262150 REC262149:REC262150 RNY262149:RNY262150 RXU262149:RXU262150 SHQ262149:SHQ262150 SRM262149:SRM262150 TBI262149:TBI262150 TLE262149:TLE262150 TVA262149:TVA262150 UEW262149:UEW262150 UOS262149:UOS262150 UYO262149:UYO262150 VIK262149:VIK262150 VSG262149:VSG262150 WCC262149:WCC262150 WLY262149:WLY262150 WVU262149:WVU262150 M327685:M327686 JI327685:JI327686 TE327685:TE327686 ADA327685:ADA327686 AMW327685:AMW327686 AWS327685:AWS327686 BGO327685:BGO327686 BQK327685:BQK327686 CAG327685:CAG327686 CKC327685:CKC327686 CTY327685:CTY327686 DDU327685:DDU327686 DNQ327685:DNQ327686 DXM327685:DXM327686 EHI327685:EHI327686 ERE327685:ERE327686 FBA327685:FBA327686 FKW327685:FKW327686 FUS327685:FUS327686 GEO327685:GEO327686 GOK327685:GOK327686 GYG327685:GYG327686 HIC327685:HIC327686 HRY327685:HRY327686 IBU327685:IBU327686 ILQ327685:ILQ327686 IVM327685:IVM327686 JFI327685:JFI327686 JPE327685:JPE327686 JZA327685:JZA327686 KIW327685:KIW327686 KSS327685:KSS327686 LCO327685:LCO327686 LMK327685:LMK327686 LWG327685:LWG327686 MGC327685:MGC327686 MPY327685:MPY327686 MZU327685:MZU327686 NJQ327685:NJQ327686 NTM327685:NTM327686 ODI327685:ODI327686 ONE327685:ONE327686 OXA327685:OXA327686 PGW327685:PGW327686 PQS327685:PQS327686 QAO327685:QAO327686 QKK327685:QKK327686 QUG327685:QUG327686 REC327685:REC327686 RNY327685:RNY327686 RXU327685:RXU327686 SHQ327685:SHQ327686 SRM327685:SRM327686 TBI327685:TBI327686 TLE327685:TLE327686 TVA327685:TVA327686 UEW327685:UEW327686 UOS327685:UOS327686 UYO327685:UYO327686 VIK327685:VIK327686 VSG327685:VSG327686 WCC327685:WCC327686 WLY327685:WLY327686 WVU327685:WVU327686 M393221:M393222 JI393221:JI393222 TE393221:TE393222 ADA393221:ADA393222 AMW393221:AMW393222 AWS393221:AWS393222 BGO393221:BGO393222 BQK393221:BQK393222 CAG393221:CAG393222 CKC393221:CKC393222 CTY393221:CTY393222 DDU393221:DDU393222 DNQ393221:DNQ393222 DXM393221:DXM393222 EHI393221:EHI393222 ERE393221:ERE393222 FBA393221:FBA393222 FKW393221:FKW393222 FUS393221:FUS393222 GEO393221:GEO393222 GOK393221:GOK393222 GYG393221:GYG393222 HIC393221:HIC393222 HRY393221:HRY393222 IBU393221:IBU393222 ILQ393221:ILQ393222 IVM393221:IVM393222 JFI393221:JFI393222 JPE393221:JPE393222 JZA393221:JZA393222 KIW393221:KIW393222 KSS393221:KSS393222 LCO393221:LCO393222 LMK393221:LMK393222 LWG393221:LWG393222 MGC393221:MGC393222 MPY393221:MPY393222 MZU393221:MZU393222 NJQ393221:NJQ393222 NTM393221:NTM393222 ODI393221:ODI393222 ONE393221:ONE393222 OXA393221:OXA393222 PGW393221:PGW393222 PQS393221:PQS393222 QAO393221:QAO393222 QKK393221:QKK393222 QUG393221:QUG393222 REC393221:REC393222 RNY393221:RNY393222 RXU393221:RXU393222 SHQ393221:SHQ393222 SRM393221:SRM393222 TBI393221:TBI393222 TLE393221:TLE393222 TVA393221:TVA393222 UEW393221:UEW393222 UOS393221:UOS393222 UYO393221:UYO393222 VIK393221:VIK393222 VSG393221:VSG393222 WCC393221:WCC393222 WLY393221:WLY393222 WVU393221:WVU393222 M458757:M458758 JI458757:JI458758 TE458757:TE458758 ADA458757:ADA458758 AMW458757:AMW458758 AWS458757:AWS458758 BGO458757:BGO458758 BQK458757:BQK458758 CAG458757:CAG458758 CKC458757:CKC458758 CTY458757:CTY458758 DDU458757:DDU458758 DNQ458757:DNQ458758 DXM458757:DXM458758 EHI458757:EHI458758 ERE458757:ERE458758 FBA458757:FBA458758 FKW458757:FKW458758 FUS458757:FUS458758 GEO458757:GEO458758 GOK458757:GOK458758 GYG458757:GYG458758 HIC458757:HIC458758 HRY458757:HRY458758 IBU458757:IBU458758 ILQ458757:ILQ458758 IVM458757:IVM458758 JFI458757:JFI458758 JPE458757:JPE458758 JZA458757:JZA458758 KIW458757:KIW458758 KSS458757:KSS458758 LCO458757:LCO458758 LMK458757:LMK458758 LWG458757:LWG458758 MGC458757:MGC458758 MPY458757:MPY458758 MZU458757:MZU458758 NJQ458757:NJQ458758 NTM458757:NTM458758 ODI458757:ODI458758 ONE458757:ONE458758 OXA458757:OXA458758 PGW458757:PGW458758 PQS458757:PQS458758 QAO458757:QAO458758 QKK458757:QKK458758 QUG458757:QUG458758 REC458757:REC458758 RNY458757:RNY458758 RXU458757:RXU458758 SHQ458757:SHQ458758 SRM458757:SRM458758 TBI458757:TBI458758 TLE458757:TLE458758 TVA458757:TVA458758 UEW458757:UEW458758 UOS458757:UOS458758 UYO458757:UYO458758 VIK458757:VIK458758 VSG458757:VSG458758 WCC458757:WCC458758 WLY458757:WLY458758 WVU458757:WVU458758 M524293:M524294 JI524293:JI524294 TE524293:TE524294 ADA524293:ADA524294 AMW524293:AMW524294 AWS524293:AWS524294 BGO524293:BGO524294 BQK524293:BQK524294 CAG524293:CAG524294 CKC524293:CKC524294 CTY524293:CTY524294 DDU524293:DDU524294 DNQ524293:DNQ524294 DXM524293:DXM524294 EHI524293:EHI524294 ERE524293:ERE524294 FBA524293:FBA524294 FKW524293:FKW524294 FUS524293:FUS524294 GEO524293:GEO524294 GOK524293:GOK524294 GYG524293:GYG524294 HIC524293:HIC524294 HRY524293:HRY524294 IBU524293:IBU524294 ILQ524293:ILQ524294 IVM524293:IVM524294 JFI524293:JFI524294 JPE524293:JPE524294 JZA524293:JZA524294 KIW524293:KIW524294 KSS524293:KSS524294 LCO524293:LCO524294 LMK524293:LMK524294 LWG524293:LWG524294 MGC524293:MGC524294 MPY524293:MPY524294 MZU524293:MZU524294 NJQ524293:NJQ524294 NTM524293:NTM524294 ODI524293:ODI524294 ONE524293:ONE524294 OXA524293:OXA524294 PGW524293:PGW524294 PQS524293:PQS524294 QAO524293:QAO524294 QKK524293:QKK524294 QUG524293:QUG524294 REC524293:REC524294 RNY524293:RNY524294 RXU524293:RXU524294 SHQ524293:SHQ524294 SRM524293:SRM524294 TBI524293:TBI524294 TLE524293:TLE524294 TVA524293:TVA524294 UEW524293:UEW524294 UOS524293:UOS524294 UYO524293:UYO524294 VIK524293:VIK524294 VSG524293:VSG524294 WCC524293:WCC524294 WLY524293:WLY524294 WVU524293:WVU524294 M589829:M589830 JI589829:JI589830 TE589829:TE589830 ADA589829:ADA589830 AMW589829:AMW589830 AWS589829:AWS589830 BGO589829:BGO589830 BQK589829:BQK589830 CAG589829:CAG589830 CKC589829:CKC589830 CTY589829:CTY589830 DDU589829:DDU589830 DNQ589829:DNQ589830 DXM589829:DXM589830 EHI589829:EHI589830 ERE589829:ERE589830 FBA589829:FBA589830 FKW589829:FKW589830 FUS589829:FUS589830 GEO589829:GEO589830 GOK589829:GOK589830 GYG589829:GYG589830 HIC589829:HIC589830 HRY589829:HRY589830 IBU589829:IBU589830 ILQ589829:ILQ589830 IVM589829:IVM589830 JFI589829:JFI589830 JPE589829:JPE589830 JZA589829:JZA589830 KIW589829:KIW589830 KSS589829:KSS589830 LCO589829:LCO589830 LMK589829:LMK589830 LWG589829:LWG589830 MGC589829:MGC589830 MPY589829:MPY589830 MZU589829:MZU589830 NJQ589829:NJQ589830 NTM589829:NTM589830 ODI589829:ODI589830 ONE589829:ONE589830 OXA589829:OXA589830 PGW589829:PGW589830 PQS589829:PQS589830 QAO589829:QAO589830 QKK589829:QKK589830 QUG589829:QUG589830 REC589829:REC589830 RNY589829:RNY589830 RXU589829:RXU589830 SHQ589829:SHQ589830 SRM589829:SRM589830 TBI589829:TBI589830 TLE589829:TLE589830 TVA589829:TVA589830 UEW589829:UEW589830 UOS589829:UOS589830 UYO589829:UYO589830 VIK589829:VIK589830 VSG589829:VSG589830 WCC589829:WCC589830 WLY589829:WLY589830 WVU589829:WVU589830 M655365:M655366 JI655365:JI655366 TE655365:TE655366 ADA655365:ADA655366 AMW655365:AMW655366 AWS655365:AWS655366 BGO655365:BGO655366 BQK655365:BQK655366 CAG655365:CAG655366 CKC655365:CKC655366 CTY655365:CTY655366 DDU655365:DDU655366 DNQ655365:DNQ655366 DXM655365:DXM655366 EHI655365:EHI655366 ERE655365:ERE655366 FBA655365:FBA655366 FKW655365:FKW655366 FUS655365:FUS655366 GEO655365:GEO655366 GOK655365:GOK655366 GYG655365:GYG655366 HIC655365:HIC655366 HRY655365:HRY655366 IBU655365:IBU655366 ILQ655365:ILQ655366 IVM655365:IVM655366 JFI655365:JFI655366 JPE655365:JPE655366 JZA655365:JZA655366 KIW655365:KIW655366 KSS655365:KSS655366 LCO655365:LCO655366 LMK655365:LMK655366 LWG655365:LWG655366 MGC655365:MGC655366 MPY655365:MPY655366 MZU655365:MZU655366 NJQ655365:NJQ655366 NTM655365:NTM655366 ODI655365:ODI655366 ONE655365:ONE655366 OXA655365:OXA655366 PGW655365:PGW655366 PQS655365:PQS655366 QAO655365:QAO655366 QKK655365:QKK655366 QUG655365:QUG655366 REC655365:REC655366 RNY655365:RNY655366 RXU655365:RXU655366 SHQ655365:SHQ655366 SRM655365:SRM655366 TBI655365:TBI655366 TLE655365:TLE655366 TVA655365:TVA655366 UEW655365:UEW655366 UOS655365:UOS655366 UYO655365:UYO655366 VIK655365:VIK655366 VSG655365:VSG655366 WCC655365:WCC655366 WLY655365:WLY655366 WVU655365:WVU655366 M720901:M720902 JI720901:JI720902 TE720901:TE720902 ADA720901:ADA720902 AMW720901:AMW720902 AWS720901:AWS720902 BGO720901:BGO720902 BQK720901:BQK720902 CAG720901:CAG720902 CKC720901:CKC720902 CTY720901:CTY720902 DDU720901:DDU720902 DNQ720901:DNQ720902 DXM720901:DXM720902 EHI720901:EHI720902 ERE720901:ERE720902 FBA720901:FBA720902 FKW720901:FKW720902 FUS720901:FUS720902 GEO720901:GEO720902 GOK720901:GOK720902 GYG720901:GYG720902 HIC720901:HIC720902 HRY720901:HRY720902 IBU720901:IBU720902 ILQ720901:ILQ720902 IVM720901:IVM720902 JFI720901:JFI720902 JPE720901:JPE720902 JZA720901:JZA720902 KIW720901:KIW720902 KSS720901:KSS720902 LCO720901:LCO720902 LMK720901:LMK720902 LWG720901:LWG720902 MGC720901:MGC720902 MPY720901:MPY720902 MZU720901:MZU720902 NJQ720901:NJQ720902 NTM720901:NTM720902 ODI720901:ODI720902 ONE720901:ONE720902 OXA720901:OXA720902 PGW720901:PGW720902 PQS720901:PQS720902 QAO720901:QAO720902 QKK720901:QKK720902 QUG720901:QUG720902 REC720901:REC720902 RNY720901:RNY720902 RXU720901:RXU720902 SHQ720901:SHQ720902 SRM720901:SRM720902 TBI720901:TBI720902 TLE720901:TLE720902 TVA720901:TVA720902 UEW720901:UEW720902 UOS720901:UOS720902 UYO720901:UYO720902 VIK720901:VIK720902 VSG720901:VSG720902 WCC720901:WCC720902 WLY720901:WLY720902 WVU720901:WVU720902 M786437:M786438 JI786437:JI786438 TE786437:TE786438 ADA786437:ADA786438 AMW786437:AMW786438 AWS786437:AWS786438 BGO786437:BGO786438 BQK786437:BQK786438 CAG786437:CAG786438 CKC786437:CKC786438 CTY786437:CTY786438 DDU786437:DDU786438 DNQ786437:DNQ786438 DXM786437:DXM786438 EHI786437:EHI786438 ERE786437:ERE786438 FBA786437:FBA786438 FKW786437:FKW786438 FUS786437:FUS786438 GEO786437:GEO786438 GOK786437:GOK786438 GYG786437:GYG786438 HIC786437:HIC786438 HRY786437:HRY786438 IBU786437:IBU786438 ILQ786437:ILQ786438 IVM786437:IVM786438 JFI786437:JFI786438 JPE786437:JPE786438 JZA786437:JZA786438 KIW786437:KIW786438 KSS786437:KSS786438 LCO786437:LCO786438 LMK786437:LMK786438 LWG786437:LWG786438 MGC786437:MGC786438 MPY786437:MPY786438 MZU786437:MZU786438 NJQ786437:NJQ786438 NTM786437:NTM786438 ODI786437:ODI786438 ONE786437:ONE786438 OXA786437:OXA786438 PGW786437:PGW786438 PQS786437:PQS786438 QAO786437:QAO786438 QKK786437:QKK786438 QUG786437:QUG786438 REC786437:REC786438 RNY786437:RNY786438 RXU786437:RXU786438 SHQ786437:SHQ786438 SRM786437:SRM786438 TBI786437:TBI786438 TLE786437:TLE786438 TVA786437:TVA786438 UEW786437:UEW786438 UOS786437:UOS786438 UYO786437:UYO786438 VIK786437:VIK786438 VSG786437:VSG786438 WCC786437:WCC786438 WLY786437:WLY786438 WVU786437:WVU786438 M851973:M851974 JI851973:JI851974 TE851973:TE851974 ADA851973:ADA851974 AMW851973:AMW851974 AWS851973:AWS851974 BGO851973:BGO851974 BQK851973:BQK851974 CAG851973:CAG851974 CKC851973:CKC851974 CTY851973:CTY851974 DDU851973:DDU851974 DNQ851973:DNQ851974 DXM851973:DXM851974 EHI851973:EHI851974 ERE851973:ERE851974 FBA851973:FBA851974 FKW851973:FKW851974 FUS851973:FUS851974 GEO851973:GEO851974 GOK851973:GOK851974 GYG851973:GYG851974 HIC851973:HIC851974 HRY851973:HRY851974 IBU851973:IBU851974 ILQ851973:ILQ851974 IVM851973:IVM851974 JFI851973:JFI851974 JPE851973:JPE851974 JZA851973:JZA851974 KIW851973:KIW851974 KSS851973:KSS851974 LCO851973:LCO851974 LMK851973:LMK851974 LWG851973:LWG851974 MGC851973:MGC851974 MPY851973:MPY851974 MZU851973:MZU851974 NJQ851973:NJQ851974 NTM851973:NTM851974 ODI851973:ODI851974 ONE851973:ONE851974 OXA851973:OXA851974 PGW851973:PGW851974 PQS851973:PQS851974 QAO851973:QAO851974 QKK851973:QKK851974 QUG851973:QUG851974 REC851973:REC851974 RNY851973:RNY851974 RXU851973:RXU851974 SHQ851973:SHQ851974 SRM851973:SRM851974 TBI851973:TBI851974 TLE851973:TLE851974 TVA851973:TVA851974 UEW851973:UEW851974 UOS851973:UOS851974 UYO851973:UYO851974 VIK851973:VIK851974 VSG851973:VSG851974 WCC851973:WCC851974 WLY851973:WLY851974 WVU851973:WVU851974 M917509:M917510 JI917509:JI917510 TE917509:TE917510 ADA917509:ADA917510 AMW917509:AMW917510 AWS917509:AWS917510 BGO917509:BGO917510 BQK917509:BQK917510 CAG917509:CAG917510 CKC917509:CKC917510 CTY917509:CTY917510 DDU917509:DDU917510 DNQ917509:DNQ917510 DXM917509:DXM917510 EHI917509:EHI917510 ERE917509:ERE917510 FBA917509:FBA917510 FKW917509:FKW917510 FUS917509:FUS917510 GEO917509:GEO917510 GOK917509:GOK917510 GYG917509:GYG917510 HIC917509:HIC917510 HRY917509:HRY917510 IBU917509:IBU917510 ILQ917509:ILQ917510 IVM917509:IVM917510 JFI917509:JFI917510 JPE917509:JPE917510 JZA917509:JZA917510 KIW917509:KIW917510 KSS917509:KSS917510 LCO917509:LCO917510 LMK917509:LMK917510 LWG917509:LWG917510 MGC917509:MGC917510 MPY917509:MPY917510 MZU917509:MZU917510 NJQ917509:NJQ917510 NTM917509:NTM917510 ODI917509:ODI917510 ONE917509:ONE917510 OXA917509:OXA917510 PGW917509:PGW917510 PQS917509:PQS917510 QAO917509:QAO917510 QKK917509:QKK917510 QUG917509:QUG917510 REC917509:REC917510 RNY917509:RNY917510 RXU917509:RXU917510 SHQ917509:SHQ917510 SRM917509:SRM917510 TBI917509:TBI917510 TLE917509:TLE917510 TVA917509:TVA917510 UEW917509:UEW917510 UOS917509:UOS917510 UYO917509:UYO917510 VIK917509:VIK917510 VSG917509:VSG917510 WCC917509:WCC917510 WLY917509:WLY917510 WVU917509:WVU917510 M983045:M983046 JI983045:JI983046 TE983045:TE983046 ADA983045:ADA983046 AMW983045:AMW983046 AWS983045:AWS983046 BGO983045:BGO983046 BQK983045:BQK983046 CAG983045:CAG983046 CKC983045:CKC983046 CTY983045:CTY983046 DDU983045:DDU983046 DNQ983045:DNQ983046 DXM983045:DXM983046 EHI983045:EHI983046 ERE983045:ERE983046 FBA983045:FBA983046 FKW983045:FKW983046 FUS983045:FUS983046 GEO983045:GEO983046 GOK983045:GOK983046 GYG983045:GYG983046 HIC983045:HIC983046 HRY983045:HRY983046 IBU983045:IBU983046 ILQ983045:ILQ983046 IVM983045:IVM983046 JFI983045:JFI983046 JPE983045:JPE983046 JZA983045:JZA983046 KIW983045:KIW983046 KSS983045:KSS983046 LCO983045:LCO983046 LMK983045:LMK983046 LWG983045:LWG983046 MGC983045:MGC983046 MPY983045:MPY983046 MZU983045:MZU983046 NJQ983045:NJQ983046 NTM983045:NTM983046 ODI983045:ODI983046 ONE983045:ONE983046 OXA983045:OXA983046 PGW983045:PGW983046 PQS983045:PQS983046 QAO983045:QAO983046 QKK983045:QKK983046 QUG983045:QUG983046 REC983045:REC983046 RNY983045:RNY983046 RXU983045:RXU983046 SHQ983045:SHQ983046 SRM983045:SRM983046 TBI983045:TBI983046 TLE983045:TLE983046 TVA983045:TVA983046 UEW983045:UEW983046 UOS983045:UOS983046 UYO983045:UYO983046 VIK983045:VIK983046 VSG983045:VSG983046 WCC983045:WCC983046 WLY983045:WLY983046" xr:uid="{6EA082CB-1564-40F9-98D3-1BF8042355C9}">
      <formula1>"代,芸,代・芸,活,代・活"</formula1>
    </dataValidation>
    <dataValidation type="list" allowBlank="1" showInputMessage="1" showErrorMessage="1" sqref="F5:G7" xr:uid="{615F822F-B484-48DC-B16D-A80F3BBC81C6}">
      <formula1>"ー,〇"</formula1>
    </dataValidation>
  </dataValidations>
  <printOptions horizontalCentered="1"/>
  <pageMargins left="0.78740157480314965" right="0.78740157480314965" top="0.78740157480314965" bottom="0.78740157480314965" header="0" footer="0"/>
  <pageSetup paperSize="9" scale="46"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44"/>
  <sheetViews>
    <sheetView view="pageBreakPreview" zoomScale="70" zoomScaleNormal="80" zoomScaleSheetLayoutView="70" workbookViewId="0">
      <selection activeCell="N11" sqref="N11"/>
    </sheetView>
  </sheetViews>
  <sheetFormatPr defaultRowHeight="16.5" x14ac:dyDescent="0.55000000000000004"/>
  <cols>
    <col min="1" max="1" width="7.58203125" style="281" customWidth="1"/>
    <col min="2" max="2" width="12.58203125" style="281" customWidth="1"/>
    <col min="3" max="6" width="10.58203125" style="281" customWidth="1"/>
    <col min="7" max="7" width="7.58203125" style="281" customWidth="1"/>
    <col min="8" max="8" width="12.58203125" style="281" customWidth="1"/>
    <col min="9" max="9" width="7.58203125" style="281" customWidth="1"/>
    <col min="10" max="10" width="10.58203125" style="281" customWidth="1"/>
    <col min="11" max="11" width="27.25" style="281" customWidth="1"/>
    <col min="12" max="12" width="10.58203125" style="281" customWidth="1"/>
    <col min="13" max="13" width="30.33203125" style="281" customWidth="1"/>
    <col min="14" max="14" width="84.58203125" style="281" customWidth="1"/>
    <col min="15" max="255" width="8.6640625" style="281"/>
    <col min="256" max="257" width="7.58203125" style="281" customWidth="1"/>
    <col min="258" max="261" width="10.58203125" style="281" customWidth="1"/>
    <col min="262" max="263" width="7.58203125" style="281" customWidth="1"/>
    <col min="264" max="264" width="13.5" style="281" customWidth="1"/>
    <col min="265" max="266" width="10.58203125" style="281" customWidth="1"/>
    <col min="267" max="267" width="9.58203125" style="281" customWidth="1"/>
    <col min="268" max="268" width="9.08203125" style="281" customWidth="1"/>
    <col min="269" max="269" width="17.08203125" style="281" customWidth="1"/>
    <col min="270" max="511" width="8.6640625" style="281"/>
    <col min="512" max="513" width="7.58203125" style="281" customWidth="1"/>
    <col min="514" max="517" width="10.58203125" style="281" customWidth="1"/>
    <col min="518" max="519" width="7.58203125" style="281" customWidth="1"/>
    <col min="520" max="520" width="13.5" style="281" customWidth="1"/>
    <col min="521" max="522" width="10.58203125" style="281" customWidth="1"/>
    <col min="523" max="523" width="9.58203125" style="281" customWidth="1"/>
    <col min="524" max="524" width="9.08203125" style="281" customWidth="1"/>
    <col min="525" max="525" width="17.08203125" style="281" customWidth="1"/>
    <col min="526" max="767" width="8.6640625" style="281"/>
    <col min="768" max="769" width="7.58203125" style="281" customWidth="1"/>
    <col min="770" max="773" width="10.58203125" style="281" customWidth="1"/>
    <col min="774" max="775" width="7.58203125" style="281" customWidth="1"/>
    <col min="776" max="776" width="13.5" style="281" customWidth="1"/>
    <col min="777" max="778" width="10.58203125" style="281" customWidth="1"/>
    <col min="779" max="779" width="9.58203125" style="281" customWidth="1"/>
    <col min="780" max="780" width="9.08203125" style="281" customWidth="1"/>
    <col min="781" max="781" width="17.08203125" style="281" customWidth="1"/>
    <col min="782" max="1023" width="8.6640625" style="281"/>
    <col min="1024" max="1025" width="7.58203125" style="281" customWidth="1"/>
    <col min="1026" max="1029" width="10.58203125" style="281" customWidth="1"/>
    <col min="1030" max="1031" width="7.58203125" style="281" customWidth="1"/>
    <col min="1032" max="1032" width="13.5" style="281" customWidth="1"/>
    <col min="1033" max="1034" width="10.58203125" style="281" customWidth="1"/>
    <col min="1035" max="1035" width="9.58203125" style="281" customWidth="1"/>
    <col min="1036" max="1036" width="9.08203125" style="281" customWidth="1"/>
    <col min="1037" max="1037" width="17.08203125" style="281" customWidth="1"/>
    <col min="1038" max="1279" width="8.6640625" style="281"/>
    <col min="1280" max="1281" width="7.58203125" style="281" customWidth="1"/>
    <col min="1282" max="1285" width="10.58203125" style="281" customWidth="1"/>
    <col min="1286" max="1287" width="7.58203125" style="281" customWidth="1"/>
    <col min="1288" max="1288" width="13.5" style="281" customWidth="1"/>
    <col min="1289" max="1290" width="10.58203125" style="281" customWidth="1"/>
    <col min="1291" max="1291" width="9.58203125" style="281" customWidth="1"/>
    <col min="1292" max="1292" width="9.08203125" style="281" customWidth="1"/>
    <col min="1293" max="1293" width="17.08203125" style="281" customWidth="1"/>
    <col min="1294" max="1535" width="8.6640625" style="281"/>
    <col min="1536" max="1537" width="7.58203125" style="281" customWidth="1"/>
    <col min="1538" max="1541" width="10.58203125" style="281" customWidth="1"/>
    <col min="1542" max="1543" width="7.58203125" style="281" customWidth="1"/>
    <col min="1544" max="1544" width="13.5" style="281" customWidth="1"/>
    <col min="1545" max="1546" width="10.58203125" style="281" customWidth="1"/>
    <col min="1547" max="1547" width="9.58203125" style="281" customWidth="1"/>
    <col min="1548" max="1548" width="9.08203125" style="281" customWidth="1"/>
    <col min="1549" max="1549" width="17.08203125" style="281" customWidth="1"/>
    <col min="1550" max="1791" width="8.6640625" style="281"/>
    <col min="1792" max="1793" width="7.58203125" style="281" customWidth="1"/>
    <col min="1794" max="1797" width="10.58203125" style="281" customWidth="1"/>
    <col min="1798" max="1799" width="7.58203125" style="281" customWidth="1"/>
    <col min="1800" max="1800" width="13.5" style="281" customWidth="1"/>
    <col min="1801" max="1802" width="10.58203125" style="281" customWidth="1"/>
    <col min="1803" max="1803" width="9.58203125" style="281" customWidth="1"/>
    <col min="1804" max="1804" width="9.08203125" style="281" customWidth="1"/>
    <col min="1805" max="1805" width="17.08203125" style="281" customWidth="1"/>
    <col min="1806" max="2047" width="8.6640625" style="281"/>
    <col min="2048" max="2049" width="7.58203125" style="281" customWidth="1"/>
    <col min="2050" max="2053" width="10.58203125" style="281" customWidth="1"/>
    <col min="2054" max="2055" width="7.58203125" style="281" customWidth="1"/>
    <col min="2056" max="2056" width="13.5" style="281" customWidth="1"/>
    <col min="2057" max="2058" width="10.58203125" style="281" customWidth="1"/>
    <col min="2059" max="2059" width="9.58203125" style="281" customWidth="1"/>
    <col min="2060" max="2060" width="9.08203125" style="281" customWidth="1"/>
    <col min="2061" max="2061" width="17.08203125" style="281" customWidth="1"/>
    <col min="2062" max="2303" width="8.6640625" style="281"/>
    <col min="2304" max="2305" width="7.58203125" style="281" customWidth="1"/>
    <col min="2306" max="2309" width="10.58203125" style="281" customWidth="1"/>
    <col min="2310" max="2311" width="7.58203125" style="281" customWidth="1"/>
    <col min="2312" max="2312" width="13.5" style="281" customWidth="1"/>
    <col min="2313" max="2314" width="10.58203125" style="281" customWidth="1"/>
    <col min="2315" max="2315" width="9.58203125" style="281" customWidth="1"/>
    <col min="2316" max="2316" width="9.08203125" style="281" customWidth="1"/>
    <col min="2317" max="2317" width="17.08203125" style="281" customWidth="1"/>
    <col min="2318" max="2559" width="8.6640625" style="281"/>
    <col min="2560" max="2561" width="7.58203125" style="281" customWidth="1"/>
    <col min="2562" max="2565" width="10.58203125" style="281" customWidth="1"/>
    <col min="2566" max="2567" width="7.58203125" style="281" customWidth="1"/>
    <col min="2568" max="2568" width="13.5" style="281" customWidth="1"/>
    <col min="2569" max="2570" width="10.58203125" style="281" customWidth="1"/>
    <col min="2571" max="2571" width="9.58203125" style="281" customWidth="1"/>
    <col min="2572" max="2572" width="9.08203125" style="281" customWidth="1"/>
    <col min="2573" max="2573" width="17.08203125" style="281" customWidth="1"/>
    <col min="2574" max="2815" width="8.6640625" style="281"/>
    <col min="2816" max="2817" width="7.58203125" style="281" customWidth="1"/>
    <col min="2818" max="2821" width="10.58203125" style="281" customWidth="1"/>
    <col min="2822" max="2823" width="7.58203125" style="281" customWidth="1"/>
    <col min="2824" max="2824" width="13.5" style="281" customWidth="1"/>
    <col min="2825" max="2826" width="10.58203125" style="281" customWidth="1"/>
    <col min="2827" max="2827" width="9.58203125" style="281" customWidth="1"/>
    <col min="2828" max="2828" width="9.08203125" style="281" customWidth="1"/>
    <col min="2829" max="2829" width="17.08203125" style="281" customWidth="1"/>
    <col min="2830" max="3071" width="8.6640625" style="281"/>
    <col min="3072" max="3073" width="7.58203125" style="281" customWidth="1"/>
    <col min="3074" max="3077" width="10.58203125" style="281" customWidth="1"/>
    <col min="3078" max="3079" width="7.58203125" style="281" customWidth="1"/>
    <col min="3080" max="3080" width="13.5" style="281" customWidth="1"/>
    <col min="3081" max="3082" width="10.58203125" style="281" customWidth="1"/>
    <col min="3083" max="3083" width="9.58203125" style="281" customWidth="1"/>
    <col min="3084" max="3084" width="9.08203125" style="281" customWidth="1"/>
    <col min="3085" max="3085" width="17.08203125" style="281" customWidth="1"/>
    <col min="3086" max="3327" width="8.6640625" style="281"/>
    <col min="3328" max="3329" width="7.58203125" style="281" customWidth="1"/>
    <col min="3330" max="3333" width="10.58203125" style="281" customWidth="1"/>
    <col min="3334" max="3335" width="7.58203125" style="281" customWidth="1"/>
    <col min="3336" max="3336" width="13.5" style="281" customWidth="1"/>
    <col min="3337" max="3338" width="10.58203125" style="281" customWidth="1"/>
    <col min="3339" max="3339" width="9.58203125" style="281" customWidth="1"/>
    <col min="3340" max="3340" width="9.08203125" style="281" customWidth="1"/>
    <col min="3341" max="3341" width="17.08203125" style="281" customWidth="1"/>
    <col min="3342" max="3583" width="8.6640625" style="281"/>
    <col min="3584" max="3585" width="7.58203125" style="281" customWidth="1"/>
    <col min="3586" max="3589" width="10.58203125" style="281" customWidth="1"/>
    <col min="3590" max="3591" width="7.58203125" style="281" customWidth="1"/>
    <col min="3592" max="3592" width="13.5" style="281" customWidth="1"/>
    <col min="3593" max="3594" width="10.58203125" style="281" customWidth="1"/>
    <col min="3595" max="3595" width="9.58203125" style="281" customWidth="1"/>
    <col min="3596" max="3596" width="9.08203125" style="281" customWidth="1"/>
    <col min="3597" max="3597" width="17.08203125" style="281" customWidth="1"/>
    <col min="3598" max="3839" width="8.6640625" style="281"/>
    <col min="3840" max="3841" width="7.58203125" style="281" customWidth="1"/>
    <col min="3842" max="3845" width="10.58203125" style="281" customWidth="1"/>
    <col min="3846" max="3847" width="7.58203125" style="281" customWidth="1"/>
    <col min="3848" max="3848" width="13.5" style="281" customWidth="1"/>
    <col min="3849" max="3850" width="10.58203125" style="281" customWidth="1"/>
    <col min="3851" max="3851" width="9.58203125" style="281" customWidth="1"/>
    <col min="3852" max="3852" width="9.08203125" style="281" customWidth="1"/>
    <col min="3853" max="3853" width="17.08203125" style="281" customWidth="1"/>
    <col min="3854" max="4095" width="8.6640625" style="281"/>
    <col min="4096" max="4097" width="7.58203125" style="281" customWidth="1"/>
    <col min="4098" max="4101" width="10.58203125" style="281" customWidth="1"/>
    <col min="4102" max="4103" width="7.58203125" style="281" customWidth="1"/>
    <col min="4104" max="4104" width="13.5" style="281" customWidth="1"/>
    <col min="4105" max="4106" width="10.58203125" style="281" customWidth="1"/>
    <col min="4107" max="4107" width="9.58203125" style="281" customWidth="1"/>
    <col min="4108" max="4108" width="9.08203125" style="281" customWidth="1"/>
    <col min="4109" max="4109" width="17.08203125" style="281" customWidth="1"/>
    <col min="4110" max="4351" width="8.6640625" style="281"/>
    <col min="4352" max="4353" width="7.58203125" style="281" customWidth="1"/>
    <col min="4354" max="4357" width="10.58203125" style="281" customWidth="1"/>
    <col min="4358" max="4359" width="7.58203125" style="281" customWidth="1"/>
    <col min="4360" max="4360" width="13.5" style="281" customWidth="1"/>
    <col min="4361" max="4362" width="10.58203125" style="281" customWidth="1"/>
    <col min="4363" max="4363" width="9.58203125" style="281" customWidth="1"/>
    <col min="4364" max="4364" width="9.08203125" style="281" customWidth="1"/>
    <col min="4365" max="4365" width="17.08203125" style="281" customWidth="1"/>
    <col min="4366" max="4607" width="8.6640625" style="281"/>
    <col min="4608" max="4609" width="7.58203125" style="281" customWidth="1"/>
    <col min="4610" max="4613" width="10.58203125" style="281" customWidth="1"/>
    <col min="4614" max="4615" width="7.58203125" style="281" customWidth="1"/>
    <col min="4616" max="4616" width="13.5" style="281" customWidth="1"/>
    <col min="4617" max="4618" width="10.58203125" style="281" customWidth="1"/>
    <col min="4619" max="4619" width="9.58203125" style="281" customWidth="1"/>
    <col min="4620" max="4620" width="9.08203125" style="281" customWidth="1"/>
    <col min="4621" max="4621" width="17.08203125" style="281" customWidth="1"/>
    <col min="4622" max="4863" width="8.6640625" style="281"/>
    <col min="4864" max="4865" width="7.58203125" style="281" customWidth="1"/>
    <col min="4866" max="4869" width="10.58203125" style="281" customWidth="1"/>
    <col min="4870" max="4871" width="7.58203125" style="281" customWidth="1"/>
    <col min="4872" max="4872" width="13.5" style="281" customWidth="1"/>
    <col min="4873" max="4874" width="10.58203125" style="281" customWidth="1"/>
    <col min="4875" max="4875" width="9.58203125" style="281" customWidth="1"/>
    <col min="4876" max="4876" width="9.08203125" style="281" customWidth="1"/>
    <col min="4877" max="4877" width="17.08203125" style="281" customWidth="1"/>
    <col min="4878" max="5119" width="8.6640625" style="281"/>
    <col min="5120" max="5121" width="7.58203125" style="281" customWidth="1"/>
    <col min="5122" max="5125" width="10.58203125" style="281" customWidth="1"/>
    <col min="5126" max="5127" width="7.58203125" style="281" customWidth="1"/>
    <col min="5128" max="5128" width="13.5" style="281" customWidth="1"/>
    <col min="5129" max="5130" width="10.58203125" style="281" customWidth="1"/>
    <col min="5131" max="5131" width="9.58203125" style="281" customWidth="1"/>
    <col min="5132" max="5132" width="9.08203125" style="281" customWidth="1"/>
    <col min="5133" max="5133" width="17.08203125" style="281" customWidth="1"/>
    <col min="5134" max="5375" width="8.6640625" style="281"/>
    <col min="5376" max="5377" width="7.58203125" style="281" customWidth="1"/>
    <col min="5378" max="5381" width="10.58203125" style="281" customWidth="1"/>
    <col min="5382" max="5383" width="7.58203125" style="281" customWidth="1"/>
    <col min="5384" max="5384" width="13.5" style="281" customWidth="1"/>
    <col min="5385" max="5386" width="10.58203125" style="281" customWidth="1"/>
    <col min="5387" max="5387" width="9.58203125" style="281" customWidth="1"/>
    <col min="5388" max="5388" width="9.08203125" style="281" customWidth="1"/>
    <col min="5389" max="5389" width="17.08203125" style="281" customWidth="1"/>
    <col min="5390" max="5631" width="8.6640625" style="281"/>
    <col min="5632" max="5633" width="7.58203125" style="281" customWidth="1"/>
    <col min="5634" max="5637" width="10.58203125" style="281" customWidth="1"/>
    <col min="5638" max="5639" width="7.58203125" style="281" customWidth="1"/>
    <col min="5640" max="5640" width="13.5" style="281" customWidth="1"/>
    <col min="5641" max="5642" width="10.58203125" style="281" customWidth="1"/>
    <col min="5643" max="5643" width="9.58203125" style="281" customWidth="1"/>
    <col min="5644" max="5644" width="9.08203125" style="281" customWidth="1"/>
    <col min="5645" max="5645" width="17.08203125" style="281" customWidth="1"/>
    <col min="5646" max="5887" width="8.6640625" style="281"/>
    <col min="5888" max="5889" width="7.58203125" style="281" customWidth="1"/>
    <col min="5890" max="5893" width="10.58203125" style="281" customWidth="1"/>
    <col min="5894" max="5895" width="7.58203125" style="281" customWidth="1"/>
    <col min="5896" max="5896" width="13.5" style="281" customWidth="1"/>
    <col min="5897" max="5898" width="10.58203125" style="281" customWidth="1"/>
    <col min="5899" max="5899" width="9.58203125" style="281" customWidth="1"/>
    <col min="5900" max="5900" width="9.08203125" style="281" customWidth="1"/>
    <col min="5901" max="5901" width="17.08203125" style="281" customWidth="1"/>
    <col min="5902" max="6143" width="8.6640625" style="281"/>
    <col min="6144" max="6145" width="7.58203125" style="281" customWidth="1"/>
    <col min="6146" max="6149" width="10.58203125" style="281" customWidth="1"/>
    <col min="6150" max="6151" width="7.58203125" style="281" customWidth="1"/>
    <col min="6152" max="6152" width="13.5" style="281" customWidth="1"/>
    <col min="6153" max="6154" width="10.58203125" style="281" customWidth="1"/>
    <col min="6155" max="6155" width="9.58203125" style="281" customWidth="1"/>
    <col min="6156" max="6156" width="9.08203125" style="281" customWidth="1"/>
    <col min="6157" max="6157" width="17.08203125" style="281" customWidth="1"/>
    <col min="6158" max="6399" width="8.6640625" style="281"/>
    <col min="6400" max="6401" width="7.58203125" style="281" customWidth="1"/>
    <col min="6402" max="6405" width="10.58203125" style="281" customWidth="1"/>
    <col min="6406" max="6407" width="7.58203125" style="281" customWidth="1"/>
    <col min="6408" max="6408" width="13.5" style="281" customWidth="1"/>
    <col min="6409" max="6410" width="10.58203125" style="281" customWidth="1"/>
    <col min="6411" max="6411" width="9.58203125" style="281" customWidth="1"/>
    <col min="6412" max="6412" width="9.08203125" style="281" customWidth="1"/>
    <col min="6413" max="6413" width="17.08203125" style="281" customWidth="1"/>
    <col min="6414" max="6655" width="8.6640625" style="281"/>
    <col min="6656" max="6657" width="7.58203125" style="281" customWidth="1"/>
    <col min="6658" max="6661" width="10.58203125" style="281" customWidth="1"/>
    <col min="6662" max="6663" width="7.58203125" style="281" customWidth="1"/>
    <col min="6664" max="6664" width="13.5" style="281" customWidth="1"/>
    <col min="6665" max="6666" width="10.58203125" style="281" customWidth="1"/>
    <col min="6667" max="6667" width="9.58203125" style="281" customWidth="1"/>
    <col min="6668" max="6668" width="9.08203125" style="281" customWidth="1"/>
    <col min="6669" max="6669" width="17.08203125" style="281" customWidth="1"/>
    <col min="6670" max="6911" width="8.6640625" style="281"/>
    <col min="6912" max="6913" width="7.58203125" style="281" customWidth="1"/>
    <col min="6914" max="6917" width="10.58203125" style="281" customWidth="1"/>
    <col min="6918" max="6919" width="7.58203125" style="281" customWidth="1"/>
    <col min="6920" max="6920" width="13.5" style="281" customWidth="1"/>
    <col min="6921" max="6922" width="10.58203125" style="281" customWidth="1"/>
    <col min="6923" max="6923" width="9.58203125" style="281" customWidth="1"/>
    <col min="6924" max="6924" width="9.08203125" style="281" customWidth="1"/>
    <col min="6925" max="6925" width="17.08203125" style="281" customWidth="1"/>
    <col min="6926" max="7167" width="8.6640625" style="281"/>
    <col min="7168" max="7169" width="7.58203125" style="281" customWidth="1"/>
    <col min="7170" max="7173" width="10.58203125" style="281" customWidth="1"/>
    <col min="7174" max="7175" width="7.58203125" style="281" customWidth="1"/>
    <col min="7176" max="7176" width="13.5" style="281" customWidth="1"/>
    <col min="7177" max="7178" width="10.58203125" style="281" customWidth="1"/>
    <col min="7179" max="7179" width="9.58203125" style="281" customWidth="1"/>
    <col min="7180" max="7180" width="9.08203125" style="281" customWidth="1"/>
    <col min="7181" max="7181" width="17.08203125" style="281" customWidth="1"/>
    <col min="7182" max="7423" width="8.6640625" style="281"/>
    <col min="7424" max="7425" width="7.58203125" style="281" customWidth="1"/>
    <col min="7426" max="7429" width="10.58203125" style="281" customWidth="1"/>
    <col min="7430" max="7431" width="7.58203125" style="281" customWidth="1"/>
    <col min="7432" max="7432" width="13.5" style="281" customWidth="1"/>
    <col min="7433" max="7434" width="10.58203125" style="281" customWidth="1"/>
    <col min="7435" max="7435" width="9.58203125" style="281" customWidth="1"/>
    <col min="7436" max="7436" width="9.08203125" style="281" customWidth="1"/>
    <col min="7437" max="7437" width="17.08203125" style="281" customWidth="1"/>
    <col min="7438" max="7679" width="8.6640625" style="281"/>
    <col min="7680" max="7681" width="7.58203125" style="281" customWidth="1"/>
    <col min="7682" max="7685" width="10.58203125" style="281" customWidth="1"/>
    <col min="7686" max="7687" width="7.58203125" style="281" customWidth="1"/>
    <col min="7688" max="7688" width="13.5" style="281" customWidth="1"/>
    <col min="7689" max="7690" width="10.58203125" style="281" customWidth="1"/>
    <col min="7691" max="7691" width="9.58203125" style="281" customWidth="1"/>
    <col min="7692" max="7692" width="9.08203125" style="281" customWidth="1"/>
    <col min="7693" max="7693" width="17.08203125" style="281" customWidth="1"/>
    <col min="7694" max="7935" width="8.6640625" style="281"/>
    <col min="7936" max="7937" width="7.58203125" style="281" customWidth="1"/>
    <col min="7938" max="7941" width="10.58203125" style="281" customWidth="1"/>
    <col min="7942" max="7943" width="7.58203125" style="281" customWidth="1"/>
    <col min="7944" max="7944" width="13.5" style="281" customWidth="1"/>
    <col min="7945" max="7946" width="10.58203125" style="281" customWidth="1"/>
    <col min="7947" max="7947" width="9.58203125" style="281" customWidth="1"/>
    <col min="7948" max="7948" width="9.08203125" style="281" customWidth="1"/>
    <col min="7949" max="7949" width="17.08203125" style="281" customWidth="1"/>
    <col min="7950" max="8191" width="8.6640625" style="281"/>
    <col min="8192" max="8193" width="7.58203125" style="281" customWidth="1"/>
    <col min="8194" max="8197" width="10.58203125" style="281" customWidth="1"/>
    <col min="8198" max="8199" width="7.58203125" style="281" customWidth="1"/>
    <col min="8200" max="8200" width="13.5" style="281" customWidth="1"/>
    <col min="8201" max="8202" width="10.58203125" style="281" customWidth="1"/>
    <col min="8203" max="8203" width="9.58203125" style="281" customWidth="1"/>
    <col min="8204" max="8204" width="9.08203125" style="281" customWidth="1"/>
    <col min="8205" max="8205" width="17.08203125" style="281" customWidth="1"/>
    <col min="8206" max="8447" width="8.6640625" style="281"/>
    <col min="8448" max="8449" width="7.58203125" style="281" customWidth="1"/>
    <col min="8450" max="8453" width="10.58203125" style="281" customWidth="1"/>
    <col min="8454" max="8455" width="7.58203125" style="281" customWidth="1"/>
    <col min="8456" max="8456" width="13.5" style="281" customWidth="1"/>
    <col min="8457" max="8458" width="10.58203125" style="281" customWidth="1"/>
    <col min="8459" max="8459" width="9.58203125" style="281" customWidth="1"/>
    <col min="8460" max="8460" width="9.08203125" style="281" customWidth="1"/>
    <col min="8461" max="8461" width="17.08203125" style="281" customWidth="1"/>
    <col min="8462" max="8703" width="8.6640625" style="281"/>
    <col min="8704" max="8705" width="7.58203125" style="281" customWidth="1"/>
    <col min="8706" max="8709" width="10.58203125" style="281" customWidth="1"/>
    <col min="8710" max="8711" width="7.58203125" style="281" customWidth="1"/>
    <col min="8712" max="8712" width="13.5" style="281" customWidth="1"/>
    <col min="8713" max="8714" width="10.58203125" style="281" customWidth="1"/>
    <col min="8715" max="8715" width="9.58203125" style="281" customWidth="1"/>
    <col min="8716" max="8716" width="9.08203125" style="281" customWidth="1"/>
    <col min="8717" max="8717" width="17.08203125" style="281" customWidth="1"/>
    <col min="8718" max="8959" width="8.6640625" style="281"/>
    <col min="8960" max="8961" width="7.58203125" style="281" customWidth="1"/>
    <col min="8962" max="8965" width="10.58203125" style="281" customWidth="1"/>
    <col min="8966" max="8967" width="7.58203125" style="281" customWidth="1"/>
    <col min="8968" max="8968" width="13.5" style="281" customWidth="1"/>
    <col min="8969" max="8970" width="10.58203125" style="281" customWidth="1"/>
    <col min="8971" max="8971" width="9.58203125" style="281" customWidth="1"/>
    <col min="8972" max="8972" width="9.08203125" style="281" customWidth="1"/>
    <col min="8973" max="8973" width="17.08203125" style="281" customWidth="1"/>
    <col min="8974" max="9215" width="8.6640625" style="281"/>
    <col min="9216" max="9217" width="7.58203125" style="281" customWidth="1"/>
    <col min="9218" max="9221" width="10.58203125" style="281" customWidth="1"/>
    <col min="9222" max="9223" width="7.58203125" style="281" customWidth="1"/>
    <col min="9224" max="9224" width="13.5" style="281" customWidth="1"/>
    <col min="9225" max="9226" width="10.58203125" style="281" customWidth="1"/>
    <col min="9227" max="9227" width="9.58203125" style="281" customWidth="1"/>
    <col min="9228" max="9228" width="9.08203125" style="281" customWidth="1"/>
    <col min="9229" max="9229" width="17.08203125" style="281" customWidth="1"/>
    <col min="9230" max="9471" width="8.6640625" style="281"/>
    <col min="9472" max="9473" width="7.58203125" style="281" customWidth="1"/>
    <col min="9474" max="9477" width="10.58203125" style="281" customWidth="1"/>
    <col min="9478" max="9479" width="7.58203125" style="281" customWidth="1"/>
    <col min="9480" max="9480" width="13.5" style="281" customWidth="1"/>
    <col min="9481" max="9482" width="10.58203125" style="281" customWidth="1"/>
    <col min="9483" max="9483" width="9.58203125" style="281" customWidth="1"/>
    <col min="9484" max="9484" width="9.08203125" style="281" customWidth="1"/>
    <col min="9485" max="9485" width="17.08203125" style="281" customWidth="1"/>
    <col min="9486" max="9727" width="8.6640625" style="281"/>
    <col min="9728" max="9729" width="7.58203125" style="281" customWidth="1"/>
    <col min="9730" max="9733" width="10.58203125" style="281" customWidth="1"/>
    <col min="9734" max="9735" width="7.58203125" style="281" customWidth="1"/>
    <col min="9736" max="9736" width="13.5" style="281" customWidth="1"/>
    <col min="9737" max="9738" width="10.58203125" style="281" customWidth="1"/>
    <col min="9739" max="9739" width="9.58203125" style="281" customWidth="1"/>
    <col min="9740" max="9740" width="9.08203125" style="281" customWidth="1"/>
    <col min="9741" max="9741" width="17.08203125" style="281" customWidth="1"/>
    <col min="9742" max="9983" width="8.6640625" style="281"/>
    <col min="9984" max="9985" width="7.58203125" style="281" customWidth="1"/>
    <col min="9986" max="9989" width="10.58203125" style="281" customWidth="1"/>
    <col min="9990" max="9991" width="7.58203125" style="281" customWidth="1"/>
    <col min="9992" max="9992" width="13.5" style="281" customWidth="1"/>
    <col min="9993" max="9994" width="10.58203125" style="281" customWidth="1"/>
    <col min="9995" max="9995" width="9.58203125" style="281" customWidth="1"/>
    <col min="9996" max="9996" width="9.08203125" style="281" customWidth="1"/>
    <col min="9997" max="9997" width="17.08203125" style="281" customWidth="1"/>
    <col min="9998" max="10239" width="8.6640625" style="281"/>
    <col min="10240" max="10241" width="7.58203125" style="281" customWidth="1"/>
    <col min="10242" max="10245" width="10.58203125" style="281" customWidth="1"/>
    <col min="10246" max="10247" width="7.58203125" style="281" customWidth="1"/>
    <col min="10248" max="10248" width="13.5" style="281" customWidth="1"/>
    <col min="10249" max="10250" width="10.58203125" style="281" customWidth="1"/>
    <col min="10251" max="10251" width="9.58203125" style="281" customWidth="1"/>
    <col min="10252" max="10252" width="9.08203125" style="281" customWidth="1"/>
    <col min="10253" max="10253" width="17.08203125" style="281" customWidth="1"/>
    <col min="10254" max="10495" width="8.6640625" style="281"/>
    <col min="10496" max="10497" width="7.58203125" style="281" customWidth="1"/>
    <col min="10498" max="10501" width="10.58203125" style="281" customWidth="1"/>
    <col min="10502" max="10503" width="7.58203125" style="281" customWidth="1"/>
    <col min="10504" max="10504" width="13.5" style="281" customWidth="1"/>
    <col min="10505" max="10506" width="10.58203125" style="281" customWidth="1"/>
    <col min="10507" max="10507" width="9.58203125" style="281" customWidth="1"/>
    <col min="10508" max="10508" width="9.08203125" style="281" customWidth="1"/>
    <col min="10509" max="10509" width="17.08203125" style="281" customWidth="1"/>
    <col min="10510" max="10751" width="8.6640625" style="281"/>
    <col min="10752" max="10753" width="7.58203125" style="281" customWidth="1"/>
    <col min="10754" max="10757" width="10.58203125" style="281" customWidth="1"/>
    <col min="10758" max="10759" width="7.58203125" style="281" customWidth="1"/>
    <col min="10760" max="10760" width="13.5" style="281" customWidth="1"/>
    <col min="10761" max="10762" width="10.58203125" style="281" customWidth="1"/>
    <col min="10763" max="10763" width="9.58203125" style="281" customWidth="1"/>
    <col min="10764" max="10764" width="9.08203125" style="281" customWidth="1"/>
    <col min="10765" max="10765" width="17.08203125" style="281" customWidth="1"/>
    <col min="10766" max="11007" width="8.6640625" style="281"/>
    <col min="11008" max="11009" width="7.58203125" style="281" customWidth="1"/>
    <col min="11010" max="11013" width="10.58203125" style="281" customWidth="1"/>
    <col min="11014" max="11015" width="7.58203125" style="281" customWidth="1"/>
    <col min="11016" max="11016" width="13.5" style="281" customWidth="1"/>
    <col min="11017" max="11018" width="10.58203125" style="281" customWidth="1"/>
    <col min="11019" max="11019" width="9.58203125" style="281" customWidth="1"/>
    <col min="11020" max="11020" width="9.08203125" style="281" customWidth="1"/>
    <col min="11021" max="11021" width="17.08203125" style="281" customWidth="1"/>
    <col min="11022" max="11263" width="8.6640625" style="281"/>
    <col min="11264" max="11265" width="7.58203125" style="281" customWidth="1"/>
    <col min="11266" max="11269" width="10.58203125" style="281" customWidth="1"/>
    <col min="11270" max="11271" width="7.58203125" style="281" customWidth="1"/>
    <col min="11272" max="11272" width="13.5" style="281" customWidth="1"/>
    <col min="11273" max="11274" width="10.58203125" style="281" customWidth="1"/>
    <col min="11275" max="11275" width="9.58203125" style="281" customWidth="1"/>
    <col min="11276" max="11276" width="9.08203125" style="281" customWidth="1"/>
    <col min="11277" max="11277" width="17.08203125" style="281" customWidth="1"/>
    <col min="11278" max="11519" width="8.6640625" style="281"/>
    <col min="11520" max="11521" width="7.58203125" style="281" customWidth="1"/>
    <col min="11522" max="11525" width="10.58203125" style="281" customWidth="1"/>
    <col min="11526" max="11527" width="7.58203125" style="281" customWidth="1"/>
    <col min="11528" max="11528" width="13.5" style="281" customWidth="1"/>
    <col min="11529" max="11530" width="10.58203125" style="281" customWidth="1"/>
    <col min="11531" max="11531" width="9.58203125" style="281" customWidth="1"/>
    <col min="11532" max="11532" width="9.08203125" style="281" customWidth="1"/>
    <col min="11533" max="11533" width="17.08203125" style="281" customWidth="1"/>
    <col min="11534" max="11775" width="8.6640625" style="281"/>
    <col min="11776" max="11777" width="7.58203125" style="281" customWidth="1"/>
    <col min="11778" max="11781" width="10.58203125" style="281" customWidth="1"/>
    <col min="11782" max="11783" width="7.58203125" style="281" customWidth="1"/>
    <col min="11784" max="11784" width="13.5" style="281" customWidth="1"/>
    <col min="11785" max="11786" width="10.58203125" style="281" customWidth="1"/>
    <col min="11787" max="11787" width="9.58203125" style="281" customWidth="1"/>
    <col min="11788" max="11788" width="9.08203125" style="281" customWidth="1"/>
    <col min="11789" max="11789" width="17.08203125" style="281" customWidth="1"/>
    <col min="11790" max="12031" width="8.6640625" style="281"/>
    <col min="12032" max="12033" width="7.58203125" style="281" customWidth="1"/>
    <col min="12034" max="12037" width="10.58203125" style="281" customWidth="1"/>
    <col min="12038" max="12039" width="7.58203125" style="281" customWidth="1"/>
    <col min="12040" max="12040" width="13.5" style="281" customWidth="1"/>
    <col min="12041" max="12042" width="10.58203125" style="281" customWidth="1"/>
    <col min="12043" max="12043" width="9.58203125" style="281" customWidth="1"/>
    <col min="12044" max="12044" width="9.08203125" style="281" customWidth="1"/>
    <col min="12045" max="12045" width="17.08203125" style="281" customWidth="1"/>
    <col min="12046" max="12287" width="8.6640625" style="281"/>
    <col min="12288" max="12289" width="7.58203125" style="281" customWidth="1"/>
    <col min="12290" max="12293" width="10.58203125" style="281" customWidth="1"/>
    <col min="12294" max="12295" width="7.58203125" style="281" customWidth="1"/>
    <col min="12296" max="12296" width="13.5" style="281" customWidth="1"/>
    <col min="12297" max="12298" width="10.58203125" style="281" customWidth="1"/>
    <col min="12299" max="12299" width="9.58203125" style="281" customWidth="1"/>
    <col min="12300" max="12300" width="9.08203125" style="281" customWidth="1"/>
    <col min="12301" max="12301" width="17.08203125" style="281" customWidth="1"/>
    <col min="12302" max="12543" width="8.6640625" style="281"/>
    <col min="12544" max="12545" width="7.58203125" style="281" customWidth="1"/>
    <col min="12546" max="12549" width="10.58203125" style="281" customWidth="1"/>
    <col min="12550" max="12551" width="7.58203125" style="281" customWidth="1"/>
    <col min="12552" max="12552" width="13.5" style="281" customWidth="1"/>
    <col min="12553" max="12554" width="10.58203125" style="281" customWidth="1"/>
    <col min="12555" max="12555" width="9.58203125" style="281" customWidth="1"/>
    <col min="12556" max="12556" width="9.08203125" style="281" customWidth="1"/>
    <col min="12557" max="12557" width="17.08203125" style="281" customWidth="1"/>
    <col min="12558" max="12799" width="8.6640625" style="281"/>
    <col min="12800" max="12801" width="7.58203125" style="281" customWidth="1"/>
    <col min="12802" max="12805" width="10.58203125" style="281" customWidth="1"/>
    <col min="12806" max="12807" width="7.58203125" style="281" customWidth="1"/>
    <col min="12808" max="12808" width="13.5" style="281" customWidth="1"/>
    <col min="12809" max="12810" width="10.58203125" style="281" customWidth="1"/>
    <col min="12811" max="12811" width="9.58203125" style="281" customWidth="1"/>
    <col min="12812" max="12812" width="9.08203125" style="281" customWidth="1"/>
    <col min="12813" max="12813" width="17.08203125" style="281" customWidth="1"/>
    <col min="12814" max="13055" width="8.6640625" style="281"/>
    <col min="13056" max="13057" width="7.58203125" style="281" customWidth="1"/>
    <col min="13058" max="13061" width="10.58203125" style="281" customWidth="1"/>
    <col min="13062" max="13063" width="7.58203125" style="281" customWidth="1"/>
    <col min="13064" max="13064" width="13.5" style="281" customWidth="1"/>
    <col min="13065" max="13066" width="10.58203125" style="281" customWidth="1"/>
    <col min="13067" max="13067" width="9.58203125" style="281" customWidth="1"/>
    <col min="13068" max="13068" width="9.08203125" style="281" customWidth="1"/>
    <col min="13069" max="13069" width="17.08203125" style="281" customWidth="1"/>
    <col min="13070" max="13311" width="8.6640625" style="281"/>
    <col min="13312" max="13313" width="7.58203125" style="281" customWidth="1"/>
    <col min="13314" max="13317" width="10.58203125" style="281" customWidth="1"/>
    <col min="13318" max="13319" width="7.58203125" style="281" customWidth="1"/>
    <col min="13320" max="13320" width="13.5" style="281" customWidth="1"/>
    <col min="13321" max="13322" width="10.58203125" style="281" customWidth="1"/>
    <col min="13323" max="13323" width="9.58203125" style="281" customWidth="1"/>
    <col min="13324" max="13324" width="9.08203125" style="281" customWidth="1"/>
    <col min="13325" max="13325" width="17.08203125" style="281" customWidth="1"/>
    <col min="13326" max="13567" width="8.6640625" style="281"/>
    <col min="13568" max="13569" width="7.58203125" style="281" customWidth="1"/>
    <col min="13570" max="13573" width="10.58203125" style="281" customWidth="1"/>
    <col min="13574" max="13575" width="7.58203125" style="281" customWidth="1"/>
    <col min="13576" max="13576" width="13.5" style="281" customWidth="1"/>
    <col min="13577" max="13578" width="10.58203125" style="281" customWidth="1"/>
    <col min="13579" max="13579" width="9.58203125" style="281" customWidth="1"/>
    <col min="13580" max="13580" width="9.08203125" style="281" customWidth="1"/>
    <col min="13581" max="13581" width="17.08203125" style="281" customWidth="1"/>
    <col min="13582" max="13823" width="8.6640625" style="281"/>
    <col min="13824" max="13825" width="7.58203125" style="281" customWidth="1"/>
    <col min="13826" max="13829" width="10.58203125" style="281" customWidth="1"/>
    <col min="13830" max="13831" width="7.58203125" style="281" customWidth="1"/>
    <col min="13832" max="13832" width="13.5" style="281" customWidth="1"/>
    <col min="13833" max="13834" width="10.58203125" style="281" customWidth="1"/>
    <col min="13835" max="13835" width="9.58203125" style="281" customWidth="1"/>
    <col min="13836" max="13836" width="9.08203125" style="281" customWidth="1"/>
    <col min="13837" max="13837" width="17.08203125" style="281" customWidth="1"/>
    <col min="13838" max="14079" width="8.6640625" style="281"/>
    <col min="14080" max="14081" width="7.58203125" style="281" customWidth="1"/>
    <col min="14082" max="14085" width="10.58203125" style="281" customWidth="1"/>
    <col min="14086" max="14087" width="7.58203125" style="281" customWidth="1"/>
    <col min="14088" max="14088" width="13.5" style="281" customWidth="1"/>
    <col min="14089" max="14090" width="10.58203125" style="281" customWidth="1"/>
    <col min="14091" max="14091" width="9.58203125" style="281" customWidth="1"/>
    <col min="14092" max="14092" width="9.08203125" style="281" customWidth="1"/>
    <col min="14093" max="14093" width="17.08203125" style="281" customWidth="1"/>
    <col min="14094" max="14335" width="8.6640625" style="281"/>
    <col min="14336" max="14337" width="7.58203125" style="281" customWidth="1"/>
    <col min="14338" max="14341" width="10.58203125" style="281" customWidth="1"/>
    <col min="14342" max="14343" width="7.58203125" style="281" customWidth="1"/>
    <col min="14344" max="14344" width="13.5" style="281" customWidth="1"/>
    <col min="14345" max="14346" width="10.58203125" style="281" customWidth="1"/>
    <col min="14347" max="14347" width="9.58203125" style="281" customWidth="1"/>
    <col min="14348" max="14348" width="9.08203125" style="281" customWidth="1"/>
    <col min="14349" max="14349" width="17.08203125" style="281" customWidth="1"/>
    <col min="14350" max="14591" width="8.6640625" style="281"/>
    <col min="14592" max="14593" width="7.58203125" style="281" customWidth="1"/>
    <col min="14594" max="14597" width="10.58203125" style="281" customWidth="1"/>
    <col min="14598" max="14599" width="7.58203125" style="281" customWidth="1"/>
    <col min="14600" max="14600" width="13.5" style="281" customWidth="1"/>
    <col min="14601" max="14602" width="10.58203125" style="281" customWidth="1"/>
    <col min="14603" max="14603" width="9.58203125" style="281" customWidth="1"/>
    <col min="14604" max="14604" width="9.08203125" style="281" customWidth="1"/>
    <col min="14605" max="14605" width="17.08203125" style="281" customWidth="1"/>
    <col min="14606" max="14847" width="8.6640625" style="281"/>
    <col min="14848" max="14849" width="7.58203125" style="281" customWidth="1"/>
    <col min="14850" max="14853" width="10.58203125" style="281" customWidth="1"/>
    <col min="14854" max="14855" width="7.58203125" style="281" customWidth="1"/>
    <col min="14856" max="14856" width="13.5" style="281" customWidth="1"/>
    <col min="14857" max="14858" width="10.58203125" style="281" customWidth="1"/>
    <col min="14859" max="14859" width="9.58203125" style="281" customWidth="1"/>
    <col min="14860" max="14860" width="9.08203125" style="281" customWidth="1"/>
    <col min="14861" max="14861" width="17.08203125" style="281" customWidth="1"/>
    <col min="14862" max="15103" width="8.6640625" style="281"/>
    <col min="15104" max="15105" width="7.58203125" style="281" customWidth="1"/>
    <col min="15106" max="15109" width="10.58203125" style="281" customWidth="1"/>
    <col min="15110" max="15111" width="7.58203125" style="281" customWidth="1"/>
    <col min="15112" max="15112" width="13.5" style="281" customWidth="1"/>
    <col min="15113" max="15114" width="10.58203125" style="281" customWidth="1"/>
    <col min="15115" max="15115" width="9.58203125" style="281" customWidth="1"/>
    <col min="15116" max="15116" width="9.08203125" style="281" customWidth="1"/>
    <col min="15117" max="15117" width="17.08203125" style="281" customWidth="1"/>
    <col min="15118" max="15359" width="8.6640625" style="281"/>
    <col min="15360" max="15361" width="7.58203125" style="281" customWidth="1"/>
    <col min="15362" max="15365" width="10.58203125" style="281" customWidth="1"/>
    <col min="15366" max="15367" width="7.58203125" style="281" customWidth="1"/>
    <col min="15368" max="15368" width="13.5" style="281" customWidth="1"/>
    <col min="15369" max="15370" width="10.58203125" style="281" customWidth="1"/>
    <col min="15371" max="15371" width="9.58203125" style="281" customWidth="1"/>
    <col min="15372" max="15372" width="9.08203125" style="281" customWidth="1"/>
    <col min="15373" max="15373" width="17.08203125" style="281" customWidth="1"/>
    <col min="15374" max="15615" width="8.6640625" style="281"/>
    <col min="15616" max="15617" width="7.58203125" style="281" customWidth="1"/>
    <col min="15618" max="15621" width="10.58203125" style="281" customWidth="1"/>
    <col min="15622" max="15623" width="7.58203125" style="281" customWidth="1"/>
    <col min="15624" max="15624" width="13.5" style="281" customWidth="1"/>
    <col min="15625" max="15626" width="10.58203125" style="281" customWidth="1"/>
    <col min="15627" max="15627" width="9.58203125" style="281" customWidth="1"/>
    <col min="15628" max="15628" width="9.08203125" style="281" customWidth="1"/>
    <col min="15629" max="15629" width="17.08203125" style="281" customWidth="1"/>
    <col min="15630" max="15871" width="8.6640625" style="281"/>
    <col min="15872" max="15873" width="7.58203125" style="281" customWidth="1"/>
    <col min="15874" max="15877" width="10.58203125" style="281" customWidth="1"/>
    <col min="15878" max="15879" width="7.58203125" style="281" customWidth="1"/>
    <col min="15880" max="15880" width="13.5" style="281" customWidth="1"/>
    <col min="15881" max="15882" width="10.58203125" style="281" customWidth="1"/>
    <col min="15883" max="15883" width="9.58203125" style="281" customWidth="1"/>
    <col min="15884" max="15884" width="9.08203125" style="281" customWidth="1"/>
    <col min="15885" max="15885" width="17.08203125" style="281" customWidth="1"/>
    <col min="15886" max="16127" width="8.6640625" style="281"/>
    <col min="16128" max="16129" width="7.58203125" style="281" customWidth="1"/>
    <col min="16130" max="16133" width="10.58203125" style="281" customWidth="1"/>
    <col min="16134" max="16135" width="7.58203125" style="281" customWidth="1"/>
    <col min="16136" max="16136" width="13.5" style="281" customWidth="1"/>
    <col min="16137" max="16138" width="10.58203125" style="281" customWidth="1"/>
    <col min="16139" max="16139" width="9.58203125" style="281" customWidth="1"/>
    <col min="16140" max="16140" width="9.08203125" style="281" customWidth="1"/>
    <col min="16141" max="16141" width="17.08203125" style="281" customWidth="1"/>
    <col min="16142" max="16384" width="8.6640625" style="281"/>
  </cols>
  <sheetData>
    <row r="1" spans="1:14" ht="23.5" customHeight="1" x14ac:dyDescent="0.55000000000000004">
      <c r="A1" s="48" t="s">
        <v>711</v>
      </c>
    </row>
    <row r="2" spans="1:14" ht="29.25" customHeight="1" thickBot="1" x14ac:dyDescent="0.6">
      <c r="A2" s="359" t="s">
        <v>463</v>
      </c>
      <c r="B2" s="360"/>
      <c r="C2" s="360"/>
      <c r="D2" s="360"/>
      <c r="E2" s="360"/>
      <c r="F2" s="360"/>
      <c r="G2" s="360"/>
      <c r="H2" s="360"/>
      <c r="I2" s="360"/>
      <c r="J2" s="360"/>
      <c r="K2" s="360"/>
      <c r="L2" s="1230" t="s">
        <v>620</v>
      </c>
      <c r="M2" s="1230"/>
      <c r="N2" s="519" t="s">
        <v>576</v>
      </c>
    </row>
    <row r="3" spans="1:14" ht="24" customHeight="1" x14ac:dyDescent="0.55000000000000004">
      <c r="A3" s="1231" t="s">
        <v>464</v>
      </c>
      <c r="B3" s="361" t="s">
        <v>465</v>
      </c>
      <c r="C3" s="1233"/>
      <c r="D3" s="1234"/>
      <c r="E3" s="1234"/>
      <c r="F3" s="1234"/>
      <c r="G3" s="1235"/>
      <c r="H3" s="361" t="s">
        <v>465</v>
      </c>
      <c r="I3" s="1236"/>
      <c r="J3" s="1234"/>
      <c r="K3" s="1234"/>
      <c r="L3" s="1237" t="s">
        <v>466</v>
      </c>
      <c r="M3" s="1238"/>
      <c r="N3" s="1053" t="s">
        <v>685</v>
      </c>
    </row>
    <row r="4" spans="1:14" ht="51" customHeight="1" thickBot="1" x14ac:dyDescent="0.6">
      <c r="A4" s="1232"/>
      <c r="B4" s="362" t="s">
        <v>467</v>
      </c>
      <c r="C4" s="1240"/>
      <c r="D4" s="1241"/>
      <c r="E4" s="1241"/>
      <c r="F4" s="1241"/>
      <c r="G4" s="1242"/>
      <c r="H4" s="362" t="s">
        <v>468</v>
      </c>
      <c r="I4" s="1243"/>
      <c r="J4" s="1241"/>
      <c r="K4" s="1241"/>
      <c r="L4" s="1209"/>
      <c r="M4" s="1239"/>
      <c r="N4" s="1228"/>
    </row>
    <row r="5" spans="1:14" ht="20.149999999999999" customHeight="1" x14ac:dyDescent="0.55000000000000004">
      <c r="A5" s="1244" t="s">
        <v>673</v>
      </c>
      <c r="B5" s="1245"/>
      <c r="C5" s="1250" t="s">
        <v>613</v>
      </c>
      <c r="D5" s="1251"/>
      <c r="E5" s="1251"/>
      <c r="F5" s="1252" t="s">
        <v>314</v>
      </c>
      <c r="G5" s="1253"/>
      <c r="H5" s="1254"/>
      <c r="I5" s="1255"/>
      <c r="J5" s="1255"/>
      <c r="K5" s="1255"/>
      <c r="L5" s="1255"/>
      <c r="M5" s="1256"/>
      <c r="N5" s="1053" t="s">
        <v>703</v>
      </c>
    </row>
    <row r="6" spans="1:14" ht="20.149999999999999" customHeight="1" x14ac:dyDescent="0.55000000000000004">
      <c r="A6" s="1246"/>
      <c r="B6" s="1247"/>
      <c r="C6" s="1263" t="s">
        <v>614</v>
      </c>
      <c r="D6" s="1264"/>
      <c r="E6" s="1264"/>
      <c r="F6" s="1265" t="s">
        <v>314</v>
      </c>
      <c r="G6" s="1266"/>
      <c r="H6" s="1257"/>
      <c r="I6" s="1258"/>
      <c r="J6" s="1258"/>
      <c r="K6" s="1258"/>
      <c r="L6" s="1258"/>
      <c r="M6" s="1259"/>
      <c r="N6" s="1229"/>
    </row>
    <row r="7" spans="1:14" ht="20.149999999999999" customHeight="1" thickBot="1" x14ac:dyDescent="0.6">
      <c r="A7" s="1248"/>
      <c r="B7" s="1249"/>
      <c r="C7" s="1221" t="s">
        <v>615</v>
      </c>
      <c r="D7" s="1222"/>
      <c r="E7" s="1222"/>
      <c r="F7" s="1223" t="s">
        <v>314</v>
      </c>
      <c r="G7" s="1224"/>
      <c r="H7" s="1260"/>
      <c r="I7" s="1261"/>
      <c r="J7" s="1261"/>
      <c r="K7" s="1261"/>
      <c r="L7" s="1261"/>
      <c r="M7" s="1262"/>
      <c r="N7" s="1228"/>
    </row>
    <row r="8" spans="1:14" ht="28.5" customHeight="1" thickBot="1" x14ac:dyDescent="0.6">
      <c r="A8" s="1205" t="s">
        <v>469</v>
      </c>
      <c r="B8" s="1208" t="s">
        <v>470</v>
      </c>
      <c r="C8" s="363" t="s">
        <v>471</v>
      </c>
      <c r="D8" s="1210"/>
      <c r="E8" s="1211"/>
      <c r="F8" s="1211"/>
      <c r="G8" s="1211"/>
      <c r="H8" s="1212"/>
      <c r="I8" s="1213" t="s">
        <v>472</v>
      </c>
      <c r="J8" s="1214"/>
      <c r="K8" s="1202"/>
      <c r="L8" s="1203"/>
      <c r="M8" s="1204"/>
      <c r="N8" s="651" t="s">
        <v>705</v>
      </c>
    </row>
    <row r="9" spans="1:14" ht="28.5" customHeight="1" x14ac:dyDescent="0.55000000000000004">
      <c r="A9" s="1206"/>
      <c r="B9" s="1209"/>
      <c r="C9" s="1215"/>
      <c r="D9" s="1216"/>
      <c r="E9" s="1216"/>
      <c r="F9" s="1216"/>
      <c r="G9" s="1216"/>
      <c r="H9" s="1217"/>
      <c r="I9" s="1213" t="s">
        <v>473</v>
      </c>
      <c r="J9" s="1214"/>
      <c r="K9" s="1202"/>
      <c r="L9" s="1203"/>
      <c r="M9" s="1204"/>
      <c r="N9" s="285"/>
    </row>
    <row r="10" spans="1:14" ht="28.5" customHeight="1" x14ac:dyDescent="0.55000000000000004">
      <c r="A10" s="1206"/>
      <c r="B10" s="1208" t="s">
        <v>474</v>
      </c>
      <c r="C10" s="363" t="s">
        <v>471</v>
      </c>
      <c r="D10" s="1210"/>
      <c r="E10" s="1211"/>
      <c r="F10" s="1211"/>
      <c r="G10" s="1211"/>
      <c r="H10" s="1212"/>
      <c r="I10" s="1213" t="s">
        <v>472</v>
      </c>
      <c r="J10" s="1214"/>
      <c r="K10" s="1202"/>
      <c r="L10" s="1203"/>
      <c r="M10" s="1204"/>
      <c r="N10" s="285"/>
    </row>
    <row r="11" spans="1:14" ht="28.5" customHeight="1" x14ac:dyDescent="0.55000000000000004">
      <c r="A11" s="1207"/>
      <c r="B11" s="1209"/>
      <c r="C11" s="1218"/>
      <c r="D11" s="1219"/>
      <c r="E11" s="1219"/>
      <c r="F11" s="1219"/>
      <c r="G11" s="1219"/>
      <c r="H11" s="1220"/>
      <c r="I11" s="1213" t="s">
        <v>473</v>
      </c>
      <c r="J11" s="1214"/>
      <c r="K11" s="1202"/>
      <c r="L11" s="1203"/>
      <c r="M11" s="1204"/>
      <c r="N11" s="285"/>
    </row>
    <row r="12" spans="1:14" ht="33.75" customHeight="1" x14ac:dyDescent="0.55000000000000004">
      <c r="A12" s="1225" t="s">
        <v>475</v>
      </c>
      <c r="B12" s="1226"/>
      <c r="C12" s="1202"/>
      <c r="D12" s="1227"/>
      <c r="E12" s="1227"/>
      <c r="F12" s="1227"/>
      <c r="G12" s="1227"/>
      <c r="H12" s="1203"/>
      <c r="I12" s="1213" t="s">
        <v>476</v>
      </c>
      <c r="J12" s="1214"/>
      <c r="K12" s="1202"/>
      <c r="L12" s="1203"/>
      <c r="M12" s="1204"/>
      <c r="N12" s="285"/>
    </row>
    <row r="13" spans="1:14" ht="29.25" customHeight="1" x14ac:dyDescent="0.55000000000000004">
      <c r="A13" s="1178" t="s">
        <v>477</v>
      </c>
      <c r="B13" s="1179"/>
      <c r="C13" s="1200" t="s">
        <v>478</v>
      </c>
      <c r="D13" s="1201"/>
      <c r="E13" s="1196" t="s">
        <v>479</v>
      </c>
      <c r="F13" s="1197"/>
      <c r="G13" s="1197"/>
      <c r="H13" s="1198"/>
      <c r="I13" s="1198"/>
      <c r="J13" s="1198"/>
      <c r="K13" s="1198"/>
      <c r="L13" s="1198"/>
      <c r="M13" s="1199"/>
      <c r="N13" s="285"/>
    </row>
    <row r="14" spans="1:14" ht="42.5" customHeight="1" x14ac:dyDescent="0.55000000000000004">
      <c r="A14" s="1178"/>
      <c r="B14" s="1179"/>
      <c r="C14" s="1182"/>
      <c r="D14" s="1183"/>
      <c r="E14" s="1184"/>
      <c r="F14" s="1185"/>
      <c r="G14" s="1185"/>
      <c r="H14" s="1185"/>
      <c r="I14" s="1185"/>
      <c r="J14" s="1185"/>
      <c r="K14" s="1185"/>
      <c r="L14" s="1185"/>
      <c r="M14" s="1186"/>
      <c r="N14" s="285"/>
    </row>
    <row r="15" spans="1:14" ht="42.5" customHeight="1" x14ac:dyDescent="0.55000000000000004">
      <c r="A15" s="1178"/>
      <c r="B15" s="1179"/>
      <c r="C15" s="1187"/>
      <c r="D15" s="1188"/>
      <c r="E15" s="1170"/>
      <c r="F15" s="1171"/>
      <c r="G15" s="1171"/>
      <c r="H15" s="1171"/>
      <c r="I15" s="1171"/>
      <c r="J15" s="1171"/>
      <c r="K15" s="1171"/>
      <c r="L15" s="1171"/>
      <c r="M15" s="1172"/>
      <c r="N15" s="285"/>
    </row>
    <row r="16" spans="1:14" ht="42.5" customHeight="1" x14ac:dyDescent="0.55000000000000004">
      <c r="A16" s="1178"/>
      <c r="B16" s="1179"/>
      <c r="C16" s="1187"/>
      <c r="D16" s="1188"/>
      <c r="E16" s="1170"/>
      <c r="F16" s="1171"/>
      <c r="G16" s="1171"/>
      <c r="H16" s="1171"/>
      <c r="I16" s="1171"/>
      <c r="J16" s="1171"/>
      <c r="K16" s="1171"/>
      <c r="L16" s="1171"/>
      <c r="M16" s="1172"/>
      <c r="N16" s="285"/>
    </row>
    <row r="17" spans="1:14" ht="42.5" customHeight="1" x14ac:dyDescent="0.55000000000000004">
      <c r="A17" s="1178"/>
      <c r="B17" s="1179"/>
      <c r="C17" s="1187"/>
      <c r="D17" s="1188"/>
      <c r="E17" s="1170"/>
      <c r="F17" s="1171"/>
      <c r="G17" s="1171"/>
      <c r="H17" s="1171"/>
      <c r="I17" s="1171"/>
      <c r="J17" s="1171"/>
      <c r="K17" s="1171"/>
      <c r="L17" s="1171"/>
      <c r="M17" s="1172"/>
      <c r="N17" s="285"/>
    </row>
    <row r="18" spans="1:14" ht="42.5" customHeight="1" x14ac:dyDescent="0.55000000000000004">
      <c r="A18" s="1178"/>
      <c r="B18" s="1179"/>
      <c r="C18" s="1187"/>
      <c r="D18" s="1188"/>
      <c r="E18" s="1170"/>
      <c r="F18" s="1171"/>
      <c r="G18" s="1171"/>
      <c r="H18" s="1171"/>
      <c r="I18" s="1171"/>
      <c r="J18" s="1171"/>
      <c r="K18" s="1171"/>
      <c r="L18" s="1171"/>
      <c r="M18" s="1172"/>
      <c r="N18" s="285"/>
    </row>
    <row r="19" spans="1:14" ht="42.5" customHeight="1" x14ac:dyDescent="0.55000000000000004">
      <c r="A19" s="1178"/>
      <c r="B19" s="1179"/>
      <c r="C19" s="1187"/>
      <c r="D19" s="1188"/>
      <c r="E19" s="1170"/>
      <c r="F19" s="1171"/>
      <c r="G19" s="1171"/>
      <c r="H19" s="1171"/>
      <c r="I19" s="1171"/>
      <c r="J19" s="1171"/>
      <c r="K19" s="1171"/>
      <c r="L19" s="1171"/>
      <c r="M19" s="1172"/>
      <c r="N19" s="285"/>
    </row>
    <row r="20" spans="1:14" ht="42.5" customHeight="1" x14ac:dyDescent="0.55000000000000004">
      <c r="A20" s="1178"/>
      <c r="B20" s="1179"/>
      <c r="C20" s="1187"/>
      <c r="D20" s="1188"/>
      <c r="E20" s="1170"/>
      <c r="F20" s="1171"/>
      <c r="G20" s="1171"/>
      <c r="H20" s="1171"/>
      <c r="I20" s="1171"/>
      <c r="J20" s="1171"/>
      <c r="K20" s="1171"/>
      <c r="L20" s="1171"/>
      <c r="M20" s="1172"/>
      <c r="N20" s="285"/>
    </row>
    <row r="21" spans="1:14" ht="42.5" customHeight="1" x14ac:dyDescent="0.55000000000000004">
      <c r="A21" s="1178"/>
      <c r="B21" s="1179"/>
      <c r="C21" s="1168"/>
      <c r="D21" s="1169"/>
      <c r="E21" s="1170"/>
      <c r="F21" s="1171"/>
      <c r="G21" s="1171"/>
      <c r="H21" s="1171"/>
      <c r="I21" s="1171"/>
      <c r="J21" s="1171"/>
      <c r="K21" s="1171"/>
      <c r="L21" s="1171"/>
      <c r="M21" s="1172"/>
      <c r="N21" s="285"/>
    </row>
    <row r="22" spans="1:14" ht="42.5" customHeight="1" x14ac:dyDescent="0.55000000000000004">
      <c r="A22" s="1178"/>
      <c r="B22" s="1179"/>
      <c r="C22" s="1168"/>
      <c r="D22" s="1169"/>
      <c r="E22" s="1170"/>
      <c r="F22" s="1171"/>
      <c r="G22" s="1171"/>
      <c r="H22" s="1171"/>
      <c r="I22" s="1171"/>
      <c r="J22" s="1171"/>
      <c r="K22" s="1171"/>
      <c r="L22" s="1171"/>
      <c r="M22" s="1172"/>
      <c r="N22" s="285"/>
    </row>
    <row r="23" spans="1:14" ht="42.5" customHeight="1" x14ac:dyDescent="0.55000000000000004">
      <c r="A23" s="1178"/>
      <c r="B23" s="1179"/>
      <c r="C23" s="1168"/>
      <c r="D23" s="1169"/>
      <c r="E23" s="1170"/>
      <c r="F23" s="1171"/>
      <c r="G23" s="1171"/>
      <c r="H23" s="1171"/>
      <c r="I23" s="1171"/>
      <c r="J23" s="1171"/>
      <c r="K23" s="1171"/>
      <c r="L23" s="1171"/>
      <c r="M23" s="1172"/>
      <c r="N23" s="285"/>
    </row>
    <row r="24" spans="1:14" ht="42.5" customHeight="1" x14ac:dyDescent="0.55000000000000004">
      <c r="A24" s="1178"/>
      <c r="B24" s="1179"/>
      <c r="C24" s="1168"/>
      <c r="D24" s="1169"/>
      <c r="E24" s="1170"/>
      <c r="F24" s="1171"/>
      <c r="G24" s="1171"/>
      <c r="H24" s="1171"/>
      <c r="I24" s="1171"/>
      <c r="J24" s="1171"/>
      <c r="K24" s="1171"/>
      <c r="L24" s="1171"/>
      <c r="M24" s="1172"/>
      <c r="N24" s="285"/>
    </row>
    <row r="25" spans="1:14" ht="42.5" customHeight="1" x14ac:dyDescent="0.55000000000000004">
      <c r="A25" s="1178"/>
      <c r="B25" s="1179"/>
      <c r="C25" s="1168"/>
      <c r="D25" s="1169"/>
      <c r="E25" s="1170"/>
      <c r="F25" s="1171"/>
      <c r="G25" s="1171"/>
      <c r="H25" s="1171"/>
      <c r="I25" s="1171"/>
      <c r="J25" s="1171"/>
      <c r="K25" s="1171"/>
      <c r="L25" s="1171"/>
      <c r="M25" s="1172"/>
      <c r="N25" s="285"/>
    </row>
    <row r="26" spans="1:14" ht="42.5" customHeight="1" x14ac:dyDescent="0.55000000000000004">
      <c r="A26" s="1178"/>
      <c r="B26" s="1179"/>
      <c r="C26" s="1168"/>
      <c r="D26" s="1169"/>
      <c r="E26" s="1170"/>
      <c r="F26" s="1171"/>
      <c r="G26" s="1171"/>
      <c r="H26" s="1171"/>
      <c r="I26" s="1171"/>
      <c r="J26" s="1171"/>
      <c r="K26" s="1171"/>
      <c r="L26" s="1171"/>
      <c r="M26" s="1172"/>
      <c r="N26" s="285"/>
    </row>
    <row r="27" spans="1:14" ht="42.5" customHeight="1" x14ac:dyDescent="0.55000000000000004">
      <c r="A27" s="1178"/>
      <c r="B27" s="1179"/>
      <c r="C27" s="1168"/>
      <c r="D27" s="1169"/>
      <c r="E27" s="1170"/>
      <c r="F27" s="1171"/>
      <c r="G27" s="1171"/>
      <c r="H27" s="1171"/>
      <c r="I27" s="1171"/>
      <c r="J27" s="1171"/>
      <c r="K27" s="1171"/>
      <c r="L27" s="1171"/>
      <c r="M27" s="1172"/>
      <c r="N27" s="285"/>
    </row>
    <row r="28" spans="1:14" ht="42.5" customHeight="1" x14ac:dyDescent="0.55000000000000004">
      <c r="A28" s="1178"/>
      <c r="B28" s="1179"/>
      <c r="C28" s="1168"/>
      <c r="D28" s="1169"/>
      <c r="E28" s="1170"/>
      <c r="F28" s="1171"/>
      <c r="G28" s="1171"/>
      <c r="H28" s="1171"/>
      <c r="I28" s="1171"/>
      <c r="J28" s="1171"/>
      <c r="K28" s="1171"/>
      <c r="L28" s="1171"/>
      <c r="M28" s="1172"/>
      <c r="N28" s="285"/>
    </row>
    <row r="29" spans="1:14" ht="42.5" customHeight="1" x14ac:dyDescent="0.55000000000000004">
      <c r="A29" s="1178"/>
      <c r="B29" s="1179"/>
      <c r="C29" s="1168"/>
      <c r="D29" s="1169"/>
      <c r="E29" s="1170"/>
      <c r="F29" s="1171"/>
      <c r="G29" s="1171"/>
      <c r="H29" s="1171"/>
      <c r="I29" s="1171"/>
      <c r="J29" s="1171"/>
      <c r="K29" s="1171"/>
      <c r="L29" s="1171"/>
      <c r="M29" s="1172"/>
      <c r="N29" s="285"/>
    </row>
    <row r="30" spans="1:14" ht="42.5" customHeight="1" x14ac:dyDescent="0.55000000000000004">
      <c r="A30" s="1178"/>
      <c r="B30" s="1179"/>
      <c r="C30" s="1168"/>
      <c r="D30" s="1169"/>
      <c r="E30" s="1170"/>
      <c r="F30" s="1171"/>
      <c r="G30" s="1171"/>
      <c r="H30" s="1171"/>
      <c r="I30" s="1171"/>
      <c r="J30" s="1171"/>
      <c r="K30" s="1171"/>
      <c r="L30" s="1171"/>
      <c r="M30" s="1172"/>
      <c r="N30" s="285"/>
    </row>
    <row r="31" spans="1:14" ht="42.5" customHeight="1" x14ac:dyDescent="0.55000000000000004">
      <c r="A31" s="1178"/>
      <c r="B31" s="1179"/>
      <c r="C31" s="1189"/>
      <c r="D31" s="1190"/>
      <c r="E31" s="1191"/>
      <c r="F31" s="1192"/>
      <c r="G31" s="1192"/>
      <c r="H31" s="1192"/>
      <c r="I31" s="1192"/>
      <c r="J31" s="1192"/>
      <c r="K31" s="1192"/>
      <c r="L31" s="1192"/>
      <c r="M31" s="1193"/>
      <c r="N31" s="285"/>
    </row>
    <row r="32" spans="1:14" ht="29.25" customHeight="1" x14ac:dyDescent="0.55000000000000004">
      <c r="A32" s="1178" t="s">
        <v>480</v>
      </c>
      <c r="B32" s="1179"/>
      <c r="C32" s="1194" t="s">
        <v>478</v>
      </c>
      <c r="D32" s="1195"/>
      <c r="E32" s="1196" t="s">
        <v>481</v>
      </c>
      <c r="F32" s="1197"/>
      <c r="G32" s="1197"/>
      <c r="H32" s="1198"/>
      <c r="I32" s="1198"/>
      <c r="J32" s="1198"/>
      <c r="K32" s="1198"/>
      <c r="L32" s="1198"/>
      <c r="M32" s="1199"/>
      <c r="N32" s="285"/>
    </row>
    <row r="33" spans="1:14" ht="42.5" customHeight="1" x14ac:dyDescent="0.55000000000000004">
      <c r="A33" s="1178"/>
      <c r="B33" s="1179"/>
      <c r="C33" s="1182"/>
      <c r="D33" s="1183"/>
      <c r="E33" s="1184"/>
      <c r="F33" s="1185"/>
      <c r="G33" s="1185"/>
      <c r="H33" s="1185"/>
      <c r="I33" s="1185"/>
      <c r="J33" s="1185"/>
      <c r="K33" s="1185"/>
      <c r="L33" s="1185"/>
      <c r="M33" s="1186"/>
      <c r="N33" s="285"/>
    </row>
    <row r="34" spans="1:14" ht="42.5" customHeight="1" x14ac:dyDescent="0.55000000000000004">
      <c r="A34" s="1178"/>
      <c r="B34" s="1179"/>
      <c r="C34" s="1187"/>
      <c r="D34" s="1188"/>
      <c r="E34" s="1170"/>
      <c r="F34" s="1171"/>
      <c r="G34" s="1171"/>
      <c r="H34" s="1171"/>
      <c r="I34" s="1171"/>
      <c r="J34" s="1171"/>
      <c r="K34" s="1171"/>
      <c r="L34" s="1171"/>
      <c r="M34" s="1172"/>
      <c r="N34" s="285"/>
    </row>
    <row r="35" spans="1:14" ht="42.5" customHeight="1" x14ac:dyDescent="0.55000000000000004">
      <c r="A35" s="1178"/>
      <c r="B35" s="1179"/>
      <c r="C35" s="1168"/>
      <c r="D35" s="1169"/>
      <c r="E35" s="1170"/>
      <c r="F35" s="1171"/>
      <c r="G35" s="1171"/>
      <c r="H35" s="1171"/>
      <c r="I35" s="1171"/>
      <c r="J35" s="1171"/>
      <c r="K35" s="1171"/>
      <c r="L35" s="1171"/>
      <c r="M35" s="1172"/>
      <c r="N35" s="285"/>
    </row>
    <row r="36" spans="1:14" ht="42.5" customHeight="1" x14ac:dyDescent="0.55000000000000004">
      <c r="A36" s="1178"/>
      <c r="B36" s="1179"/>
      <c r="C36" s="1168"/>
      <c r="D36" s="1169"/>
      <c r="E36" s="1170"/>
      <c r="F36" s="1171"/>
      <c r="G36" s="1171"/>
      <c r="H36" s="1171"/>
      <c r="I36" s="1171"/>
      <c r="J36" s="1171"/>
      <c r="K36" s="1171"/>
      <c r="L36" s="1171"/>
      <c r="M36" s="1172"/>
      <c r="N36" s="285"/>
    </row>
    <row r="37" spans="1:14" ht="42.5" customHeight="1" x14ac:dyDescent="0.55000000000000004">
      <c r="A37" s="1178"/>
      <c r="B37" s="1179"/>
      <c r="C37" s="1168"/>
      <c r="D37" s="1169"/>
      <c r="E37" s="1170"/>
      <c r="F37" s="1171"/>
      <c r="G37" s="1171"/>
      <c r="H37" s="1171"/>
      <c r="I37" s="1171"/>
      <c r="J37" s="1171"/>
      <c r="K37" s="1171"/>
      <c r="L37" s="1171"/>
      <c r="M37" s="1172"/>
      <c r="N37" s="285"/>
    </row>
    <row r="38" spans="1:14" ht="42.5" customHeight="1" x14ac:dyDescent="0.55000000000000004">
      <c r="A38" s="1178"/>
      <c r="B38" s="1179"/>
      <c r="C38" s="1168"/>
      <c r="D38" s="1169"/>
      <c r="E38" s="1170"/>
      <c r="F38" s="1171"/>
      <c r="G38" s="1171"/>
      <c r="H38" s="1171"/>
      <c r="I38" s="1171"/>
      <c r="J38" s="1171"/>
      <c r="K38" s="1171"/>
      <c r="L38" s="1171"/>
      <c r="M38" s="1172"/>
      <c r="N38" s="285"/>
    </row>
    <row r="39" spans="1:14" ht="42.5" customHeight="1" x14ac:dyDescent="0.55000000000000004">
      <c r="A39" s="1178"/>
      <c r="B39" s="1179"/>
      <c r="C39" s="1168"/>
      <c r="D39" s="1169"/>
      <c r="E39" s="1170"/>
      <c r="F39" s="1171"/>
      <c r="G39" s="1171"/>
      <c r="H39" s="1171"/>
      <c r="I39" s="1171"/>
      <c r="J39" s="1171"/>
      <c r="K39" s="1171"/>
      <c r="L39" s="1171"/>
      <c r="M39" s="1172"/>
      <c r="N39" s="285"/>
    </row>
    <row r="40" spans="1:14" ht="42.5" customHeight="1" thickBot="1" x14ac:dyDescent="0.6">
      <c r="A40" s="1180"/>
      <c r="B40" s="1181"/>
      <c r="C40" s="1173"/>
      <c r="D40" s="1174"/>
      <c r="E40" s="1175"/>
      <c r="F40" s="1176"/>
      <c r="G40" s="1176"/>
      <c r="H40" s="1176"/>
      <c r="I40" s="1176"/>
      <c r="J40" s="1176"/>
      <c r="K40" s="1176"/>
      <c r="L40" s="1176"/>
      <c r="M40" s="1177"/>
      <c r="N40" s="285"/>
    </row>
    <row r="41" spans="1:14" ht="22.5" x14ac:dyDescent="0.55000000000000004">
      <c r="A41" s="1167" t="s">
        <v>482</v>
      </c>
      <c r="B41" s="1167"/>
      <c r="C41" s="1167"/>
      <c r="D41" s="1167"/>
      <c r="E41" s="1167"/>
      <c r="F41" s="1167"/>
      <c r="G41" s="1167"/>
      <c r="H41" s="1167"/>
      <c r="I41" s="1167"/>
      <c r="J41" s="1167"/>
      <c r="K41" s="1167"/>
      <c r="L41" s="1167"/>
      <c r="M41" s="1167"/>
      <c r="N41" s="285"/>
    </row>
    <row r="42" spans="1:14" x14ac:dyDescent="0.55000000000000004">
      <c r="A42" s="284"/>
      <c r="B42" s="284"/>
    </row>
    <row r="43" spans="1:14" x14ac:dyDescent="0.55000000000000004">
      <c r="A43" s="283"/>
      <c r="B43" s="283"/>
    </row>
    <row r="44" spans="1:14" x14ac:dyDescent="0.55000000000000004">
      <c r="A44" s="282"/>
      <c r="B44" s="282"/>
    </row>
  </sheetData>
  <sheetProtection algorithmName="SHA-512" hashValue="7F/1ws4+arHZtZZtg/jG89dtIkF4ItW8k352x8xQua0oDbIOhx+JtuOAAr8/rLgdcySgMyWn6F/yKrU5BVh79A==" saltValue="MRzJrzf/wwPfFpatWJa5Zw==" spinCount="100000" sheet="1" objects="1" scenarios="1"/>
  <mergeCells count="96">
    <mergeCell ref="N5:N7"/>
    <mergeCell ref="N3:N4"/>
    <mergeCell ref="L2:M2"/>
    <mergeCell ref="A3:A4"/>
    <mergeCell ref="C3:G3"/>
    <mergeCell ref="I3:K3"/>
    <mergeCell ref="L3:L4"/>
    <mergeCell ref="M3:M4"/>
    <mergeCell ref="C4:G4"/>
    <mergeCell ref="I4:K4"/>
    <mergeCell ref="A5:B7"/>
    <mergeCell ref="C5:E5"/>
    <mergeCell ref="F5:G5"/>
    <mergeCell ref="H5:M7"/>
    <mergeCell ref="C6:E6"/>
    <mergeCell ref="F6:G6"/>
    <mergeCell ref="C7:E7"/>
    <mergeCell ref="F7:G7"/>
    <mergeCell ref="A12:B12"/>
    <mergeCell ref="C12:H12"/>
    <mergeCell ref="I12:J12"/>
    <mergeCell ref="K12:M12"/>
    <mergeCell ref="A8:A11"/>
    <mergeCell ref="B8:B9"/>
    <mergeCell ref="D8:H8"/>
    <mergeCell ref="I8:J8"/>
    <mergeCell ref="K8:M8"/>
    <mergeCell ref="C9:H9"/>
    <mergeCell ref="I9:J9"/>
    <mergeCell ref="K9:M9"/>
    <mergeCell ref="B10:B11"/>
    <mergeCell ref="D10:H10"/>
    <mergeCell ref="I10:J10"/>
    <mergeCell ref="K10:M10"/>
    <mergeCell ref="C11:H11"/>
    <mergeCell ref="I11:J11"/>
    <mergeCell ref="K11:M11"/>
    <mergeCell ref="A13:B31"/>
    <mergeCell ref="C13:D13"/>
    <mergeCell ref="E13:M13"/>
    <mergeCell ref="C14:D14"/>
    <mergeCell ref="E14:M14"/>
    <mergeCell ref="C15:D15"/>
    <mergeCell ref="E15:M15"/>
    <mergeCell ref="C16:D16"/>
    <mergeCell ref="E16:M16"/>
    <mergeCell ref="C17:D17"/>
    <mergeCell ref="E17:M17"/>
    <mergeCell ref="C18:D18"/>
    <mergeCell ref="E18:M18"/>
    <mergeCell ref="C19:D19"/>
    <mergeCell ref="E19:M19"/>
    <mergeCell ref="C21:D21"/>
    <mergeCell ref="E21:M21"/>
    <mergeCell ref="C22:D22"/>
    <mergeCell ref="E22:M22"/>
    <mergeCell ref="C20:D20"/>
    <mergeCell ref="E20:M20"/>
    <mergeCell ref="C23:D23"/>
    <mergeCell ref="E23:M23"/>
    <mergeCell ref="C24:D24"/>
    <mergeCell ref="E24:M24"/>
    <mergeCell ref="C25:D25"/>
    <mergeCell ref="E25:M25"/>
    <mergeCell ref="C26:D26"/>
    <mergeCell ref="E26:M26"/>
    <mergeCell ref="C36:D36"/>
    <mergeCell ref="E36:M36"/>
    <mergeCell ref="C27:D27"/>
    <mergeCell ref="E27:M27"/>
    <mergeCell ref="C28:D28"/>
    <mergeCell ref="E28:M28"/>
    <mergeCell ref="C29:D29"/>
    <mergeCell ref="E29:M29"/>
    <mergeCell ref="C30:D30"/>
    <mergeCell ref="E30:M30"/>
    <mergeCell ref="C31:D31"/>
    <mergeCell ref="E31:M31"/>
    <mergeCell ref="C32:D32"/>
    <mergeCell ref="E32:M32"/>
    <mergeCell ref="A41:M41"/>
    <mergeCell ref="C38:D38"/>
    <mergeCell ref="E38:M38"/>
    <mergeCell ref="C39:D39"/>
    <mergeCell ref="E39:M39"/>
    <mergeCell ref="C40:D40"/>
    <mergeCell ref="E40:M40"/>
    <mergeCell ref="A32:B40"/>
    <mergeCell ref="C37:D37"/>
    <mergeCell ref="E37:M37"/>
    <mergeCell ref="C33:D33"/>
    <mergeCell ref="E33:M33"/>
    <mergeCell ref="C34:D34"/>
    <mergeCell ref="E34:M34"/>
    <mergeCell ref="C35:D35"/>
    <mergeCell ref="E35:M35"/>
  </mergeCells>
  <phoneticPr fontId="20"/>
  <dataValidations count="4">
    <dataValidation type="list" allowBlank="1" showInputMessage="1" showErrorMessage="1" sqref="WVU983045:WVU983046 JI3:JI6 TE3:TE6 ADA3:ADA6 AMW3:AMW6 AWS3:AWS6 BGO3:BGO6 BQK3:BQK6 CAG3:CAG6 CKC3:CKC6 CTY3:CTY6 DDU3:DDU6 DNQ3:DNQ6 DXM3:DXM6 EHI3:EHI6 ERE3:ERE6 FBA3:FBA6 FKW3:FKW6 FUS3:FUS6 GEO3:GEO6 GOK3:GOK6 GYG3:GYG6 HIC3:HIC6 HRY3:HRY6 IBU3:IBU6 ILQ3:ILQ6 IVM3:IVM6 JFI3:JFI6 JPE3:JPE6 JZA3:JZA6 KIW3:KIW6 KSS3:KSS6 LCO3:LCO6 LMK3:LMK6 LWG3:LWG6 MGC3:MGC6 MPY3:MPY6 MZU3:MZU6 NJQ3:NJQ6 NTM3:NTM6 ODI3:ODI6 ONE3:ONE6 OXA3:OXA6 PGW3:PGW6 PQS3:PQS6 QAO3:QAO6 QKK3:QKK6 QUG3:QUG6 REC3:REC6 RNY3:RNY6 RXU3:RXU6 SHQ3:SHQ6 SRM3:SRM6 TBI3:TBI6 TLE3:TLE6 TVA3:TVA6 UEW3:UEW6 UOS3:UOS6 UYO3:UYO6 VIK3:VIK6 VSG3:VSG6 WCC3:WCC6 WLY3:WLY6 WVU3:WVU6 M65541:M65542 JI65541:JI65542 TE65541:TE65542 ADA65541:ADA65542 AMW65541:AMW65542 AWS65541:AWS65542 BGO65541:BGO65542 BQK65541:BQK65542 CAG65541:CAG65542 CKC65541:CKC65542 CTY65541:CTY65542 DDU65541:DDU65542 DNQ65541:DNQ65542 DXM65541:DXM65542 EHI65541:EHI65542 ERE65541:ERE65542 FBA65541:FBA65542 FKW65541:FKW65542 FUS65541:FUS65542 GEO65541:GEO65542 GOK65541:GOK65542 GYG65541:GYG65542 HIC65541:HIC65542 HRY65541:HRY65542 IBU65541:IBU65542 ILQ65541:ILQ65542 IVM65541:IVM65542 JFI65541:JFI65542 JPE65541:JPE65542 JZA65541:JZA65542 KIW65541:KIW65542 KSS65541:KSS65542 LCO65541:LCO65542 LMK65541:LMK65542 LWG65541:LWG65542 MGC65541:MGC65542 MPY65541:MPY65542 MZU65541:MZU65542 NJQ65541:NJQ65542 NTM65541:NTM65542 ODI65541:ODI65542 ONE65541:ONE65542 OXA65541:OXA65542 PGW65541:PGW65542 PQS65541:PQS65542 QAO65541:QAO65542 QKK65541:QKK65542 QUG65541:QUG65542 REC65541:REC65542 RNY65541:RNY65542 RXU65541:RXU65542 SHQ65541:SHQ65542 SRM65541:SRM65542 TBI65541:TBI65542 TLE65541:TLE65542 TVA65541:TVA65542 UEW65541:UEW65542 UOS65541:UOS65542 UYO65541:UYO65542 VIK65541:VIK65542 VSG65541:VSG65542 WCC65541:WCC65542 WLY65541:WLY65542 WVU65541:WVU65542 M131077:M131078 JI131077:JI131078 TE131077:TE131078 ADA131077:ADA131078 AMW131077:AMW131078 AWS131077:AWS131078 BGO131077:BGO131078 BQK131077:BQK131078 CAG131077:CAG131078 CKC131077:CKC131078 CTY131077:CTY131078 DDU131077:DDU131078 DNQ131077:DNQ131078 DXM131077:DXM131078 EHI131077:EHI131078 ERE131077:ERE131078 FBA131077:FBA131078 FKW131077:FKW131078 FUS131077:FUS131078 GEO131077:GEO131078 GOK131077:GOK131078 GYG131077:GYG131078 HIC131077:HIC131078 HRY131077:HRY131078 IBU131077:IBU131078 ILQ131077:ILQ131078 IVM131077:IVM131078 JFI131077:JFI131078 JPE131077:JPE131078 JZA131077:JZA131078 KIW131077:KIW131078 KSS131077:KSS131078 LCO131077:LCO131078 LMK131077:LMK131078 LWG131077:LWG131078 MGC131077:MGC131078 MPY131077:MPY131078 MZU131077:MZU131078 NJQ131077:NJQ131078 NTM131077:NTM131078 ODI131077:ODI131078 ONE131077:ONE131078 OXA131077:OXA131078 PGW131077:PGW131078 PQS131077:PQS131078 QAO131077:QAO131078 QKK131077:QKK131078 QUG131077:QUG131078 REC131077:REC131078 RNY131077:RNY131078 RXU131077:RXU131078 SHQ131077:SHQ131078 SRM131077:SRM131078 TBI131077:TBI131078 TLE131077:TLE131078 TVA131077:TVA131078 UEW131077:UEW131078 UOS131077:UOS131078 UYO131077:UYO131078 VIK131077:VIK131078 VSG131077:VSG131078 WCC131077:WCC131078 WLY131077:WLY131078 WVU131077:WVU131078 M196613:M196614 JI196613:JI196614 TE196613:TE196614 ADA196613:ADA196614 AMW196613:AMW196614 AWS196613:AWS196614 BGO196613:BGO196614 BQK196613:BQK196614 CAG196613:CAG196614 CKC196613:CKC196614 CTY196613:CTY196614 DDU196613:DDU196614 DNQ196613:DNQ196614 DXM196613:DXM196614 EHI196613:EHI196614 ERE196613:ERE196614 FBA196613:FBA196614 FKW196613:FKW196614 FUS196613:FUS196614 GEO196613:GEO196614 GOK196613:GOK196614 GYG196613:GYG196614 HIC196613:HIC196614 HRY196613:HRY196614 IBU196613:IBU196614 ILQ196613:ILQ196614 IVM196613:IVM196614 JFI196613:JFI196614 JPE196613:JPE196614 JZA196613:JZA196614 KIW196613:KIW196614 KSS196613:KSS196614 LCO196613:LCO196614 LMK196613:LMK196614 LWG196613:LWG196614 MGC196613:MGC196614 MPY196613:MPY196614 MZU196613:MZU196614 NJQ196613:NJQ196614 NTM196613:NTM196614 ODI196613:ODI196614 ONE196613:ONE196614 OXA196613:OXA196614 PGW196613:PGW196614 PQS196613:PQS196614 QAO196613:QAO196614 QKK196613:QKK196614 QUG196613:QUG196614 REC196613:REC196614 RNY196613:RNY196614 RXU196613:RXU196614 SHQ196613:SHQ196614 SRM196613:SRM196614 TBI196613:TBI196614 TLE196613:TLE196614 TVA196613:TVA196614 UEW196613:UEW196614 UOS196613:UOS196614 UYO196613:UYO196614 VIK196613:VIK196614 VSG196613:VSG196614 WCC196613:WCC196614 WLY196613:WLY196614 WVU196613:WVU196614 M262149:M262150 JI262149:JI262150 TE262149:TE262150 ADA262149:ADA262150 AMW262149:AMW262150 AWS262149:AWS262150 BGO262149:BGO262150 BQK262149:BQK262150 CAG262149:CAG262150 CKC262149:CKC262150 CTY262149:CTY262150 DDU262149:DDU262150 DNQ262149:DNQ262150 DXM262149:DXM262150 EHI262149:EHI262150 ERE262149:ERE262150 FBA262149:FBA262150 FKW262149:FKW262150 FUS262149:FUS262150 GEO262149:GEO262150 GOK262149:GOK262150 GYG262149:GYG262150 HIC262149:HIC262150 HRY262149:HRY262150 IBU262149:IBU262150 ILQ262149:ILQ262150 IVM262149:IVM262150 JFI262149:JFI262150 JPE262149:JPE262150 JZA262149:JZA262150 KIW262149:KIW262150 KSS262149:KSS262150 LCO262149:LCO262150 LMK262149:LMK262150 LWG262149:LWG262150 MGC262149:MGC262150 MPY262149:MPY262150 MZU262149:MZU262150 NJQ262149:NJQ262150 NTM262149:NTM262150 ODI262149:ODI262150 ONE262149:ONE262150 OXA262149:OXA262150 PGW262149:PGW262150 PQS262149:PQS262150 QAO262149:QAO262150 QKK262149:QKK262150 QUG262149:QUG262150 REC262149:REC262150 RNY262149:RNY262150 RXU262149:RXU262150 SHQ262149:SHQ262150 SRM262149:SRM262150 TBI262149:TBI262150 TLE262149:TLE262150 TVA262149:TVA262150 UEW262149:UEW262150 UOS262149:UOS262150 UYO262149:UYO262150 VIK262149:VIK262150 VSG262149:VSG262150 WCC262149:WCC262150 WLY262149:WLY262150 WVU262149:WVU262150 M327685:M327686 JI327685:JI327686 TE327685:TE327686 ADA327685:ADA327686 AMW327685:AMW327686 AWS327685:AWS327686 BGO327685:BGO327686 BQK327685:BQK327686 CAG327685:CAG327686 CKC327685:CKC327686 CTY327685:CTY327686 DDU327685:DDU327686 DNQ327685:DNQ327686 DXM327685:DXM327686 EHI327685:EHI327686 ERE327685:ERE327686 FBA327685:FBA327686 FKW327685:FKW327686 FUS327685:FUS327686 GEO327685:GEO327686 GOK327685:GOK327686 GYG327685:GYG327686 HIC327685:HIC327686 HRY327685:HRY327686 IBU327685:IBU327686 ILQ327685:ILQ327686 IVM327685:IVM327686 JFI327685:JFI327686 JPE327685:JPE327686 JZA327685:JZA327686 KIW327685:KIW327686 KSS327685:KSS327686 LCO327685:LCO327686 LMK327685:LMK327686 LWG327685:LWG327686 MGC327685:MGC327686 MPY327685:MPY327686 MZU327685:MZU327686 NJQ327685:NJQ327686 NTM327685:NTM327686 ODI327685:ODI327686 ONE327685:ONE327686 OXA327685:OXA327686 PGW327685:PGW327686 PQS327685:PQS327686 QAO327685:QAO327686 QKK327685:QKK327686 QUG327685:QUG327686 REC327685:REC327686 RNY327685:RNY327686 RXU327685:RXU327686 SHQ327685:SHQ327686 SRM327685:SRM327686 TBI327685:TBI327686 TLE327685:TLE327686 TVA327685:TVA327686 UEW327685:UEW327686 UOS327685:UOS327686 UYO327685:UYO327686 VIK327685:VIK327686 VSG327685:VSG327686 WCC327685:WCC327686 WLY327685:WLY327686 WVU327685:WVU327686 M393221:M393222 JI393221:JI393222 TE393221:TE393222 ADA393221:ADA393222 AMW393221:AMW393222 AWS393221:AWS393222 BGO393221:BGO393222 BQK393221:BQK393222 CAG393221:CAG393222 CKC393221:CKC393222 CTY393221:CTY393222 DDU393221:DDU393222 DNQ393221:DNQ393222 DXM393221:DXM393222 EHI393221:EHI393222 ERE393221:ERE393222 FBA393221:FBA393222 FKW393221:FKW393222 FUS393221:FUS393222 GEO393221:GEO393222 GOK393221:GOK393222 GYG393221:GYG393222 HIC393221:HIC393222 HRY393221:HRY393222 IBU393221:IBU393222 ILQ393221:ILQ393222 IVM393221:IVM393222 JFI393221:JFI393222 JPE393221:JPE393222 JZA393221:JZA393222 KIW393221:KIW393222 KSS393221:KSS393222 LCO393221:LCO393222 LMK393221:LMK393222 LWG393221:LWG393222 MGC393221:MGC393222 MPY393221:MPY393222 MZU393221:MZU393222 NJQ393221:NJQ393222 NTM393221:NTM393222 ODI393221:ODI393222 ONE393221:ONE393222 OXA393221:OXA393222 PGW393221:PGW393222 PQS393221:PQS393222 QAO393221:QAO393222 QKK393221:QKK393222 QUG393221:QUG393222 REC393221:REC393222 RNY393221:RNY393222 RXU393221:RXU393222 SHQ393221:SHQ393222 SRM393221:SRM393222 TBI393221:TBI393222 TLE393221:TLE393222 TVA393221:TVA393222 UEW393221:UEW393222 UOS393221:UOS393222 UYO393221:UYO393222 VIK393221:VIK393222 VSG393221:VSG393222 WCC393221:WCC393222 WLY393221:WLY393222 WVU393221:WVU393222 M458757:M458758 JI458757:JI458758 TE458757:TE458758 ADA458757:ADA458758 AMW458757:AMW458758 AWS458757:AWS458758 BGO458757:BGO458758 BQK458757:BQK458758 CAG458757:CAG458758 CKC458757:CKC458758 CTY458757:CTY458758 DDU458757:DDU458758 DNQ458757:DNQ458758 DXM458757:DXM458758 EHI458757:EHI458758 ERE458757:ERE458758 FBA458757:FBA458758 FKW458757:FKW458758 FUS458757:FUS458758 GEO458757:GEO458758 GOK458757:GOK458758 GYG458757:GYG458758 HIC458757:HIC458758 HRY458757:HRY458758 IBU458757:IBU458758 ILQ458757:ILQ458758 IVM458757:IVM458758 JFI458757:JFI458758 JPE458757:JPE458758 JZA458757:JZA458758 KIW458757:KIW458758 KSS458757:KSS458758 LCO458757:LCO458758 LMK458757:LMK458758 LWG458757:LWG458758 MGC458757:MGC458758 MPY458757:MPY458758 MZU458757:MZU458758 NJQ458757:NJQ458758 NTM458757:NTM458758 ODI458757:ODI458758 ONE458757:ONE458758 OXA458757:OXA458758 PGW458757:PGW458758 PQS458757:PQS458758 QAO458757:QAO458758 QKK458757:QKK458758 QUG458757:QUG458758 REC458757:REC458758 RNY458757:RNY458758 RXU458757:RXU458758 SHQ458757:SHQ458758 SRM458757:SRM458758 TBI458757:TBI458758 TLE458757:TLE458758 TVA458757:TVA458758 UEW458757:UEW458758 UOS458757:UOS458758 UYO458757:UYO458758 VIK458757:VIK458758 VSG458757:VSG458758 WCC458757:WCC458758 WLY458757:WLY458758 WVU458757:WVU458758 M524293:M524294 JI524293:JI524294 TE524293:TE524294 ADA524293:ADA524294 AMW524293:AMW524294 AWS524293:AWS524294 BGO524293:BGO524294 BQK524293:BQK524294 CAG524293:CAG524294 CKC524293:CKC524294 CTY524293:CTY524294 DDU524293:DDU524294 DNQ524293:DNQ524294 DXM524293:DXM524294 EHI524293:EHI524294 ERE524293:ERE524294 FBA524293:FBA524294 FKW524293:FKW524294 FUS524293:FUS524294 GEO524293:GEO524294 GOK524293:GOK524294 GYG524293:GYG524294 HIC524293:HIC524294 HRY524293:HRY524294 IBU524293:IBU524294 ILQ524293:ILQ524294 IVM524293:IVM524294 JFI524293:JFI524294 JPE524293:JPE524294 JZA524293:JZA524294 KIW524293:KIW524294 KSS524293:KSS524294 LCO524293:LCO524294 LMK524293:LMK524294 LWG524293:LWG524294 MGC524293:MGC524294 MPY524293:MPY524294 MZU524293:MZU524294 NJQ524293:NJQ524294 NTM524293:NTM524294 ODI524293:ODI524294 ONE524293:ONE524294 OXA524293:OXA524294 PGW524293:PGW524294 PQS524293:PQS524294 QAO524293:QAO524294 QKK524293:QKK524294 QUG524293:QUG524294 REC524293:REC524294 RNY524293:RNY524294 RXU524293:RXU524294 SHQ524293:SHQ524294 SRM524293:SRM524294 TBI524293:TBI524294 TLE524293:TLE524294 TVA524293:TVA524294 UEW524293:UEW524294 UOS524293:UOS524294 UYO524293:UYO524294 VIK524293:VIK524294 VSG524293:VSG524294 WCC524293:WCC524294 WLY524293:WLY524294 WVU524293:WVU524294 M589829:M589830 JI589829:JI589830 TE589829:TE589830 ADA589829:ADA589830 AMW589829:AMW589830 AWS589829:AWS589830 BGO589829:BGO589830 BQK589829:BQK589830 CAG589829:CAG589830 CKC589829:CKC589830 CTY589829:CTY589830 DDU589829:DDU589830 DNQ589829:DNQ589830 DXM589829:DXM589830 EHI589829:EHI589830 ERE589829:ERE589830 FBA589829:FBA589830 FKW589829:FKW589830 FUS589829:FUS589830 GEO589829:GEO589830 GOK589829:GOK589830 GYG589829:GYG589830 HIC589829:HIC589830 HRY589829:HRY589830 IBU589829:IBU589830 ILQ589829:ILQ589830 IVM589829:IVM589830 JFI589829:JFI589830 JPE589829:JPE589830 JZA589829:JZA589830 KIW589829:KIW589830 KSS589829:KSS589830 LCO589829:LCO589830 LMK589829:LMK589830 LWG589829:LWG589830 MGC589829:MGC589830 MPY589829:MPY589830 MZU589829:MZU589830 NJQ589829:NJQ589830 NTM589829:NTM589830 ODI589829:ODI589830 ONE589829:ONE589830 OXA589829:OXA589830 PGW589829:PGW589830 PQS589829:PQS589830 QAO589829:QAO589830 QKK589829:QKK589830 QUG589829:QUG589830 REC589829:REC589830 RNY589829:RNY589830 RXU589829:RXU589830 SHQ589829:SHQ589830 SRM589829:SRM589830 TBI589829:TBI589830 TLE589829:TLE589830 TVA589829:TVA589830 UEW589829:UEW589830 UOS589829:UOS589830 UYO589829:UYO589830 VIK589829:VIK589830 VSG589829:VSG589830 WCC589829:WCC589830 WLY589829:WLY589830 WVU589829:WVU589830 M655365:M655366 JI655365:JI655366 TE655365:TE655366 ADA655365:ADA655366 AMW655365:AMW655366 AWS655365:AWS655366 BGO655365:BGO655366 BQK655365:BQK655366 CAG655365:CAG655366 CKC655365:CKC655366 CTY655365:CTY655366 DDU655365:DDU655366 DNQ655365:DNQ655366 DXM655365:DXM655366 EHI655365:EHI655366 ERE655365:ERE655366 FBA655365:FBA655366 FKW655365:FKW655366 FUS655365:FUS655366 GEO655365:GEO655366 GOK655365:GOK655366 GYG655365:GYG655366 HIC655365:HIC655366 HRY655365:HRY655366 IBU655365:IBU655366 ILQ655365:ILQ655366 IVM655365:IVM655366 JFI655365:JFI655366 JPE655365:JPE655366 JZA655365:JZA655366 KIW655365:KIW655366 KSS655365:KSS655366 LCO655365:LCO655366 LMK655365:LMK655366 LWG655365:LWG655366 MGC655365:MGC655366 MPY655365:MPY655366 MZU655365:MZU655366 NJQ655365:NJQ655366 NTM655365:NTM655366 ODI655365:ODI655366 ONE655365:ONE655366 OXA655365:OXA655366 PGW655365:PGW655366 PQS655365:PQS655366 QAO655365:QAO655366 QKK655365:QKK655366 QUG655365:QUG655366 REC655365:REC655366 RNY655365:RNY655366 RXU655365:RXU655366 SHQ655365:SHQ655366 SRM655365:SRM655366 TBI655365:TBI655366 TLE655365:TLE655366 TVA655365:TVA655366 UEW655365:UEW655366 UOS655365:UOS655366 UYO655365:UYO655366 VIK655365:VIK655366 VSG655365:VSG655366 WCC655365:WCC655366 WLY655365:WLY655366 WVU655365:WVU655366 M720901:M720902 JI720901:JI720902 TE720901:TE720902 ADA720901:ADA720902 AMW720901:AMW720902 AWS720901:AWS720902 BGO720901:BGO720902 BQK720901:BQK720902 CAG720901:CAG720902 CKC720901:CKC720902 CTY720901:CTY720902 DDU720901:DDU720902 DNQ720901:DNQ720902 DXM720901:DXM720902 EHI720901:EHI720902 ERE720901:ERE720902 FBA720901:FBA720902 FKW720901:FKW720902 FUS720901:FUS720902 GEO720901:GEO720902 GOK720901:GOK720902 GYG720901:GYG720902 HIC720901:HIC720902 HRY720901:HRY720902 IBU720901:IBU720902 ILQ720901:ILQ720902 IVM720901:IVM720902 JFI720901:JFI720902 JPE720901:JPE720902 JZA720901:JZA720902 KIW720901:KIW720902 KSS720901:KSS720902 LCO720901:LCO720902 LMK720901:LMK720902 LWG720901:LWG720902 MGC720901:MGC720902 MPY720901:MPY720902 MZU720901:MZU720902 NJQ720901:NJQ720902 NTM720901:NTM720902 ODI720901:ODI720902 ONE720901:ONE720902 OXA720901:OXA720902 PGW720901:PGW720902 PQS720901:PQS720902 QAO720901:QAO720902 QKK720901:QKK720902 QUG720901:QUG720902 REC720901:REC720902 RNY720901:RNY720902 RXU720901:RXU720902 SHQ720901:SHQ720902 SRM720901:SRM720902 TBI720901:TBI720902 TLE720901:TLE720902 TVA720901:TVA720902 UEW720901:UEW720902 UOS720901:UOS720902 UYO720901:UYO720902 VIK720901:VIK720902 VSG720901:VSG720902 WCC720901:WCC720902 WLY720901:WLY720902 WVU720901:WVU720902 M786437:M786438 JI786437:JI786438 TE786437:TE786438 ADA786437:ADA786438 AMW786437:AMW786438 AWS786437:AWS786438 BGO786437:BGO786438 BQK786437:BQK786438 CAG786437:CAG786438 CKC786437:CKC786438 CTY786437:CTY786438 DDU786437:DDU786438 DNQ786437:DNQ786438 DXM786437:DXM786438 EHI786437:EHI786438 ERE786437:ERE786438 FBA786437:FBA786438 FKW786437:FKW786438 FUS786437:FUS786438 GEO786437:GEO786438 GOK786437:GOK786438 GYG786437:GYG786438 HIC786437:HIC786438 HRY786437:HRY786438 IBU786437:IBU786438 ILQ786437:ILQ786438 IVM786437:IVM786438 JFI786437:JFI786438 JPE786437:JPE786438 JZA786437:JZA786438 KIW786437:KIW786438 KSS786437:KSS786438 LCO786437:LCO786438 LMK786437:LMK786438 LWG786437:LWG786438 MGC786437:MGC786438 MPY786437:MPY786438 MZU786437:MZU786438 NJQ786437:NJQ786438 NTM786437:NTM786438 ODI786437:ODI786438 ONE786437:ONE786438 OXA786437:OXA786438 PGW786437:PGW786438 PQS786437:PQS786438 QAO786437:QAO786438 QKK786437:QKK786438 QUG786437:QUG786438 REC786437:REC786438 RNY786437:RNY786438 RXU786437:RXU786438 SHQ786437:SHQ786438 SRM786437:SRM786438 TBI786437:TBI786438 TLE786437:TLE786438 TVA786437:TVA786438 UEW786437:UEW786438 UOS786437:UOS786438 UYO786437:UYO786438 VIK786437:VIK786438 VSG786437:VSG786438 WCC786437:WCC786438 WLY786437:WLY786438 WVU786437:WVU786438 M851973:M851974 JI851973:JI851974 TE851973:TE851974 ADA851973:ADA851974 AMW851973:AMW851974 AWS851973:AWS851974 BGO851973:BGO851974 BQK851973:BQK851974 CAG851973:CAG851974 CKC851973:CKC851974 CTY851973:CTY851974 DDU851973:DDU851974 DNQ851973:DNQ851974 DXM851973:DXM851974 EHI851973:EHI851974 ERE851973:ERE851974 FBA851973:FBA851974 FKW851973:FKW851974 FUS851973:FUS851974 GEO851973:GEO851974 GOK851973:GOK851974 GYG851973:GYG851974 HIC851973:HIC851974 HRY851973:HRY851974 IBU851973:IBU851974 ILQ851973:ILQ851974 IVM851973:IVM851974 JFI851973:JFI851974 JPE851973:JPE851974 JZA851973:JZA851974 KIW851973:KIW851974 KSS851973:KSS851974 LCO851973:LCO851974 LMK851973:LMK851974 LWG851973:LWG851974 MGC851973:MGC851974 MPY851973:MPY851974 MZU851973:MZU851974 NJQ851973:NJQ851974 NTM851973:NTM851974 ODI851973:ODI851974 ONE851973:ONE851974 OXA851973:OXA851974 PGW851973:PGW851974 PQS851973:PQS851974 QAO851973:QAO851974 QKK851973:QKK851974 QUG851973:QUG851974 REC851973:REC851974 RNY851973:RNY851974 RXU851973:RXU851974 SHQ851973:SHQ851974 SRM851973:SRM851974 TBI851973:TBI851974 TLE851973:TLE851974 TVA851973:TVA851974 UEW851973:UEW851974 UOS851973:UOS851974 UYO851973:UYO851974 VIK851973:VIK851974 VSG851973:VSG851974 WCC851973:WCC851974 WLY851973:WLY851974 WVU851973:WVU851974 M917509:M917510 JI917509:JI917510 TE917509:TE917510 ADA917509:ADA917510 AMW917509:AMW917510 AWS917509:AWS917510 BGO917509:BGO917510 BQK917509:BQK917510 CAG917509:CAG917510 CKC917509:CKC917510 CTY917509:CTY917510 DDU917509:DDU917510 DNQ917509:DNQ917510 DXM917509:DXM917510 EHI917509:EHI917510 ERE917509:ERE917510 FBA917509:FBA917510 FKW917509:FKW917510 FUS917509:FUS917510 GEO917509:GEO917510 GOK917509:GOK917510 GYG917509:GYG917510 HIC917509:HIC917510 HRY917509:HRY917510 IBU917509:IBU917510 ILQ917509:ILQ917510 IVM917509:IVM917510 JFI917509:JFI917510 JPE917509:JPE917510 JZA917509:JZA917510 KIW917509:KIW917510 KSS917509:KSS917510 LCO917509:LCO917510 LMK917509:LMK917510 LWG917509:LWG917510 MGC917509:MGC917510 MPY917509:MPY917510 MZU917509:MZU917510 NJQ917509:NJQ917510 NTM917509:NTM917510 ODI917509:ODI917510 ONE917509:ONE917510 OXA917509:OXA917510 PGW917509:PGW917510 PQS917509:PQS917510 QAO917509:QAO917510 QKK917509:QKK917510 QUG917509:QUG917510 REC917509:REC917510 RNY917509:RNY917510 RXU917509:RXU917510 SHQ917509:SHQ917510 SRM917509:SRM917510 TBI917509:TBI917510 TLE917509:TLE917510 TVA917509:TVA917510 UEW917509:UEW917510 UOS917509:UOS917510 UYO917509:UYO917510 VIK917509:VIK917510 VSG917509:VSG917510 WCC917509:WCC917510 WLY917509:WLY917510 WVU917509:WVU917510 M983045:M983046 JI983045:JI983046 TE983045:TE983046 ADA983045:ADA983046 AMW983045:AMW983046 AWS983045:AWS983046 BGO983045:BGO983046 BQK983045:BQK983046 CAG983045:CAG983046 CKC983045:CKC983046 CTY983045:CTY983046 DDU983045:DDU983046 DNQ983045:DNQ983046 DXM983045:DXM983046 EHI983045:EHI983046 ERE983045:ERE983046 FBA983045:FBA983046 FKW983045:FKW983046 FUS983045:FUS983046 GEO983045:GEO983046 GOK983045:GOK983046 GYG983045:GYG983046 HIC983045:HIC983046 HRY983045:HRY983046 IBU983045:IBU983046 ILQ983045:ILQ983046 IVM983045:IVM983046 JFI983045:JFI983046 JPE983045:JPE983046 JZA983045:JZA983046 KIW983045:KIW983046 KSS983045:KSS983046 LCO983045:LCO983046 LMK983045:LMK983046 LWG983045:LWG983046 MGC983045:MGC983046 MPY983045:MPY983046 MZU983045:MZU983046 NJQ983045:NJQ983046 NTM983045:NTM983046 ODI983045:ODI983046 ONE983045:ONE983046 OXA983045:OXA983046 PGW983045:PGW983046 PQS983045:PQS983046 QAO983045:QAO983046 QKK983045:QKK983046 QUG983045:QUG983046 REC983045:REC983046 RNY983045:RNY983046 RXU983045:RXU983046 SHQ983045:SHQ983046 SRM983045:SRM983046 TBI983045:TBI983046 TLE983045:TLE983046 TVA983045:TVA983046 UEW983045:UEW983046 UOS983045:UOS983046 UYO983045:UYO983046 VIK983045:VIK983046 VSG983045:VSG983046 WCC983045:WCC983046 WLY983045:WLY983046" xr:uid="{FF64F329-EEB2-42AE-9336-3A53532E273D}">
      <formula1>"代,芸,代・芸,活,代・活"</formula1>
    </dataValidation>
    <dataValidation imeMode="off" allowBlank="1" showInputMessage="1" showErrorMessage="1" sqref="WLN983050 C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C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C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C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C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C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C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C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C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C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C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C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C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C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C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WVJ983050 C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C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C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C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C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C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C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C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C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C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C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C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C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C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C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C8 C10" xr:uid="{0B5ACFD4-0CC9-4D53-8E53-34D6062C6EE1}"/>
    <dataValidation imeMode="fullKatakana" allowBlank="1" showInputMessage="1" showErrorMessage="1" sqref="C3:G3 I3:K3" xr:uid="{F15496BE-3012-411F-BCA0-7BF2585FC75B}"/>
    <dataValidation type="list" allowBlank="1" showInputMessage="1" showErrorMessage="1" sqref="F5:G7" xr:uid="{5AE8286F-477F-49FC-A3CA-83047EDAEB28}">
      <formula1>"ー,〇"</formula1>
    </dataValidation>
  </dataValidations>
  <printOptions horizontalCentered="1"/>
  <pageMargins left="0.78740157480314965" right="0.78740157480314965" top="0.78740157480314965" bottom="0.78740157480314965" header="0" footer="0"/>
  <pageSetup paperSize="9" scale="46"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48"/>
  <sheetViews>
    <sheetView view="pageBreakPreview" zoomScale="70" zoomScaleNormal="85" zoomScaleSheetLayoutView="70" workbookViewId="0">
      <selection activeCell="C7" sqref="C7:O7"/>
    </sheetView>
  </sheetViews>
  <sheetFormatPr defaultRowHeight="16.5" x14ac:dyDescent="0.55000000000000004"/>
  <cols>
    <col min="1" max="2" width="8.25" style="1" customWidth="1"/>
    <col min="3" max="6" width="10.58203125" style="1" customWidth="1"/>
    <col min="7" max="7" width="6.58203125" style="1" customWidth="1"/>
    <col min="8" max="8" width="11.33203125" style="1" customWidth="1"/>
    <col min="9" max="9" width="6.58203125" style="1" customWidth="1"/>
    <col min="10" max="10" width="6.75" style="1" customWidth="1"/>
    <col min="11" max="11" width="8.75" style="1" customWidth="1"/>
    <col min="12" max="12" width="15" style="1" customWidth="1"/>
    <col min="13" max="13" width="15.08203125" style="1" customWidth="1"/>
    <col min="14" max="14" width="8.25" style="1" customWidth="1"/>
    <col min="15" max="15" width="27.75" style="1" customWidth="1"/>
    <col min="16" max="16" width="50.75" style="1" customWidth="1"/>
    <col min="17" max="257" width="9" style="1"/>
    <col min="258" max="259" width="7.58203125" style="1" customWidth="1"/>
    <col min="260" max="263" width="10.58203125" style="1" customWidth="1"/>
    <col min="264" max="265" width="7.58203125" style="1" customWidth="1"/>
    <col min="266" max="266" width="13.5" style="1" customWidth="1"/>
    <col min="267" max="268" width="10.58203125" style="1" customWidth="1"/>
    <col min="269" max="269" width="9.58203125" style="1" customWidth="1"/>
    <col min="270" max="270" width="9.08203125" style="1" customWidth="1"/>
    <col min="271" max="271" width="17.08203125" style="1" customWidth="1"/>
    <col min="272" max="513" width="9" style="1"/>
    <col min="514" max="515" width="7.58203125" style="1" customWidth="1"/>
    <col min="516" max="519" width="10.58203125" style="1" customWidth="1"/>
    <col min="520" max="521" width="7.58203125" style="1" customWidth="1"/>
    <col min="522" max="522" width="13.5" style="1" customWidth="1"/>
    <col min="523" max="524" width="10.58203125" style="1" customWidth="1"/>
    <col min="525" max="525" width="9.58203125" style="1" customWidth="1"/>
    <col min="526" max="526" width="9.08203125" style="1" customWidth="1"/>
    <col min="527" max="527" width="17.08203125" style="1" customWidth="1"/>
    <col min="528" max="769" width="9" style="1"/>
    <col min="770" max="771" width="7.58203125" style="1" customWidth="1"/>
    <col min="772" max="775" width="10.58203125" style="1" customWidth="1"/>
    <col min="776" max="777" width="7.58203125" style="1" customWidth="1"/>
    <col min="778" max="778" width="13.5" style="1" customWidth="1"/>
    <col min="779" max="780" width="10.58203125" style="1" customWidth="1"/>
    <col min="781" max="781" width="9.58203125" style="1" customWidth="1"/>
    <col min="782" max="782" width="9.08203125" style="1" customWidth="1"/>
    <col min="783" max="783" width="17.08203125" style="1" customWidth="1"/>
    <col min="784" max="1025" width="9" style="1"/>
    <col min="1026" max="1027" width="7.58203125" style="1" customWidth="1"/>
    <col min="1028" max="1031" width="10.58203125" style="1" customWidth="1"/>
    <col min="1032" max="1033" width="7.58203125" style="1" customWidth="1"/>
    <col min="1034" max="1034" width="13.5" style="1" customWidth="1"/>
    <col min="1035" max="1036" width="10.58203125" style="1" customWidth="1"/>
    <col min="1037" max="1037" width="9.58203125" style="1" customWidth="1"/>
    <col min="1038" max="1038" width="9.08203125" style="1" customWidth="1"/>
    <col min="1039" max="1039" width="17.08203125" style="1" customWidth="1"/>
    <col min="1040" max="1281" width="9" style="1"/>
    <col min="1282" max="1283" width="7.58203125" style="1" customWidth="1"/>
    <col min="1284" max="1287" width="10.58203125" style="1" customWidth="1"/>
    <col min="1288" max="1289" width="7.58203125" style="1" customWidth="1"/>
    <col min="1290" max="1290" width="13.5" style="1" customWidth="1"/>
    <col min="1291" max="1292" width="10.58203125" style="1" customWidth="1"/>
    <col min="1293" max="1293" width="9.58203125" style="1" customWidth="1"/>
    <col min="1294" max="1294" width="9.08203125" style="1" customWidth="1"/>
    <col min="1295" max="1295" width="17.08203125" style="1" customWidth="1"/>
    <col min="1296" max="1537" width="9" style="1"/>
    <col min="1538" max="1539" width="7.58203125" style="1" customWidth="1"/>
    <col min="1540" max="1543" width="10.58203125" style="1" customWidth="1"/>
    <col min="1544" max="1545" width="7.58203125" style="1" customWidth="1"/>
    <col min="1546" max="1546" width="13.5" style="1" customWidth="1"/>
    <col min="1547" max="1548" width="10.58203125" style="1" customWidth="1"/>
    <col min="1549" max="1549" width="9.58203125" style="1" customWidth="1"/>
    <col min="1550" max="1550" width="9.08203125" style="1" customWidth="1"/>
    <col min="1551" max="1551" width="17.08203125" style="1" customWidth="1"/>
    <col min="1552" max="1793" width="9" style="1"/>
    <col min="1794" max="1795" width="7.58203125" style="1" customWidth="1"/>
    <col min="1796" max="1799" width="10.58203125" style="1" customWidth="1"/>
    <col min="1800" max="1801" width="7.58203125" style="1" customWidth="1"/>
    <col min="1802" max="1802" width="13.5" style="1" customWidth="1"/>
    <col min="1803" max="1804" width="10.58203125" style="1" customWidth="1"/>
    <col min="1805" max="1805" width="9.58203125" style="1" customWidth="1"/>
    <col min="1806" max="1806" width="9.08203125" style="1" customWidth="1"/>
    <col min="1807" max="1807" width="17.08203125" style="1" customWidth="1"/>
    <col min="1808" max="2049" width="9" style="1"/>
    <col min="2050" max="2051" width="7.58203125" style="1" customWidth="1"/>
    <col min="2052" max="2055" width="10.58203125" style="1" customWidth="1"/>
    <col min="2056" max="2057" width="7.58203125" style="1" customWidth="1"/>
    <col min="2058" max="2058" width="13.5" style="1" customWidth="1"/>
    <col min="2059" max="2060" width="10.58203125" style="1" customWidth="1"/>
    <col min="2061" max="2061" width="9.58203125" style="1" customWidth="1"/>
    <col min="2062" max="2062" width="9.08203125" style="1" customWidth="1"/>
    <col min="2063" max="2063" width="17.08203125" style="1" customWidth="1"/>
    <col min="2064" max="2305" width="9" style="1"/>
    <col min="2306" max="2307" width="7.58203125" style="1" customWidth="1"/>
    <col min="2308" max="2311" width="10.58203125" style="1" customWidth="1"/>
    <col min="2312" max="2313" width="7.58203125" style="1" customWidth="1"/>
    <col min="2314" max="2314" width="13.5" style="1" customWidth="1"/>
    <col min="2315" max="2316" width="10.58203125" style="1" customWidth="1"/>
    <col min="2317" max="2317" width="9.58203125" style="1" customWidth="1"/>
    <col min="2318" max="2318" width="9.08203125" style="1" customWidth="1"/>
    <col min="2319" max="2319" width="17.08203125" style="1" customWidth="1"/>
    <col min="2320" max="2561" width="9" style="1"/>
    <col min="2562" max="2563" width="7.58203125" style="1" customWidth="1"/>
    <col min="2564" max="2567" width="10.58203125" style="1" customWidth="1"/>
    <col min="2568" max="2569" width="7.58203125" style="1" customWidth="1"/>
    <col min="2570" max="2570" width="13.5" style="1" customWidth="1"/>
    <col min="2571" max="2572" width="10.58203125" style="1" customWidth="1"/>
    <col min="2573" max="2573" width="9.58203125" style="1" customWidth="1"/>
    <col min="2574" max="2574" width="9.08203125" style="1" customWidth="1"/>
    <col min="2575" max="2575" width="17.08203125" style="1" customWidth="1"/>
    <col min="2576" max="2817" width="9" style="1"/>
    <col min="2818" max="2819" width="7.58203125" style="1" customWidth="1"/>
    <col min="2820" max="2823" width="10.58203125" style="1" customWidth="1"/>
    <col min="2824" max="2825" width="7.58203125" style="1" customWidth="1"/>
    <col min="2826" max="2826" width="13.5" style="1" customWidth="1"/>
    <col min="2827" max="2828" width="10.58203125" style="1" customWidth="1"/>
    <col min="2829" max="2829" width="9.58203125" style="1" customWidth="1"/>
    <col min="2830" max="2830" width="9.08203125" style="1" customWidth="1"/>
    <col min="2831" max="2831" width="17.08203125" style="1" customWidth="1"/>
    <col min="2832" max="3073" width="9" style="1"/>
    <col min="3074" max="3075" width="7.58203125" style="1" customWidth="1"/>
    <col min="3076" max="3079" width="10.58203125" style="1" customWidth="1"/>
    <col min="3080" max="3081" width="7.58203125" style="1" customWidth="1"/>
    <col min="3082" max="3082" width="13.5" style="1" customWidth="1"/>
    <col min="3083" max="3084" width="10.58203125" style="1" customWidth="1"/>
    <col min="3085" max="3085" width="9.58203125" style="1" customWidth="1"/>
    <col min="3086" max="3086" width="9.08203125" style="1" customWidth="1"/>
    <col min="3087" max="3087" width="17.08203125" style="1" customWidth="1"/>
    <col min="3088" max="3329" width="9" style="1"/>
    <col min="3330" max="3331" width="7.58203125" style="1" customWidth="1"/>
    <col min="3332" max="3335" width="10.58203125" style="1" customWidth="1"/>
    <col min="3336" max="3337" width="7.58203125" style="1" customWidth="1"/>
    <col min="3338" max="3338" width="13.5" style="1" customWidth="1"/>
    <col min="3339" max="3340" width="10.58203125" style="1" customWidth="1"/>
    <col min="3341" max="3341" width="9.58203125" style="1" customWidth="1"/>
    <col min="3342" max="3342" width="9.08203125" style="1" customWidth="1"/>
    <col min="3343" max="3343" width="17.08203125" style="1" customWidth="1"/>
    <col min="3344" max="3585" width="9" style="1"/>
    <col min="3586" max="3587" width="7.58203125" style="1" customWidth="1"/>
    <col min="3588" max="3591" width="10.58203125" style="1" customWidth="1"/>
    <col min="3592" max="3593" width="7.58203125" style="1" customWidth="1"/>
    <col min="3594" max="3594" width="13.5" style="1" customWidth="1"/>
    <col min="3595" max="3596" width="10.58203125" style="1" customWidth="1"/>
    <col min="3597" max="3597" width="9.58203125" style="1" customWidth="1"/>
    <col min="3598" max="3598" width="9.08203125" style="1" customWidth="1"/>
    <col min="3599" max="3599" width="17.08203125" style="1" customWidth="1"/>
    <col min="3600" max="3841" width="9" style="1"/>
    <col min="3842" max="3843" width="7.58203125" style="1" customWidth="1"/>
    <col min="3844" max="3847" width="10.58203125" style="1" customWidth="1"/>
    <col min="3848" max="3849" width="7.58203125" style="1" customWidth="1"/>
    <col min="3850" max="3850" width="13.5" style="1" customWidth="1"/>
    <col min="3851" max="3852" width="10.58203125" style="1" customWidth="1"/>
    <col min="3853" max="3853" width="9.58203125" style="1" customWidth="1"/>
    <col min="3854" max="3854" width="9.08203125" style="1" customWidth="1"/>
    <col min="3855" max="3855" width="17.08203125" style="1" customWidth="1"/>
    <col min="3856" max="4097" width="9" style="1"/>
    <col min="4098" max="4099" width="7.58203125" style="1" customWidth="1"/>
    <col min="4100" max="4103" width="10.58203125" style="1" customWidth="1"/>
    <col min="4104" max="4105" width="7.58203125" style="1" customWidth="1"/>
    <col min="4106" max="4106" width="13.5" style="1" customWidth="1"/>
    <col min="4107" max="4108" width="10.58203125" style="1" customWidth="1"/>
    <col min="4109" max="4109" width="9.58203125" style="1" customWidth="1"/>
    <col min="4110" max="4110" width="9.08203125" style="1" customWidth="1"/>
    <col min="4111" max="4111" width="17.08203125" style="1" customWidth="1"/>
    <col min="4112" max="4353" width="9" style="1"/>
    <col min="4354" max="4355" width="7.58203125" style="1" customWidth="1"/>
    <col min="4356" max="4359" width="10.58203125" style="1" customWidth="1"/>
    <col min="4360" max="4361" width="7.58203125" style="1" customWidth="1"/>
    <col min="4362" max="4362" width="13.5" style="1" customWidth="1"/>
    <col min="4363" max="4364" width="10.58203125" style="1" customWidth="1"/>
    <col min="4365" max="4365" width="9.58203125" style="1" customWidth="1"/>
    <col min="4366" max="4366" width="9.08203125" style="1" customWidth="1"/>
    <col min="4367" max="4367" width="17.08203125" style="1" customWidth="1"/>
    <col min="4368" max="4609" width="9" style="1"/>
    <col min="4610" max="4611" width="7.58203125" style="1" customWidth="1"/>
    <col min="4612" max="4615" width="10.58203125" style="1" customWidth="1"/>
    <col min="4616" max="4617" width="7.58203125" style="1" customWidth="1"/>
    <col min="4618" max="4618" width="13.5" style="1" customWidth="1"/>
    <col min="4619" max="4620" width="10.58203125" style="1" customWidth="1"/>
    <col min="4621" max="4621" width="9.58203125" style="1" customWidth="1"/>
    <col min="4622" max="4622" width="9.08203125" style="1" customWidth="1"/>
    <col min="4623" max="4623" width="17.08203125" style="1" customWidth="1"/>
    <col min="4624" max="4865" width="9" style="1"/>
    <col min="4866" max="4867" width="7.58203125" style="1" customWidth="1"/>
    <col min="4868" max="4871" width="10.58203125" style="1" customWidth="1"/>
    <col min="4872" max="4873" width="7.58203125" style="1" customWidth="1"/>
    <col min="4874" max="4874" width="13.5" style="1" customWidth="1"/>
    <col min="4875" max="4876" width="10.58203125" style="1" customWidth="1"/>
    <col min="4877" max="4877" width="9.58203125" style="1" customWidth="1"/>
    <col min="4878" max="4878" width="9.08203125" style="1" customWidth="1"/>
    <col min="4879" max="4879" width="17.08203125" style="1" customWidth="1"/>
    <col min="4880" max="5121" width="9" style="1"/>
    <col min="5122" max="5123" width="7.58203125" style="1" customWidth="1"/>
    <col min="5124" max="5127" width="10.58203125" style="1" customWidth="1"/>
    <col min="5128" max="5129" width="7.58203125" style="1" customWidth="1"/>
    <col min="5130" max="5130" width="13.5" style="1" customWidth="1"/>
    <col min="5131" max="5132" width="10.58203125" style="1" customWidth="1"/>
    <col min="5133" max="5133" width="9.58203125" style="1" customWidth="1"/>
    <col min="5134" max="5134" width="9.08203125" style="1" customWidth="1"/>
    <col min="5135" max="5135" width="17.08203125" style="1" customWidth="1"/>
    <col min="5136" max="5377" width="9" style="1"/>
    <col min="5378" max="5379" width="7.58203125" style="1" customWidth="1"/>
    <col min="5380" max="5383" width="10.58203125" style="1" customWidth="1"/>
    <col min="5384" max="5385" width="7.58203125" style="1" customWidth="1"/>
    <col min="5386" max="5386" width="13.5" style="1" customWidth="1"/>
    <col min="5387" max="5388" width="10.58203125" style="1" customWidth="1"/>
    <col min="5389" max="5389" width="9.58203125" style="1" customWidth="1"/>
    <col min="5390" max="5390" width="9.08203125" style="1" customWidth="1"/>
    <col min="5391" max="5391" width="17.08203125" style="1" customWidth="1"/>
    <col min="5392" max="5633" width="9" style="1"/>
    <col min="5634" max="5635" width="7.58203125" style="1" customWidth="1"/>
    <col min="5636" max="5639" width="10.58203125" style="1" customWidth="1"/>
    <col min="5640" max="5641" width="7.58203125" style="1" customWidth="1"/>
    <col min="5642" max="5642" width="13.5" style="1" customWidth="1"/>
    <col min="5643" max="5644" width="10.58203125" style="1" customWidth="1"/>
    <col min="5645" max="5645" width="9.58203125" style="1" customWidth="1"/>
    <col min="5646" max="5646" width="9.08203125" style="1" customWidth="1"/>
    <col min="5647" max="5647" width="17.08203125" style="1" customWidth="1"/>
    <col min="5648" max="5889" width="9" style="1"/>
    <col min="5890" max="5891" width="7.58203125" style="1" customWidth="1"/>
    <col min="5892" max="5895" width="10.58203125" style="1" customWidth="1"/>
    <col min="5896" max="5897" width="7.58203125" style="1" customWidth="1"/>
    <col min="5898" max="5898" width="13.5" style="1" customWidth="1"/>
    <col min="5899" max="5900" width="10.58203125" style="1" customWidth="1"/>
    <col min="5901" max="5901" width="9.58203125" style="1" customWidth="1"/>
    <col min="5902" max="5902" width="9.08203125" style="1" customWidth="1"/>
    <col min="5903" max="5903" width="17.08203125" style="1" customWidth="1"/>
    <col min="5904" max="6145" width="9" style="1"/>
    <col min="6146" max="6147" width="7.58203125" style="1" customWidth="1"/>
    <col min="6148" max="6151" width="10.58203125" style="1" customWidth="1"/>
    <col min="6152" max="6153" width="7.58203125" style="1" customWidth="1"/>
    <col min="6154" max="6154" width="13.5" style="1" customWidth="1"/>
    <col min="6155" max="6156" width="10.58203125" style="1" customWidth="1"/>
    <col min="6157" max="6157" width="9.58203125" style="1" customWidth="1"/>
    <col min="6158" max="6158" width="9.08203125" style="1" customWidth="1"/>
    <col min="6159" max="6159" width="17.08203125" style="1" customWidth="1"/>
    <col min="6160" max="6401" width="9" style="1"/>
    <col min="6402" max="6403" width="7.58203125" style="1" customWidth="1"/>
    <col min="6404" max="6407" width="10.58203125" style="1" customWidth="1"/>
    <col min="6408" max="6409" width="7.58203125" style="1" customWidth="1"/>
    <col min="6410" max="6410" width="13.5" style="1" customWidth="1"/>
    <col min="6411" max="6412" width="10.58203125" style="1" customWidth="1"/>
    <col min="6413" max="6413" width="9.58203125" style="1" customWidth="1"/>
    <col min="6414" max="6414" width="9.08203125" style="1" customWidth="1"/>
    <col min="6415" max="6415" width="17.08203125" style="1" customWidth="1"/>
    <col min="6416" max="6657" width="9" style="1"/>
    <col min="6658" max="6659" width="7.58203125" style="1" customWidth="1"/>
    <col min="6660" max="6663" width="10.58203125" style="1" customWidth="1"/>
    <col min="6664" max="6665" width="7.58203125" style="1" customWidth="1"/>
    <col min="6666" max="6666" width="13.5" style="1" customWidth="1"/>
    <col min="6667" max="6668" width="10.58203125" style="1" customWidth="1"/>
    <col min="6669" max="6669" width="9.58203125" style="1" customWidth="1"/>
    <col min="6670" max="6670" width="9.08203125" style="1" customWidth="1"/>
    <col min="6671" max="6671" width="17.08203125" style="1" customWidth="1"/>
    <col min="6672" max="6913" width="9" style="1"/>
    <col min="6914" max="6915" width="7.58203125" style="1" customWidth="1"/>
    <col min="6916" max="6919" width="10.58203125" style="1" customWidth="1"/>
    <col min="6920" max="6921" width="7.58203125" style="1" customWidth="1"/>
    <col min="6922" max="6922" width="13.5" style="1" customWidth="1"/>
    <col min="6923" max="6924" width="10.58203125" style="1" customWidth="1"/>
    <col min="6925" max="6925" width="9.58203125" style="1" customWidth="1"/>
    <col min="6926" max="6926" width="9.08203125" style="1" customWidth="1"/>
    <col min="6927" max="6927" width="17.08203125" style="1" customWidth="1"/>
    <col min="6928" max="7169" width="9" style="1"/>
    <col min="7170" max="7171" width="7.58203125" style="1" customWidth="1"/>
    <col min="7172" max="7175" width="10.58203125" style="1" customWidth="1"/>
    <col min="7176" max="7177" width="7.58203125" style="1" customWidth="1"/>
    <col min="7178" max="7178" width="13.5" style="1" customWidth="1"/>
    <col min="7179" max="7180" width="10.58203125" style="1" customWidth="1"/>
    <col min="7181" max="7181" width="9.58203125" style="1" customWidth="1"/>
    <col min="7182" max="7182" width="9.08203125" style="1" customWidth="1"/>
    <col min="7183" max="7183" width="17.08203125" style="1" customWidth="1"/>
    <col min="7184" max="7425" width="9" style="1"/>
    <col min="7426" max="7427" width="7.58203125" style="1" customWidth="1"/>
    <col min="7428" max="7431" width="10.58203125" style="1" customWidth="1"/>
    <col min="7432" max="7433" width="7.58203125" style="1" customWidth="1"/>
    <col min="7434" max="7434" width="13.5" style="1" customWidth="1"/>
    <col min="7435" max="7436" width="10.58203125" style="1" customWidth="1"/>
    <col min="7437" max="7437" width="9.58203125" style="1" customWidth="1"/>
    <col min="7438" max="7438" width="9.08203125" style="1" customWidth="1"/>
    <col min="7439" max="7439" width="17.08203125" style="1" customWidth="1"/>
    <col min="7440" max="7681" width="9" style="1"/>
    <col min="7682" max="7683" width="7.58203125" style="1" customWidth="1"/>
    <col min="7684" max="7687" width="10.58203125" style="1" customWidth="1"/>
    <col min="7688" max="7689" width="7.58203125" style="1" customWidth="1"/>
    <col min="7690" max="7690" width="13.5" style="1" customWidth="1"/>
    <col min="7691" max="7692" width="10.58203125" style="1" customWidth="1"/>
    <col min="7693" max="7693" width="9.58203125" style="1" customWidth="1"/>
    <col min="7694" max="7694" width="9.08203125" style="1" customWidth="1"/>
    <col min="7695" max="7695" width="17.08203125" style="1" customWidth="1"/>
    <col min="7696" max="7937" width="9" style="1"/>
    <col min="7938" max="7939" width="7.58203125" style="1" customWidth="1"/>
    <col min="7940" max="7943" width="10.58203125" style="1" customWidth="1"/>
    <col min="7944" max="7945" width="7.58203125" style="1" customWidth="1"/>
    <col min="7946" max="7946" width="13.5" style="1" customWidth="1"/>
    <col min="7947" max="7948" width="10.58203125" style="1" customWidth="1"/>
    <col min="7949" max="7949" width="9.58203125" style="1" customWidth="1"/>
    <col min="7950" max="7950" width="9.08203125" style="1" customWidth="1"/>
    <col min="7951" max="7951" width="17.08203125" style="1" customWidth="1"/>
    <col min="7952" max="8193" width="9" style="1"/>
    <col min="8194" max="8195" width="7.58203125" style="1" customWidth="1"/>
    <col min="8196" max="8199" width="10.58203125" style="1" customWidth="1"/>
    <col min="8200" max="8201" width="7.58203125" style="1" customWidth="1"/>
    <col min="8202" max="8202" width="13.5" style="1" customWidth="1"/>
    <col min="8203" max="8204" width="10.58203125" style="1" customWidth="1"/>
    <col min="8205" max="8205" width="9.58203125" style="1" customWidth="1"/>
    <col min="8206" max="8206" width="9.08203125" style="1" customWidth="1"/>
    <col min="8207" max="8207" width="17.08203125" style="1" customWidth="1"/>
    <col min="8208" max="8449" width="9" style="1"/>
    <col min="8450" max="8451" width="7.58203125" style="1" customWidth="1"/>
    <col min="8452" max="8455" width="10.58203125" style="1" customWidth="1"/>
    <col min="8456" max="8457" width="7.58203125" style="1" customWidth="1"/>
    <col min="8458" max="8458" width="13.5" style="1" customWidth="1"/>
    <col min="8459" max="8460" width="10.58203125" style="1" customWidth="1"/>
    <col min="8461" max="8461" width="9.58203125" style="1" customWidth="1"/>
    <col min="8462" max="8462" width="9.08203125" style="1" customWidth="1"/>
    <col min="8463" max="8463" width="17.08203125" style="1" customWidth="1"/>
    <col min="8464" max="8705" width="9" style="1"/>
    <col min="8706" max="8707" width="7.58203125" style="1" customWidth="1"/>
    <col min="8708" max="8711" width="10.58203125" style="1" customWidth="1"/>
    <col min="8712" max="8713" width="7.58203125" style="1" customWidth="1"/>
    <col min="8714" max="8714" width="13.5" style="1" customWidth="1"/>
    <col min="8715" max="8716" width="10.58203125" style="1" customWidth="1"/>
    <col min="8717" max="8717" width="9.58203125" style="1" customWidth="1"/>
    <col min="8718" max="8718" width="9.08203125" style="1" customWidth="1"/>
    <col min="8719" max="8719" width="17.08203125" style="1" customWidth="1"/>
    <col min="8720" max="8961" width="9" style="1"/>
    <col min="8962" max="8963" width="7.58203125" style="1" customWidth="1"/>
    <col min="8964" max="8967" width="10.58203125" style="1" customWidth="1"/>
    <col min="8968" max="8969" width="7.58203125" style="1" customWidth="1"/>
    <col min="8970" max="8970" width="13.5" style="1" customWidth="1"/>
    <col min="8971" max="8972" width="10.58203125" style="1" customWidth="1"/>
    <col min="8973" max="8973" width="9.58203125" style="1" customWidth="1"/>
    <col min="8974" max="8974" width="9.08203125" style="1" customWidth="1"/>
    <col min="8975" max="8975" width="17.08203125" style="1" customWidth="1"/>
    <col min="8976" max="9217" width="9" style="1"/>
    <col min="9218" max="9219" width="7.58203125" style="1" customWidth="1"/>
    <col min="9220" max="9223" width="10.58203125" style="1" customWidth="1"/>
    <col min="9224" max="9225" width="7.58203125" style="1" customWidth="1"/>
    <col min="9226" max="9226" width="13.5" style="1" customWidth="1"/>
    <col min="9227" max="9228" width="10.58203125" style="1" customWidth="1"/>
    <col min="9229" max="9229" width="9.58203125" style="1" customWidth="1"/>
    <col min="9230" max="9230" width="9.08203125" style="1" customWidth="1"/>
    <col min="9231" max="9231" width="17.08203125" style="1" customWidth="1"/>
    <col min="9232" max="9473" width="9" style="1"/>
    <col min="9474" max="9475" width="7.58203125" style="1" customWidth="1"/>
    <col min="9476" max="9479" width="10.58203125" style="1" customWidth="1"/>
    <col min="9480" max="9481" width="7.58203125" style="1" customWidth="1"/>
    <col min="9482" max="9482" width="13.5" style="1" customWidth="1"/>
    <col min="9483" max="9484" width="10.58203125" style="1" customWidth="1"/>
    <col min="9485" max="9485" width="9.58203125" style="1" customWidth="1"/>
    <col min="9486" max="9486" width="9.08203125" style="1" customWidth="1"/>
    <col min="9487" max="9487" width="17.08203125" style="1" customWidth="1"/>
    <col min="9488" max="9729" width="9" style="1"/>
    <col min="9730" max="9731" width="7.58203125" style="1" customWidth="1"/>
    <col min="9732" max="9735" width="10.58203125" style="1" customWidth="1"/>
    <col min="9736" max="9737" width="7.58203125" style="1" customWidth="1"/>
    <col min="9738" max="9738" width="13.5" style="1" customWidth="1"/>
    <col min="9739" max="9740" width="10.58203125" style="1" customWidth="1"/>
    <col min="9741" max="9741" width="9.58203125" style="1" customWidth="1"/>
    <col min="9742" max="9742" width="9.08203125" style="1" customWidth="1"/>
    <col min="9743" max="9743" width="17.08203125" style="1" customWidth="1"/>
    <col min="9744" max="9985" width="9" style="1"/>
    <col min="9986" max="9987" width="7.58203125" style="1" customWidth="1"/>
    <col min="9988" max="9991" width="10.58203125" style="1" customWidth="1"/>
    <col min="9992" max="9993" width="7.58203125" style="1" customWidth="1"/>
    <col min="9994" max="9994" width="13.5" style="1" customWidth="1"/>
    <col min="9995" max="9996" width="10.58203125" style="1" customWidth="1"/>
    <col min="9997" max="9997" width="9.58203125" style="1" customWidth="1"/>
    <col min="9998" max="9998" width="9.08203125" style="1" customWidth="1"/>
    <col min="9999" max="9999" width="17.08203125" style="1" customWidth="1"/>
    <col min="10000" max="10241" width="9" style="1"/>
    <col min="10242" max="10243" width="7.58203125" style="1" customWidth="1"/>
    <col min="10244" max="10247" width="10.58203125" style="1" customWidth="1"/>
    <col min="10248" max="10249" width="7.58203125" style="1" customWidth="1"/>
    <col min="10250" max="10250" width="13.5" style="1" customWidth="1"/>
    <col min="10251" max="10252" width="10.58203125" style="1" customWidth="1"/>
    <col min="10253" max="10253" width="9.58203125" style="1" customWidth="1"/>
    <col min="10254" max="10254" width="9.08203125" style="1" customWidth="1"/>
    <col min="10255" max="10255" width="17.08203125" style="1" customWidth="1"/>
    <col min="10256" max="10497" width="9" style="1"/>
    <col min="10498" max="10499" width="7.58203125" style="1" customWidth="1"/>
    <col min="10500" max="10503" width="10.58203125" style="1" customWidth="1"/>
    <col min="10504" max="10505" width="7.58203125" style="1" customWidth="1"/>
    <col min="10506" max="10506" width="13.5" style="1" customWidth="1"/>
    <col min="10507" max="10508" width="10.58203125" style="1" customWidth="1"/>
    <col min="10509" max="10509" width="9.58203125" style="1" customWidth="1"/>
    <col min="10510" max="10510" width="9.08203125" style="1" customWidth="1"/>
    <col min="10511" max="10511" width="17.08203125" style="1" customWidth="1"/>
    <col min="10512" max="10753" width="9" style="1"/>
    <col min="10754" max="10755" width="7.58203125" style="1" customWidth="1"/>
    <col min="10756" max="10759" width="10.58203125" style="1" customWidth="1"/>
    <col min="10760" max="10761" width="7.58203125" style="1" customWidth="1"/>
    <col min="10762" max="10762" width="13.5" style="1" customWidth="1"/>
    <col min="10763" max="10764" width="10.58203125" style="1" customWidth="1"/>
    <col min="10765" max="10765" width="9.58203125" style="1" customWidth="1"/>
    <col min="10766" max="10766" width="9.08203125" style="1" customWidth="1"/>
    <col min="10767" max="10767" width="17.08203125" style="1" customWidth="1"/>
    <col min="10768" max="11009" width="9" style="1"/>
    <col min="11010" max="11011" width="7.58203125" style="1" customWidth="1"/>
    <col min="11012" max="11015" width="10.58203125" style="1" customWidth="1"/>
    <col min="11016" max="11017" width="7.58203125" style="1" customWidth="1"/>
    <col min="11018" max="11018" width="13.5" style="1" customWidth="1"/>
    <col min="11019" max="11020" width="10.58203125" style="1" customWidth="1"/>
    <col min="11021" max="11021" width="9.58203125" style="1" customWidth="1"/>
    <col min="11022" max="11022" width="9.08203125" style="1" customWidth="1"/>
    <col min="11023" max="11023" width="17.08203125" style="1" customWidth="1"/>
    <col min="11024" max="11265" width="9" style="1"/>
    <col min="11266" max="11267" width="7.58203125" style="1" customWidth="1"/>
    <col min="11268" max="11271" width="10.58203125" style="1" customWidth="1"/>
    <col min="11272" max="11273" width="7.58203125" style="1" customWidth="1"/>
    <col min="11274" max="11274" width="13.5" style="1" customWidth="1"/>
    <col min="11275" max="11276" width="10.58203125" style="1" customWidth="1"/>
    <col min="11277" max="11277" width="9.58203125" style="1" customWidth="1"/>
    <col min="11278" max="11278" width="9.08203125" style="1" customWidth="1"/>
    <col min="11279" max="11279" width="17.08203125" style="1" customWidth="1"/>
    <col min="11280" max="11521" width="9" style="1"/>
    <col min="11522" max="11523" width="7.58203125" style="1" customWidth="1"/>
    <col min="11524" max="11527" width="10.58203125" style="1" customWidth="1"/>
    <col min="11528" max="11529" width="7.58203125" style="1" customWidth="1"/>
    <col min="11530" max="11530" width="13.5" style="1" customWidth="1"/>
    <col min="11531" max="11532" width="10.58203125" style="1" customWidth="1"/>
    <col min="11533" max="11533" width="9.58203125" style="1" customWidth="1"/>
    <col min="11534" max="11534" width="9.08203125" style="1" customWidth="1"/>
    <col min="11535" max="11535" width="17.08203125" style="1" customWidth="1"/>
    <col min="11536" max="11777" width="9" style="1"/>
    <col min="11778" max="11779" width="7.58203125" style="1" customWidth="1"/>
    <col min="11780" max="11783" width="10.58203125" style="1" customWidth="1"/>
    <col min="11784" max="11785" width="7.58203125" style="1" customWidth="1"/>
    <col min="11786" max="11786" width="13.5" style="1" customWidth="1"/>
    <col min="11787" max="11788" width="10.58203125" style="1" customWidth="1"/>
    <col min="11789" max="11789" width="9.58203125" style="1" customWidth="1"/>
    <col min="11790" max="11790" width="9.08203125" style="1" customWidth="1"/>
    <col min="11791" max="11791" width="17.08203125" style="1" customWidth="1"/>
    <col min="11792" max="12033" width="9" style="1"/>
    <col min="12034" max="12035" width="7.58203125" style="1" customWidth="1"/>
    <col min="12036" max="12039" width="10.58203125" style="1" customWidth="1"/>
    <col min="12040" max="12041" width="7.58203125" style="1" customWidth="1"/>
    <col min="12042" max="12042" width="13.5" style="1" customWidth="1"/>
    <col min="12043" max="12044" width="10.58203125" style="1" customWidth="1"/>
    <col min="12045" max="12045" width="9.58203125" style="1" customWidth="1"/>
    <col min="12046" max="12046" width="9.08203125" style="1" customWidth="1"/>
    <col min="12047" max="12047" width="17.08203125" style="1" customWidth="1"/>
    <col min="12048" max="12289" width="9" style="1"/>
    <col min="12290" max="12291" width="7.58203125" style="1" customWidth="1"/>
    <col min="12292" max="12295" width="10.58203125" style="1" customWidth="1"/>
    <col min="12296" max="12297" width="7.58203125" style="1" customWidth="1"/>
    <col min="12298" max="12298" width="13.5" style="1" customWidth="1"/>
    <col min="12299" max="12300" width="10.58203125" style="1" customWidth="1"/>
    <col min="12301" max="12301" width="9.58203125" style="1" customWidth="1"/>
    <col min="12302" max="12302" width="9.08203125" style="1" customWidth="1"/>
    <col min="12303" max="12303" width="17.08203125" style="1" customWidth="1"/>
    <col min="12304" max="12545" width="9" style="1"/>
    <col min="12546" max="12547" width="7.58203125" style="1" customWidth="1"/>
    <col min="12548" max="12551" width="10.58203125" style="1" customWidth="1"/>
    <col min="12552" max="12553" width="7.58203125" style="1" customWidth="1"/>
    <col min="12554" max="12554" width="13.5" style="1" customWidth="1"/>
    <col min="12555" max="12556" width="10.58203125" style="1" customWidth="1"/>
    <col min="12557" max="12557" width="9.58203125" style="1" customWidth="1"/>
    <col min="12558" max="12558" width="9.08203125" style="1" customWidth="1"/>
    <col min="12559" max="12559" width="17.08203125" style="1" customWidth="1"/>
    <col min="12560" max="12801" width="9" style="1"/>
    <col min="12802" max="12803" width="7.58203125" style="1" customWidth="1"/>
    <col min="12804" max="12807" width="10.58203125" style="1" customWidth="1"/>
    <col min="12808" max="12809" width="7.58203125" style="1" customWidth="1"/>
    <col min="12810" max="12810" width="13.5" style="1" customWidth="1"/>
    <col min="12811" max="12812" width="10.58203125" style="1" customWidth="1"/>
    <col min="12813" max="12813" width="9.58203125" style="1" customWidth="1"/>
    <col min="12814" max="12814" width="9.08203125" style="1" customWidth="1"/>
    <col min="12815" max="12815" width="17.08203125" style="1" customWidth="1"/>
    <col min="12816" max="13057" width="9" style="1"/>
    <col min="13058" max="13059" width="7.58203125" style="1" customWidth="1"/>
    <col min="13060" max="13063" width="10.58203125" style="1" customWidth="1"/>
    <col min="13064" max="13065" width="7.58203125" style="1" customWidth="1"/>
    <col min="13066" max="13066" width="13.5" style="1" customWidth="1"/>
    <col min="13067" max="13068" width="10.58203125" style="1" customWidth="1"/>
    <col min="13069" max="13069" width="9.58203125" style="1" customWidth="1"/>
    <col min="13070" max="13070" width="9.08203125" style="1" customWidth="1"/>
    <col min="13071" max="13071" width="17.08203125" style="1" customWidth="1"/>
    <col min="13072" max="13313" width="9" style="1"/>
    <col min="13314" max="13315" width="7.58203125" style="1" customWidth="1"/>
    <col min="13316" max="13319" width="10.58203125" style="1" customWidth="1"/>
    <col min="13320" max="13321" width="7.58203125" style="1" customWidth="1"/>
    <col min="13322" max="13322" width="13.5" style="1" customWidth="1"/>
    <col min="13323" max="13324" width="10.58203125" style="1" customWidth="1"/>
    <col min="13325" max="13325" width="9.58203125" style="1" customWidth="1"/>
    <col min="13326" max="13326" width="9.08203125" style="1" customWidth="1"/>
    <col min="13327" max="13327" width="17.08203125" style="1" customWidth="1"/>
    <col min="13328" max="13569" width="9" style="1"/>
    <col min="13570" max="13571" width="7.58203125" style="1" customWidth="1"/>
    <col min="13572" max="13575" width="10.58203125" style="1" customWidth="1"/>
    <col min="13576" max="13577" width="7.58203125" style="1" customWidth="1"/>
    <col min="13578" max="13578" width="13.5" style="1" customWidth="1"/>
    <col min="13579" max="13580" width="10.58203125" style="1" customWidth="1"/>
    <col min="13581" max="13581" width="9.58203125" style="1" customWidth="1"/>
    <col min="13582" max="13582" width="9.08203125" style="1" customWidth="1"/>
    <col min="13583" max="13583" width="17.08203125" style="1" customWidth="1"/>
    <col min="13584" max="13825" width="9" style="1"/>
    <col min="13826" max="13827" width="7.58203125" style="1" customWidth="1"/>
    <col min="13828" max="13831" width="10.58203125" style="1" customWidth="1"/>
    <col min="13832" max="13833" width="7.58203125" style="1" customWidth="1"/>
    <col min="13834" max="13834" width="13.5" style="1" customWidth="1"/>
    <col min="13835" max="13836" width="10.58203125" style="1" customWidth="1"/>
    <col min="13837" max="13837" width="9.58203125" style="1" customWidth="1"/>
    <col min="13838" max="13838" width="9.08203125" style="1" customWidth="1"/>
    <col min="13839" max="13839" width="17.08203125" style="1" customWidth="1"/>
    <col min="13840" max="14081" width="9" style="1"/>
    <col min="14082" max="14083" width="7.58203125" style="1" customWidth="1"/>
    <col min="14084" max="14087" width="10.58203125" style="1" customWidth="1"/>
    <col min="14088" max="14089" width="7.58203125" style="1" customWidth="1"/>
    <col min="14090" max="14090" width="13.5" style="1" customWidth="1"/>
    <col min="14091" max="14092" width="10.58203125" style="1" customWidth="1"/>
    <col min="14093" max="14093" width="9.58203125" style="1" customWidth="1"/>
    <col min="14094" max="14094" width="9.08203125" style="1" customWidth="1"/>
    <col min="14095" max="14095" width="17.08203125" style="1" customWidth="1"/>
    <col min="14096" max="14337" width="9" style="1"/>
    <col min="14338" max="14339" width="7.58203125" style="1" customWidth="1"/>
    <col min="14340" max="14343" width="10.58203125" style="1" customWidth="1"/>
    <col min="14344" max="14345" width="7.58203125" style="1" customWidth="1"/>
    <col min="14346" max="14346" width="13.5" style="1" customWidth="1"/>
    <col min="14347" max="14348" width="10.58203125" style="1" customWidth="1"/>
    <col min="14349" max="14349" width="9.58203125" style="1" customWidth="1"/>
    <col min="14350" max="14350" width="9.08203125" style="1" customWidth="1"/>
    <col min="14351" max="14351" width="17.08203125" style="1" customWidth="1"/>
    <col min="14352" max="14593" width="9" style="1"/>
    <col min="14594" max="14595" width="7.58203125" style="1" customWidth="1"/>
    <col min="14596" max="14599" width="10.58203125" style="1" customWidth="1"/>
    <col min="14600" max="14601" width="7.58203125" style="1" customWidth="1"/>
    <col min="14602" max="14602" width="13.5" style="1" customWidth="1"/>
    <col min="14603" max="14604" width="10.58203125" style="1" customWidth="1"/>
    <col min="14605" max="14605" width="9.58203125" style="1" customWidth="1"/>
    <col min="14606" max="14606" width="9.08203125" style="1" customWidth="1"/>
    <col min="14607" max="14607" width="17.08203125" style="1" customWidth="1"/>
    <col min="14608" max="14849" width="9" style="1"/>
    <col min="14850" max="14851" width="7.58203125" style="1" customWidth="1"/>
    <col min="14852" max="14855" width="10.58203125" style="1" customWidth="1"/>
    <col min="14856" max="14857" width="7.58203125" style="1" customWidth="1"/>
    <col min="14858" max="14858" width="13.5" style="1" customWidth="1"/>
    <col min="14859" max="14860" width="10.58203125" style="1" customWidth="1"/>
    <col min="14861" max="14861" width="9.58203125" style="1" customWidth="1"/>
    <col min="14862" max="14862" width="9.08203125" style="1" customWidth="1"/>
    <col min="14863" max="14863" width="17.08203125" style="1" customWidth="1"/>
    <col min="14864" max="15105" width="9" style="1"/>
    <col min="15106" max="15107" width="7.58203125" style="1" customWidth="1"/>
    <col min="15108" max="15111" width="10.58203125" style="1" customWidth="1"/>
    <col min="15112" max="15113" width="7.58203125" style="1" customWidth="1"/>
    <col min="15114" max="15114" width="13.5" style="1" customWidth="1"/>
    <col min="15115" max="15116" width="10.58203125" style="1" customWidth="1"/>
    <col min="15117" max="15117" width="9.58203125" style="1" customWidth="1"/>
    <col min="15118" max="15118" width="9.08203125" style="1" customWidth="1"/>
    <col min="15119" max="15119" width="17.08203125" style="1" customWidth="1"/>
    <col min="15120" max="15361" width="9" style="1"/>
    <col min="15362" max="15363" width="7.58203125" style="1" customWidth="1"/>
    <col min="15364" max="15367" width="10.58203125" style="1" customWidth="1"/>
    <col min="15368" max="15369" width="7.58203125" style="1" customWidth="1"/>
    <col min="15370" max="15370" width="13.5" style="1" customWidth="1"/>
    <col min="15371" max="15372" width="10.58203125" style="1" customWidth="1"/>
    <col min="15373" max="15373" width="9.58203125" style="1" customWidth="1"/>
    <col min="15374" max="15374" width="9.08203125" style="1" customWidth="1"/>
    <col min="15375" max="15375" width="17.08203125" style="1" customWidth="1"/>
    <col min="15376" max="15617" width="9" style="1"/>
    <col min="15618" max="15619" width="7.58203125" style="1" customWidth="1"/>
    <col min="15620" max="15623" width="10.58203125" style="1" customWidth="1"/>
    <col min="15624" max="15625" width="7.58203125" style="1" customWidth="1"/>
    <col min="15626" max="15626" width="13.5" style="1" customWidth="1"/>
    <col min="15627" max="15628" width="10.58203125" style="1" customWidth="1"/>
    <col min="15629" max="15629" width="9.58203125" style="1" customWidth="1"/>
    <col min="15630" max="15630" width="9.08203125" style="1" customWidth="1"/>
    <col min="15631" max="15631" width="17.08203125" style="1" customWidth="1"/>
    <col min="15632" max="15873" width="9" style="1"/>
    <col min="15874" max="15875" width="7.58203125" style="1" customWidth="1"/>
    <col min="15876" max="15879" width="10.58203125" style="1" customWidth="1"/>
    <col min="15880" max="15881" width="7.58203125" style="1" customWidth="1"/>
    <col min="15882" max="15882" width="13.5" style="1" customWidth="1"/>
    <col min="15883" max="15884" width="10.58203125" style="1" customWidth="1"/>
    <col min="15885" max="15885" width="9.58203125" style="1" customWidth="1"/>
    <col min="15886" max="15886" width="9.08203125" style="1" customWidth="1"/>
    <col min="15887" max="15887" width="17.08203125" style="1" customWidth="1"/>
    <col min="15888" max="16129" width="9" style="1"/>
    <col min="16130" max="16131" width="7.58203125" style="1" customWidth="1"/>
    <col min="16132" max="16135" width="10.58203125" style="1" customWidth="1"/>
    <col min="16136" max="16137" width="7.58203125" style="1" customWidth="1"/>
    <col min="16138" max="16138" width="13.5" style="1" customWidth="1"/>
    <col min="16139" max="16140" width="10.58203125" style="1" customWidth="1"/>
    <col min="16141" max="16141" width="9.58203125" style="1" customWidth="1"/>
    <col min="16142" max="16142" width="9.08203125" style="1" customWidth="1"/>
    <col min="16143" max="16143" width="17.08203125" style="1" customWidth="1"/>
    <col min="16144" max="16384" width="9" style="1"/>
  </cols>
  <sheetData>
    <row r="1" spans="1:18" s="281" customFormat="1" ht="23.5" customHeight="1" x14ac:dyDescent="0.55000000000000004">
      <c r="A1" s="48" t="s">
        <v>742</v>
      </c>
    </row>
    <row r="2" spans="1:18" ht="29.25" customHeight="1" thickBot="1" x14ac:dyDescent="0.6">
      <c r="A2" s="359" t="s">
        <v>483</v>
      </c>
      <c r="N2" s="1230" t="s">
        <v>620</v>
      </c>
      <c r="O2" s="1230"/>
      <c r="P2" s="519" t="s">
        <v>576</v>
      </c>
    </row>
    <row r="3" spans="1:18" ht="19.5" customHeight="1" x14ac:dyDescent="0.55000000000000004">
      <c r="A3" s="1329" t="s">
        <v>464</v>
      </c>
      <c r="B3" s="567" t="s">
        <v>484</v>
      </c>
      <c r="C3" s="1233"/>
      <c r="D3" s="1331"/>
      <c r="E3" s="1331"/>
      <c r="F3" s="568" t="s">
        <v>465</v>
      </c>
      <c r="G3" s="1332"/>
      <c r="H3" s="1333"/>
      <c r="I3" s="1333"/>
      <c r="J3" s="1333"/>
      <c r="K3" s="1334" t="s">
        <v>485</v>
      </c>
      <c r="L3" s="1336"/>
      <c r="M3" s="1337"/>
      <c r="N3" s="1237" t="s">
        <v>466</v>
      </c>
      <c r="O3" s="1238"/>
      <c r="P3" s="1314" t="s">
        <v>582</v>
      </c>
      <c r="Q3" s="1315"/>
      <c r="R3" s="1316"/>
    </row>
    <row r="4" spans="1:18" ht="51" customHeight="1" thickBot="1" x14ac:dyDescent="0.6">
      <c r="A4" s="1330"/>
      <c r="B4" s="652" t="s">
        <v>467</v>
      </c>
      <c r="C4" s="1240"/>
      <c r="D4" s="1340"/>
      <c r="E4" s="1340"/>
      <c r="F4" s="362" t="s">
        <v>468</v>
      </c>
      <c r="G4" s="1341"/>
      <c r="H4" s="1342"/>
      <c r="I4" s="1342"/>
      <c r="J4" s="1342"/>
      <c r="K4" s="1335"/>
      <c r="L4" s="1338"/>
      <c r="M4" s="1339"/>
      <c r="N4" s="1209"/>
      <c r="O4" s="1239"/>
      <c r="P4" s="1317"/>
      <c r="Q4" s="1318"/>
      <c r="R4" s="1319"/>
    </row>
    <row r="5" spans="1:18" ht="28.5" customHeight="1" x14ac:dyDescent="0.55000000000000004">
      <c r="A5" s="1343" t="s">
        <v>486</v>
      </c>
      <c r="B5" s="1344"/>
      <c r="C5" s="653" t="s">
        <v>471</v>
      </c>
      <c r="D5" s="1346"/>
      <c r="E5" s="1212"/>
      <c r="F5" s="1212"/>
      <c r="G5" s="1212"/>
      <c r="H5" s="1212"/>
      <c r="I5" s="1347"/>
      <c r="J5" s="1213" t="s">
        <v>472</v>
      </c>
      <c r="K5" s="1306"/>
      <c r="L5" s="1227"/>
      <c r="M5" s="1307"/>
      <c r="N5" s="1307"/>
      <c r="O5" s="1308"/>
      <c r="P5" s="1320" t="s">
        <v>706</v>
      </c>
      <c r="Q5" s="1321"/>
      <c r="R5" s="1322"/>
    </row>
    <row r="6" spans="1:18" ht="28.5" customHeight="1" x14ac:dyDescent="0.55000000000000004">
      <c r="A6" s="1330"/>
      <c r="B6" s="1345"/>
      <c r="C6" s="1303"/>
      <c r="D6" s="1304"/>
      <c r="E6" s="1304"/>
      <c r="F6" s="1304"/>
      <c r="G6" s="1304"/>
      <c r="H6" s="1304"/>
      <c r="I6" s="1305"/>
      <c r="J6" s="1213" t="s">
        <v>473</v>
      </c>
      <c r="K6" s="1306"/>
      <c r="L6" s="1227"/>
      <c r="M6" s="1307"/>
      <c r="N6" s="1307"/>
      <c r="O6" s="1308"/>
      <c r="P6" s="1323"/>
      <c r="Q6" s="1324"/>
      <c r="R6" s="1325"/>
    </row>
    <row r="7" spans="1:18" ht="114.75" customHeight="1" thickBot="1" x14ac:dyDescent="0.6">
      <c r="A7" s="1309" t="s">
        <v>487</v>
      </c>
      <c r="B7" s="1310"/>
      <c r="C7" s="1311"/>
      <c r="D7" s="1312"/>
      <c r="E7" s="1312"/>
      <c r="F7" s="1312"/>
      <c r="G7" s="1312"/>
      <c r="H7" s="1312"/>
      <c r="I7" s="1312"/>
      <c r="J7" s="1312"/>
      <c r="K7" s="1312"/>
      <c r="L7" s="1312"/>
      <c r="M7" s="1312"/>
      <c r="N7" s="1312"/>
      <c r="O7" s="1313"/>
      <c r="P7" s="1326"/>
      <c r="Q7" s="1327"/>
      <c r="R7" s="1328"/>
    </row>
    <row r="8" spans="1:18" ht="29.25" customHeight="1" x14ac:dyDescent="0.55000000000000004">
      <c r="A8" s="1294" t="s">
        <v>488</v>
      </c>
      <c r="B8" s="1300"/>
      <c r="C8" s="1200" t="s">
        <v>478</v>
      </c>
      <c r="D8" s="1201"/>
      <c r="E8" s="1196" t="s">
        <v>489</v>
      </c>
      <c r="F8" s="1197"/>
      <c r="G8" s="1197"/>
      <c r="H8" s="1198"/>
      <c r="I8" s="1198"/>
      <c r="J8" s="1198"/>
      <c r="K8" s="1198"/>
      <c r="L8" s="1198"/>
      <c r="M8" s="1198"/>
      <c r="N8" s="1198"/>
      <c r="O8" s="1199"/>
    </row>
    <row r="9" spans="1:18" ht="40" customHeight="1" x14ac:dyDescent="0.55000000000000004">
      <c r="A9" s="1301"/>
      <c r="B9" s="1302"/>
      <c r="C9" s="1182"/>
      <c r="D9" s="1183"/>
      <c r="E9" s="1282"/>
      <c r="F9" s="1283"/>
      <c r="G9" s="1283"/>
      <c r="H9" s="1283"/>
      <c r="I9" s="1283"/>
      <c r="J9" s="1283"/>
      <c r="K9" s="1283"/>
      <c r="L9" s="1283"/>
      <c r="M9" s="1283"/>
      <c r="N9" s="1283"/>
      <c r="O9" s="1284"/>
    </row>
    <row r="10" spans="1:18" ht="40" customHeight="1" x14ac:dyDescent="0.55000000000000004">
      <c r="A10" s="1301"/>
      <c r="B10" s="1302"/>
      <c r="C10" s="1187"/>
      <c r="D10" s="1188"/>
      <c r="E10" s="1268"/>
      <c r="F10" s="1269"/>
      <c r="G10" s="1269"/>
      <c r="H10" s="1269"/>
      <c r="I10" s="1269"/>
      <c r="J10" s="1269"/>
      <c r="K10" s="1269"/>
      <c r="L10" s="1269"/>
      <c r="M10" s="1269"/>
      <c r="N10" s="1269"/>
      <c r="O10" s="1270"/>
    </row>
    <row r="11" spans="1:18" ht="40" customHeight="1" x14ac:dyDescent="0.55000000000000004">
      <c r="A11" s="1301"/>
      <c r="B11" s="1302"/>
      <c r="C11" s="1187"/>
      <c r="D11" s="1188"/>
      <c r="E11" s="1268"/>
      <c r="F11" s="1269"/>
      <c r="G11" s="1269"/>
      <c r="H11" s="1269"/>
      <c r="I11" s="1269"/>
      <c r="J11" s="1269"/>
      <c r="K11" s="1269"/>
      <c r="L11" s="1269"/>
      <c r="M11" s="1269"/>
      <c r="N11" s="1269"/>
      <c r="O11" s="1270"/>
    </row>
    <row r="12" spans="1:18" ht="40" customHeight="1" x14ac:dyDescent="0.55000000000000004">
      <c r="A12" s="1301"/>
      <c r="B12" s="1302"/>
      <c r="C12" s="1187"/>
      <c r="D12" s="1188"/>
      <c r="E12" s="1268"/>
      <c r="F12" s="1269"/>
      <c r="G12" s="1269"/>
      <c r="H12" s="1269"/>
      <c r="I12" s="1269"/>
      <c r="J12" s="1269"/>
      <c r="K12" s="1269"/>
      <c r="L12" s="1269"/>
      <c r="M12" s="1269"/>
      <c r="N12" s="1269"/>
      <c r="O12" s="1270"/>
    </row>
    <row r="13" spans="1:18" ht="40" customHeight="1" x14ac:dyDescent="0.55000000000000004">
      <c r="A13" s="1301"/>
      <c r="B13" s="1302"/>
      <c r="C13" s="1187"/>
      <c r="D13" s="1188"/>
      <c r="E13" s="1268"/>
      <c r="F13" s="1269"/>
      <c r="G13" s="1269"/>
      <c r="H13" s="1269"/>
      <c r="I13" s="1269"/>
      <c r="J13" s="1269"/>
      <c r="K13" s="1269"/>
      <c r="L13" s="1269"/>
      <c r="M13" s="1269"/>
      <c r="N13" s="1269"/>
      <c r="O13" s="1270"/>
    </row>
    <row r="14" spans="1:18" ht="33.75" customHeight="1" x14ac:dyDescent="0.55000000000000004">
      <c r="A14" s="1294" t="s">
        <v>490</v>
      </c>
      <c r="B14" s="1295"/>
      <c r="C14" s="1200" t="s">
        <v>478</v>
      </c>
      <c r="D14" s="1201"/>
      <c r="E14" s="1196" t="s">
        <v>709</v>
      </c>
      <c r="F14" s="1197"/>
      <c r="G14" s="1197"/>
      <c r="H14" s="1198"/>
      <c r="I14" s="1198"/>
      <c r="J14" s="1198"/>
      <c r="K14" s="1198"/>
      <c r="L14" s="1198"/>
      <c r="M14" s="1198"/>
      <c r="N14" s="1198"/>
      <c r="O14" s="1199"/>
    </row>
    <row r="15" spans="1:18" ht="40" customHeight="1" x14ac:dyDescent="0.55000000000000004">
      <c r="A15" s="1296"/>
      <c r="B15" s="1297"/>
      <c r="C15" s="1168"/>
      <c r="D15" s="1169"/>
      <c r="E15" s="1268"/>
      <c r="F15" s="1269"/>
      <c r="G15" s="1269"/>
      <c r="H15" s="1269"/>
      <c r="I15" s="1269"/>
      <c r="J15" s="1269"/>
      <c r="K15" s="1269"/>
      <c r="L15" s="1269"/>
      <c r="M15" s="1269"/>
      <c r="N15" s="1269"/>
      <c r="O15" s="1270"/>
    </row>
    <row r="16" spans="1:18" ht="40" customHeight="1" x14ac:dyDescent="0.55000000000000004">
      <c r="A16" s="1296"/>
      <c r="B16" s="1297"/>
      <c r="C16" s="1168"/>
      <c r="D16" s="1169"/>
      <c r="E16" s="1268"/>
      <c r="F16" s="1269"/>
      <c r="G16" s="1269"/>
      <c r="H16" s="1269"/>
      <c r="I16" s="1269"/>
      <c r="J16" s="1269"/>
      <c r="K16" s="1269"/>
      <c r="L16" s="1269"/>
      <c r="M16" s="1269"/>
      <c r="N16" s="1269"/>
      <c r="O16" s="1270"/>
    </row>
    <row r="17" spans="1:15" ht="40" customHeight="1" x14ac:dyDescent="0.55000000000000004">
      <c r="A17" s="1296"/>
      <c r="B17" s="1297"/>
      <c r="C17" s="1168"/>
      <c r="D17" s="1169"/>
      <c r="E17" s="1268"/>
      <c r="F17" s="1269"/>
      <c r="G17" s="1269"/>
      <c r="H17" s="1269"/>
      <c r="I17" s="1269"/>
      <c r="J17" s="1269"/>
      <c r="K17" s="1269"/>
      <c r="L17" s="1269"/>
      <c r="M17" s="1269"/>
      <c r="N17" s="1269"/>
      <c r="O17" s="1270"/>
    </row>
    <row r="18" spans="1:15" ht="40" customHeight="1" x14ac:dyDescent="0.55000000000000004">
      <c r="A18" s="1296"/>
      <c r="B18" s="1297"/>
      <c r="C18" s="1168"/>
      <c r="D18" s="1169"/>
      <c r="E18" s="1268"/>
      <c r="F18" s="1269"/>
      <c r="G18" s="1269"/>
      <c r="H18" s="1269"/>
      <c r="I18" s="1269"/>
      <c r="J18" s="1269"/>
      <c r="K18" s="1269"/>
      <c r="L18" s="1269"/>
      <c r="M18" s="1269"/>
      <c r="N18" s="1269"/>
      <c r="O18" s="1270"/>
    </row>
    <row r="19" spans="1:15" ht="40" customHeight="1" x14ac:dyDescent="0.55000000000000004">
      <c r="A19" s="1296"/>
      <c r="B19" s="1297"/>
      <c r="C19" s="1168"/>
      <c r="D19" s="1169"/>
      <c r="E19" s="1268"/>
      <c r="F19" s="1269"/>
      <c r="G19" s="1269"/>
      <c r="H19" s="1269"/>
      <c r="I19" s="1269"/>
      <c r="J19" s="1269"/>
      <c r="K19" s="1269"/>
      <c r="L19" s="1269"/>
      <c r="M19" s="1269"/>
      <c r="N19" s="1269"/>
      <c r="O19" s="1270"/>
    </row>
    <row r="20" spans="1:15" ht="40" customHeight="1" x14ac:dyDescent="0.55000000000000004">
      <c r="A20" s="1296"/>
      <c r="B20" s="1297"/>
      <c r="C20" s="1168"/>
      <c r="D20" s="1169"/>
      <c r="E20" s="1268"/>
      <c r="F20" s="1269"/>
      <c r="G20" s="1269"/>
      <c r="H20" s="1269"/>
      <c r="I20" s="1269"/>
      <c r="J20" s="1269"/>
      <c r="K20" s="1269"/>
      <c r="L20" s="1269"/>
      <c r="M20" s="1269"/>
      <c r="N20" s="1269"/>
      <c r="O20" s="1270"/>
    </row>
    <row r="21" spans="1:15" ht="40" customHeight="1" x14ac:dyDescent="0.55000000000000004">
      <c r="A21" s="1296"/>
      <c r="B21" s="1297"/>
      <c r="C21" s="1168"/>
      <c r="D21" s="1169"/>
      <c r="E21" s="1268"/>
      <c r="F21" s="1269"/>
      <c r="G21" s="1269"/>
      <c r="H21" s="1269"/>
      <c r="I21" s="1269"/>
      <c r="J21" s="1269"/>
      <c r="K21" s="1269"/>
      <c r="L21" s="1269"/>
      <c r="M21" s="1269"/>
      <c r="N21" s="1269"/>
      <c r="O21" s="1270"/>
    </row>
    <row r="22" spans="1:15" ht="40" customHeight="1" x14ac:dyDescent="0.55000000000000004">
      <c r="A22" s="1296"/>
      <c r="B22" s="1297"/>
      <c r="C22" s="1168"/>
      <c r="D22" s="1169"/>
      <c r="E22" s="1268"/>
      <c r="F22" s="1269"/>
      <c r="G22" s="1269"/>
      <c r="H22" s="1269"/>
      <c r="I22" s="1269"/>
      <c r="J22" s="1269"/>
      <c r="K22" s="1269"/>
      <c r="L22" s="1269"/>
      <c r="M22" s="1269"/>
      <c r="N22" s="1269"/>
      <c r="O22" s="1270"/>
    </row>
    <row r="23" spans="1:15" ht="40" customHeight="1" x14ac:dyDescent="0.55000000000000004">
      <c r="A23" s="1296"/>
      <c r="B23" s="1297"/>
      <c r="C23" s="1168"/>
      <c r="D23" s="1169"/>
      <c r="E23" s="1268"/>
      <c r="F23" s="1269"/>
      <c r="G23" s="1269"/>
      <c r="H23" s="1269"/>
      <c r="I23" s="1269"/>
      <c r="J23" s="1269"/>
      <c r="K23" s="1269"/>
      <c r="L23" s="1269"/>
      <c r="M23" s="1269"/>
      <c r="N23" s="1269"/>
      <c r="O23" s="1270"/>
    </row>
    <row r="24" spans="1:15" ht="40" customHeight="1" x14ac:dyDescent="0.55000000000000004">
      <c r="A24" s="1296"/>
      <c r="B24" s="1297"/>
      <c r="C24" s="1168"/>
      <c r="D24" s="1169"/>
      <c r="E24" s="1268"/>
      <c r="F24" s="1269"/>
      <c r="G24" s="1269"/>
      <c r="H24" s="1269"/>
      <c r="I24" s="1269"/>
      <c r="J24" s="1269"/>
      <c r="K24" s="1269"/>
      <c r="L24" s="1269"/>
      <c r="M24" s="1269"/>
      <c r="N24" s="1269"/>
      <c r="O24" s="1270"/>
    </row>
    <row r="25" spans="1:15" ht="40" customHeight="1" x14ac:dyDescent="0.55000000000000004">
      <c r="A25" s="1296"/>
      <c r="B25" s="1297"/>
      <c r="C25" s="1168"/>
      <c r="D25" s="1169"/>
      <c r="E25" s="1268"/>
      <c r="F25" s="1269"/>
      <c r="G25" s="1269"/>
      <c r="H25" s="1269"/>
      <c r="I25" s="1269"/>
      <c r="J25" s="1269"/>
      <c r="K25" s="1269"/>
      <c r="L25" s="1269"/>
      <c r="M25" s="1269"/>
      <c r="N25" s="1269"/>
      <c r="O25" s="1270"/>
    </row>
    <row r="26" spans="1:15" ht="40" customHeight="1" x14ac:dyDescent="0.55000000000000004">
      <c r="A26" s="1296"/>
      <c r="B26" s="1297"/>
      <c r="C26" s="1168"/>
      <c r="D26" s="1169"/>
      <c r="E26" s="1268"/>
      <c r="F26" s="1269"/>
      <c r="G26" s="1269"/>
      <c r="H26" s="1269"/>
      <c r="I26" s="1269"/>
      <c r="J26" s="1269"/>
      <c r="K26" s="1269"/>
      <c r="L26" s="1269"/>
      <c r="M26" s="1269"/>
      <c r="N26" s="1269"/>
      <c r="O26" s="1270"/>
    </row>
    <row r="27" spans="1:15" ht="40" customHeight="1" x14ac:dyDescent="0.55000000000000004">
      <c r="A27" s="1296"/>
      <c r="B27" s="1297"/>
      <c r="C27" s="1168"/>
      <c r="D27" s="1169"/>
      <c r="E27" s="1268"/>
      <c r="F27" s="1269"/>
      <c r="G27" s="1269"/>
      <c r="H27" s="1269"/>
      <c r="I27" s="1269"/>
      <c r="J27" s="1269"/>
      <c r="K27" s="1269"/>
      <c r="L27" s="1269"/>
      <c r="M27" s="1269"/>
      <c r="N27" s="1269"/>
      <c r="O27" s="1270"/>
    </row>
    <row r="28" spans="1:15" ht="40" customHeight="1" x14ac:dyDescent="0.55000000000000004">
      <c r="A28" s="1296"/>
      <c r="B28" s="1297"/>
      <c r="C28" s="1168"/>
      <c r="D28" s="1169"/>
      <c r="E28" s="1268"/>
      <c r="F28" s="1269"/>
      <c r="G28" s="1269"/>
      <c r="H28" s="1269"/>
      <c r="I28" s="1269"/>
      <c r="J28" s="1269"/>
      <c r="K28" s="1269"/>
      <c r="L28" s="1269"/>
      <c r="M28" s="1269"/>
      <c r="N28" s="1269"/>
      <c r="O28" s="1270"/>
    </row>
    <row r="29" spans="1:15" ht="40" customHeight="1" x14ac:dyDescent="0.55000000000000004">
      <c r="A29" s="1296"/>
      <c r="B29" s="1297"/>
      <c r="C29" s="1168"/>
      <c r="D29" s="1169"/>
      <c r="E29" s="1268"/>
      <c r="F29" s="1269"/>
      <c r="G29" s="1269"/>
      <c r="H29" s="1269"/>
      <c r="I29" s="1269"/>
      <c r="J29" s="1269"/>
      <c r="K29" s="1269"/>
      <c r="L29" s="1269"/>
      <c r="M29" s="1269"/>
      <c r="N29" s="1269"/>
      <c r="O29" s="1270"/>
    </row>
    <row r="30" spans="1:15" ht="40" customHeight="1" x14ac:dyDescent="0.55000000000000004">
      <c r="A30" s="1296"/>
      <c r="B30" s="1297"/>
      <c r="C30" s="1168"/>
      <c r="D30" s="1169"/>
      <c r="E30" s="1268"/>
      <c r="F30" s="1269"/>
      <c r="G30" s="1269"/>
      <c r="H30" s="1269"/>
      <c r="I30" s="1269"/>
      <c r="J30" s="1269"/>
      <c r="K30" s="1269"/>
      <c r="L30" s="1269"/>
      <c r="M30" s="1269"/>
      <c r="N30" s="1269"/>
      <c r="O30" s="1270"/>
    </row>
    <row r="31" spans="1:15" ht="40" customHeight="1" x14ac:dyDescent="0.55000000000000004">
      <c r="A31" s="1296"/>
      <c r="B31" s="1297"/>
      <c r="C31" s="1168"/>
      <c r="D31" s="1169"/>
      <c r="E31" s="1268"/>
      <c r="F31" s="1269"/>
      <c r="G31" s="1269"/>
      <c r="H31" s="1269"/>
      <c r="I31" s="1269"/>
      <c r="J31" s="1269"/>
      <c r="K31" s="1269"/>
      <c r="L31" s="1269"/>
      <c r="M31" s="1269"/>
      <c r="N31" s="1269"/>
      <c r="O31" s="1270"/>
    </row>
    <row r="32" spans="1:15" ht="40" customHeight="1" x14ac:dyDescent="0.55000000000000004">
      <c r="A32" s="1296"/>
      <c r="B32" s="1297"/>
      <c r="C32" s="1168"/>
      <c r="D32" s="1169"/>
      <c r="E32" s="1268"/>
      <c r="F32" s="1269"/>
      <c r="G32" s="1269"/>
      <c r="H32" s="1269"/>
      <c r="I32" s="1269"/>
      <c r="J32" s="1269"/>
      <c r="K32" s="1269"/>
      <c r="L32" s="1269"/>
      <c r="M32" s="1269"/>
      <c r="N32" s="1269"/>
      <c r="O32" s="1270"/>
    </row>
    <row r="33" spans="1:15" ht="40" customHeight="1" x14ac:dyDescent="0.55000000000000004">
      <c r="A33" s="1296"/>
      <c r="B33" s="1297"/>
      <c r="C33" s="1168"/>
      <c r="D33" s="1169"/>
      <c r="E33" s="1268"/>
      <c r="F33" s="1269"/>
      <c r="G33" s="1269"/>
      <c r="H33" s="1269"/>
      <c r="I33" s="1269"/>
      <c r="J33" s="1269"/>
      <c r="K33" s="1269"/>
      <c r="L33" s="1269"/>
      <c r="M33" s="1269"/>
      <c r="N33" s="1269"/>
      <c r="O33" s="1270"/>
    </row>
    <row r="34" spans="1:15" ht="40" customHeight="1" x14ac:dyDescent="0.55000000000000004">
      <c r="A34" s="1296"/>
      <c r="B34" s="1297"/>
      <c r="C34" s="1168"/>
      <c r="D34" s="1169"/>
      <c r="E34" s="1268"/>
      <c r="F34" s="1269"/>
      <c r="G34" s="1269"/>
      <c r="H34" s="1269"/>
      <c r="I34" s="1269"/>
      <c r="J34" s="1269"/>
      <c r="K34" s="1269"/>
      <c r="L34" s="1269"/>
      <c r="M34" s="1269"/>
      <c r="N34" s="1269"/>
      <c r="O34" s="1270"/>
    </row>
    <row r="35" spans="1:15" ht="40" customHeight="1" x14ac:dyDescent="0.55000000000000004">
      <c r="A35" s="1296"/>
      <c r="B35" s="1297"/>
      <c r="C35" s="1168"/>
      <c r="D35" s="1169"/>
      <c r="E35" s="1268"/>
      <c r="F35" s="1269"/>
      <c r="G35" s="1269"/>
      <c r="H35" s="1269"/>
      <c r="I35" s="1269"/>
      <c r="J35" s="1269"/>
      <c r="K35" s="1269"/>
      <c r="L35" s="1269"/>
      <c r="M35" s="1269"/>
      <c r="N35" s="1269"/>
      <c r="O35" s="1270"/>
    </row>
    <row r="36" spans="1:15" ht="40" customHeight="1" x14ac:dyDescent="0.55000000000000004">
      <c r="A36" s="1298"/>
      <c r="B36" s="1299"/>
      <c r="C36" s="1168"/>
      <c r="D36" s="1169"/>
      <c r="E36" s="1268"/>
      <c r="F36" s="1269"/>
      <c r="G36" s="1269"/>
      <c r="H36" s="1269"/>
      <c r="I36" s="1269"/>
      <c r="J36" s="1269"/>
      <c r="K36" s="1269"/>
      <c r="L36" s="1269"/>
      <c r="M36" s="1269"/>
      <c r="N36" s="1269"/>
      <c r="O36" s="1270"/>
    </row>
    <row r="37" spans="1:15" ht="29.25" customHeight="1" x14ac:dyDescent="0.55000000000000004">
      <c r="A37" s="1290" t="s">
        <v>480</v>
      </c>
      <c r="B37" s="1291"/>
      <c r="C37" s="1200" t="s">
        <v>478</v>
      </c>
      <c r="D37" s="1201"/>
      <c r="E37" s="1196" t="s">
        <v>481</v>
      </c>
      <c r="F37" s="1197"/>
      <c r="G37" s="1197"/>
      <c r="H37" s="1198"/>
      <c r="I37" s="1198"/>
      <c r="J37" s="1198"/>
      <c r="K37" s="1198"/>
      <c r="L37" s="1198"/>
      <c r="M37" s="1198"/>
      <c r="N37" s="1198"/>
      <c r="O37" s="1199"/>
    </row>
    <row r="38" spans="1:15" ht="40" customHeight="1" x14ac:dyDescent="0.55000000000000004">
      <c r="A38" s="1290"/>
      <c r="B38" s="1291"/>
      <c r="C38" s="1168"/>
      <c r="D38" s="1169"/>
      <c r="E38" s="1268"/>
      <c r="F38" s="1269"/>
      <c r="G38" s="1269"/>
      <c r="H38" s="1269"/>
      <c r="I38" s="1269"/>
      <c r="J38" s="1269"/>
      <c r="K38" s="1269"/>
      <c r="L38" s="1269"/>
      <c r="M38" s="1269"/>
      <c r="N38" s="1269"/>
      <c r="O38" s="1270"/>
    </row>
    <row r="39" spans="1:15" ht="40" customHeight="1" x14ac:dyDescent="0.55000000000000004">
      <c r="A39" s="1290"/>
      <c r="B39" s="1291"/>
      <c r="C39" s="1168"/>
      <c r="D39" s="1169"/>
      <c r="E39" s="1268"/>
      <c r="F39" s="1269"/>
      <c r="G39" s="1269"/>
      <c r="H39" s="1269"/>
      <c r="I39" s="1269"/>
      <c r="J39" s="1269"/>
      <c r="K39" s="1269"/>
      <c r="L39" s="1269"/>
      <c r="M39" s="1269"/>
      <c r="N39" s="1269"/>
      <c r="O39" s="1270"/>
    </row>
    <row r="40" spans="1:15" ht="40" customHeight="1" x14ac:dyDescent="0.55000000000000004">
      <c r="A40" s="1290"/>
      <c r="B40" s="1291"/>
      <c r="C40" s="1168"/>
      <c r="D40" s="1169"/>
      <c r="E40" s="1268"/>
      <c r="F40" s="1269"/>
      <c r="G40" s="1269"/>
      <c r="H40" s="1269"/>
      <c r="I40" s="1269"/>
      <c r="J40" s="1269"/>
      <c r="K40" s="1269"/>
      <c r="L40" s="1269"/>
      <c r="M40" s="1269"/>
      <c r="N40" s="1269"/>
      <c r="O40" s="1270"/>
    </row>
    <row r="41" spans="1:15" ht="40" customHeight="1" x14ac:dyDescent="0.55000000000000004">
      <c r="A41" s="1290"/>
      <c r="B41" s="1291"/>
      <c r="C41" s="1168"/>
      <c r="D41" s="1169"/>
      <c r="E41" s="1268"/>
      <c r="F41" s="1269"/>
      <c r="G41" s="1269"/>
      <c r="H41" s="1269"/>
      <c r="I41" s="1269"/>
      <c r="J41" s="1269"/>
      <c r="K41" s="1269"/>
      <c r="L41" s="1269"/>
      <c r="M41" s="1269"/>
      <c r="N41" s="1269"/>
      <c r="O41" s="1270"/>
    </row>
    <row r="42" spans="1:15" ht="40" customHeight="1" x14ac:dyDescent="0.55000000000000004">
      <c r="A42" s="1292"/>
      <c r="B42" s="1293"/>
      <c r="C42" s="1271"/>
      <c r="D42" s="1272"/>
      <c r="E42" s="1273"/>
      <c r="F42" s="1274"/>
      <c r="G42" s="1274"/>
      <c r="H42" s="1274"/>
      <c r="I42" s="1274"/>
      <c r="J42" s="1274"/>
      <c r="K42" s="1274"/>
      <c r="L42" s="1274"/>
      <c r="M42" s="1274"/>
      <c r="N42" s="1274"/>
      <c r="O42" s="1275"/>
    </row>
    <row r="43" spans="1:15" ht="44.25" customHeight="1" x14ac:dyDescent="0.55000000000000004">
      <c r="A43" s="1276" t="s">
        <v>491</v>
      </c>
      <c r="B43" s="1277"/>
      <c r="C43" s="1280" t="s">
        <v>492</v>
      </c>
      <c r="D43" s="1281"/>
      <c r="E43" s="1282"/>
      <c r="F43" s="1283"/>
      <c r="G43" s="1283"/>
      <c r="H43" s="1283"/>
      <c r="I43" s="1283"/>
      <c r="J43" s="1283"/>
      <c r="K43" s="1283"/>
      <c r="L43" s="1283"/>
      <c r="M43" s="1283"/>
      <c r="N43" s="1283"/>
      <c r="O43" s="1284"/>
    </row>
    <row r="44" spans="1:15" ht="44.25" customHeight="1" thickBot="1" x14ac:dyDescent="0.6">
      <c r="A44" s="1278"/>
      <c r="B44" s="1279"/>
      <c r="C44" s="1285" t="s">
        <v>493</v>
      </c>
      <c r="D44" s="1286"/>
      <c r="E44" s="1287"/>
      <c r="F44" s="1288"/>
      <c r="G44" s="1288"/>
      <c r="H44" s="1288"/>
      <c r="I44" s="1288"/>
      <c r="J44" s="1288"/>
      <c r="K44" s="1288"/>
      <c r="L44" s="1288"/>
      <c r="M44" s="1288"/>
      <c r="N44" s="1288"/>
      <c r="O44" s="1289"/>
    </row>
    <row r="45" spans="1:15" ht="22.5" x14ac:dyDescent="0.55000000000000004">
      <c r="A45" s="1267" t="s">
        <v>710</v>
      </c>
      <c r="B45" s="1267"/>
      <c r="C45" s="1267"/>
      <c r="D45" s="1267"/>
      <c r="E45" s="1267"/>
      <c r="F45" s="1267"/>
      <c r="G45" s="1267"/>
      <c r="H45" s="1267"/>
      <c r="I45" s="1267"/>
      <c r="J45" s="1267"/>
      <c r="K45" s="1267"/>
      <c r="L45" s="1267"/>
      <c r="M45" s="1267"/>
      <c r="N45" s="1267"/>
      <c r="O45" s="1267"/>
    </row>
    <row r="46" spans="1:15" x14ac:dyDescent="0.55000000000000004">
      <c r="A46" s="2"/>
      <c r="B46" s="2"/>
    </row>
    <row r="47" spans="1:15" x14ac:dyDescent="0.55000000000000004">
      <c r="A47" s="3"/>
      <c r="B47" s="3"/>
    </row>
    <row r="48" spans="1:15" x14ac:dyDescent="0.55000000000000004">
      <c r="A48" s="4"/>
      <c r="B48" s="4"/>
    </row>
  </sheetData>
  <sheetProtection algorithmName="SHA-512" hashValue="dY//tNecIOdIf83Ja5CPYQsJlROqd09xByGTZ7dh8PsBOAh3fSkNiKwWCLZinCJY+FBX1hLrCkxC2zsJJuDlmg==" saltValue="QPtg27fVYat/k4WSsEHVaQ==" spinCount="100000" sheet="1" objects="1" scenarios="1"/>
  <mergeCells count="100">
    <mergeCell ref="P3:R4"/>
    <mergeCell ref="P5:R7"/>
    <mergeCell ref="N2:O2"/>
    <mergeCell ref="A3:A4"/>
    <mergeCell ref="C3:E3"/>
    <mergeCell ref="G3:J3"/>
    <mergeCell ref="K3:K4"/>
    <mergeCell ref="L3:M4"/>
    <mergeCell ref="N3:N4"/>
    <mergeCell ref="O3:O4"/>
    <mergeCell ref="C4:E4"/>
    <mergeCell ref="G4:J4"/>
    <mergeCell ref="A5:B6"/>
    <mergeCell ref="D5:I5"/>
    <mergeCell ref="J5:K5"/>
    <mergeCell ref="L5:O5"/>
    <mergeCell ref="C6:I6"/>
    <mergeCell ref="J6:K6"/>
    <mergeCell ref="L6:O6"/>
    <mergeCell ref="A7:B7"/>
    <mergeCell ref="C7:O7"/>
    <mergeCell ref="A8:B13"/>
    <mergeCell ref="C8:D8"/>
    <mergeCell ref="E8:O8"/>
    <mergeCell ref="C9:D9"/>
    <mergeCell ref="E9:O9"/>
    <mergeCell ref="C10:D10"/>
    <mergeCell ref="E10:O10"/>
    <mergeCell ref="C11:D11"/>
    <mergeCell ref="E11:O11"/>
    <mergeCell ref="C12:D12"/>
    <mergeCell ref="E12:O12"/>
    <mergeCell ref="C13:D13"/>
    <mergeCell ref="E13:O13"/>
    <mergeCell ref="A14:B36"/>
    <mergeCell ref="C14:D14"/>
    <mergeCell ref="E14:O14"/>
    <mergeCell ref="C15:D15"/>
    <mergeCell ref="E15:O15"/>
    <mergeCell ref="C16:D16"/>
    <mergeCell ref="E16:O16"/>
    <mergeCell ref="C17:D17"/>
    <mergeCell ref="E17:O17"/>
    <mergeCell ref="C18:D18"/>
    <mergeCell ref="E18:O18"/>
    <mergeCell ref="C19:D19"/>
    <mergeCell ref="E19:O19"/>
    <mergeCell ref="C20:D20"/>
    <mergeCell ref="E20:O20"/>
    <mergeCell ref="C21:D21"/>
    <mergeCell ref="E21:O21"/>
    <mergeCell ref="C22:D22"/>
    <mergeCell ref="E22:O22"/>
    <mergeCell ref="C23:D23"/>
    <mergeCell ref="E23:O23"/>
    <mergeCell ref="C24:D24"/>
    <mergeCell ref="E24:O24"/>
    <mergeCell ref="C25:D25"/>
    <mergeCell ref="E25:O25"/>
    <mergeCell ref="C26:D26"/>
    <mergeCell ref="E26:O26"/>
    <mergeCell ref="C27:D27"/>
    <mergeCell ref="E27:O27"/>
    <mergeCell ref="C28:D28"/>
    <mergeCell ref="E28:O28"/>
    <mergeCell ref="C29:D29"/>
    <mergeCell ref="E29:O29"/>
    <mergeCell ref="C30:D30"/>
    <mergeCell ref="E30:O30"/>
    <mergeCell ref="C31:D31"/>
    <mergeCell ref="E31:O31"/>
    <mergeCell ref="C32:D32"/>
    <mergeCell ref="E32:O32"/>
    <mergeCell ref="C33:D33"/>
    <mergeCell ref="E33:O33"/>
    <mergeCell ref="C40:D40"/>
    <mergeCell ref="E40:O40"/>
    <mergeCell ref="C41:D41"/>
    <mergeCell ref="C34:D34"/>
    <mergeCell ref="E34:O34"/>
    <mergeCell ref="C35:D35"/>
    <mergeCell ref="E35:O35"/>
    <mergeCell ref="C36:D36"/>
    <mergeCell ref="E36:O36"/>
    <mergeCell ref="A45:O45"/>
    <mergeCell ref="E41:O41"/>
    <mergeCell ref="C42:D42"/>
    <mergeCell ref="E42:O42"/>
    <mergeCell ref="A43:B44"/>
    <mergeCell ref="C43:D43"/>
    <mergeCell ref="E43:O43"/>
    <mergeCell ref="C44:D44"/>
    <mergeCell ref="E44:O44"/>
    <mergeCell ref="A37:B42"/>
    <mergeCell ref="C37:D37"/>
    <mergeCell ref="E37:O37"/>
    <mergeCell ref="C38:D38"/>
    <mergeCell ref="E38:O38"/>
    <mergeCell ref="C39:D39"/>
    <mergeCell ref="E39:O39"/>
  </mergeCells>
  <phoneticPr fontId="20"/>
  <dataValidations count="3">
    <dataValidation imeMode="fullKatakana" allowBlank="1" showInputMessage="1" showErrorMessage="1" sqref="C3:E3 G3:J3" xr:uid="{00000000-0002-0000-0E00-000000000000}"/>
    <dataValidation type="list" allowBlank="1" showInputMessage="1" showErrorMessage="1" sqref="WVW983049:WVW983050 JK3:JK4 TG3:TG4 ADC3:ADC4 AMY3:AMY4 AWU3:AWU4 BGQ3:BGQ4 BQM3:BQM4 CAI3:CAI4 CKE3:CKE4 CUA3:CUA4 DDW3:DDW4 DNS3:DNS4 DXO3:DXO4 EHK3:EHK4 ERG3:ERG4 FBC3:FBC4 FKY3:FKY4 FUU3:FUU4 GEQ3:GEQ4 GOM3:GOM4 GYI3:GYI4 HIE3:HIE4 HSA3:HSA4 IBW3:IBW4 ILS3:ILS4 IVO3:IVO4 JFK3:JFK4 JPG3:JPG4 JZC3:JZC4 KIY3:KIY4 KSU3:KSU4 LCQ3:LCQ4 LMM3:LMM4 LWI3:LWI4 MGE3:MGE4 MQA3:MQA4 MZW3:MZW4 NJS3:NJS4 NTO3:NTO4 ODK3:ODK4 ONG3:ONG4 OXC3:OXC4 PGY3:PGY4 PQU3:PQU4 QAQ3:QAQ4 QKM3:QKM4 QUI3:QUI4 REE3:REE4 ROA3:ROA4 RXW3:RXW4 SHS3:SHS4 SRO3:SRO4 TBK3:TBK4 TLG3:TLG4 TVC3:TVC4 UEY3:UEY4 UOU3:UOU4 UYQ3:UYQ4 VIM3:VIM4 VSI3:VSI4 WCE3:WCE4 WMA3:WMA4 WVW3:WVW4 O65545:O65546 JK65545:JK65546 TG65545:TG65546 ADC65545:ADC65546 AMY65545:AMY65546 AWU65545:AWU65546 BGQ65545:BGQ65546 BQM65545:BQM65546 CAI65545:CAI65546 CKE65545:CKE65546 CUA65545:CUA65546 DDW65545:DDW65546 DNS65545:DNS65546 DXO65545:DXO65546 EHK65545:EHK65546 ERG65545:ERG65546 FBC65545:FBC65546 FKY65545:FKY65546 FUU65545:FUU65546 GEQ65545:GEQ65546 GOM65545:GOM65546 GYI65545:GYI65546 HIE65545:HIE65546 HSA65545:HSA65546 IBW65545:IBW65546 ILS65545:ILS65546 IVO65545:IVO65546 JFK65545:JFK65546 JPG65545:JPG65546 JZC65545:JZC65546 KIY65545:KIY65546 KSU65545:KSU65546 LCQ65545:LCQ65546 LMM65545:LMM65546 LWI65545:LWI65546 MGE65545:MGE65546 MQA65545:MQA65546 MZW65545:MZW65546 NJS65545:NJS65546 NTO65545:NTO65546 ODK65545:ODK65546 ONG65545:ONG65546 OXC65545:OXC65546 PGY65545:PGY65546 PQU65545:PQU65546 QAQ65545:QAQ65546 QKM65545:QKM65546 QUI65545:QUI65546 REE65545:REE65546 ROA65545:ROA65546 RXW65545:RXW65546 SHS65545:SHS65546 SRO65545:SRO65546 TBK65545:TBK65546 TLG65545:TLG65546 TVC65545:TVC65546 UEY65545:UEY65546 UOU65545:UOU65546 UYQ65545:UYQ65546 VIM65545:VIM65546 VSI65545:VSI65546 WCE65545:WCE65546 WMA65545:WMA65546 WVW65545:WVW65546 O131081:O131082 JK131081:JK131082 TG131081:TG131082 ADC131081:ADC131082 AMY131081:AMY131082 AWU131081:AWU131082 BGQ131081:BGQ131082 BQM131081:BQM131082 CAI131081:CAI131082 CKE131081:CKE131082 CUA131081:CUA131082 DDW131081:DDW131082 DNS131081:DNS131082 DXO131081:DXO131082 EHK131081:EHK131082 ERG131081:ERG131082 FBC131081:FBC131082 FKY131081:FKY131082 FUU131081:FUU131082 GEQ131081:GEQ131082 GOM131081:GOM131082 GYI131081:GYI131082 HIE131081:HIE131082 HSA131081:HSA131082 IBW131081:IBW131082 ILS131081:ILS131082 IVO131081:IVO131082 JFK131081:JFK131082 JPG131081:JPG131082 JZC131081:JZC131082 KIY131081:KIY131082 KSU131081:KSU131082 LCQ131081:LCQ131082 LMM131081:LMM131082 LWI131081:LWI131082 MGE131081:MGE131082 MQA131081:MQA131082 MZW131081:MZW131082 NJS131081:NJS131082 NTO131081:NTO131082 ODK131081:ODK131082 ONG131081:ONG131082 OXC131081:OXC131082 PGY131081:PGY131082 PQU131081:PQU131082 QAQ131081:QAQ131082 QKM131081:QKM131082 QUI131081:QUI131082 REE131081:REE131082 ROA131081:ROA131082 RXW131081:RXW131082 SHS131081:SHS131082 SRO131081:SRO131082 TBK131081:TBK131082 TLG131081:TLG131082 TVC131081:TVC131082 UEY131081:UEY131082 UOU131081:UOU131082 UYQ131081:UYQ131082 VIM131081:VIM131082 VSI131081:VSI131082 WCE131081:WCE131082 WMA131081:WMA131082 WVW131081:WVW131082 O196617:O196618 JK196617:JK196618 TG196617:TG196618 ADC196617:ADC196618 AMY196617:AMY196618 AWU196617:AWU196618 BGQ196617:BGQ196618 BQM196617:BQM196618 CAI196617:CAI196618 CKE196617:CKE196618 CUA196617:CUA196618 DDW196617:DDW196618 DNS196617:DNS196618 DXO196617:DXO196618 EHK196617:EHK196618 ERG196617:ERG196618 FBC196617:FBC196618 FKY196617:FKY196618 FUU196617:FUU196618 GEQ196617:GEQ196618 GOM196617:GOM196618 GYI196617:GYI196618 HIE196617:HIE196618 HSA196617:HSA196618 IBW196617:IBW196618 ILS196617:ILS196618 IVO196617:IVO196618 JFK196617:JFK196618 JPG196617:JPG196618 JZC196617:JZC196618 KIY196617:KIY196618 KSU196617:KSU196618 LCQ196617:LCQ196618 LMM196617:LMM196618 LWI196617:LWI196618 MGE196617:MGE196618 MQA196617:MQA196618 MZW196617:MZW196618 NJS196617:NJS196618 NTO196617:NTO196618 ODK196617:ODK196618 ONG196617:ONG196618 OXC196617:OXC196618 PGY196617:PGY196618 PQU196617:PQU196618 QAQ196617:QAQ196618 QKM196617:QKM196618 QUI196617:QUI196618 REE196617:REE196618 ROA196617:ROA196618 RXW196617:RXW196618 SHS196617:SHS196618 SRO196617:SRO196618 TBK196617:TBK196618 TLG196617:TLG196618 TVC196617:TVC196618 UEY196617:UEY196618 UOU196617:UOU196618 UYQ196617:UYQ196618 VIM196617:VIM196618 VSI196617:VSI196618 WCE196617:WCE196618 WMA196617:WMA196618 WVW196617:WVW196618 O262153:O262154 JK262153:JK262154 TG262153:TG262154 ADC262153:ADC262154 AMY262153:AMY262154 AWU262153:AWU262154 BGQ262153:BGQ262154 BQM262153:BQM262154 CAI262153:CAI262154 CKE262153:CKE262154 CUA262153:CUA262154 DDW262153:DDW262154 DNS262153:DNS262154 DXO262153:DXO262154 EHK262153:EHK262154 ERG262153:ERG262154 FBC262153:FBC262154 FKY262153:FKY262154 FUU262153:FUU262154 GEQ262153:GEQ262154 GOM262153:GOM262154 GYI262153:GYI262154 HIE262153:HIE262154 HSA262153:HSA262154 IBW262153:IBW262154 ILS262153:ILS262154 IVO262153:IVO262154 JFK262153:JFK262154 JPG262153:JPG262154 JZC262153:JZC262154 KIY262153:KIY262154 KSU262153:KSU262154 LCQ262153:LCQ262154 LMM262153:LMM262154 LWI262153:LWI262154 MGE262153:MGE262154 MQA262153:MQA262154 MZW262153:MZW262154 NJS262153:NJS262154 NTO262153:NTO262154 ODK262153:ODK262154 ONG262153:ONG262154 OXC262153:OXC262154 PGY262153:PGY262154 PQU262153:PQU262154 QAQ262153:QAQ262154 QKM262153:QKM262154 QUI262153:QUI262154 REE262153:REE262154 ROA262153:ROA262154 RXW262153:RXW262154 SHS262153:SHS262154 SRO262153:SRO262154 TBK262153:TBK262154 TLG262153:TLG262154 TVC262153:TVC262154 UEY262153:UEY262154 UOU262153:UOU262154 UYQ262153:UYQ262154 VIM262153:VIM262154 VSI262153:VSI262154 WCE262153:WCE262154 WMA262153:WMA262154 WVW262153:WVW262154 O327689:O327690 JK327689:JK327690 TG327689:TG327690 ADC327689:ADC327690 AMY327689:AMY327690 AWU327689:AWU327690 BGQ327689:BGQ327690 BQM327689:BQM327690 CAI327689:CAI327690 CKE327689:CKE327690 CUA327689:CUA327690 DDW327689:DDW327690 DNS327689:DNS327690 DXO327689:DXO327690 EHK327689:EHK327690 ERG327689:ERG327690 FBC327689:FBC327690 FKY327689:FKY327690 FUU327689:FUU327690 GEQ327689:GEQ327690 GOM327689:GOM327690 GYI327689:GYI327690 HIE327689:HIE327690 HSA327689:HSA327690 IBW327689:IBW327690 ILS327689:ILS327690 IVO327689:IVO327690 JFK327689:JFK327690 JPG327689:JPG327690 JZC327689:JZC327690 KIY327689:KIY327690 KSU327689:KSU327690 LCQ327689:LCQ327690 LMM327689:LMM327690 LWI327689:LWI327690 MGE327689:MGE327690 MQA327689:MQA327690 MZW327689:MZW327690 NJS327689:NJS327690 NTO327689:NTO327690 ODK327689:ODK327690 ONG327689:ONG327690 OXC327689:OXC327690 PGY327689:PGY327690 PQU327689:PQU327690 QAQ327689:QAQ327690 QKM327689:QKM327690 QUI327689:QUI327690 REE327689:REE327690 ROA327689:ROA327690 RXW327689:RXW327690 SHS327689:SHS327690 SRO327689:SRO327690 TBK327689:TBK327690 TLG327689:TLG327690 TVC327689:TVC327690 UEY327689:UEY327690 UOU327689:UOU327690 UYQ327689:UYQ327690 VIM327689:VIM327690 VSI327689:VSI327690 WCE327689:WCE327690 WMA327689:WMA327690 WVW327689:WVW327690 O393225:O393226 JK393225:JK393226 TG393225:TG393226 ADC393225:ADC393226 AMY393225:AMY393226 AWU393225:AWU393226 BGQ393225:BGQ393226 BQM393225:BQM393226 CAI393225:CAI393226 CKE393225:CKE393226 CUA393225:CUA393226 DDW393225:DDW393226 DNS393225:DNS393226 DXO393225:DXO393226 EHK393225:EHK393226 ERG393225:ERG393226 FBC393225:FBC393226 FKY393225:FKY393226 FUU393225:FUU393226 GEQ393225:GEQ393226 GOM393225:GOM393226 GYI393225:GYI393226 HIE393225:HIE393226 HSA393225:HSA393226 IBW393225:IBW393226 ILS393225:ILS393226 IVO393225:IVO393226 JFK393225:JFK393226 JPG393225:JPG393226 JZC393225:JZC393226 KIY393225:KIY393226 KSU393225:KSU393226 LCQ393225:LCQ393226 LMM393225:LMM393226 LWI393225:LWI393226 MGE393225:MGE393226 MQA393225:MQA393226 MZW393225:MZW393226 NJS393225:NJS393226 NTO393225:NTO393226 ODK393225:ODK393226 ONG393225:ONG393226 OXC393225:OXC393226 PGY393225:PGY393226 PQU393225:PQU393226 QAQ393225:QAQ393226 QKM393225:QKM393226 QUI393225:QUI393226 REE393225:REE393226 ROA393225:ROA393226 RXW393225:RXW393226 SHS393225:SHS393226 SRO393225:SRO393226 TBK393225:TBK393226 TLG393225:TLG393226 TVC393225:TVC393226 UEY393225:UEY393226 UOU393225:UOU393226 UYQ393225:UYQ393226 VIM393225:VIM393226 VSI393225:VSI393226 WCE393225:WCE393226 WMA393225:WMA393226 WVW393225:WVW393226 O458761:O458762 JK458761:JK458762 TG458761:TG458762 ADC458761:ADC458762 AMY458761:AMY458762 AWU458761:AWU458762 BGQ458761:BGQ458762 BQM458761:BQM458762 CAI458761:CAI458762 CKE458761:CKE458762 CUA458761:CUA458762 DDW458761:DDW458762 DNS458761:DNS458762 DXO458761:DXO458762 EHK458761:EHK458762 ERG458761:ERG458762 FBC458761:FBC458762 FKY458761:FKY458762 FUU458761:FUU458762 GEQ458761:GEQ458762 GOM458761:GOM458762 GYI458761:GYI458762 HIE458761:HIE458762 HSA458761:HSA458762 IBW458761:IBW458762 ILS458761:ILS458762 IVO458761:IVO458762 JFK458761:JFK458762 JPG458761:JPG458762 JZC458761:JZC458762 KIY458761:KIY458762 KSU458761:KSU458762 LCQ458761:LCQ458762 LMM458761:LMM458762 LWI458761:LWI458762 MGE458761:MGE458762 MQA458761:MQA458762 MZW458761:MZW458762 NJS458761:NJS458762 NTO458761:NTO458762 ODK458761:ODK458762 ONG458761:ONG458762 OXC458761:OXC458762 PGY458761:PGY458762 PQU458761:PQU458762 QAQ458761:QAQ458762 QKM458761:QKM458762 QUI458761:QUI458762 REE458761:REE458762 ROA458761:ROA458762 RXW458761:RXW458762 SHS458761:SHS458762 SRO458761:SRO458762 TBK458761:TBK458762 TLG458761:TLG458762 TVC458761:TVC458762 UEY458761:UEY458762 UOU458761:UOU458762 UYQ458761:UYQ458762 VIM458761:VIM458762 VSI458761:VSI458762 WCE458761:WCE458762 WMA458761:WMA458762 WVW458761:WVW458762 O524297:O524298 JK524297:JK524298 TG524297:TG524298 ADC524297:ADC524298 AMY524297:AMY524298 AWU524297:AWU524298 BGQ524297:BGQ524298 BQM524297:BQM524298 CAI524297:CAI524298 CKE524297:CKE524298 CUA524297:CUA524298 DDW524297:DDW524298 DNS524297:DNS524298 DXO524297:DXO524298 EHK524297:EHK524298 ERG524297:ERG524298 FBC524297:FBC524298 FKY524297:FKY524298 FUU524297:FUU524298 GEQ524297:GEQ524298 GOM524297:GOM524298 GYI524297:GYI524298 HIE524297:HIE524298 HSA524297:HSA524298 IBW524297:IBW524298 ILS524297:ILS524298 IVO524297:IVO524298 JFK524297:JFK524298 JPG524297:JPG524298 JZC524297:JZC524298 KIY524297:KIY524298 KSU524297:KSU524298 LCQ524297:LCQ524298 LMM524297:LMM524298 LWI524297:LWI524298 MGE524297:MGE524298 MQA524297:MQA524298 MZW524297:MZW524298 NJS524297:NJS524298 NTO524297:NTO524298 ODK524297:ODK524298 ONG524297:ONG524298 OXC524297:OXC524298 PGY524297:PGY524298 PQU524297:PQU524298 QAQ524297:QAQ524298 QKM524297:QKM524298 QUI524297:QUI524298 REE524297:REE524298 ROA524297:ROA524298 RXW524297:RXW524298 SHS524297:SHS524298 SRO524297:SRO524298 TBK524297:TBK524298 TLG524297:TLG524298 TVC524297:TVC524298 UEY524297:UEY524298 UOU524297:UOU524298 UYQ524297:UYQ524298 VIM524297:VIM524298 VSI524297:VSI524298 WCE524297:WCE524298 WMA524297:WMA524298 WVW524297:WVW524298 O589833:O589834 JK589833:JK589834 TG589833:TG589834 ADC589833:ADC589834 AMY589833:AMY589834 AWU589833:AWU589834 BGQ589833:BGQ589834 BQM589833:BQM589834 CAI589833:CAI589834 CKE589833:CKE589834 CUA589833:CUA589834 DDW589833:DDW589834 DNS589833:DNS589834 DXO589833:DXO589834 EHK589833:EHK589834 ERG589833:ERG589834 FBC589833:FBC589834 FKY589833:FKY589834 FUU589833:FUU589834 GEQ589833:GEQ589834 GOM589833:GOM589834 GYI589833:GYI589834 HIE589833:HIE589834 HSA589833:HSA589834 IBW589833:IBW589834 ILS589833:ILS589834 IVO589833:IVO589834 JFK589833:JFK589834 JPG589833:JPG589834 JZC589833:JZC589834 KIY589833:KIY589834 KSU589833:KSU589834 LCQ589833:LCQ589834 LMM589833:LMM589834 LWI589833:LWI589834 MGE589833:MGE589834 MQA589833:MQA589834 MZW589833:MZW589834 NJS589833:NJS589834 NTO589833:NTO589834 ODK589833:ODK589834 ONG589833:ONG589834 OXC589833:OXC589834 PGY589833:PGY589834 PQU589833:PQU589834 QAQ589833:QAQ589834 QKM589833:QKM589834 QUI589833:QUI589834 REE589833:REE589834 ROA589833:ROA589834 RXW589833:RXW589834 SHS589833:SHS589834 SRO589833:SRO589834 TBK589833:TBK589834 TLG589833:TLG589834 TVC589833:TVC589834 UEY589833:UEY589834 UOU589833:UOU589834 UYQ589833:UYQ589834 VIM589833:VIM589834 VSI589833:VSI589834 WCE589833:WCE589834 WMA589833:WMA589834 WVW589833:WVW589834 O655369:O655370 JK655369:JK655370 TG655369:TG655370 ADC655369:ADC655370 AMY655369:AMY655370 AWU655369:AWU655370 BGQ655369:BGQ655370 BQM655369:BQM655370 CAI655369:CAI655370 CKE655369:CKE655370 CUA655369:CUA655370 DDW655369:DDW655370 DNS655369:DNS655370 DXO655369:DXO655370 EHK655369:EHK655370 ERG655369:ERG655370 FBC655369:FBC655370 FKY655369:FKY655370 FUU655369:FUU655370 GEQ655369:GEQ655370 GOM655369:GOM655370 GYI655369:GYI655370 HIE655369:HIE655370 HSA655369:HSA655370 IBW655369:IBW655370 ILS655369:ILS655370 IVO655369:IVO655370 JFK655369:JFK655370 JPG655369:JPG655370 JZC655369:JZC655370 KIY655369:KIY655370 KSU655369:KSU655370 LCQ655369:LCQ655370 LMM655369:LMM655370 LWI655369:LWI655370 MGE655369:MGE655370 MQA655369:MQA655370 MZW655369:MZW655370 NJS655369:NJS655370 NTO655369:NTO655370 ODK655369:ODK655370 ONG655369:ONG655370 OXC655369:OXC655370 PGY655369:PGY655370 PQU655369:PQU655370 QAQ655369:QAQ655370 QKM655369:QKM655370 QUI655369:QUI655370 REE655369:REE655370 ROA655369:ROA655370 RXW655369:RXW655370 SHS655369:SHS655370 SRO655369:SRO655370 TBK655369:TBK655370 TLG655369:TLG655370 TVC655369:TVC655370 UEY655369:UEY655370 UOU655369:UOU655370 UYQ655369:UYQ655370 VIM655369:VIM655370 VSI655369:VSI655370 WCE655369:WCE655370 WMA655369:WMA655370 WVW655369:WVW655370 O720905:O720906 JK720905:JK720906 TG720905:TG720906 ADC720905:ADC720906 AMY720905:AMY720906 AWU720905:AWU720906 BGQ720905:BGQ720906 BQM720905:BQM720906 CAI720905:CAI720906 CKE720905:CKE720906 CUA720905:CUA720906 DDW720905:DDW720906 DNS720905:DNS720906 DXO720905:DXO720906 EHK720905:EHK720906 ERG720905:ERG720906 FBC720905:FBC720906 FKY720905:FKY720906 FUU720905:FUU720906 GEQ720905:GEQ720906 GOM720905:GOM720906 GYI720905:GYI720906 HIE720905:HIE720906 HSA720905:HSA720906 IBW720905:IBW720906 ILS720905:ILS720906 IVO720905:IVO720906 JFK720905:JFK720906 JPG720905:JPG720906 JZC720905:JZC720906 KIY720905:KIY720906 KSU720905:KSU720906 LCQ720905:LCQ720906 LMM720905:LMM720906 LWI720905:LWI720906 MGE720905:MGE720906 MQA720905:MQA720906 MZW720905:MZW720906 NJS720905:NJS720906 NTO720905:NTO720906 ODK720905:ODK720906 ONG720905:ONG720906 OXC720905:OXC720906 PGY720905:PGY720906 PQU720905:PQU720906 QAQ720905:QAQ720906 QKM720905:QKM720906 QUI720905:QUI720906 REE720905:REE720906 ROA720905:ROA720906 RXW720905:RXW720906 SHS720905:SHS720906 SRO720905:SRO720906 TBK720905:TBK720906 TLG720905:TLG720906 TVC720905:TVC720906 UEY720905:UEY720906 UOU720905:UOU720906 UYQ720905:UYQ720906 VIM720905:VIM720906 VSI720905:VSI720906 WCE720905:WCE720906 WMA720905:WMA720906 WVW720905:WVW720906 O786441:O786442 JK786441:JK786442 TG786441:TG786442 ADC786441:ADC786442 AMY786441:AMY786442 AWU786441:AWU786442 BGQ786441:BGQ786442 BQM786441:BQM786442 CAI786441:CAI786442 CKE786441:CKE786442 CUA786441:CUA786442 DDW786441:DDW786442 DNS786441:DNS786442 DXO786441:DXO786442 EHK786441:EHK786442 ERG786441:ERG786442 FBC786441:FBC786442 FKY786441:FKY786442 FUU786441:FUU786442 GEQ786441:GEQ786442 GOM786441:GOM786442 GYI786441:GYI786442 HIE786441:HIE786442 HSA786441:HSA786442 IBW786441:IBW786442 ILS786441:ILS786442 IVO786441:IVO786442 JFK786441:JFK786442 JPG786441:JPG786442 JZC786441:JZC786442 KIY786441:KIY786442 KSU786441:KSU786442 LCQ786441:LCQ786442 LMM786441:LMM786442 LWI786441:LWI786442 MGE786441:MGE786442 MQA786441:MQA786442 MZW786441:MZW786442 NJS786441:NJS786442 NTO786441:NTO786442 ODK786441:ODK786442 ONG786441:ONG786442 OXC786441:OXC786442 PGY786441:PGY786442 PQU786441:PQU786442 QAQ786441:QAQ786442 QKM786441:QKM786442 QUI786441:QUI786442 REE786441:REE786442 ROA786441:ROA786442 RXW786441:RXW786442 SHS786441:SHS786442 SRO786441:SRO786442 TBK786441:TBK786442 TLG786441:TLG786442 TVC786441:TVC786442 UEY786441:UEY786442 UOU786441:UOU786442 UYQ786441:UYQ786442 VIM786441:VIM786442 VSI786441:VSI786442 WCE786441:WCE786442 WMA786441:WMA786442 WVW786441:WVW786442 O851977:O851978 JK851977:JK851978 TG851977:TG851978 ADC851977:ADC851978 AMY851977:AMY851978 AWU851977:AWU851978 BGQ851977:BGQ851978 BQM851977:BQM851978 CAI851977:CAI851978 CKE851977:CKE851978 CUA851977:CUA851978 DDW851977:DDW851978 DNS851977:DNS851978 DXO851977:DXO851978 EHK851977:EHK851978 ERG851977:ERG851978 FBC851977:FBC851978 FKY851977:FKY851978 FUU851977:FUU851978 GEQ851977:GEQ851978 GOM851977:GOM851978 GYI851977:GYI851978 HIE851977:HIE851978 HSA851977:HSA851978 IBW851977:IBW851978 ILS851977:ILS851978 IVO851977:IVO851978 JFK851977:JFK851978 JPG851977:JPG851978 JZC851977:JZC851978 KIY851977:KIY851978 KSU851977:KSU851978 LCQ851977:LCQ851978 LMM851977:LMM851978 LWI851977:LWI851978 MGE851977:MGE851978 MQA851977:MQA851978 MZW851977:MZW851978 NJS851977:NJS851978 NTO851977:NTO851978 ODK851977:ODK851978 ONG851977:ONG851978 OXC851977:OXC851978 PGY851977:PGY851978 PQU851977:PQU851978 QAQ851977:QAQ851978 QKM851977:QKM851978 QUI851977:QUI851978 REE851977:REE851978 ROA851977:ROA851978 RXW851977:RXW851978 SHS851977:SHS851978 SRO851977:SRO851978 TBK851977:TBK851978 TLG851977:TLG851978 TVC851977:TVC851978 UEY851977:UEY851978 UOU851977:UOU851978 UYQ851977:UYQ851978 VIM851977:VIM851978 VSI851977:VSI851978 WCE851977:WCE851978 WMA851977:WMA851978 WVW851977:WVW851978 O917513:O917514 JK917513:JK917514 TG917513:TG917514 ADC917513:ADC917514 AMY917513:AMY917514 AWU917513:AWU917514 BGQ917513:BGQ917514 BQM917513:BQM917514 CAI917513:CAI917514 CKE917513:CKE917514 CUA917513:CUA917514 DDW917513:DDW917514 DNS917513:DNS917514 DXO917513:DXO917514 EHK917513:EHK917514 ERG917513:ERG917514 FBC917513:FBC917514 FKY917513:FKY917514 FUU917513:FUU917514 GEQ917513:GEQ917514 GOM917513:GOM917514 GYI917513:GYI917514 HIE917513:HIE917514 HSA917513:HSA917514 IBW917513:IBW917514 ILS917513:ILS917514 IVO917513:IVO917514 JFK917513:JFK917514 JPG917513:JPG917514 JZC917513:JZC917514 KIY917513:KIY917514 KSU917513:KSU917514 LCQ917513:LCQ917514 LMM917513:LMM917514 LWI917513:LWI917514 MGE917513:MGE917514 MQA917513:MQA917514 MZW917513:MZW917514 NJS917513:NJS917514 NTO917513:NTO917514 ODK917513:ODK917514 ONG917513:ONG917514 OXC917513:OXC917514 PGY917513:PGY917514 PQU917513:PQU917514 QAQ917513:QAQ917514 QKM917513:QKM917514 QUI917513:QUI917514 REE917513:REE917514 ROA917513:ROA917514 RXW917513:RXW917514 SHS917513:SHS917514 SRO917513:SRO917514 TBK917513:TBK917514 TLG917513:TLG917514 TVC917513:TVC917514 UEY917513:UEY917514 UOU917513:UOU917514 UYQ917513:UYQ917514 VIM917513:VIM917514 VSI917513:VSI917514 WCE917513:WCE917514 WMA917513:WMA917514 WVW917513:WVW917514 O983049:O983050 JK983049:JK983050 TG983049:TG983050 ADC983049:ADC983050 AMY983049:AMY983050 AWU983049:AWU983050 BGQ983049:BGQ983050 BQM983049:BQM983050 CAI983049:CAI983050 CKE983049:CKE983050 CUA983049:CUA983050 DDW983049:DDW983050 DNS983049:DNS983050 DXO983049:DXO983050 EHK983049:EHK983050 ERG983049:ERG983050 FBC983049:FBC983050 FKY983049:FKY983050 FUU983049:FUU983050 GEQ983049:GEQ983050 GOM983049:GOM983050 GYI983049:GYI983050 HIE983049:HIE983050 HSA983049:HSA983050 IBW983049:IBW983050 ILS983049:ILS983050 IVO983049:IVO983050 JFK983049:JFK983050 JPG983049:JPG983050 JZC983049:JZC983050 KIY983049:KIY983050 KSU983049:KSU983050 LCQ983049:LCQ983050 LMM983049:LMM983050 LWI983049:LWI983050 MGE983049:MGE983050 MQA983049:MQA983050 MZW983049:MZW983050 NJS983049:NJS983050 NTO983049:NTO983050 ODK983049:ODK983050 ONG983049:ONG983050 OXC983049:OXC983050 PGY983049:PGY983050 PQU983049:PQU983050 QAQ983049:QAQ983050 QKM983049:QKM983050 QUI983049:QUI983050 REE983049:REE983050 ROA983049:ROA983050 RXW983049:RXW983050 SHS983049:SHS983050 SRO983049:SRO983050 TBK983049:TBK983050 TLG983049:TLG983050 TVC983049:TVC983050 UEY983049:UEY983050 UOU983049:UOU983050 UYQ983049:UYQ983050 VIM983049:VIM983050 VSI983049:VSI983050 WCE983049:WCE983050 WMA983049:WMA983050" xr:uid="{00000000-0002-0000-0E00-000001000000}">
      <formula1>"代,芸,代・芸,活,代・活"</formula1>
    </dataValidation>
    <dataValidation imeMode="off" allowBlank="1" showInputMessage="1" showErrorMessage="1" sqref="WLP983054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C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C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C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C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C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C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C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C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C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C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C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C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C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C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C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WVL983054 C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C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C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C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C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C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C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C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C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C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C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C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C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C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C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C5" xr:uid="{00000000-0002-0000-0E00-000002000000}"/>
  </dataValidations>
  <printOptions horizontalCentered="1"/>
  <pageMargins left="0.70866141732283472" right="0.70866141732283472" top="0.55118110236220474" bottom="0.55118110236220474" header="0.31496062992125984" footer="0.31496062992125984"/>
  <pageSetup paperSize="9"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datas</vt:lpstr>
      <vt:lpstr>チェック表 </vt:lpstr>
      <vt:lpstr>※初めにお読みください</vt:lpstr>
      <vt:lpstr>記載可能経費一覧</vt:lpstr>
      <vt:lpstr>①総表</vt:lpstr>
      <vt:lpstr>②個表１</vt:lpstr>
      <vt:lpstr>③個表２</vt:lpstr>
      <vt:lpstr>④収入</vt:lpstr>
      <vt:lpstr>⑤支出</vt:lpstr>
      <vt:lpstr>⑥団体概要（団体用）</vt:lpstr>
      <vt:lpstr>⑦活動実績(団体用）</vt:lpstr>
      <vt:lpstr>⑧a個人略歴1（団体用）</vt:lpstr>
      <vt:lpstr>⑧a個人略歴2（団体用）</vt:lpstr>
      <vt:lpstr>⑧a個人略歴3（団体用）</vt:lpstr>
      <vt:lpstr>⑧b個人略歴 (芸術家個人用)</vt:lpstr>
      <vt:lpstr>※初めにお読みください!Print_Area</vt:lpstr>
      <vt:lpstr>①総表!Print_Area</vt:lpstr>
      <vt:lpstr>②個表１!Print_Area</vt:lpstr>
      <vt:lpstr>③個表２!Print_Area</vt:lpstr>
      <vt:lpstr>④収入!Print_Area</vt:lpstr>
      <vt:lpstr>⑤支出!Print_Area</vt:lpstr>
      <vt:lpstr>'⑥団体概要（団体用）'!Print_Area</vt:lpstr>
      <vt:lpstr>'⑦活動実績(団体用）'!Print_Area</vt:lpstr>
      <vt:lpstr>'⑧a個人略歴1（団体用）'!Print_Area</vt:lpstr>
      <vt:lpstr>'⑧a個人略歴2（団体用）'!Print_Area</vt:lpstr>
      <vt:lpstr>'⑧a個人略歴3（団体用）'!Print_Area</vt:lpstr>
      <vt:lpstr>'⑧b個人略歴 (芸術家個人用)'!Print_Area</vt:lpstr>
      <vt:lpstr>'チェック表 '!Print_Area</vt:lpstr>
      <vt:lpstr>'チェック表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sugai ai</cp:lastModifiedBy>
  <cp:lastPrinted>2022-09-26T02:38:18Z</cp:lastPrinted>
  <dcterms:created xsi:type="dcterms:W3CDTF">2020-08-12T01:57:30Z</dcterms:created>
  <dcterms:modified xsi:type="dcterms:W3CDTF">2022-09-30T07:18:25Z</dcterms:modified>
</cp:coreProperties>
</file>